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_Payments\Distribution Sheets\IDEA Distributions\"/>
    </mc:Choice>
  </mc:AlternateContent>
  <xr:revisionPtr revIDLastSave="0" documentId="8_{BDB5916B-2822-4EBD-946C-994D15FA9466}" xr6:coauthVersionLast="46" xr6:coauthVersionMax="46" xr10:uidLastSave="{00000000-0000-0000-0000-000000000000}"/>
  <workbookProtection workbookAlgorithmName="SHA-512" workbookHashValue="RCYob5/BYHRCaKU6J8x/LSZpuydcc0iYPNX3AtpDCswRjY1S/wJ4Ug+pBnA7J/UpVLfWK4irkuaW6qjimGGxiQ==" workbookSaltValue="mLdRZLF5Oft/1DzHWUsz9g==" workbookSpinCount="100000" lockStructure="1"/>
  <bookViews>
    <workbookView xWindow="-120" yWindow="-120" windowWidth="29040" windowHeight="15840" firstSheet="1" activeTab="1" xr2:uid="{00000000-000D-0000-FFFF-FFFF00000000}"/>
  </bookViews>
  <sheets>
    <sheet name="Recon" sheetId="4" state="hidden" r:id="rId1"/>
    <sheet name="Distribution Sheet" sheetId="13" r:id="rId2"/>
    <sheet name="Recon 2" sheetId="8" state="hidden" r:id="rId3"/>
    <sheet name="18-19 Allocation" sheetId="2" state="hidden" r:id="rId4"/>
    <sheet name="Sheet1" sheetId="5" state="hidden" r:id="rId5"/>
    <sheet name="Sheet3" sheetId="7" state="hidden" r:id="rId6"/>
    <sheet name="All 539A Disbursements" sheetId="9" state="hidden" r:id="rId7"/>
    <sheet name="DB Remaining Balances" sheetId="11" state="hidden" r:id="rId8"/>
    <sheet name="Alloction Detail" sheetId="12" state="hidden" r:id="rId9"/>
    <sheet name="Vendor Codes" sheetId="10" state="hidden" r:id="rId10"/>
  </sheets>
  <externalReferences>
    <externalReference r:id="rId11"/>
  </externalReferences>
  <definedNames>
    <definedName name="_xlnm._FilterDatabase" localSheetId="6" hidden="1">'All 539A Disbursements'!$A$1:$H$699</definedName>
    <definedName name="_xlnm._FilterDatabase" localSheetId="7" hidden="1">'DB Remaining Balances'!$A$1:$I$67</definedName>
    <definedName name="_xlnm._FilterDatabase" localSheetId="0" hidden="1">Recon!$B$1:$M$1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J3" i="13" l="1"/>
  <c r="BJ4" i="13"/>
  <c r="BJ5" i="13"/>
  <c r="BJ6" i="13"/>
  <c r="BJ7" i="13"/>
  <c r="BJ8" i="13"/>
  <c r="BJ9" i="13"/>
  <c r="BJ10" i="13"/>
  <c r="BJ11" i="13"/>
  <c r="BJ12" i="13"/>
  <c r="BJ13" i="13"/>
  <c r="BJ14" i="13"/>
  <c r="BJ15" i="13"/>
  <c r="BJ16" i="13"/>
  <c r="BJ17" i="13"/>
  <c r="BJ18" i="13"/>
  <c r="BJ19" i="13"/>
  <c r="BJ20" i="13"/>
  <c r="BJ21" i="13"/>
  <c r="BJ22" i="13"/>
  <c r="BJ23" i="13"/>
  <c r="BJ24" i="13"/>
  <c r="BJ25" i="13"/>
  <c r="BJ26" i="13"/>
  <c r="BJ27" i="13"/>
  <c r="BJ28" i="13"/>
  <c r="BJ29" i="13"/>
  <c r="BJ30" i="13"/>
  <c r="BJ31" i="13"/>
  <c r="BJ32" i="13"/>
  <c r="BJ33" i="13"/>
  <c r="BJ34" i="13"/>
  <c r="BJ35" i="13"/>
  <c r="BJ36" i="13"/>
  <c r="BJ37" i="13"/>
  <c r="BJ38" i="13"/>
  <c r="BJ39" i="13"/>
  <c r="BJ40" i="13"/>
  <c r="BJ41" i="13"/>
  <c r="BJ42" i="13"/>
  <c r="BJ43" i="13"/>
  <c r="BJ44" i="13"/>
  <c r="BJ45" i="13"/>
  <c r="BJ46" i="13"/>
  <c r="BJ47" i="13"/>
  <c r="BJ48" i="13"/>
  <c r="BJ49" i="13"/>
  <c r="BJ50" i="13"/>
  <c r="BJ51" i="13"/>
  <c r="BJ52" i="13"/>
  <c r="BJ53" i="13"/>
  <c r="BJ54" i="13"/>
  <c r="BJ55" i="13"/>
  <c r="BJ56" i="13"/>
  <c r="BJ57" i="13"/>
  <c r="BJ58" i="13"/>
  <c r="BJ59" i="13"/>
  <c r="BJ60" i="13"/>
  <c r="BJ61" i="13"/>
  <c r="BJ62" i="13"/>
  <c r="BJ63" i="13"/>
  <c r="BJ64" i="13"/>
  <c r="BJ65" i="13"/>
  <c r="BJ66" i="13"/>
  <c r="BK66" i="13" s="1"/>
  <c r="BJ67" i="13"/>
  <c r="BJ2" i="13"/>
  <c r="BG2" i="13"/>
  <c r="BF67" i="13"/>
  <c r="BG67" i="13" s="1"/>
  <c r="BF66" i="13"/>
  <c r="BG66" i="13" s="1"/>
  <c r="BF65" i="13"/>
  <c r="BG65" i="13" s="1"/>
  <c r="BF64" i="13"/>
  <c r="BG64" i="13" s="1"/>
  <c r="BF63" i="13"/>
  <c r="BG63" i="13" s="1"/>
  <c r="BF62" i="13"/>
  <c r="BG62" i="13" s="1"/>
  <c r="BF61" i="13"/>
  <c r="BG61" i="13" s="1"/>
  <c r="BF60" i="13"/>
  <c r="BG60" i="13" s="1"/>
  <c r="BF59" i="13"/>
  <c r="BG59" i="13" s="1"/>
  <c r="BF58" i="13"/>
  <c r="BG58" i="13" s="1"/>
  <c r="BF57" i="13"/>
  <c r="BG57" i="13" s="1"/>
  <c r="BF56" i="13"/>
  <c r="BG56" i="13" s="1"/>
  <c r="BF55" i="13"/>
  <c r="BG55" i="13" s="1"/>
  <c r="BF54" i="13"/>
  <c r="BG54" i="13" s="1"/>
  <c r="BF53" i="13"/>
  <c r="BG53" i="13" s="1"/>
  <c r="BF52" i="13"/>
  <c r="BG52" i="13" s="1"/>
  <c r="BF51" i="13"/>
  <c r="BG51" i="13" s="1"/>
  <c r="BF50" i="13"/>
  <c r="BG50" i="13" s="1"/>
  <c r="BF49" i="13"/>
  <c r="BG49" i="13" s="1"/>
  <c r="BF48" i="13"/>
  <c r="BG48" i="13" s="1"/>
  <c r="BF47" i="13"/>
  <c r="BG47" i="13" s="1"/>
  <c r="BF46" i="13"/>
  <c r="BG46" i="13" s="1"/>
  <c r="BF45" i="13"/>
  <c r="BG45" i="13" s="1"/>
  <c r="BF44" i="13"/>
  <c r="BG44" i="13" s="1"/>
  <c r="BF43" i="13"/>
  <c r="BG43" i="13" s="1"/>
  <c r="BF42" i="13"/>
  <c r="BG42" i="13" s="1"/>
  <c r="BF41" i="13"/>
  <c r="BG41" i="13" s="1"/>
  <c r="BF40" i="13"/>
  <c r="BG40" i="13" s="1"/>
  <c r="BF39" i="13"/>
  <c r="BG39" i="13" s="1"/>
  <c r="BF38" i="13"/>
  <c r="BG38" i="13" s="1"/>
  <c r="BF37" i="13"/>
  <c r="BG37" i="13" s="1"/>
  <c r="BF36" i="13"/>
  <c r="BG36" i="13" s="1"/>
  <c r="BF35" i="13"/>
  <c r="BG35" i="13" s="1"/>
  <c r="BF34" i="13"/>
  <c r="BG34" i="13" s="1"/>
  <c r="BF33" i="13"/>
  <c r="BG33" i="13" s="1"/>
  <c r="BF32" i="13"/>
  <c r="BG32" i="13" s="1"/>
  <c r="BF31" i="13"/>
  <c r="BG31" i="13" s="1"/>
  <c r="BF30" i="13"/>
  <c r="BG30" i="13" s="1"/>
  <c r="BF29" i="13"/>
  <c r="BG29" i="13" s="1"/>
  <c r="BF28" i="13"/>
  <c r="BG28" i="13" s="1"/>
  <c r="BF27" i="13"/>
  <c r="BG27" i="13" s="1"/>
  <c r="BF26" i="13"/>
  <c r="BG26" i="13" s="1"/>
  <c r="BF25" i="13"/>
  <c r="BG25" i="13" s="1"/>
  <c r="BF24" i="13"/>
  <c r="BG24" i="13" s="1"/>
  <c r="BF23" i="13"/>
  <c r="BG23" i="13" s="1"/>
  <c r="BF22" i="13"/>
  <c r="BG22" i="13" s="1"/>
  <c r="BF21" i="13"/>
  <c r="BG21" i="13" s="1"/>
  <c r="BF20" i="13"/>
  <c r="BG20" i="13" s="1"/>
  <c r="BF19" i="13"/>
  <c r="BG19" i="13" s="1"/>
  <c r="BF18" i="13"/>
  <c r="BG18" i="13" s="1"/>
  <c r="BF17" i="13"/>
  <c r="BG17" i="13" s="1"/>
  <c r="BF16" i="13"/>
  <c r="BG16" i="13" s="1"/>
  <c r="BF15" i="13"/>
  <c r="BG15" i="13" s="1"/>
  <c r="BF14" i="13"/>
  <c r="BG14" i="13" s="1"/>
  <c r="BF13" i="13"/>
  <c r="BG13" i="13" s="1"/>
  <c r="BF12" i="13"/>
  <c r="BG12" i="13" s="1"/>
  <c r="BF11" i="13"/>
  <c r="BG11" i="13" s="1"/>
  <c r="BF10" i="13"/>
  <c r="BG10" i="13" s="1"/>
  <c r="BF9" i="13"/>
  <c r="BG9" i="13" s="1"/>
  <c r="BF8" i="13"/>
  <c r="BG8" i="13" s="1"/>
  <c r="BF7" i="13"/>
  <c r="BG7" i="13" s="1"/>
  <c r="BF6" i="13"/>
  <c r="BG6" i="13" s="1"/>
  <c r="BF5" i="13"/>
  <c r="BG5" i="13" s="1"/>
  <c r="BF4" i="13"/>
  <c r="BG4" i="13" s="1"/>
  <c r="BF3" i="13"/>
  <c r="BG3" i="13" s="1"/>
  <c r="BF2" i="13"/>
  <c r="B537" i="9"/>
  <c r="B538" i="9"/>
  <c r="F538" i="9" s="1"/>
  <c r="B539" i="9"/>
  <c r="B540" i="9"/>
  <c r="F540" i="9" s="1"/>
  <c r="B541" i="9"/>
  <c r="F541" i="9" s="1"/>
  <c r="B542" i="9"/>
  <c r="B543" i="9"/>
  <c r="F543" i="9" s="1"/>
  <c r="B544" i="9"/>
  <c r="F544" i="9" s="1"/>
  <c r="B545" i="9"/>
  <c r="F545" i="9" s="1"/>
  <c r="B546" i="9"/>
  <c r="F546" i="9" s="1"/>
  <c r="B547" i="9"/>
  <c r="B548" i="9"/>
  <c r="F548" i="9" s="1"/>
  <c r="B549" i="9"/>
  <c r="F549" i="9" s="1"/>
  <c r="B550" i="9"/>
  <c r="F550" i="9" s="1"/>
  <c r="B551" i="9"/>
  <c r="F551" i="9" s="1"/>
  <c r="B552" i="9"/>
  <c r="F552" i="9" s="1"/>
  <c r="B553" i="9"/>
  <c r="B554" i="9"/>
  <c r="F554" i="9" s="1"/>
  <c r="B555" i="9"/>
  <c r="F555" i="9" s="1"/>
  <c r="B556" i="9"/>
  <c r="F556" i="9" s="1"/>
  <c r="B557" i="9"/>
  <c r="F557" i="9" s="1"/>
  <c r="B558" i="9"/>
  <c r="B559" i="9"/>
  <c r="B560" i="9"/>
  <c r="F560" i="9" s="1"/>
  <c r="B561" i="9"/>
  <c r="B562" i="9"/>
  <c r="B563" i="9"/>
  <c r="B564" i="9"/>
  <c r="F564" i="9" s="1"/>
  <c r="B565" i="9"/>
  <c r="B566" i="9"/>
  <c r="B567" i="9"/>
  <c r="B568" i="9"/>
  <c r="F568" i="9" s="1"/>
  <c r="B569" i="9"/>
  <c r="B570" i="9"/>
  <c r="B571" i="9"/>
  <c r="B572" i="9"/>
  <c r="F572" i="9" s="1"/>
  <c r="B573" i="9"/>
  <c r="B574" i="9"/>
  <c r="B575" i="9"/>
  <c r="B576" i="9"/>
  <c r="F576" i="9" s="1"/>
  <c r="B577" i="9"/>
  <c r="B578" i="9"/>
  <c r="B579" i="9"/>
  <c r="B580" i="9"/>
  <c r="F580" i="9" s="1"/>
  <c r="B581" i="9"/>
  <c r="B582" i="9"/>
  <c r="B583" i="9"/>
  <c r="B584" i="9"/>
  <c r="F584" i="9" s="1"/>
  <c r="B585" i="9"/>
  <c r="B586" i="9"/>
  <c r="B587" i="9"/>
  <c r="B588" i="9"/>
  <c r="F588" i="9" s="1"/>
  <c r="B589" i="9"/>
  <c r="B590" i="9"/>
  <c r="B591" i="9"/>
  <c r="B592" i="9"/>
  <c r="F592" i="9" s="1"/>
  <c r="B593" i="9"/>
  <c r="B594" i="9"/>
  <c r="B595" i="9"/>
  <c r="B596" i="9"/>
  <c r="F596" i="9" s="1"/>
  <c r="B597" i="9"/>
  <c r="F597" i="9" s="1"/>
  <c r="B598" i="9"/>
  <c r="F598" i="9" s="1"/>
  <c r="B599" i="9"/>
  <c r="F599" i="9" s="1"/>
  <c r="B600" i="9"/>
  <c r="F600" i="9" s="1"/>
  <c r="B601" i="9"/>
  <c r="F601" i="9" s="1"/>
  <c r="B602" i="9"/>
  <c r="F602" i="9" s="1"/>
  <c r="B603" i="9"/>
  <c r="F603" i="9" s="1"/>
  <c r="B604" i="9"/>
  <c r="F604" i="9" s="1"/>
  <c r="B605" i="9"/>
  <c r="F605" i="9" s="1"/>
  <c r="B606" i="9"/>
  <c r="F606" i="9" s="1"/>
  <c r="B607" i="9"/>
  <c r="F607" i="9" s="1"/>
  <c r="B608" i="9"/>
  <c r="F608" i="9" s="1"/>
  <c r="B609" i="9"/>
  <c r="F609" i="9" s="1"/>
  <c r="B610" i="9"/>
  <c r="F610" i="9" s="1"/>
  <c r="B611" i="9"/>
  <c r="F611" i="9" s="1"/>
  <c r="B612" i="9"/>
  <c r="F612" i="9" s="1"/>
  <c r="B613" i="9"/>
  <c r="F613" i="9" s="1"/>
  <c r="B614" i="9"/>
  <c r="F614" i="9" s="1"/>
  <c r="B615" i="9"/>
  <c r="F615" i="9" s="1"/>
  <c r="B616" i="9"/>
  <c r="F616" i="9" s="1"/>
  <c r="B617" i="9"/>
  <c r="F617" i="9" s="1"/>
  <c r="B618" i="9"/>
  <c r="F618" i="9" s="1"/>
  <c r="B619" i="9"/>
  <c r="F619" i="9" s="1"/>
  <c r="B620" i="9"/>
  <c r="F620" i="9" s="1"/>
  <c r="B621" i="9"/>
  <c r="F621" i="9" s="1"/>
  <c r="B622" i="9"/>
  <c r="F622" i="9" s="1"/>
  <c r="B623" i="9"/>
  <c r="F623" i="9" s="1"/>
  <c r="B624" i="9"/>
  <c r="F624" i="9" s="1"/>
  <c r="B625" i="9"/>
  <c r="F625" i="9" s="1"/>
  <c r="B626" i="9"/>
  <c r="F626" i="9" s="1"/>
  <c r="B627" i="9"/>
  <c r="F627" i="9" s="1"/>
  <c r="B628" i="9"/>
  <c r="F628" i="9" s="1"/>
  <c r="B629" i="9"/>
  <c r="F629" i="9" s="1"/>
  <c r="B630" i="9"/>
  <c r="F630" i="9" s="1"/>
  <c r="B631" i="9"/>
  <c r="F631" i="9" s="1"/>
  <c r="B632" i="9"/>
  <c r="F632" i="9" s="1"/>
  <c r="B633" i="9"/>
  <c r="F633" i="9" s="1"/>
  <c r="B634" i="9"/>
  <c r="F634" i="9" s="1"/>
  <c r="B635" i="9"/>
  <c r="F635" i="9" s="1"/>
  <c r="B636" i="9"/>
  <c r="F636" i="9" s="1"/>
  <c r="B637" i="9"/>
  <c r="F637" i="9" s="1"/>
  <c r="B638" i="9"/>
  <c r="F638" i="9" s="1"/>
  <c r="B639" i="9"/>
  <c r="F639" i="9" s="1"/>
  <c r="B640" i="9"/>
  <c r="F640" i="9" s="1"/>
  <c r="B641" i="9"/>
  <c r="F641" i="9" s="1"/>
  <c r="B642" i="9"/>
  <c r="B643" i="9"/>
  <c r="F643" i="9" s="1"/>
  <c r="B644" i="9"/>
  <c r="F644" i="9" s="1"/>
  <c r="B645" i="9"/>
  <c r="F645" i="9" s="1"/>
  <c r="B646" i="9"/>
  <c r="F646" i="9" s="1"/>
  <c r="B647" i="9"/>
  <c r="B648" i="9"/>
  <c r="F648" i="9" s="1"/>
  <c r="B649" i="9"/>
  <c r="F649" i="9" s="1"/>
  <c r="B650" i="9"/>
  <c r="F650" i="9" s="1"/>
  <c r="B651" i="9"/>
  <c r="F651" i="9" s="1"/>
  <c r="B652" i="9"/>
  <c r="F652" i="9" s="1"/>
  <c r="B653" i="9"/>
  <c r="F653" i="9" s="1"/>
  <c r="B654" i="9"/>
  <c r="F654" i="9" s="1"/>
  <c r="B655" i="9"/>
  <c r="F655" i="9" s="1"/>
  <c r="B656" i="9"/>
  <c r="F656" i="9" s="1"/>
  <c r="B657" i="9"/>
  <c r="F657" i="9" s="1"/>
  <c r="B658" i="9"/>
  <c r="F658" i="9" s="1"/>
  <c r="B659" i="9"/>
  <c r="F659" i="9" s="1"/>
  <c r="B660" i="9"/>
  <c r="F660" i="9" s="1"/>
  <c r="B661" i="9"/>
  <c r="F661" i="9" s="1"/>
  <c r="B662" i="9"/>
  <c r="F662" i="9" s="1"/>
  <c r="B663" i="9"/>
  <c r="F663" i="9" s="1"/>
  <c r="B664" i="9"/>
  <c r="F664" i="9" s="1"/>
  <c r="B665" i="9"/>
  <c r="F665" i="9" s="1"/>
  <c r="B666" i="9"/>
  <c r="F666" i="9" s="1"/>
  <c r="B667" i="9"/>
  <c r="F667" i="9" s="1"/>
  <c r="B668" i="9"/>
  <c r="F668" i="9" s="1"/>
  <c r="B669" i="9"/>
  <c r="F669" i="9" s="1"/>
  <c r="B670" i="9"/>
  <c r="F670" i="9" s="1"/>
  <c r="B671" i="9"/>
  <c r="F671" i="9" s="1"/>
  <c r="B672" i="9"/>
  <c r="F672" i="9" s="1"/>
  <c r="B673" i="9"/>
  <c r="F673" i="9" s="1"/>
  <c r="B674" i="9"/>
  <c r="F674" i="9" s="1"/>
  <c r="B675" i="9"/>
  <c r="F675" i="9" s="1"/>
  <c r="B676" i="9"/>
  <c r="F676" i="9" s="1"/>
  <c r="B677" i="9"/>
  <c r="F677" i="9" s="1"/>
  <c r="B678" i="9"/>
  <c r="F678" i="9" s="1"/>
  <c r="B679" i="9"/>
  <c r="F679" i="9" s="1"/>
  <c r="B680" i="9"/>
  <c r="F680" i="9" s="1"/>
  <c r="B681" i="9"/>
  <c r="F681" i="9" s="1"/>
  <c r="B682" i="9"/>
  <c r="F682" i="9" s="1"/>
  <c r="B683" i="9"/>
  <c r="F683" i="9" s="1"/>
  <c r="B684" i="9"/>
  <c r="F684" i="9" s="1"/>
  <c r="B685" i="9"/>
  <c r="F685" i="9" s="1"/>
  <c r="B686" i="9"/>
  <c r="F686" i="9" s="1"/>
  <c r="B687" i="9"/>
  <c r="F687" i="9" s="1"/>
  <c r="B688" i="9"/>
  <c r="F688" i="9" s="1"/>
  <c r="B689" i="9"/>
  <c r="F689" i="9" s="1"/>
  <c r="B690" i="9"/>
  <c r="F690" i="9" s="1"/>
  <c r="B691" i="9"/>
  <c r="F691" i="9" s="1"/>
  <c r="B692" i="9"/>
  <c r="F692" i="9" s="1"/>
  <c r="B693" i="9"/>
  <c r="F693" i="9" s="1"/>
  <c r="B694" i="9"/>
  <c r="F694" i="9" s="1"/>
  <c r="B695" i="9"/>
  <c r="F695" i="9" s="1"/>
  <c r="B696" i="9"/>
  <c r="F696" i="9" s="1"/>
  <c r="B697" i="9"/>
  <c r="F697" i="9" s="1"/>
  <c r="B698" i="9"/>
  <c r="F698" i="9" s="1"/>
  <c r="B699" i="9"/>
  <c r="F699" i="9" s="1"/>
  <c r="F547" i="9"/>
  <c r="F553" i="9"/>
  <c r="F558" i="9"/>
  <c r="F559" i="9"/>
  <c r="F561" i="9"/>
  <c r="F562" i="9"/>
  <c r="F563" i="9"/>
  <c r="F565" i="9"/>
  <c r="F566" i="9"/>
  <c r="F567" i="9"/>
  <c r="F569" i="9"/>
  <c r="F570" i="9"/>
  <c r="F571" i="9"/>
  <c r="F573" i="9"/>
  <c r="F574" i="9"/>
  <c r="F575" i="9"/>
  <c r="F577" i="9"/>
  <c r="F578" i="9"/>
  <c r="F579" i="9"/>
  <c r="F581" i="9"/>
  <c r="F582" i="9"/>
  <c r="F583" i="9"/>
  <c r="F585" i="9"/>
  <c r="F586" i="9"/>
  <c r="F587" i="9"/>
  <c r="F589" i="9"/>
  <c r="F590" i="9"/>
  <c r="F591" i="9"/>
  <c r="F593" i="9"/>
  <c r="F594" i="9"/>
  <c r="F595" i="9"/>
  <c r="F642" i="9"/>
  <c r="F647" i="9"/>
  <c r="F537" i="9"/>
  <c r="F539" i="9"/>
  <c r="F542" i="9"/>
  <c r="BG69" i="13" l="1"/>
  <c r="BF69" i="13"/>
  <c r="B536" i="9"/>
  <c r="B529" i="9"/>
  <c r="B530" i="9"/>
  <c r="F530" i="9" s="1"/>
  <c r="B531" i="9"/>
  <c r="F531" i="9" s="1"/>
  <c r="B532" i="9"/>
  <c r="F532" i="9" s="1"/>
  <c r="B533" i="9"/>
  <c r="F533" i="9" s="1"/>
  <c r="B534" i="9"/>
  <c r="F534" i="9" s="1"/>
  <c r="B535" i="9"/>
  <c r="F535" i="9" s="1"/>
  <c r="F536" i="9"/>
  <c r="BH67" i="13" l="1"/>
  <c r="BH66" i="13"/>
  <c r="BH65" i="13"/>
  <c r="BH64" i="13"/>
  <c r="BH63" i="13"/>
  <c r="BH62" i="13"/>
  <c r="BH61" i="13"/>
  <c r="BH60" i="13"/>
  <c r="BH59" i="13"/>
  <c r="BH58" i="13"/>
  <c r="BH57" i="13"/>
  <c r="BH56" i="13"/>
  <c r="BH55" i="13"/>
  <c r="BH54" i="13"/>
  <c r="BH53" i="13"/>
  <c r="BH52" i="13"/>
  <c r="BH51" i="13"/>
  <c r="BH50" i="13"/>
  <c r="BH49" i="13"/>
  <c r="BH48" i="13"/>
  <c r="BH47" i="13"/>
  <c r="BH46" i="13"/>
  <c r="BH45" i="13"/>
  <c r="BH44" i="13"/>
  <c r="BH43" i="13"/>
  <c r="BH42" i="13"/>
  <c r="BH41" i="13"/>
  <c r="BH40" i="13"/>
  <c r="BH39" i="13"/>
  <c r="BH38" i="13"/>
  <c r="BH37" i="13"/>
  <c r="BH36" i="13"/>
  <c r="BH35" i="13"/>
  <c r="BH34" i="13"/>
  <c r="BH33" i="13"/>
  <c r="BH32" i="13"/>
  <c r="BH31" i="13"/>
  <c r="BH30" i="13"/>
  <c r="BH29" i="13"/>
  <c r="BH28" i="13"/>
  <c r="BH27" i="13"/>
  <c r="BH26" i="13"/>
  <c r="BH25" i="13"/>
  <c r="BH24" i="13"/>
  <c r="BH23" i="13"/>
  <c r="BH22" i="13"/>
  <c r="BH21" i="13"/>
  <c r="BH20" i="13"/>
  <c r="BH19" i="13"/>
  <c r="BH18" i="13"/>
  <c r="BH17" i="13"/>
  <c r="BH16" i="13"/>
  <c r="BH15" i="13"/>
  <c r="BH14" i="13"/>
  <c r="BH13" i="13"/>
  <c r="BH12" i="13"/>
  <c r="BH11" i="13"/>
  <c r="BH10" i="13"/>
  <c r="BH9" i="13"/>
  <c r="BH8" i="13"/>
  <c r="BH7" i="13"/>
  <c r="BH6" i="13"/>
  <c r="BH5" i="13"/>
  <c r="BH4" i="13"/>
  <c r="BH3" i="13"/>
  <c r="BH2" i="13"/>
  <c r="BI2" i="13" s="1"/>
  <c r="BD67" i="13"/>
  <c r="BD66" i="13"/>
  <c r="BD65" i="13"/>
  <c r="BD64" i="13"/>
  <c r="BD63" i="13"/>
  <c r="BD62" i="13"/>
  <c r="BD61" i="13"/>
  <c r="BD60" i="13"/>
  <c r="BD59" i="13"/>
  <c r="BD58" i="13"/>
  <c r="BD57" i="13"/>
  <c r="BD56" i="13"/>
  <c r="BD55" i="13"/>
  <c r="BD54" i="13"/>
  <c r="BD53" i="13"/>
  <c r="BD52" i="13"/>
  <c r="BD51" i="13"/>
  <c r="BD50" i="13"/>
  <c r="BD49" i="13"/>
  <c r="BD48" i="13"/>
  <c r="BD47" i="13"/>
  <c r="BD46" i="13"/>
  <c r="BD45" i="13"/>
  <c r="BD44" i="13"/>
  <c r="BD43" i="13"/>
  <c r="BD42" i="13"/>
  <c r="BD41" i="13"/>
  <c r="BD40" i="13"/>
  <c r="BD39" i="13"/>
  <c r="BD38" i="13"/>
  <c r="BD37" i="13"/>
  <c r="BD36" i="13"/>
  <c r="BD35" i="13"/>
  <c r="BD34" i="13"/>
  <c r="BD33" i="13"/>
  <c r="BD32" i="13"/>
  <c r="BD31" i="13"/>
  <c r="BD30" i="13"/>
  <c r="BD29" i="13"/>
  <c r="BD28" i="13"/>
  <c r="BD27" i="13"/>
  <c r="BD26" i="13"/>
  <c r="BD25" i="13"/>
  <c r="BD24" i="13"/>
  <c r="BD23" i="13"/>
  <c r="BD22" i="13"/>
  <c r="BD21" i="13"/>
  <c r="BD20" i="13"/>
  <c r="BD19" i="13"/>
  <c r="BD18" i="13"/>
  <c r="BD17" i="13"/>
  <c r="BD16" i="13"/>
  <c r="BD15" i="13"/>
  <c r="BD14" i="13"/>
  <c r="BD13" i="13"/>
  <c r="BD12" i="13"/>
  <c r="BD11" i="13"/>
  <c r="BD10" i="13"/>
  <c r="BD9" i="13"/>
  <c r="BD8" i="13"/>
  <c r="BD7" i="13"/>
  <c r="BD6" i="13"/>
  <c r="BD5" i="13"/>
  <c r="BD4" i="13"/>
  <c r="BD3" i="13"/>
  <c r="BD2" i="13"/>
  <c r="BB67" i="13"/>
  <c r="BB66" i="13"/>
  <c r="BB65" i="13"/>
  <c r="BB64" i="13"/>
  <c r="BB63" i="13"/>
  <c r="BB62" i="13"/>
  <c r="BB61" i="13"/>
  <c r="BB60" i="13"/>
  <c r="BB59" i="13"/>
  <c r="BB58" i="13"/>
  <c r="BB57" i="13"/>
  <c r="BB56" i="13"/>
  <c r="BB55" i="13"/>
  <c r="BB54" i="13"/>
  <c r="BB53" i="13"/>
  <c r="BB52" i="13"/>
  <c r="BB51" i="13"/>
  <c r="BB50" i="13"/>
  <c r="BB49" i="13"/>
  <c r="BB48" i="13"/>
  <c r="BB47" i="13"/>
  <c r="BB46" i="13"/>
  <c r="BB45" i="13"/>
  <c r="BB44" i="13"/>
  <c r="BB43" i="13"/>
  <c r="BB42" i="13"/>
  <c r="BB41" i="13"/>
  <c r="BB40" i="13"/>
  <c r="BB39" i="13"/>
  <c r="BB38" i="13"/>
  <c r="BB37" i="13"/>
  <c r="BB36" i="13"/>
  <c r="BB35" i="13"/>
  <c r="BB34" i="13"/>
  <c r="BB33" i="13"/>
  <c r="BB32" i="13"/>
  <c r="BB31" i="13"/>
  <c r="BB30" i="13"/>
  <c r="BB29" i="13"/>
  <c r="BB28" i="13"/>
  <c r="BB27" i="13"/>
  <c r="BB26" i="13"/>
  <c r="BB25" i="13"/>
  <c r="BB24" i="13"/>
  <c r="BB23" i="13"/>
  <c r="BB22" i="13"/>
  <c r="BB21" i="13"/>
  <c r="BB20" i="13"/>
  <c r="BB19" i="13"/>
  <c r="BB18" i="13"/>
  <c r="BB17" i="13"/>
  <c r="BB16" i="13"/>
  <c r="BB15" i="13"/>
  <c r="BB14" i="13"/>
  <c r="BB13" i="13"/>
  <c r="BB12" i="13"/>
  <c r="BB11" i="13"/>
  <c r="BB10" i="13"/>
  <c r="BB9" i="13"/>
  <c r="BB8" i="13"/>
  <c r="BB7" i="13"/>
  <c r="BB6" i="13"/>
  <c r="BB5" i="13"/>
  <c r="BB4" i="13"/>
  <c r="BB3" i="13"/>
  <c r="BB2" i="13"/>
  <c r="AZ67" i="13"/>
  <c r="AZ66" i="13"/>
  <c r="AZ65" i="13"/>
  <c r="AZ64" i="13"/>
  <c r="AZ63" i="13"/>
  <c r="AZ62" i="13"/>
  <c r="AZ61" i="13"/>
  <c r="AZ60" i="13"/>
  <c r="AZ59" i="13"/>
  <c r="AZ58" i="13"/>
  <c r="AZ57" i="13"/>
  <c r="AZ56" i="13"/>
  <c r="AZ55" i="13"/>
  <c r="AZ54" i="13"/>
  <c r="AZ53" i="13"/>
  <c r="AZ52" i="13"/>
  <c r="AZ51" i="13"/>
  <c r="AZ50" i="13"/>
  <c r="AZ49" i="13"/>
  <c r="AZ48" i="13"/>
  <c r="AZ47" i="13"/>
  <c r="AZ46" i="13"/>
  <c r="AZ45" i="13"/>
  <c r="AZ44" i="13"/>
  <c r="AZ43" i="13"/>
  <c r="AZ42" i="13"/>
  <c r="AZ41" i="13"/>
  <c r="AZ40" i="13"/>
  <c r="AZ39" i="13"/>
  <c r="AZ38" i="13"/>
  <c r="AZ37" i="13"/>
  <c r="AZ36" i="13"/>
  <c r="AZ35" i="13"/>
  <c r="AZ34" i="13"/>
  <c r="AZ33" i="13"/>
  <c r="AZ32" i="13"/>
  <c r="AZ31" i="13"/>
  <c r="AZ30" i="13"/>
  <c r="AZ29" i="13"/>
  <c r="AZ28" i="13"/>
  <c r="AZ27" i="13"/>
  <c r="AZ26" i="13"/>
  <c r="AZ25" i="13"/>
  <c r="AZ24" i="13"/>
  <c r="AZ23" i="13"/>
  <c r="AZ22" i="13"/>
  <c r="AZ21" i="13"/>
  <c r="AZ20" i="13"/>
  <c r="AZ19" i="13"/>
  <c r="AZ18" i="13"/>
  <c r="AZ17" i="13"/>
  <c r="AZ16" i="13"/>
  <c r="AZ15" i="13"/>
  <c r="AZ14" i="13"/>
  <c r="AZ13" i="13"/>
  <c r="AZ12" i="13"/>
  <c r="AZ11" i="13"/>
  <c r="AZ10" i="13"/>
  <c r="AZ9" i="13"/>
  <c r="AZ8" i="13"/>
  <c r="AZ7" i="13"/>
  <c r="AZ6" i="13"/>
  <c r="AZ5" i="13"/>
  <c r="AZ4" i="13"/>
  <c r="AZ3" i="13"/>
  <c r="AZ2" i="13"/>
  <c r="AX67" i="13"/>
  <c r="AX66" i="13"/>
  <c r="AX65" i="13"/>
  <c r="AX64" i="13"/>
  <c r="AX63" i="13"/>
  <c r="AX62" i="13"/>
  <c r="AX61" i="13"/>
  <c r="AX60" i="13"/>
  <c r="AX59" i="13"/>
  <c r="AX58" i="13"/>
  <c r="AX57" i="13"/>
  <c r="AX56" i="13"/>
  <c r="AX55" i="13"/>
  <c r="AX54" i="13"/>
  <c r="AX53" i="13"/>
  <c r="AX52" i="13"/>
  <c r="AX51" i="13"/>
  <c r="AX50" i="13"/>
  <c r="AX49" i="13"/>
  <c r="AX48" i="13"/>
  <c r="AX47" i="13"/>
  <c r="AX46" i="13"/>
  <c r="AX45" i="13"/>
  <c r="AX44" i="13"/>
  <c r="AX43" i="13"/>
  <c r="AX42" i="13"/>
  <c r="AX41" i="13"/>
  <c r="AX40" i="13"/>
  <c r="AX39" i="13"/>
  <c r="AX38" i="13"/>
  <c r="AX37" i="13"/>
  <c r="AX36" i="13"/>
  <c r="AX35" i="13"/>
  <c r="AX34" i="13"/>
  <c r="AX33" i="13"/>
  <c r="AX32" i="13"/>
  <c r="AX31" i="13"/>
  <c r="AX30" i="13"/>
  <c r="AX29" i="13"/>
  <c r="AX28" i="13"/>
  <c r="AX27" i="13"/>
  <c r="AX26" i="13"/>
  <c r="AX25" i="13"/>
  <c r="AX24" i="13"/>
  <c r="AX23" i="13"/>
  <c r="AX22" i="13"/>
  <c r="AX21" i="13"/>
  <c r="AX20" i="13"/>
  <c r="AX19" i="13"/>
  <c r="AX18" i="13"/>
  <c r="AX17" i="13"/>
  <c r="AX16" i="13"/>
  <c r="AX15" i="13"/>
  <c r="AX14" i="13"/>
  <c r="AX13" i="13"/>
  <c r="AX12" i="13"/>
  <c r="AX11" i="13"/>
  <c r="AX10" i="13"/>
  <c r="AX9" i="13"/>
  <c r="AX8" i="13"/>
  <c r="AX7" i="13"/>
  <c r="AX6" i="13"/>
  <c r="AX5" i="13"/>
  <c r="AX4" i="13"/>
  <c r="AX3" i="13"/>
  <c r="AX2" i="13"/>
  <c r="AV67" i="13"/>
  <c r="AV66" i="13"/>
  <c r="AV65" i="13"/>
  <c r="AV64" i="13"/>
  <c r="AV63" i="13"/>
  <c r="AV62" i="13"/>
  <c r="AV61" i="13"/>
  <c r="AV60" i="13"/>
  <c r="AV59" i="13"/>
  <c r="AV58" i="13"/>
  <c r="AV57" i="13"/>
  <c r="AV56" i="13"/>
  <c r="AV55" i="13"/>
  <c r="AV54" i="13"/>
  <c r="AV53" i="13"/>
  <c r="AV52" i="13"/>
  <c r="AV51" i="13"/>
  <c r="AV50" i="13"/>
  <c r="AV49" i="13"/>
  <c r="AV48" i="13"/>
  <c r="AV47" i="13"/>
  <c r="AV46" i="13"/>
  <c r="AV45" i="13"/>
  <c r="AV44" i="13"/>
  <c r="AV43" i="13"/>
  <c r="AV42" i="13"/>
  <c r="AV41" i="13"/>
  <c r="AV40" i="13"/>
  <c r="AV39" i="13"/>
  <c r="AV38" i="13"/>
  <c r="AV37" i="13"/>
  <c r="AV36" i="13"/>
  <c r="AV35" i="13"/>
  <c r="AV34" i="13"/>
  <c r="AV33" i="13"/>
  <c r="AV32" i="13"/>
  <c r="AV31" i="13"/>
  <c r="AV30" i="13"/>
  <c r="AV29" i="13"/>
  <c r="AV28" i="13"/>
  <c r="AV27" i="13"/>
  <c r="AV26" i="13"/>
  <c r="AV25" i="13"/>
  <c r="AV24" i="13"/>
  <c r="AV23" i="13"/>
  <c r="AV22" i="13"/>
  <c r="AV21" i="13"/>
  <c r="AV20" i="13"/>
  <c r="AV19" i="13"/>
  <c r="AV18" i="13"/>
  <c r="AV17" i="13"/>
  <c r="AV16" i="13"/>
  <c r="AV15" i="13"/>
  <c r="AV14" i="13"/>
  <c r="AV13" i="13"/>
  <c r="AV12" i="13"/>
  <c r="AV11" i="13"/>
  <c r="AV10" i="13"/>
  <c r="AV9" i="13"/>
  <c r="AV8" i="13"/>
  <c r="AV7" i="13"/>
  <c r="AV6" i="13"/>
  <c r="AV5" i="13"/>
  <c r="AV4" i="13"/>
  <c r="AV3" i="13"/>
  <c r="AV2" i="13"/>
  <c r="AT67" i="13"/>
  <c r="AT66" i="13"/>
  <c r="AT65" i="13"/>
  <c r="AT64" i="13"/>
  <c r="AT63" i="13"/>
  <c r="AT62" i="13"/>
  <c r="AT61" i="13"/>
  <c r="AT60" i="13"/>
  <c r="AT59" i="13"/>
  <c r="AT58" i="13"/>
  <c r="AT57" i="13"/>
  <c r="AT56" i="13"/>
  <c r="AT55" i="13"/>
  <c r="AT54" i="13"/>
  <c r="AT53" i="13"/>
  <c r="AT52" i="13"/>
  <c r="AT51" i="13"/>
  <c r="AT50" i="13"/>
  <c r="AT49" i="13"/>
  <c r="AT48" i="13"/>
  <c r="AT47" i="13"/>
  <c r="AT46" i="13"/>
  <c r="AT45" i="13"/>
  <c r="AT44" i="13"/>
  <c r="AT43" i="13"/>
  <c r="AT42" i="13"/>
  <c r="AT41" i="13"/>
  <c r="AT40" i="13"/>
  <c r="AT39" i="13"/>
  <c r="AT38" i="13"/>
  <c r="AT37" i="13"/>
  <c r="AT36" i="13"/>
  <c r="AT35" i="13"/>
  <c r="AT34" i="13"/>
  <c r="AT33" i="13"/>
  <c r="AT32" i="13"/>
  <c r="AT31" i="13"/>
  <c r="AT30" i="13"/>
  <c r="AT29" i="13"/>
  <c r="AT28" i="13"/>
  <c r="AT27" i="13"/>
  <c r="AT26" i="13"/>
  <c r="AT25" i="13"/>
  <c r="AT24" i="13"/>
  <c r="AT23" i="13"/>
  <c r="AT22" i="13"/>
  <c r="AT21" i="13"/>
  <c r="AT20" i="13"/>
  <c r="AT19" i="13"/>
  <c r="AT18" i="13"/>
  <c r="AT17" i="13"/>
  <c r="AT16" i="13"/>
  <c r="AT15" i="13"/>
  <c r="AT14" i="13"/>
  <c r="AT13" i="13"/>
  <c r="AT12" i="13"/>
  <c r="AT11" i="13"/>
  <c r="AT10" i="13"/>
  <c r="AT9" i="13"/>
  <c r="AT8" i="13"/>
  <c r="AT7" i="13"/>
  <c r="AT6" i="13"/>
  <c r="AT5" i="13"/>
  <c r="AT4" i="13"/>
  <c r="AT3" i="13"/>
  <c r="AT2" i="13"/>
  <c r="AR67" i="13"/>
  <c r="AR66" i="13"/>
  <c r="AR65" i="13"/>
  <c r="AR64" i="13"/>
  <c r="AR63" i="13"/>
  <c r="AR62" i="13"/>
  <c r="AR61" i="13"/>
  <c r="AR60" i="13"/>
  <c r="AR59" i="13"/>
  <c r="AR58" i="13"/>
  <c r="AR57" i="13"/>
  <c r="AR56" i="13"/>
  <c r="AR55" i="13"/>
  <c r="AR54" i="13"/>
  <c r="AR53" i="13"/>
  <c r="AR52" i="13"/>
  <c r="AR51" i="13"/>
  <c r="AR50" i="13"/>
  <c r="AR49" i="13"/>
  <c r="AR48" i="13"/>
  <c r="AR47" i="13"/>
  <c r="AR46" i="13"/>
  <c r="AR45" i="13"/>
  <c r="AR44" i="13"/>
  <c r="AR43" i="13"/>
  <c r="AR42" i="13"/>
  <c r="AR41" i="13"/>
  <c r="AR40" i="13"/>
  <c r="AR39" i="13"/>
  <c r="AR38" i="13"/>
  <c r="AR37" i="13"/>
  <c r="AR36" i="13"/>
  <c r="AR35" i="13"/>
  <c r="AR34" i="13"/>
  <c r="AR33" i="13"/>
  <c r="AR32" i="13"/>
  <c r="AR31" i="13"/>
  <c r="AR30" i="13"/>
  <c r="AR29" i="13"/>
  <c r="AR28" i="13"/>
  <c r="AR27" i="13"/>
  <c r="AR26" i="13"/>
  <c r="AR25" i="13"/>
  <c r="AR24" i="13"/>
  <c r="AR23" i="13"/>
  <c r="AR22" i="13"/>
  <c r="AR21" i="13"/>
  <c r="AR20" i="13"/>
  <c r="AR19" i="13"/>
  <c r="AR18" i="13"/>
  <c r="AR17" i="13"/>
  <c r="AR16" i="13"/>
  <c r="AR15" i="13"/>
  <c r="AR14" i="13"/>
  <c r="AR13" i="13"/>
  <c r="AR12" i="13"/>
  <c r="AR11" i="13"/>
  <c r="AR10" i="13"/>
  <c r="AR9" i="13"/>
  <c r="AR8" i="13"/>
  <c r="AR7" i="13"/>
  <c r="AR6" i="13"/>
  <c r="AR5" i="13"/>
  <c r="AR4" i="13"/>
  <c r="AR3" i="13"/>
  <c r="AR2" i="13"/>
  <c r="AP67" i="13"/>
  <c r="AP66" i="13"/>
  <c r="AP65" i="13"/>
  <c r="AP64" i="13"/>
  <c r="AP63" i="13"/>
  <c r="AP62" i="13"/>
  <c r="AP61" i="13"/>
  <c r="AP60" i="13"/>
  <c r="AP59" i="13"/>
  <c r="AP58" i="13"/>
  <c r="AP57" i="13"/>
  <c r="AP56" i="13"/>
  <c r="AP55" i="13"/>
  <c r="AP54" i="13"/>
  <c r="AP53" i="13"/>
  <c r="AP52" i="13"/>
  <c r="AP51" i="13"/>
  <c r="AP50" i="13"/>
  <c r="AP49" i="13"/>
  <c r="AP48" i="13"/>
  <c r="AP47" i="13"/>
  <c r="AP46" i="13"/>
  <c r="AP45" i="13"/>
  <c r="AP44" i="13"/>
  <c r="AP43" i="13"/>
  <c r="AP42" i="13"/>
  <c r="AP41" i="13"/>
  <c r="AP40" i="13"/>
  <c r="AP39" i="13"/>
  <c r="AP38" i="13"/>
  <c r="AP37" i="13"/>
  <c r="AP36" i="13"/>
  <c r="AP35" i="13"/>
  <c r="AP34" i="13"/>
  <c r="AP33" i="13"/>
  <c r="AP32" i="13"/>
  <c r="AP31" i="13"/>
  <c r="AP30" i="13"/>
  <c r="AP29" i="13"/>
  <c r="AP28" i="13"/>
  <c r="AP27" i="13"/>
  <c r="AP26" i="13"/>
  <c r="AP25" i="13"/>
  <c r="AP24" i="13"/>
  <c r="AP23" i="13"/>
  <c r="AP22" i="13"/>
  <c r="AP21" i="13"/>
  <c r="AP20" i="13"/>
  <c r="AP19" i="13"/>
  <c r="AP18" i="13"/>
  <c r="AP17" i="13"/>
  <c r="AP16" i="13"/>
  <c r="AP15" i="13"/>
  <c r="AP14" i="13"/>
  <c r="AP13" i="13"/>
  <c r="AP12" i="13"/>
  <c r="AP11" i="13"/>
  <c r="AP10" i="13"/>
  <c r="AP9" i="13"/>
  <c r="AP8" i="13"/>
  <c r="AP7" i="13"/>
  <c r="AP6" i="13"/>
  <c r="AP5" i="13"/>
  <c r="AP4" i="13"/>
  <c r="AP3" i="13"/>
  <c r="AP2" i="13"/>
  <c r="AN67" i="13"/>
  <c r="AN66" i="13"/>
  <c r="AN65" i="13"/>
  <c r="AN64" i="13"/>
  <c r="AN63" i="13"/>
  <c r="AN62" i="13"/>
  <c r="AN61" i="13"/>
  <c r="AN60" i="13"/>
  <c r="AN59" i="13"/>
  <c r="AN58" i="13"/>
  <c r="AN57" i="13"/>
  <c r="AN56" i="13"/>
  <c r="AN55" i="13"/>
  <c r="AN54" i="13"/>
  <c r="AN53" i="13"/>
  <c r="AN52" i="13"/>
  <c r="AN51" i="13"/>
  <c r="AN50" i="13"/>
  <c r="AN49" i="13"/>
  <c r="AN48" i="13"/>
  <c r="AN47" i="13"/>
  <c r="AN46" i="13"/>
  <c r="AN45" i="13"/>
  <c r="AN44" i="13"/>
  <c r="AN43" i="13"/>
  <c r="AN42" i="13"/>
  <c r="AN41" i="13"/>
  <c r="AN40" i="13"/>
  <c r="AN39" i="13"/>
  <c r="AN38" i="13"/>
  <c r="AN37" i="13"/>
  <c r="AN36" i="13"/>
  <c r="AN35" i="13"/>
  <c r="AN34" i="13"/>
  <c r="AN33" i="13"/>
  <c r="AN32" i="13"/>
  <c r="AN31" i="13"/>
  <c r="AN30" i="13"/>
  <c r="AN29" i="13"/>
  <c r="AN28" i="13"/>
  <c r="AN27" i="13"/>
  <c r="AN26" i="13"/>
  <c r="AN25" i="13"/>
  <c r="AN24" i="13"/>
  <c r="AN23" i="13"/>
  <c r="AN22" i="13"/>
  <c r="AN21" i="13"/>
  <c r="AN20" i="13"/>
  <c r="AN19" i="13"/>
  <c r="AN18" i="13"/>
  <c r="AN17" i="13"/>
  <c r="AN16" i="13"/>
  <c r="AN15" i="13"/>
  <c r="AN14" i="13"/>
  <c r="AN13" i="13"/>
  <c r="AN12" i="13"/>
  <c r="AN11" i="13"/>
  <c r="AN10" i="13"/>
  <c r="AN9" i="13"/>
  <c r="AN8" i="13"/>
  <c r="AN7" i="13"/>
  <c r="AN6" i="13"/>
  <c r="AN5" i="13"/>
  <c r="AN4" i="13"/>
  <c r="AN3" i="13"/>
  <c r="AN2" i="13"/>
  <c r="AL67" i="13"/>
  <c r="AL66" i="13"/>
  <c r="AL65" i="13"/>
  <c r="AL64" i="13"/>
  <c r="AL63" i="13"/>
  <c r="AL62" i="13"/>
  <c r="AL61" i="13"/>
  <c r="AL60" i="13"/>
  <c r="AL59" i="13"/>
  <c r="AL58" i="13"/>
  <c r="AL57" i="13"/>
  <c r="AL56" i="13"/>
  <c r="AL55" i="13"/>
  <c r="AL54" i="13"/>
  <c r="AL53" i="13"/>
  <c r="AL52" i="13"/>
  <c r="AL51" i="13"/>
  <c r="AL50" i="13"/>
  <c r="AL49" i="13"/>
  <c r="AL48" i="13"/>
  <c r="AL47" i="13"/>
  <c r="AL46" i="13"/>
  <c r="AL45" i="13"/>
  <c r="AL44" i="13"/>
  <c r="AL43" i="13"/>
  <c r="AL42" i="13"/>
  <c r="AL41" i="13"/>
  <c r="AL40" i="13"/>
  <c r="AL39" i="13"/>
  <c r="AL38" i="13"/>
  <c r="AL37" i="13"/>
  <c r="AL36" i="13"/>
  <c r="AL35" i="13"/>
  <c r="AL34" i="13"/>
  <c r="AL33" i="13"/>
  <c r="AL32" i="13"/>
  <c r="AL31" i="13"/>
  <c r="AL30" i="13"/>
  <c r="AL29" i="13"/>
  <c r="AL28" i="13"/>
  <c r="AL27" i="13"/>
  <c r="AL26" i="13"/>
  <c r="AL25" i="13"/>
  <c r="AL24" i="13"/>
  <c r="AL23" i="13"/>
  <c r="AL22" i="13"/>
  <c r="AL21" i="13"/>
  <c r="AL20" i="13"/>
  <c r="AL19" i="13"/>
  <c r="AL18" i="13"/>
  <c r="AL17" i="13"/>
  <c r="AL16" i="13"/>
  <c r="AL15" i="13"/>
  <c r="AL14" i="13"/>
  <c r="AL13" i="13"/>
  <c r="AL12" i="13"/>
  <c r="AL11" i="13"/>
  <c r="AL10" i="13"/>
  <c r="AL9" i="13"/>
  <c r="AL8" i="13"/>
  <c r="AL7" i="13"/>
  <c r="AL6" i="13"/>
  <c r="AL5" i="13"/>
  <c r="AL4" i="13"/>
  <c r="AL3" i="13"/>
  <c r="AL2" i="13"/>
  <c r="AJ67" i="13"/>
  <c r="AJ66" i="13"/>
  <c r="AJ65" i="13"/>
  <c r="AJ64" i="13"/>
  <c r="AJ63" i="13"/>
  <c r="AJ62" i="13"/>
  <c r="AJ61" i="13"/>
  <c r="AJ60" i="13"/>
  <c r="AJ59" i="13"/>
  <c r="AJ58" i="13"/>
  <c r="AJ57" i="13"/>
  <c r="AJ56" i="13"/>
  <c r="AJ55" i="13"/>
  <c r="AJ54" i="13"/>
  <c r="AJ53" i="13"/>
  <c r="AJ52" i="13"/>
  <c r="AJ51" i="13"/>
  <c r="AJ50" i="13"/>
  <c r="AJ49" i="13"/>
  <c r="AJ48" i="13"/>
  <c r="AJ47" i="13"/>
  <c r="AJ46" i="13"/>
  <c r="AJ45" i="13"/>
  <c r="AJ44" i="13"/>
  <c r="AJ43" i="13"/>
  <c r="AJ42" i="13"/>
  <c r="AJ41" i="13"/>
  <c r="AJ40" i="13"/>
  <c r="AJ39" i="13"/>
  <c r="AJ38" i="13"/>
  <c r="AJ37" i="13"/>
  <c r="AJ36" i="13"/>
  <c r="AJ35" i="13"/>
  <c r="AJ34" i="13"/>
  <c r="AJ33" i="13"/>
  <c r="AJ32" i="13"/>
  <c r="AJ31" i="13"/>
  <c r="AJ30" i="13"/>
  <c r="AJ29" i="13"/>
  <c r="AJ28" i="13"/>
  <c r="AJ27" i="13"/>
  <c r="AJ26" i="13"/>
  <c r="AJ25" i="13"/>
  <c r="AJ24" i="13"/>
  <c r="AJ23" i="13"/>
  <c r="AJ22" i="13"/>
  <c r="AJ21" i="13"/>
  <c r="AJ20" i="13"/>
  <c r="AJ19" i="13"/>
  <c r="AJ18" i="13"/>
  <c r="AJ17" i="13"/>
  <c r="AJ16" i="13"/>
  <c r="AJ15" i="13"/>
  <c r="AJ14" i="13"/>
  <c r="AJ13" i="13"/>
  <c r="AJ12" i="13"/>
  <c r="AJ11" i="13"/>
  <c r="AJ10" i="13"/>
  <c r="AJ9" i="13"/>
  <c r="AJ8" i="13"/>
  <c r="AJ7" i="13"/>
  <c r="AJ6" i="13"/>
  <c r="AJ5" i="13"/>
  <c r="AJ4" i="13"/>
  <c r="AJ3" i="13"/>
  <c r="AJ2" i="13"/>
  <c r="AH67" i="13"/>
  <c r="AH66" i="13"/>
  <c r="AH65" i="13"/>
  <c r="AH64" i="13"/>
  <c r="AH63" i="13"/>
  <c r="AH62" i="13"/>
  <c r="AH61" i="13"/>
  <c r="AH60" i="13"/>
  <c r="AH59" i="13"/>
  <c r="AH58" i="13"/>
  <c r="AH57" i="13"/>
  <c r="AH56" i="13"/>
  <c r="AH55" i="13"/>
  <c r="AH54" i="13"/>
  <c r="AH53" i="13"/>
  <c r="AH52" i="13"/>
  <c r="AH51" i="13"/>
  <c r="AH50" i="13"/>
  <c r="AH49" i="13"/>
  <c r="AH48" i="13"/>
  <c r="AH47" i="13"/>
  <c r="AH46" i="13"/>
  <c r="AH45" i="13"/>
  <c r="AH44" i="13"/>
  <c r="AH43" i="13"/>
  <c r="AH42" i="13"/>
  <c r="AH41" i="13"/>
  <c r="AH40" i="13"/>
  <c r="AH39" i="13"/>
  <c r="AH38" i="13"/>
  <c r="AH37" i="13"/>
  <c r="AH36" i="13"/>
  <c r="AH35" i="13"/>
  <c r="AH34" i="13"/>
  <c r="AH33" i="13"/>
  <c r="AH32" i="13"/>
  <c r="AH31" i="13"/>
  <c r="AH30" i="13"/>
  <c r="AH29" i="13"/>
  <c r="AH28" i="13"/>
  <c r="AH27" i="13"/>
  <c r="AH26" i="13"/>
  <c r="AH25" i="13"/>
  <c r="AH24" i="13"/>
  <c r="AH23" i="13"/>
  <c r="AH22" i="13"/>
  <c r="AH21" i="13"/>
  <c r="AH20" i="13"/>
  <c r="AH19" i="13"/>
  <c r="AH18" i="13"/>
  <c r="AH17" i="13"/>
  <c r="AH16" i="13"/>
  <c r="AH15" i="13"/>
  <c r="AH14" i="13"/>
  <c r="AH13" i="13"/>
  <c r="AH12" i="13"/>
  <c r="AH11" i="13"/>
  <c r="AH10" i="13"/>
  <c r="AH9" i="13"/>
  <c r="AH8" i="13"/>
  <c r="AH7" i="13"/>
  <c r="AH6" i="13"/>
  <c r="AH5" i="13"/>
  <c r="AH4" i="13"/>
  <c r="AH3" i="13"/>
  <c r="AH2" i="13"/>
  <c r="AF67" i="13"/>
  <c r="AF66" i="13"/>
  <c r="AF65" i="13"/>
  <c r="AF64" i="13"/>
  <c r="AF63" i="13"/>
  <c r="AF62" i="13"/>
  <c r="AF61" i="13"/>
  <c r="AF60" i="13"/>
  <c r="AF59" i="13"/>
  <c r="AF58" i="13"/>
  <c r="AF57" i="13"/>
  <c r="AF56" i="13"/>
  <c r="AF55" i="13"/>
  <c r="AF54" i="13"/>
  <c r="AF53" i="13"/>
  <c r="AF52" i="13"/>
  <c r="AF51" i="13"/>
  <c r="AF50" i="13"/>
  <c r="AF49" i="13"/>
  <c r="AF48" i="13"/>
  <c r="AF47" i="13"/>
  <c r="AF46" i="13"/>
  <c r="AF45" i="13"/>
  <c r="AF44" i="13"/>
  <c r="AF43" i="13"/>
  <c r="AF42" i="13"/>
  <c r="AF41" i="13"/>
  <c r="AF40" i="13"/>
  <c r="AF39" i="13"/>
  <c r="AF38" i="13"/>
  <c r="AF37" i="13"/>
  <c r="AF36" i="13"/>
  <c r="AF35" i="13"/>
  <c r="AF34" i="13"/>
  <c r="AF33" i="13"/>
  <c r="AF32" i="13"/>
  <c r="AF31" i="13"/>
  <c r="AF30" i="13"/>
  <c r="AF29" i="13"/>
  <c r="AF28" i="13"/>
  <c r="AF27" i="13"/>
  <c r="AF26" i="13"/>
  <c r="AF25" i="13"/>
  <c r="AF24" i="13"/>
  <c r="AF23" i="13"/>
  <c r="AF22" i="13"/>
  <c r="AF21" i="13"/>
  <c r="AF20" i="13"/>
  <c r="AF19" i="13"/>
  <c r="AF18" i="13"/>
  <c r="AF17" i="13"/>
  <c r="AF16" i="13"/>
  <c r="AF15" i="13"/>
  <c r="AF14" i="13"/>
  <c r="AF13" i="13"/>
  <c r="AF12" i="13"/>
  <c r="AF11" i="13"/>
  <c r="AF10" i="13"/>
  <c r="AF9" i="13"/>
  <c r="AF8" i="13"/>
  <c r="AF7" i="13"/>
  <c r="AF6" i="13"/>
  <c r="AF5" i="13"/>
  <c r="AF4" i="13"/>
  <c r="AF3" i="13"/>
  <c r="AF2" i="13"/>
  <c r="AD67" i="13"/>
  <c r="AD66" i="13"/>
  <c r="AD65" i="13"/>
  <c r="AD64" i="13"/>
  <c r="AD63" i="13"/>
  <c r="AD62" i="13"/>
  <c r="AD61" i="13"/>
  <c r="AD60" i="13"/>
  <c r="AD59" i="13"/>
  <c r="AD58" i="13"/>
  <c r="AD57" i="13"/>
  <c r="AD56" i="13"/>
  <c r="AD55" i="13"/>
  <c r="AD54" i="13"/>
  <c r="AD53" i="13"/>
  <c r="AD52" i="13"/>
  <c r="AD51" i="13"/>
  <c r="AD50" i="13"/>
  <c r="AD49" i="13"/>
  <c r="AD48" i="13"/>
  <c r="AD47" i="13"/>
  <c r="AD46" i="13"/>
  <c r="AD45" i="13"/>
  <c r="AD44" i="13"/>
  <c r="AD43" i="13"/>
  <c r="AD42" i="13"/>
  <c r="AD41" i="13"/>
  <c r="AD40" i="13"/>
  <c r="AD39" i="13"/>
  <c r="AD38" i="13"/>
  <c r="AD37" i="13"/>
  <c r="AD36" i="13"/>
  <c r="AD35" i="13"/>
  <c r="AD34" i="13"/>
  <c r="AD33" i="13"/>
  <c r="AD32" i="13"/>
  <c r="AD31" i="13"/>
  <c r="AD30" i="13"/>
  <c r="AD29" i="13"/>
  <c r="AD28" i="13"/>
  <c r="AD27" i="13"/>
  <c r="AD26" i="13"/>
  <c r="AD25" i="13"/>
  <c r="AD24" i="13"/>
  <c r="AD23" i="13"/>
  <c r="AD22" i="13"/>
  <c r="AD21" i="13"/>
  <c r="AD20" i="13"/>
  <c r="AD19" i="13"/>
  <c r="AD18" i="13"/>
  <c r="AD17" i="13"/>
  <c r="AD16" i="13"/>
  <c r="AD15" i="13"/>
  <c r="AD14" i="13"/>
  <c r="AD13" i="13"/>
  <c r="AD12" i="13"/>
  <c r="AD11" i="13"/>
  <c r="AD10" i="13"/>
  <c r="AD9" i="13"/>
  <c r="AD8" i="13"/>
  <c r="AD7" i="13"/>
  <c r="AD6" i="13"/>
  <c r="AD5" i="13"/>
  <c r="AD4" i="13"/>
  <c r="AD3" i="13"/>
  <c r="AD2" i="13"/>
  <c r="AB67" i="13"/>
  <c r="AB66" i="13"/>
  <c r="AB65" i="13"/>
  <c r="AB64" i="13"/>
  <c r="AB63" i="13"/>
  <c r="AB62" i="13"/>
  <c r="AB61" i="13"/>
  <c r="AB60" i="13"/>
  <c r="AB59" i="13"/>
  <c r="AB58" i="13"/>
  <c r="AB57" i="13"/>
  <c r="AB56" i="13"/>
  <c r="AB55" i="13"/>
  <c r="AB54" i="13"/>
  <c r="AB53" i="13"/>
  <c r="AB52" i="13"/>
  <c r="AB51" i="13"/>
  <c r="AB50" i="13"/>
  <c r="AB49" i="13"/>
  <c r="AB48" i="13"/>
  <c r="AB47" i="13"/>
  <c r="AB46" i="13"/>
  <c r="AB45" i="13"/>
  <c r="AB44" i="13"/>
  <c r="AB43" i="13"/>
  <c r="AB42" i="13"/>
  <c r="AB41" i="13"/>
  <c r="AB40" i="13"/>
  <c r="AB39" i="13"/>
  <c r="AB38" i="13"/>
  <c r="AB37" i="13"/>
  <c r="AB36" i="13"/>
  <c r="AB35" i="13"/>
  <c r="AB34" i="13"/>
  <c r="AB33" i="13"/>
  <c r="AB32" i="13"/>
  <c r="AB31" i="13"/>
  <c r="AB30" i="13"/>
  <c r="AB29" i="13"/>
  <c r="AB28" i="13"/>
  <c r="AB27" i="13"/>
  <c r="AB26" i="13"/>
  <c r="AB25" i="13"/>
  <c r="AB24" i="13"/>
  <c r="AB23" i="13"/>
  <c r="AB22" i="13"/>
  <c r="AB21" i="13"/>
  <c r="AB20" i="13"/>
  <c r="AB19" i="13"/>
  <c r="AB18" i="13"/>
  <c r="AB17" i="13"/>
  <c r="AB16" i="13"/>
  <c r="AB15" i="13"/>
  <c r="AB14" i="13"/>
  <c r="AB13" i="13"/>
  <c r="AB12" i="13"/>
  <c r="AB11" i="13"/>
  <c r="AB10" i="13"/>
  <c r="AB9" i="13"/>
  <c r="AB8" i="13"/>
  <c r="AB7" i="13"/>
  <c r="AB6" i="13"/>
  <c r="AB5" i="13"/>
  <c r="AB4" i="13"/>
  <c r="AB3" i="13"/>
  <c r="AB2" i="13"/>
  <c r="Z67" i="13"/>
  <c r="Z66" i="13"/>
  <c r="Z65" i="13"/>
  <c r="Z64" i="13"/>
  <c r="Z63" i="13"/>
  <c r="Z62" i="13"/>
  <c r="Z61" i="13"/>
  <c r="Z60" i="13"/>
  <c r="Z59" i="13"/>
  <c r="Z58" i="13"/>
  <c r="Z57" i="13"/>
  <c r="Z56" i="13"/>
  <c r="Z55" i="13"/>
  <c r="Z54" i="13"/>
  <c r="Z53" i="13"/>
  <c r="Z52" i="13"/>
  <c r="Z51" i="13"/>
  <c r="Z50" i="13"/>
  <c r="Z49" i="13"/>
  <c r="Z48" i="13"/>
  <c r="Z47" i="13"/>
  <c r="Z46" i="13"/>
  <c r="Z45" i="13"/>
  <c r="Z44" i="13"/>
  <c r="Z43" i="13"/>
  <c r="Z42" i="13"/>
  <c r="Z41" i="13"/>
  <c r="Z40" i="13"/>
  <c r="Z39" i="13"/>
  <c r="Z38" i="13"/>
  <c r="Z37" i="13"/>
  <c r="Z36" i="13"/>
  <c r="Z35" i="13"/>
  <c r="Z34" i="13"/>
  <c r="Z33" i="13"/>
  <c r="Z32" i="13"/>
  <c r="Z31" i="13"/>
  <c r="Z30" i="13"/>
  <c r="Z29" i="13"/>
  <c r="Z28" i="13"/>
  <c r="Z27" i="13"/>
  <c r="Z26" i="13"/>
  <c r="Z25" i="13"/>
  <c r="Z24" i="13"/>
  <c r="Z23" i="13"/>
  <c r="Z22" i="13"/>
  <c r="Z21" i="13"/>
  <c r="Z20" i="13"/>
  <c r="Z19" i="13"/>
  <c r="Z18" i="13"/>
  <c r="Z17" i="13"/>
  <c r="Z16" i="13"/>
  <c r="Z15" i="13"/>
  <c r="Z14" i="13"/>
  <c r="Z13" i="13"/>
  <c r="Z12" i="13"/>
  <c r="Z11" i="13"/>
  <c r="Z10" i="13"/>
  <c r="Z9" i="13"/>
  <c r="Z8" i="13"/>
  <c r="Z7" i="13"/>
  <c r="Z6" i="13"/>
  <c r="Z5" i="13"/>
  <c r="Z4" i="13"/>
  <c r="Z3" i="13"/>
  <c r="Z2" i="13"/>
  <c r="X67" i="13"/>
  <c r="X66" i="13"/>
  <c r="X65" i="13"/>
  <c r="X64" i="13"/>
  <c r="X63" i="13"/>
  <c r="X62" i="13"/>
  <c r="X61" i="13"/>
  <c r="X60" i="13"/>
  <c r="X59" i="13"/>
  <c r="X58" i="13"/>
  <c r="X57" i="13"/>
  <c r="X56" i="13"/>
  <c r="X55" i="13"/>
  <c r="X54" i="13"/>
  <c r="X53" i="13"/>
  <c r="X52" i="13"/>
  <c r="X51" i="13"/>
  <c r="X50" i="13"/>
  <c r="X49" i="13"/>
  <c r="X48" i="13"/>
  <c r="X47" i="13"/>
  <c r="X46" i="13"/>
  <c r="X45" i="13"/>
  <c r="X44" i="13"/>
  <c r="X43" i="13"/>
  <c r="X42" i="13"/>
  <c r="X41" i="13"/>
  <c r="X40" i="13"/>
  <c r="X39" i="13"/>
  <c r="X38" i="13"/>
  <c r="X37" i="13"/>
  <c r="X36" i="13"/>
  <c r="X35" i="13"/>
  <c r="X34" i="13"/>
  <c r="X33" i="13"/>
  <c r="X32" i="13"/>
  <c r="X31" i="13"/>
  <c r="X30" i="13"/>
  <c r="X29" i="13"/>
  <c r="X28" i="13"/>
  <c r="X27" i="13"/>
  <c r="X26" i="13"/>
  <c r="X25" i="13"/>
  <c r="X24" i="13"/>
  <c r="X23" i="13"/>
  <c r="X22" i="13"/>
  <c r="X21" i="13"/>
  <c r="X20" i="13"/>
  <c r="X19" i="13"/>
  <c r="X18" i="13"/>
  <c r="X17" i="13"/>
  <c r="X16" i="13"/>
  <c r="X15" i="13"/>
  <c r="X14" i="13"/>
  <c r="X13" i="13"/>
  <c r="X12" i="13"/>
  <c r="X11" i="13"/>
  <c r="X10" i="13"/>
  <c r="X9" i="13"/>
  <c r="X8" i="13"/>
  <c r="X7" i="13"/>
  <c r="X6" i="13"/>
  <c r="X5" i="13"/>
  <c r="X4" i="13"/>
  <c r="X3" i="13"/>
  <c r="X2" i="13"/>
  <c r="V67" i="13"/>
  <c r="V66" i="13"/>
  <c r="V65" i="13"/>
  <c r="V64" i="13"/>
  <c r="V63" i="13"/>
  <c r="V62" i="13"/>
  <c r="V61" i="13"/>
  <c r="V60" i="13"/>
  <c r="V59" i="13"/>
  <c r="V58" i="13"/>
  <c r="V57" i="13"/>
  <c r="V56" i="13"/>
  <c r="V55" i="13"/>
  <c r="V54" i="13"/>
  <c r="V53" i="13"/>
  <c r="V52" i="13"/>
  <c r="V51" i="13"/>
  <c r="V50" i="13"/>
  <c r="V49" i="13"/>
  <c r="V48" i="13"/>
  <c r="V47" i="13"/>
  <c r="V46" i="13"/>
  <c r="V45" i="13"/>
  <c r="V44" i="13"/>
  <c r="V43" i="13"/>
  <c r="V42" i="13"/>
  <c r="V41" i="13"/>
  <c r="V40" i="13"/>
  <c r="V39" i="13"/>
  <c r="V38" i="13"/>
  <c r="V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20" i="13"/>
  <c r="V19" i="13"/>
  <c r="V18" i="13"/>
  <c r="V17" i="13"/>
  <c r="V16" i="13"/>
  <c r="V15" i="13"/>
  <c r="V14" i="13"/>
  <c r="V13" i="13"/>
  <c r="V12" i="13"/>
  <c r="V11" i="13"/>
  <c r="V10" i="13"/>
  <c r="V9" i="13"/>
  <c r="V8" i="13"/>
  <c r="V7" i="13"/>
  <c r="V6" i="13"/>
  <c r="V5" i="13"/>
  <c r="V4" i="13"/>
  <c r="V3" i="13"/>
  <c r="V2" i="13"/>
  <c r="T67" i="13"/>
  <c r="T66" i="13"/>
  <c r="T65" i="13"/>
  <c r="T64" i="13"/>
  <c r="T63" i="13"/>
  <c r="T62" i="13"/>
  <c r="T61" i="13"/>
  <c r="T60" i="13"/>
  <c r="T59" i="13"/>
  <c r="T58" i="13"/>
  <c r="T57" i="13"/>
  <c r="T56" i="13"/>
  <c r="T55" i="13"/>
  <c r="T54" i="13"/>
  <c r="T53" i="13"/>
  <c r="T52" i="13"/>
  <c r="T51" i="13"/>
  <c r="T50" i="13"/>
  <c r="T49" i="13"/>
  <c r="T48" i="13"/>
  <c r="T47" i="13"/>
  <c r="T46" i="13"/>
  <c r="T45" i="13"/>
  <c r="T44" i="13"/>
  <c r="T43" i="13"/>
  <c r="T42" i="13"/>
  <c r="T41" i="13"/>
  <c r="T40" i="13"/>
  <c r="T39" i="13"/>
  <c r="T38" i="13"/>
  <c r="T37" i="13"/>
  <c r="T36" i="13"/>
  <c r="T35" i="13"/>
  <c r="T34" i="13"/>
  <c r="T33" i="13"/>
  <c r="T32" i="13"/>
  <c r="T31" i="13"/>
  <c r="T30" i="13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12" i="13"/>
  <c r="T11" i="13"/>
  <c r="T10" i="13"/>
  <c r="T9" i="13"/>
  <c r="T8" i="13"/>
  <c r="T7" i="13"/>
  <c r="T6" i="13"/>
  <c r="T5" i="13"/>
  <c r="T4" i="13"/>
  <c r="T3" i="13"/>
  <c r="T2" i="13"/>
  <c r="R67" i="13"/>
  <c r="R66" i="13"/>
  <c r="R65" i="13"/>
  <c r="R64" i="13"/>
  <c r="R63" i="13"/>
  <c r="R62" i="13"/>
  <c r="R61" i="13"/>
  <c r="R60" i="13"/>
  <c r="R59" i="13"/>
  <c r="R58" i="13"/>
  <c r="R57" i="13"/>
  <c r="R56" i="13"/>
  <c r="R55" i="13"/>
  <c r="R54" i="13"/>
  <c r="R53" i="13"/>
  <c r="R52" i="13"/>
  <c r="R51" i="13"/>
  <c r="R50" i="13"/>
  <c r="R49" i="13"/>
  <c r="R48" i="13"/>
  <c r="R47" i="13"/>
  <c r="R46" i="13"/>
  <c r="R45" i="13"/>
  <c r="R44" i="13"/>
  <c r="R43" i="13"/>
  <c r="R42" i="13"/>
  <c r="R41" i="13"/>
  <c r="R40" i="13"/>
  <c r="R39" i="13"/>
  <c r="R38" i="13"/>
  <c r="R37" i="13"/>
  <c r="R36" i="13"/>
  <c r="R35" i="13"/>
  <c r="R34" i="13"/>
  <c r="R33" i="13"/>
  <c r="R32" i="13"/>
  <c r="R31" i="13"/>
  <c r="R30" i="13"/>
  <c r="R29" i="13"/>
  <c r="R28" i="13"/>
  <c r="R27" i="13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R6" i="13"/>
  <c r="R5" i="13"/>
  <c r="R4" i="13"/>
  <c r="R3" i="13"/>
  <c r="R2" i="13"/>
  <c r="P67" i="13"/>
  <c r="P66" i="13"/>
  <c r="P65" i="13"/>
  <c r="P64" i="13"/>
  <c r="P63" i="13"/>
  <c r="P62" i="13"/>
  <c r="P61" i="13"/>
  <c r="P60" i="13"/>
  <c r="P59" i="13"/>
  <c r="P58" i="13"/>
  <c r="P57" i="13"/>
  <c r="P56" i="13"/>
  <c r="P55" i="13"/>
  <c r="P54" i="13"/>
  <c r="P53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9" i="13"/>
  <c r="P8" i="13"/>
  <c r="P7" i="13"/>
  <c r="P6" i="13"/>
  <c r="P5" i="13"/>
  <c r="P4" i="13"/>
  <c r="P3" i="13"/>
  <c r="P2" i="13"/>
  <c r="N67" i="13"/>
  <c r="N66" i="13"/>
  <c r="N65" i="13"/>
  <c r="N6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6" i="13"/>
  <c r="N45" i="13"/>
  <c r="N44" i="13"/>
  <c r="N43" i="13"/>
  <c r="N42" i="13"/>
  <c r="N41" i="13"/>
  <c r="N40" i="13"/>
  <c r="N39" i="13"/>
  <c r="N38" i="13"/>
  <c r="N37" i="13"/>
  <c r="N36" i="13"/>
  <c r="N35" i="13"/>
  <c r="N34" i="13"/>
  <c r="N33" i="13"/>
  <c r="N32" i="13"/>
  <c r="N31" i="13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5" i="13"/>
  <c r="N4" i="13"/>
  <c r="N3" i="13"/>
  <c r="N2" i="13"/>
  <c r="L67" i="13"/>
  <c r="L66" i="13"/>
  <c r="L65" i="13"/>
  <c r="L64" i="13"/>
  <c r="L63" i="13"/>
  <c r="L62" i="13"/>
  <c r="L61" i="13"/>
  <c r="L60" i="13"/>
  <c r="L59" i="13"/>
  <c r="L58" i="13"/>
  <c r="L57" i="13"/>
  <c r="L56" i="13"/>
  <c r="L55" i="13"/>
  <c r="L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L5" i="13"/>
  <c r="L4" i="13"/>
  <c r="L3" i="13"/>
  <c r="L2" i="13"/>
  <c r="J2" i="13"/>
  <c r="J67" i="13"/>
  <c r="J66" i="13"/>
  <c r="J65" i="13"/>
  <c r="J64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J3" i="13"/>
  <c r="H3" i="13"/>
  <c r="H4" i="13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2" i="13"/>
  <c r="F529" i="9"/>
  <c r="E69" i="13"/>
  <c r="G67" i="13"/>
  <c r="D67" i="13"/>
  <c r="F67" i="13" s="1"/>
  <c r="G66" i="13"/>
  <c r="D66" i="13"/>
  <c r="F66" i="13" s="1"/>
  <c r="G65" i="13"/>
  <c r="D65" i="13"/>
  <c r="F65" i="13" s="1"/>
  <c r="G64" i="13"/>
  <c r="D64" i="13"/>
  <c r="F64" i="13" s="1"/>
  <c r="G63" i="13"/>
  <c r="D63" i="13"/>
  <c r="F63" i="13" s="1"/>
  <c r="G62" i="13"/>
  <c r="D62" i="13"/>
  <c r="F62" i="13" s="1"/>
  <c r="G61" i="13"/>
  <c r="D61" i="13"/>
  <c r="F61" i="13" s="1"/>
  <c r="G60" i="13"/>
  <c r="D60" i="13"/>
  <c r="F60" i="13" s="1"/>
  <c r="G59" i="13"/>
  <c r="D59" i="13"/>
  <c r="F59" i="13" s="1"/>
  <c r="G58" i="13"/>
  <c r="D58" i="13"/>
  <c r="F58" i="13" s="1"/>
  <c r="G57" i="13"/>
  <c r="D57" i="13"/>
  <c r="F57" i="13" s="1"/>
  <c r="G56" i="13"/>
  <c r="D56" i="13"/>
  <c r="F56" i="13" s="1"/>
  <c r="G55" i="13"/>
  <c r="D55" i="13"/>
  <c r="F55" i="13" s="1"/>
  <c r="G54" i="13"/>
  <c r="D54" i="13"/>
  <c r="F54" i="13" s="1"/>
  <c r="G53" i="13"/>
  <c r="D53" i="13"/>
  <c r="F53" i="13" s="1"/>
  <c r="G52" i="13"/>
  <c r="D52" i="13"/>
  <c r="F52" i="13" s="1"/>
  <c r="G51" i="13"/>
  <c r="D51" i="13"/>
  <c r="F51" i="13" s="1"/>
  <c r="G50" i="13"/>
  <c r="D50" i="13"/>
  <c r="F50" i="13" s="1"/>
  <c r="G49" i="13"/>
  <c r="D49" i="13"/>
  <c r="F49" i="13" s="1"/>
  <c r="G48" i="13"/>
  <c r="D48" i="13"/>
  <c r="F48" i="13" s="1"/>
  <c r="G47" i="13"/>
  <c r="D47" i="13"/>
  <c r="F47" i="13" s="1"/>
  <c r="G46" i="13"/>
  <c r="D46" i="13"/>
  <c r="F46" i="13" s="1"/>
  <c r="G45" i="13"/>
  <c r="D45" i="13"/>
  <c r="F45" i="13" s="1"/>
  <c r="G44" i="13"/>
  <c r="D44" i="13"/>
  <c r="F44" i="13" s="1"/>
  <c r="G43" i="13"/>
  <c r="D43" i="13"/>
  <c r="F43" i="13" s="1"/>
  <c r="G42" i="13"/>
  <c r="D42" i="13"/>
  <c r="F42" i="13" s="1"/>
  <c r="G41" i="13"/>
  <c r="D41" i="13"/>
  <c r="F41" i="13" s="1"/>
  <c r="G40" i="13"/>
  <c r="D40" i="13"/>
  <c r="F40" i="13" s="1"/>
  <c r="G39" i="13"/>
  <c r="D39" i="13"/>
  <c r="F39" i="13" s="1"/>
  <c r="G38" i="13"/>
  <c r="D38" i="13"/>
  <c r="F38" i="13" s="1"/>
  <c r="G37" i="13"/>
  <c r="D37" i="13"/>
  <c r="F37" i="13" s="1"/>
  <c r="G36" i="13"/>
  <c r="D36" i="13"/>
  <c r="F36" i="13" s="1"/>
  <c r="G35" i="13"/>
  <c r="D35" i="13"/>
  <c r="F35" i="13" s="1"/>
  <c r="G34" i="13"/>
  <c r="D34" i="13"/>
  <c r="F34" i="13" s="1"/>
  <c r="G33" i="13"/>
  <c r="D33" i="13"/>
  <c r="F33" i="13" s="1"/>
  <c r="G32" i="13"/>
  <c r="D32" i="13"/>
  <c r="F32" i="13" s="1"/>
  <c r="G31" i="13"/>
  <c r="D31" i="13"/>
  <c r="F31" i="13" s="1"/>
  <c r="G30" i="13"/>
  <c r="D30" i="13"/>
  <c r="F30" i="13" s="1"/>
  <c r="G29" i="13"/>
  <c r="D29" i="13"/>
  <c r="F29" i="13" s="1"/>
  <c r="G28" i="13"/>
  <c r="D28" i="13"/>
  <c r="F28" i="13" s="1"/>
  <c r="G27" i="13"/>
  <c r="D27" i="13"/>
  <c r="F27" i="13" s="1"/>
  <c r="G26" i="13"/>
  <c r="D26" i="13"/>
  <c r="F26" i="13" s="1"/>
  <c r="G25" i="13"/>
  <c r="D25" i="13"/>
  <c r="F25" i="13" s="1"/>
  <c r="G24" i="13"/>
  <c r="D24" i="13"/>
  <c r="F24" i="13" s="1"/>
  <c r="G23" i="13"/>
  <c r="D23" i="13"/>
  <c r="F23" i="13" s="1"/>
  <c r="G22" i="13"/>
  <c r="D22" i="13"/>
  <c r="F22" i="13" s="1"/>
  <c r="G21" i="13"/>
  <c r="D21" i="13"/>
  <c r="F21" i="13" s="1"/>
  <c r="G20" i="13"/>
  <c r="D20" i="13"/>
  <c r="F20" i="13" s="1"/>
  <c r="G19" i="13"/>
  <c r="D19" i="13"/>
  <c r="F19" i="13" s="1"/>
  <c r="G18" i="13"/>
  <c r="D18" i="13"/>
  <c r="F18" i="13" s="1"/>
  <c r="G17" i="13"/>
  <c r="D17" i="13"/>
  <c r="F17" i="13" s="1"/>
  <c r="G16" i="13"/>
  <c r="D16" i="13"/>
  <c r="F16" i="13" s="1"/>
  <c r="G15" i="13"/>
  <c r="D15" i="13"/>
  <c r="F15" i="13" s="1"/>
  <c r="G14" i="13"/>
  <c r="D14" i="13"/>
  <c r="F14" i="13" s="1"/>
  <c r="G13" i="13"/>
  <c r="D13" i="13"/>
  <c r="F13" i="13" s="1"/>
  <c r="G12" i="13"/>
  <c r="D12" i="13"/>
  <c r="F12" i="13" s="1"/>
  <c r="G11" i="13"/>
  <c r="D11" i="13"/>
  <c r="F11" i="13" s="1"/>
  <c r="G10" i="13"/>
  <c r="D10" i="13"/>
  <c r="F10" i="13" s="1"/>
  <c r="G9" i="13"/>
  <c r="D9" i="13"/>
  <c r="F9" i="13" s="1"/>
  <c r="G8" i="13"/>
  <c r="D8" i="13"/>
  <c r="F8" i="13" s="1"/>
  <c r="G7" i="13"/>
  <c r="D7" i="13"/>
  <c r="F7" i="13" s="1"/>
  <c r="G6" i="13"/>
  <c r="D6" i="13"/>
  <c r="F6" i="13" s="1"/>
  <c r="G5" i="13"/>
  <c r="D5" i="13"/>
  <c r="F5" i="13" s="1"/>
  <c r="G4" i="13"/>
  <c r="D4" i="13"/>
  <c r="F4" i="13" s="1"/>
  <c r="G3" i="13"/>
  <c r="D3" i="13"/>
  <c r="F3" i="13" s="1"/>
  <c r="G2" i="13"/>
  <c r="D2" i="13"/>
  <c r="G69" i="13" l="1"/>
  <c r="BH69" i="13"/>
  <c r="BB69" i="13"/>
  <c r="AX69" i="13"/>
  <c r="AT69" i="13"/>
  <c r="AP69" i="13"/>
  <c r="AL69" i="13"/>
  <c r="AH69" i="13"/>
  <c r="AD69" i="13"/>
  <c r="Z69" i="13"/>
  <c r="V69" i="13"/>
  <c r="R69" i="13"/>
  <c r="N69" i="13"/>
  <c r="J69" i="13"/>
  <c r="BD69" i="13"/>
  <c r="AZ69" i="13"/>
  <c r="AV69" i="13"/>
  <c r="AR69" i="13"/>
  <c r="AN69" i="13"/>
  <c r="AJ69" i="13"/>
  <c r="AF69" i="13"/>
  <c r="AB69" i="13"/>
  <c r="X69" i="13"/>
  <c r="T69" i="13"/>
  <c r="P69" i="13"/>
  <c r="L69" i="13"/>
  <c r="H69" i="13"/>
  <c r="D69" i="13"/>
  <c r="F2" i="13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2" i="4"/>
  <c r="B518" i="9"/>
  <c r="F518" i="9" s="1"/>
  <c r="B519" i="9"/>
  <c r="F519" i="9" s="1"/>
  <c r="B520" i="9"/>
  <c r="F520" i="9" s="1"/>
  <c r="B521" i="9"/>
  <c r="F521" i="9" s="1"/>
  <c r="B522" i="9"/>
  <c r="F522" i="9" s="1"/>
  <c r="B523" i="9"/>
  <c r="F523" i="9" s="1"/>
  <c r="B524" i="9"/>
  <c r="F524" i="9" s="1"/>
  <c r="B525" i="9"/>
  <c r="F525" i="9" s="1"/>
  <c r="B526" i="9"/>
  <c r="F526" i="9" s="1"/>
  <c r="B527" i="9"/>
  <c r="F527" i="9" s="1"/>
  <c r="B528" i="9"/>
  <c r="F528" i="9" s="1"/>
  <c r="F69" i="13" l="1"/>
  <c r="B464" i="9"/>
  <c r="F464" i="9" s="1"/>
  <c r="B7" i="9"/>
  <c r="F7" i="9" s="1"/>
  <c r="B5" i="9"/>
  <c r="F5" i="9" s="1"/>
  <c r="B4" i="9"/>
  <c r="F4" i="9" s="1"/>
  <c r="B3" i="9"/>
  <c r="F3" i="9" s="1"/>
  <c r="B2" i="9"/>
  <c r="F2" i="9" s="1"/>
  <c r="B24" i="9"/>
  <c r="F24" i="9" s="1"/>
  <c r="B25" i="9"/>
  <c r="F25" i="9" s="1"/>
  <c r="B23" i="9"/>
  <c r="F23" i="9" s="1"/>
  <c r="B21" i="9"/>
  <c r="F21" i="9" s="1"/>
  <c r="B22" i="9"/>
  <c r="F22" i="9" s="1"/>
  <c r="B20" i="9"/>
  <c r="F20" i="9" s="1"/>
  <c r="B19" i="9"/>
  <c r="F19" i="9" s="1"/>
  <c r="B18" i="9"/>
  <c r="F18" i="9" s="1"/>
  <c r="B17" i="9"/>
  <c r="F17" i="9" s="1"/>
  <c r="B16" i="9"/>
  <c r="F16" i="9" s="1"/>
  <c r="B15" i="9"/>
  <c r="F15" i="9" s="1"/>
  <c r="B14" i="9"/>
  <c r="F14" i="9" s="1"/>
  <c r="B13" i="9"/>
  <c r="F13" i="9" s="1"/>
  <c r="B12" i="9"/>
  <c r="F12" i="9" s="1"/>
  <c r="B11" i="9"/>
  <c r="F11" i="9" s="1"/>
  <c r="B10" i="9"/>
  <c r="F10" i="9" s="1"/>
  <c r="B9" i="9"/>
  <c r="F9" i="9" s="1"/>
  <c r="B8" i="9"/>
  <c r="F8" i="9" s="1"/>
  <c r="B26" i="9"/>
  <c r="F26" i="9" s="1"/>
  <c r="B27" i="9"/>
  <c r="F27" i="9" s="1"/>
  <c r="B56" i="9"/>
  <c r="F56" i="9" s="1"/>
  <c r="B55" i="9"/>
  <c r="F55" i="9" s="1"/>
  <c r="B53" i="9"/>
  <c r="F53" i="9" s="1"/>
  <c r="B54" i="9"/>
  <c r="F54" i="9" s="1"/>
  <c r="B52" i="9"/>
  <c r="F52" i="9" s="1"/>
  <c r="B51" i="9"/>
  <c r="F51" i="9" s="1"/>
  <c r="B50" i="9"/>
  <c r="F50" i="9" s="1"/>
  <c r="B49" i="9"/>
  <c r="F49" i="9" s="1"/>
  <c r="B48" i="9"/>
  <c r="F48" i="9" s="1"/>
  <c r="B47" i="9"/>
  <c r="F47" i="9" s="1"/>
  <c r="B46" i="9"/>
  <c r="F46" i="9" s="1"/>
  <c r="B45" i="9"/>
  <c r="F45" i="9" s="1"/>
  <c r="B44" i="9"/>
  <c r="F44" i="9" s="1"/>
  <c r="B43" i="9"/>
  <c r="F43" i="9" s="1"/>
  <c r="B42" i="9"/>
  <c r="F42" i="9" s="1"/>
  <c r="B41" i="9"/>
  <c r="F41" i="9" s="1"/>
  <c r="B40" i="9"/>
  <c r="F40" i="9" s="1"/>
  <c r="B39" i="9"/>
  <c r="F39" i="9" s="1"/>
  <c r="B38" i="9"/>
  <c r="F38" i="9" s="1"/>
  <c r="B37" i="9"/>
  <c r="F37" i="9" s="1"/>
  <c r="B35" i="9"/>
  <c r="F35" i="9" s="1"/>
  <c r="B36" i="9"/>
  <c r="F36" i="9" s="1"/>
  <c r="B34" i="9"/>
  <c r="F34" i="9" s="1"/>
  <c r="B33" i="9"/>
  <c r="F33" i="9" s="1"/>
  <c r="B32" i="9"/>
  <c r="F32" i="9" s="1"/>
  <c r="B30" i="9"/>
  <c r="F30" i="9" s="1"/>
  <c r="B31" i="9"/>
  <c r="F31" i="9" s="1"/>
  <c r="B29" i="9"/>
  <c r="F29" i="9" s="1"/>
  <c r="B28" i="9"/>
  <c r="F28" i="9" s="1"/>
  <c r="B57" i="9"/>
  <c r="F57" i="9" s="1"/>
  <c r="B58" i="9"/>
  <c r="F58" i="9" s="1"/>
  <c r="B91" i="9"/>
  <c r="F91" i="9" s="1"/>
  <c r="B89" i="9"/>
  <c r="F89" i="9" s="1"/>
  <c r="B90" i="9"/>
  <c r="F90" i="9" s="1"/>
  <c r="B88" i="9"/>
  <c r="F88" i="9" s="1"/>
  <c r="B87" i="9"/>
  <c r="F87" i="9" s="1"/>
  <c r="B86" i="9"/>
  <c r="F86" i="9" s="1"/>
  <c r="B85" i="9"/>
  <c r="F85" i="9" s="1"/>
  <c r="B84" i="9"/>
  <c r="F84" i="9" s="1"/>
  <c r="B83" i="9"/>
  <c r="F83" i="9" s="1"/>
  <c r="B82" i="9"/>
  <c r="F82" i="9" s="1"/>
  <c r="B81" i="9"/>
  <c r="F81" i="9" s="1"/>
  <c r="B80" i="9"/>
  <c r="F80" i="9" s="1"/>
  <c r="B79" i="9"/>
  <c r="F79" i="9" s="1"/>
  <c r="B78" i="9"/>
  <c r="F78" i="9" s="1"/>
  <c r="B77" i="9"/>
  <c r="F77" i="9" s="1"/>
  <c r="B76" i="9"/>
  <c r="F76" i="9" s="1"/>
  <c r="B75" i="9"/>
  <c r="F75" i="9" s="1"/>
  <c r="B74" i="9"/>
  <c r="F74" i="9" s="1"/>
  <c r="B73" i="9"/>
  <c r="F73" i="9" s="1"/>
  <c r="B72" i="9"/>
  <c r="F72" i="9" s="1"/>
  <c r="B71" i="9"/>
  <c r="F71" i="9" s="1"/>
  <c r="B70" i="9"/>
  <c r="F70" i="9" s="1"/>
  <c r="B69" i="9"/>
  <c r="F69" i="9" s="1"/>
  <c r="B68" i="9"/>
  <c r="F68" i="9" s="1"/>
  <c r="B67" i="9"/>
  <c r="F67" i="9" s="1"/>
  <c r="B66" i="9"/>
  <c r="F66" i="9" s="1"/>
  <c r="B65" i="9"/>
  <c r="F65" i="9" s="1"/>
  <c r="B64" i="9"/>
  <c r="F64" i="9" s="1"/>
  <c r="B63" i="9"/>
  <c r="F63" i="9" s="1"/>
  <c r="B62" i="9"/>
  <c r="F62" i="9" s="1"/>
  <c r="B61" i="9"/>
  <c r="F61" i="9" s="1"/>
  <c r="B60" i="9"/>
  <c r="F60" i="9" s="1"/>
  <c r="B59" i="9"/>
  <c r="F59" i="9" s="1"/>
  <c r="B93" i="9"/>
  <c r="F93" i="9" s="1"/>
  <c r="B92" i="9"/>
  <c r="F92" i="9" s="1"/>
  <c r="B94" i="9"/>
  <c r="F94" i="9" s="1"/>
  <c r="B95" i="9"/>
  <c r="F95" i="9" s="1"/>
  <c r="B131" i="9"/>
  <c r="F131" i="9" s="1"/>
  <c r="B130" i="9"/>
  <c r="F130" i="9" s="1"/>
  <c r="B129" i="9"/>
  <c r="F129" i="9" s="1"/>
  <c r="B128" i="9"/>
  <c r="F128" i="9" s="1"/>
  <c r="B127" i="9"/>
  <c r="F127" i="9" s="1"/>
  <c r="B126" i="9"/>
  <c r="F126" i="9" s="1"/>
  <c r="B125" i="9"/>
  <c r="F125" i="9" s="1"/>
  <c r="B124" i="9"/>
  <c r="F124" i="9" s="1"/>
  <c r="B123" i="9"/>
  <c r="F123" i="9" s="1"/>
  <c r="B122" i="9"/>
  <c r="F122" i="9" s="1"/>
  <c r="B121" i="9"/>
  <c r="F121" i="9" s="1"/>
  <c r="B120" i="9"/>
  <c r="F120" i="9" s="1"/>
  <c r="B119" i="9"/>
  <c r="F119" i="9" s="1"/>
  <c r="B118" i="9"/>
  <c r="F118" i="9" s="1"/>
  <c r="B117" i="9"/>
  <c r="F117" i="9" s="1"/>
  <c r="B116" i="9"/>
  <c r="F116" i="9" s="1"/>
  <c r="B115" i="9"/>
  <c r="F115" i="9" s="1"/>
  <c r="B114" i="9"/>
  <c r="F114" i="9" s="1"/>
  <c r="B113" i="9"/>
  <c r="F113" i="9" s="1"/>
  <c r="B112" i="9"/>
  <c r="F112" i="9" s="1"/>
  <c r="B111" i="9"/>
  <c r="F111" i="9" s="1"/>
  <c r="B110" i="9"/>
  <c r="F110" i="9" s="1"/>
  <c r="B109" i="9"/>
  <c r="F109" i="9" s="1"/>
  <c r="B108" i="9"/>
  <c r="F108" i="9" s="1"/>
  <c r="B107" i="9"/>
  <c r="F107" i="9" s="1"/>
  <c r="B106" i="9"/>
  <c r="F106" i="9" s="1"/>
  <c r="B105" i="9"/>
  <c r="F105" i="9" s="1"/>
  <c r="B104" i="9"/>
  <c r="F104" i="9" s="1"/>
  <c r="B103" i="9"/>
  <c r="F103" i="9" s="1"/>
  <c r="B102" i="9"/>
  <c r="F102" i="9" s="1"/>
  <c r="B101" i="9"/>
  <c r="F101" i="9" s="1"/>
  <c r="B100" i="9"/>
  <c r="F100" i="9" s="1"/>
  <c r="B99" i="9"/>
  <c r="F99" i="9" s="1"/>
  <c r="B98" i="9"/>
  <c r="F98" i="9" s="1"/>
  <c r="B97" i="9"/>
  <c r="F97" i="9" s="1"/>
  <c r="B96" i="9"/>
  <c r="F96" i="9" s="1"/>
  <c r="B174" i="9"/>
  <c r="F174" i="9" s="1"/>
  <c r="B173" i="9"/>
  <c r="F173" i="9" s="1"/>
  <c r="B172" i="9"/>
  <c r="F172" i="9" s="1"/>
  <c r="B171" i="9"/>
  <c r="F171" i="9" s="1"/>
  <c r="B170" i="9"/>
  <c r="F170" i="9" s="1"/>
  <c r="B169" i="9"/>
  <c r="F169" i="9" s="1"/>
  <c r="B168" i="9"/>
  <c r="F168" i="9" s="1"/>
  <c r="B167" i="9"/>
  <c r="F167" i="9" s="1"/>
  <c r="B166" i="9"/>
  <c r="F166" i="9" s="1"/>
  <c r="B165" i="9"/>
  <c r="F165" i="9" s="1"/>
  <c r="B164" i="9"/>
  <c r="F164" i="9" s="1"/>
  <c r="B163" i="9"/>
  <c r="F163" i="9" s="1"/>
  <c r="B162" i="9"/>
  <c r="F162" i="9" s="1"/>
  <c r="B161" i="9"/>
  <c r="F161" i="9" s="1"/>
  <c r="B160" i="9"/>
  <c r="F160" i="9" s="1"/>
  <c r="B159" i="9"/>
  <c r="F159" i="9" s="1"/>
  <c r="B158" i="9"/>
  <c r="F158" i="9" s="1"/>
  <c r="B157" i="9"/>
  <c r="F157" i="9" s="1"/>
  <c r="B156" i="9"/>
  <c r="F156" i="9" s="1"/>
  <c r="B155" i="9"/>
  <c r="F155" i="9" s="1"/>
  <c r="B154" i="9"/>
  <c r="F154" i="9" s="1"/>
  <c r="B153" i="9"/>
  <c r="F153" i="9" s="1"/>
  <c r="B152" i="9"/>
  <c r="F152" i="9" s="1"/>
  <c r="B151" i="9"/>
  <c r="F151" i="9" s="1"/>
  <c r="B150" i="9"/>
  <c r="F150" i="9" s="1"/>
  <c r="B149" i="9"/>
  <c r="F149" i="9" s="1"/>
  <c r="B148" i="9"/>
  <c r="F148" i="9" s="1"/>
  <c r="B147" i="9"/>
  <c r="F147" i="9" s="1"/>
  <c r="B146" i="9"/>
  <c r="F146" i="9" s="1"/>
  <c r="B145" i="9"/>
  <c r="F145" i="9" s="1"/>
  <c r="B143" i="9"/>
  <c r="F143" i="9" s="1"/>
  <c r="B144" i="9"/>
  <c r="F144" i="9" s="1"/>
  <c r="B142" i="9"/>
  <c r="F142" i="9" s="1"/>
  <c r="B141" i="9"/>
  <c r="F141" i="9" s="1"/>
  <c r="B140" i="9"/>
  <c r="F140" i="9" s="1"/>
  <c r="B139" i="9"/>
  <c r="F139" i="9" s="1"/>
  <c r="B138" i="9"/>
  <c r="F138" i="9" s="1"/>
  <c r="B137" i="9"/>
  <c r="F137" i="9" s="1"/>
  <c r="B136" i="9"/>
  <c r="F136" i="9" s="1"/>
  <c r="B135" i="9"/>
  <c r="F135" i="9" s="1"/>
  <c r="B134" i="9"/>
  <c r="F134" i="9" s="1"/>
  <c r="B133" i="9"/>
  <c r="F133" i="9" s="1"/>
  <c r="B132" i="9"/>
  <c r="F132" i="9" s="1"/>
  <c r="B175" i="9"/>
  <c r="F175" i="9" s="1"/>
  <c r="B176" i="9"/>
  <c r="F176" i="9" s="1"/>
  <c r="B211" i="9"/>
  <c r="F211" i="9" s="1"/>
  <c r="B210" i="9"/>
  <c r="F210" i="9" s="1"/>
  <c r="B209" i="9"/>
  <c r="F209" i="9" s="1"/>
  <c r="B208" i="9"/>
  <c r="F208" i="9" s="1"/>
  <c r="B207" i="9"/>
  <c r="F207" i="9" s="1"/>
  <c r="B206" i="9"/>
  <c r="F206" i="9" s="1"/>
  <c r="B205" i="9"/>
  <c r="F205" i="9" s="1"/>
  <c r="B204" i="9"/>
  <c r="F204" i="9" s="1"/>
  <c r="B203" i="9"/>
  <c r="F203" i="9" s="1"/>
  <c r="B202" i="9"/>
  <c r="F202" i="9" s="1"/>
  <c r="B200" i="9"/>
  <c r="F200" i="9" s="1"/>
  <c r="B201" i="9"/>
  <c r="F201" i="9" s="1"/>
  <c r="B199" i="9"/>
  <c r="F199" i="9" s="1"/>
  <c r="B198" i="9"/>
  <c r="F198" i="9" s="1"/>
  <c r="B197" i="9"/>
  <c r="F197" i="9" s="1"/>
  <c r="B196" i="9"/>
  <c r="F196" i="9" s="1"/>
  <c r="B195" i="9"/>
  <c r="F195" i="9" s="1"/>
  <c r="B194" i="9"/>
  <c r="F194" i="9" s="1"/>
  <c r="B193" i="9"/>
  <c r="F193" i="9" s="1"/>
  <c r="B192" i="9"/>
  <c r="F192" i="9" s="1"/>
  <c r="B191" i="9"/>
  <c r="F191" i="9" s="1"/>
  <c r="B190" i="9"/>
  <c r="F190" i="9" s="1"/>
  <c r="B189" i="9"/>
  <c r="F189" i="9" s="1"/>
  <c r="B188" i="9"/>
  <c r="F188" i="9" s="1"/>
  <c r="B187" i="9"/>
  <c r="F187" i="9" s="1"/>
  <c r="B185" i="9"/>
  <c r="F185" i="9" s="1"/>
  <c r="B186" i="9"/>
  <c r="F186" i="9" s="1"/>
  <c r="B184" i="9"/>
  <c r="F184" i="9" s="1"/>
  <c r="B183" i="9"/>
  <c r="F183" i="9" s="1"/>
  <c r="B182" i="9"/>
  <c r="F182" i="9" s="1"/>
  <c r="B181" i="9"/>
  <c r="F181" i="9" s="1"/>
  <c r="B180" i="9"/>
  <c r="F180" i="9" s="1"/>
  <c r="B179" i="9"/>
  <c r="F179" i="9" s="1"/>
  <c r="B178" i="9"/>
  <c r="F178" i="9" s="1"/>
  <c r="B177" i="9"/>
  <c r="F177" i="9" s="1"/>
  <c r="B255" i="9"/>
  <c r="F255" i="9" s="1"/>
  <c r="B253" i="9"/>
  <c r="F253" i="9" s="1"/>
  <c r="B254" i="9"/>
  <c r="F254" i="9" s="1"/>
  <c r="B252" i="9"/>
  <c r="F252" i="9" s="1"/>
  <c r="B251" i="9"/>
  <c r="F251" i="9" s="1"/>
  <c r="B250" i="9"/>
  <c r="F250" i="9" s="1"/>
  <c r="B249" i="9"/>
  <c r="F249" i="9" s="1"/>
  <c r="B248" i="9"/>
  <c r="F248" i="9" s="1"/>
  <c r="B247" i="9"/>
  <c r="F247" i="9" s="1"/>
  <c r="B246" i="9"/>
  <c r="F246" i="9" s="1"/>
  <c r="B245" i="9"/>
  <c r="F245" i="9" s="1"/>
  <c r="B244" i="9"/>
  <c r="F244" i="9" s="1"/>
  <c r="B243" i="9"/>
  <c r="F243" i="9" s="1"/>
  <c r="B242" i="9"/>
  <c r="F242" i="9" s="1"/>
  <c r="B241" i="9"/>
  <c r="F241" i="9" s="1"/>
  <c r="B240" i="9"/>
  <c r="F240" i="9" s="1"/>
  <c r="B239" i="9"/>
  <c r="F239" i="9" s="1"/>
  <c r="B238" i="9"/>
  <c r="F238" i="9" s="1"/>
  <c r="B237" i="9"/>
  <c r="F237" i="9" s="1"/>
  <c r="B235" i="9"/>
  <c r="F235" i="9" s="1"/>
  <c r="B236" i="9"/>
  <c r="F236" i="9" s="1"/>
  <c r="B234" i="9"/>
  <c r="F234" i="9" s="1"/>
  <c r="B233" i="9"/>
  <c r="F233" i="9" s="1"/>
  <c r="B232" i="9"/>
  <c r="F232" i="9" s="1"/>
  <c r="B231" i="9"/>
  <c r="F231" i="9" s="1"/>
  <c r="B230" i="9"/>
  <c r="F230" i="9" s="1"/>
  <c r="B229" i="9"/>
  <c r="F229" i="9" s="1"/>
  <c r="B228" i="9"/>
  <c r="F228" i="9" s="1"/>
  <c r="B227" i="9"/>
  <c r="F227" i="9" s="1"/>
  <c r="B226" i="9"/>
  <c r="F226" i="9" s="1"/>
  <c r="B224" i="9"/>
  <c r="F224" i="9" s="1"/>
  <c r="B225" i="9"/>
  <c r="F225" i="9" s="1"/>
  <c r="B223" i="9"/>
  <c r="F223" i="9" s="1"/>
  <c r="B221" i="9"/>
  <c r="F221" i="9" s="1"/>
  <c r="B222" i="9"/>
  <c r="F222" i="9" s="1"/>
  <c r="B220" i="9"/>
  <c r="F220" i="9" s="1"/>
  <c r="B219" i="9"/>
  <c r="F219" i="9" s="1"/>
  <c r="B218" i="9"/>
  <c r="F218" i="9" s="1"/>
  <c r="B217" i="9"/>
  <c r="F217" i="9" s="1"/>
  <c r="B215" i="9"/>
  <c r="F215" i="9" s="1"/>
  <c r="B216" i="9"/>
  <c r="F216" i="9" s="1"/>
  <c r="B214" i="9"/>
  <c r="F214" i="9" s="1"/>
  <c r="B213" i="9"/>
  <c r="F213" i="9" s="1"/>
  <c r="B212" i="9"/>
  <c r="F212" i="9" s="1"/>
  <c r="B256" i="9"/>
  <c r="F256" i="9" s="1"/>
  <c r="B304" i="9"/>
  <c r="F304" i="9" s="1"/>
  <c r="B303" i="9"/>
  <c r="F303" i="9" s="1"/>
  <c r="B302" i="9"/>
  <c r="F302" i="9" s="1"/>
  <c r="B301" i="9"/>
  <c r="F301" i="9" s="1"/>
  <c r="B300" i="9"/>
  <c r="F300" i="9" s="1"/>
  <c r="B299" i="9"/>
  <c r="F299" i="9" s="1"/>
  <c r="B298" i="9"/>
  <c r="F298" i="9" s="1"/>
  <c r="B297" i="9"/>
  <c r="F297" i="9" s="1"/>
  <c r="B296" i="9"/>
  <c r="F296" i="9" s="1"/>
  <c r="B295" i="9"/>
  <c r="F295" i="9" s="1"/>
  <c r="B294" i="9"/>
  <c r="F294" i="9" s="1"/>
  <c r="B293" i="9"/>
  <c r="F293" i="9" s="1"/>
  <c r="B291" i="9"/>
  <c r="F291" i="9" s="1"/>
  <c r="B292" i="9"/>
  <c r="F292" i="9" s="1"/>
  <c r="B290" i="9"/>
  <c r="F290" i="9" s="1"/>
  <c r="B288" i="9"/>
  <c r="F288" i="9" s="1"/>
  <c r="B289" i="9"/>
  <c r="F289" i="9" s="1"/>
  <c r="B287" i="9"/>
  <c r="F287" i="9" s="1"/>
  <c r="B286" i="9"/>
  <c r="F286" i="9" s="1"/>
  <c r="B285" i="9"/>
  <c r="F285" i="9" s="1"/>
  <c r="B284" i="9"/>
  <c r="F284" i="9" s="1"/>
  <c r="B283" i="9"/>
  <c r="F283" i="9" s="1"/>
  <c r="B282" i="9"/>
  <c r="F282" i="9" s="1"/>
  <c r="B281" i="9"/>
  <c r="F281" i="9" s="1"/>
  <c r="B280" i="9"/>
  <c r="F280" i="9" s="1"/>
  <c r="B279" i="9"/>
  <c r="F279" i="9" s="1"/>
  <c r="B278" i="9"/>
  <c r="F278" i="9" s="1"/>
  <c r="B277" i="9"/>
  <c r="F277" i="9" s="1"/>
  <c r="B276" i="9"/>
  <c r="F276" i="9" s="1"/>
  <c r="B275" i="9"/>
  <c r="F275" i="9" s="1"/>
  <c r="B274" i="9"/>
  <c r="F274" i="9" s="1"/>
  <c r="B273" i="9"/>
  <c r="F273" i="9" s="1"/>
  <c r="B272" i="9"/>
  <c r="F272" i="9" s="1"/>
  <c r="B271" i="9"/>
  <c r="F271" i="9" s="1"/>
  <c r="B270" i="9"/>
  <c r="F270" i="9" s="1"/>
  <c r="B269" i="9"/>
  <c r="F269" i="9" s="1"/>
  <c r="B268" i="9"/>
  <c r="F268" i="9" s="1"/>
  <c r="B267" i="9"/>
  <c r="F267" i="9" s="1"/>
  <c r="B266" i="9"/>
  <c r="F266" i="9" s="1"/>
  <c r="B265" i="9"/>
  <c r="F265" i="9" s="1"/>
  <c r="B264" i="9"/>
  <c r="F264" i="9" s="1"/>
  <c r="B263" i="9"/>
  <c r="F263" i="9" s="1"/>
  <c r="B262" i="9"/>
  <c r="F262" i="9" s="1"/>
  <c r="B261" i="9"/>
  <c r="F261" i="9" s="1"/>
  <c r="B260" i="9"/>
  <c r="F260" i="9" s="1"/>
  <c r="B259" i="9"/>
  <c r="F259" i="9" s="1"/>
  <c r="B258" i="9"/>
  <c r="F258" i="9" s="1"/>
  <c r="B257" i="9"/>
  <c r="F257" i="9" s="1"/>
  <c r="B308" i="9"/>
  <c r="F308" i="9" s="1"/>
  <c r="B307" i="9"/>
  <c r="F307" i="9" s="1"/>
  <c r="B306" i="9"/>
  <c r="F306" i="9" s="1"/>
  <c r="B305" i="9"/>
  <c r="F305" i="9" s="1"/>
  <c r="B346" i="9"/>
  <c r="F346" i="9" s="1"/>
  <c r="B345" i="9"/>
  <c r="F345" i="9" s="1"/>
  <c r="B344" i="9"/>
  <c r="F344" i="9" s="1"/>
  <c r="B343" i="9"/>
  <c r="F343" i="9" s="1"/>
  <c r="B342" i="9"/>
  <c r="F342" i="9" s="1"/>
  <c r="B341" i="9"/>
  <c r="F341" i="9" s="1"/>
  <c r="B340" i="9"/>
  <c r="F340" i="9" s="1"/>
  <c r="B339" i="9"/>
  <c r="F339" i="9" s="1"/>
  <c r="B338" i="9"/>
  <c r="F338" i="9" s="1"/>
  <c r="B337" i="9"/>
  <c r="F337" i="9" s="1"/>
  <c r="B336" i="9"/>
  <c r="F336" i="9" s="1"/>
  <c r="B335" i="9"/>
  <c r="F335" i="9" s="1"/>
  <c r="B334" i="9"/>
  <c r="F334" i="9" s="1"/>
  <c r="B333" i="9"/>
  <c r="F333" i="9" s="1"/>
  <c r="B332" i="9"/>
  <c r="F332" i="9" s="1"/>
  <c r="B331" i="9"/>
  <c r="F331" i="9" s="1"/>
  <c r="B330" i="9"/>
  <c r="F330" i="9" s="1"/>
  <c r="B329" i="9"/>
  <c r="F329" i="9" s="1"/>
  <c r="B328" i="9"/>
  <c r="F328" i="9" s="1"/>
  <c r="B327" i="9"/>
  <c r="F327" i="9" s="1"/>
  <c r="B326" i="9"/>
  <c r="F326" i="9" s="1"/>
  <c r="B325" i="9"/>
  <c r="F325" i="9" s="1"/>
  <c r="B324" i="9"/>
  <c r="F324" i="9" s="1"/>
  <c r="B323" i="9"/>
  <c r="F323" i="9" s="1"/>
  <c r="B322" i="9"/>
  <c r="F322" i="9" s="1"/>
  <c r="B321" i="9"/>
  <c r="F321" i="9" s="1"/>
  <c r="B320" i="9"/>
  <c r="F320" i="9" s="1"/>
  <c r="B319" i="9"/>
  <c r="F319" i="9" s="1"/>
  <c r="B318" i="9"/>
  <c r="F318" i="9" s="1"/>
  <c r="B317" i="9"/>
  <c r="F317" i="9" s="1"/>
  <c r="B316" i="9"/>
  <c r="F316" i="9" s="1"/>
  <c r="B315" i="9"/>
  <c r="F315" i="9" s="1"/>
  <c r="B314" i="9"/>
  <c r="F314" i="9" s="1"/>
  <c r="B313" i="9"/>
  <c r="F313" i="9" s="1"/>
  <c r="B312" i="9"/>
  <c r="F312" i="9" s="1"/>
  <c r="B311" i="9"/>
  <c r="F311" i="9" s="1"/>
  <c r="B310" i="9"/>
  <c r="F310" i="9" s="1"/>
  <c r="B309" i="9"/>
  <c r="F309" i="9" s="1"/>
  <c r="B347" i="9"/>
  <c r="F347" i="9" s="1"/>
  <c r="B364" i="9"/>
  <c r="F364" i="9" s="1"/>
  <c r="B363" i="9"/>
  <c r="F363" i="9" s="1"/>
  <c r="B362" i="9"/>
  <c r="F362" i="9" s="1"/>
  <c r="B361" i="9"/>
  <c r="F361" i="9" s="1"/>
  <c r="B360" i="9"/>
  <c r="F360" i="9" s="1"/>
  <c r="B359" i="9"/>
  <c r="F359" i="9" s="1"/>
  <c r="B358" i="9"/>
  <c r="F358" i="9" s="1"/>
  <c r="B357" i="9"/>
  <c r="F357" i="9" s="1"/>
  <c r="B356" i="9"/>
  <c r="F356" i="9" s="1"/>
  <c r="B355" i="9"/>
  <c r="F355" i="9" s="1"/>
  <c r="B354" i="9"/>
  <c r="F354" i="9" s="1"/>
  <c r="B353" i="9"/>
  <c r="F353" i="9" s="1"/>
  <c r="B352" i="9"/>
  <c r="F352" i="9" s="1"/>
  <c r="B351" i="9"/>
  <c r="F351" i="9" s="1"/>
  <c r="B350" i="9"/>
  <c r="F350" i="9" s="1"/>
  <c r="B349" i="9"/>
  <c r="F349" i="9" s="1"/>
  <c r="B348" i="9"/>
  <c r="F348" i="9" s="1"/>
  <c r="B366" i="9"/>
  <c r="F366" i="9" s="1"/>
  <c r="B365" i="9"/>
  <c r="F365" i="9" s="1"/>
  <c r="B396" i="9"/>
  <c r="F396" i="9" s="1"/>
  <c r="B395" i="9"/>
  <c r="F395" i="9" s="1"/>
  <c r="B394" i="9"/>
  <c r="F394" i="9" s="1"/>
  <c r="B393" i="9"/>
  <c r="F393" i="9" s="1"/>
  <c r="B392" i="9"/>
  <c r="F392" i="9" s="1"/>
  <c r="B391" i="9"/>
  <c r="F391" i="9" s="1"/>
  <c r="B390" i="9"/>
  <c r="F390" i="9" s="1"/>
  <c r="B389" i="9"/>
  <c r="F389" i="9" s="1"/>
  <c r="B388" i="9"/>
  <c r="F388" i="9" s="1"/>
  <c r="B387" i="9"/>
  <c r="F387" i="9" s="1"/>
  <c r="B386" i="9"/>
  <c r="F386" i="9" s="1"/>
  <c r="B384" i="9"/>
  <c r="F384" i="9" s="1"/>
  <c r="B385" i="9"/>
  <c r="F385" i="9" s="1"/>
  <c r="B383" i="9"/>
  <c r="F383" i="9" s="1"/>
  <c r="B382" i="9"/>
  <c r="F382" i="9" s="1"/>
  <c r="B381" i="9"/>
  <c r="F381" i="9" s="1"/>
  <c r="B380" i="9"/>
  <c r="F380" i="9" s="1"/>
  <c r="B379" i="9"/>
  <c r="F379" i="9" s="1"/>
  <c r="B378" i="9"/>
  <c r="F378" i="9" s="1"/>
  <c r="B377" i="9"/>
  <c r="F377" i="9" s="1"/>
  <c r="B376" i="9"/>
  <c r="F376" i="9" s="1"/>
  <c r="B375" i="9"/>
  <c r="F375" i="9" s="1"/>
  <c r="B374" i="9"/>
  <c r="F374" i="9" s="1"/>
  <c r="B373" i="9"/>
  <c r="F373" i="9" s="1"/>
  <c r="B372" i="9"/>
  <c r="F372" i="9" s="1"/>
  <c r="B371" i="9"/>
  <c r="F371" i="9" s="1"/>
  <c r="B370" i="9"/>
  <c r="F370" i="9" s="1"/>
  <c r="B369" i="9"/>
  <c r="F369" i="9" s="1"/>
  <c r="B368" i="9"/>
  <c r="F368" i="9" s="1"/>
  <c r="B367" i="9"/>
  <c r="F367" i="9" s="1"/>
  <c r="B397" i="9"/>
  <c r="F397" i="9" s="1"/>
  <c r="B425" i="9"/>
  <c r="F425" i="9" s="1"/>
  <c r="B424" i="9"/>
  <c r="F424" i="9" s="1"/>
  <c r="B423" i="9"/>
  <c r="F423" i="9" s="1"/>
  <c r="B422" i="9"/>
  <c r="F422" i="9" s="1"/>
  <c r="B421" i="9"/>
  <c r="F421" i="9" s="1"/>
  <c r="B419" i="9"/>
  <c r="F419" i="9" s="1"/>
  <c r="B420" i="9"/>
  <c r="F420" i="9" s="1"/>
  <c r="B417" i="9"/>
  <c r="F417" i="9" s="1"/>
  <c r="B418" i="9"/>
  <c r="F418" i="9" s="1"/>
  <c r="B415" i="9"/>
  <c r="F415" i="9" s="1"/>
  <c r="B416" i="9"/>
  <c r="F416" i="9" s="1"/>
  <c r="B414" i="9"/>
  <c r="F414" i="9" s="1"/>
  <c r="B413" i="9"/>
  <c r="F413" i="9" s="1"/>
  <c r="B412" i="9"/>
  <c r="F412" i="9" s="1"/>
  <c r="B411" i="9"/>
  <c r="F411" i="9" s="1"/>
  <c r="B410" i="9"/>
  <c r="F410" i="9" s="1"/>
  <c r="B409" i="9"/>
  <c r="F409" i="9" s="1"/>
  <c r="B408" i="9"/>
  <c r="F408" i="9" s="1"/>
  <c r="B406" i="9"/>
  <c r="F406" i="9" s="1"/>
  <c r="B407" i="9"/>
  <c r="F407" i="9" s="1"/>
  <c r="B405" i="9"/>
  <c r="F405" i="9" s="1"/>
  <c r="B404" i="9"/>
  <c r="F404" i="9" s="1"/>
  <c r="B403" i="9"/>
  <c r="F403" i="9" s="1"/>
  <c r="B402" i="9"/>
  <c r="F402" i="9" s="1"/>
  <c r="B401" i="9"/>
  <c r="F401" i="9" s="1"/>
  <c r="B400" i="9"/>
  <c r="F400" i="9" s="1"/>
  <c r="B399" i="9"/>
  <c r="F399" i="9" s="1"/>
  <c r="B398" i="9"/>
  <c r="F398" i="9" s="1"/>
  <c r="B427" i="9"/>
  <c r="F427" i="9" s="1"/>
  <c r="B426" i="9"/>
  <c r="F426" i="9" s="1"/>
  <c r="B435" i="9"/>
  <c r="F435" i="9" s="1"/>
  <c r="B442" i="9"/>
  <c r="F442" i="9" s="1"/>
  <c r="B463" i="9"/>
  <c r="F463" i="9" s="1"/>
  <c r="B445" i="9"/>
  <c r="F445" i="9" s="1"/>
  <c r="B444" i="9"/>
  <c r="F444" i="9" s="1"/>
  <c r="B448" i="9"/>
  <c r="F448" i="9" s="1"/>
  <c r="B452" i="9"/>
  <c r="F452" i="9" s="1"/>
  <c r="B453" i="9"/>
  <c r="F453" i="9" s="1"/>
  <c r="B455" i="9"/>
  <c r="F455" i="9" s="1"/>
  <c r="B433" i="9"/>
  <c r="F433" i="9" s="1"/>
  <c r="B436" i="9"/>
  <c r="F436" i="9" s="1"/>
  <c r="B461" i="9"/>
  <c r="F461" i="9" s="1"/>
  <c r="B447" i="9"/>
  <c r="F447" i="9" s="1"/>
  <c r="B430" i="9"/>
  <c r="F430" i="9" s="1"/>
  <c r="B429" i="9"/>
  <c r="F429" i="9" s="1"/>
  <c r="B432" i="9"/>
  <c r="F432" i="9" s="1"/>
  <c r="B459" i="9"/>
  <c r="F459" i="9" s="1"/>
  <c r="B440" i="9"/>
  <c r="F440" i="9" s="1"/>
  <c r="B443" i="9"/>
  <c r="F443" i="9" s="1"/>
  <c r="B446" i="9"/>
  <c r="F446" i="9" s="1"/>
  <c r="B439" i="9"/>
  <c r="F439" i="9" s="1"/>
  <c r="B460" i="9"/>
  <c r="F460" i="9" s="1"/>
  <c r="B449" i="9"/>
  <c r="F449" i="9" s="1"/>
  <c r="B450" i="9"/>
  <c r="F450" i="9" s="1"/>
  <c r="B462" i="9"/>
  <c r="F462" i="9" s="1"/>
  <c r="B451" i="9"/>
  <c r="F451" i="9" s="1"/>
  <c r="B454" i="9"/>
  <c r="F454" i="9" s="1"/>
  <c r="B428" i="9"/>
  <c r="F428" i="9" s="1"/>
  <c r="B431" i="9"/>
  <c r="F431" i="9" s="1"/>
  <c r="B438" i="9"/>
  <c r="F438" i="9" s="1"/>
  <c r="B437" i="9"/>
  <c r="F437" i="9" s="1"/>
  <c r="B456" i="9"/>
  <c r="F456" i="9" s="1"/>
  <c r="B441" i="9"/>
  <c r="F441" i="9" s="1"/>
  <c r="B457" i="9"/>
  <c r="F457" i="9" s="1"/>
  <c r="B458" i="9"/>
  <c r="F458" i="9" s="1"/>
  <c r="B434" i="9"/>
  <c r="F434" i="9" s="1"/>
  <c r="B465" i="9"/>
  <c r="F465" i="9" s="1"/>
  <c r="B466" i="9"/>
  <c r="F466" i="9" s="1"/>
  <c r="B487" i="9"/>
  <c r="F487" i="9" s="1"/>
  <c r="B475" i="9"/>
  <c r="F475" i="9" s="1"/>
  <c r="B473" i="9"/>
  <c r="F473" i="9" s="1"/>
  <c r="B488" i="9"/>
  <c r="F488" i="9" s="1"/>
  <c r="B481" i="9"/>
  <c r="F481" i="9" s="1"/>
  <c r="B476" i="9"/>
  <c r="F476" i="9" s="1"/>
  <c r="B479" i="9"/>
  <c r="F479" i="9" s="1"/>
  <c r="B480" i="9"/>
  <c r="F480" i="9" s="1"/>
  <c r="B483" i="9"/>
  <c r="F483" i="9" s="1"/>
  <c r="B485" i="9"/>
  <c r="F485" i="9" s="1"/>
  <c r="B474" i="9"/>
  <c r="F474" i="9" s="1"/>
  <c r="B478" i="9"/>
  <c r="F478" i="9" s="1"/>
  <c r="B467" i="9"/>
  <c r="F467" i="9" s="1"/>
  <c r="B468" i="9"/>
  <c r="F468" i="9" s="1"/>
  <c r="B469" i="9"/>
  <c r="F469" i="9" s="1"/>
  <c r="B470" i="9"/>
  <c r="F470" i="9" s="1"/>
  <c r="B471" i="9"/>
  <c r="F471" i="9" s="1"/>
  <c r="B477" i="9"/>
  <c r="F477" i="9" s="1"/>
  <c r="B482" i="9"/>
  <c r="F482" i="9" s="1"/>
  <c r="B484" i="9"/>
  <c r="F484" i="9" s="1"/>
  <c r="B486" i="9"/>
  <c r="F486" i="9" s="1"/>
  <c r="B472" i="9"/>
  <c r="F472" i="9" s="1"/>
  <c r="B489" i="9"/>
  <c r="F489" i="9" s="1"/>
  <c r="B491" i="9"/>
  <c r="F491" i="9" s="1"/>
  <c r="B490" i="9"/>
  <c r="F490" i="9" s="1"/>
  <c r="B492" i="9"/>
  <c r="F492" i="9" s="1"/>
  <c r="B493" i="9"/>
  <c r="F493" i="9" s="1"/>
  <c r="B498" i="9"/>
  <c r="F498" i="9" s="1"/>
  <c r="B503" i="9"/>
  <c r="F503" i="9" s="1"/>
  <c r="B504" i="9"/>
  <c r="F504" i="9" s="1"/>
  <c r="B499" i="9"/>
  <c r="F499" i="9" s="1"/>
  <c r="B500" i="9"/>
  <c r="F500" i="9" s="1"/>
  <c r="B494" i="9"/>
  <c r="F494" i="9" s="1"/>
  <c r="B496" i="9"/>
  <c r="F496" i="9" s="1"/>
  <c r="B497" i="9"/>
  <c r="F497" i="9" s="1"/>
  <c r="B495" i="9"/>
  <c r="F495" i="9" s="1"/>
  <c r="B506" i="9"/>
  <c r="F506" i="9" s="1"/>
  <c r="B502" i="9"/>
  <c r="F502" i="9" s="1"/>
  <c r="B507" i="9"/>
  <c r="F507" i="9" s="1"/>
  <c r="B501" i="9"/>
  <c r="F501" i="9" s="1"/>
  <c r="B505" i="9"/>
  <c r="F505" i="9" s="1"/>
  <c r="B508" i="9"/>
  <c r="F508" i="9" s="1"/>
  <c r="B509" i="9"/>
  <c r="F509" i="9" s="1"/>
  <c r="B510" i="9"/>
  <c r="F510" i="9" s="1"/>
  <c r="B511" i="9"/>
  <c r="F511" i="9" s="1"/>
  <c r="B512" i="9"/>
  <c r="F512" i="9" s="1"/>
  <c r="B513" i="9"/>
  <c r="F513" i="9" s="1"/>
  <c r="B514" i="9"/>
  <c r="F514" i="9" s="1"/>
  <c r="B517" i="9"/>
  <c r="F517" i="9" s="1"/>
  <c r="B515" i="9"/>
  <c r="F515" i="9" s="1"/>
  <c r="B516" i="9"/>
  <c r="F516" i="9" s="1"/>
  <c r="B6" i="9"/>
  <c r="F6" i="9" s="1"/>
  <c r="G35" i="4"/>
  <c r="K35" i="4" s="1"/>
  <c r="I64" i="13" l="1"/>
  <c r="I2" i="13"/>
  <c r="I36" i="13"/>
  <c r="I20" i="13"/>
  <c r="I4" i="13"/>
  <c r="K17" i="13"/>
  <c r="K33" i="13"/>
  <c r="K49" i="13"/>
  <c r="K65" i="13"/>
  <c r="M14" i="13"/>
  <c r="M30" i="13"/>
  <c r="M46" i="13"/>
  <c r="M62" i="13"/>
  <c r="O12" i="13"/>
  <c r="O28" i="13"/>
  <c r="O44" i="13"/>
  <c r="O60" i="13"/>
  <c r="Q10" i="13"/>
  <c r="Q26" i="13"/>
  <c r="Q42" i="13"/>
  <c r="Q58" i="13"/>
  <c r="S8" i="13"/>
  <c r="S24" i="13"/>
  <c r="I65" i="13"/>
  <c r="I49" i="13"/>
  <c r="I33" i="13"/>
  <c r="I17" i="13"/>
  <c r="K4" i="13"/>
  <c r="K20" i="13"/>
  <c r="K36" i="13"/>
  <c r="K52" i="13"/>
  <c r="K2" i="13"/>
  <c r="M17" i="13"/>
  <c r="M33" i="13"/>
  <c r="M49" i="13"/>
  <c r="M65" i="13"/>
  <c r="O15" i="13"/>
  <c r="S40" i="13"/>
  <c r="I47" i="13"/>
  <c r="I31" i="13"/>
  <c r="I15" i="13"/>
  <c r="K6" i="13"/>
  <c r="K22" i="13"/>
  <c r="K38" i="13"/>
  <c r="K54" i="13"/>
  <c r="M3" i="13"/>
  <c r="M19" i="13"/>
  <c r="M35" i="13"/>
  <c r="M51" i="13"/>
  <c r="M67" i="13"/>
  <c r="O17" i="13"/>
  <c r="O33" i="13"/>
  <c r="O49" i="13"/>
  <c r="O65" i="13"/>
  <c r="Q15" i="13"/>
  <c r="Q31" i="13"/>
  <c r="Q47" i="13"/>
  <c r="Q63" i="13"/>
  <c r="S13" i="13"/>
  <c r="S29" i="13"/>
  <c r="S45" i="13"/>
  <c r="S61" i="13"/>
  <c r="U11" i="13"/>
  <c r="I66" i="13"/>
  <c r="I50" i="13"/>
  <c r="I34" i="13"/>
  <c r="I18" i="13"/>
  <c r="K3" i="13"/>
  <c r="K19" i="13"/>
  <c r="K35" i="13"/>
  <c r="K51" i="13"/>
  <c r="K67" i="13"/>
  <c r="M16" i="13"/>
  <c r="M32" i="13"/>
  <c r="M48" i="13"/>
  <c r="M64" i="13"/>
  <c r="O14" i="13"/>
  <c r="O30" i="13"/>
  <c r="O46" i="13"/>
  <c r="O62" i="13"/>
  <c r="Q12" i="13"/>
  <c r="Q28" i="13"/>
  <c r="Q44" i="13"/>
  <c r="Q60" i="13"/>
  <c r="S10" i="13"/>
  <c r="S26" i="13"/>
  <c r="S42" i="13"/>
  <c r="S58" i="13"/>
  <c r="O27" i="13"/>
  <c r="O43" i="13"/>
  <c r="O59" i="13"/>
  <c r="Q9" i="13"/>
  <c r="Q25" i="13"/>
  <c r="Q41" i="13"/>
  <c r="Q57" i="13"/>
  <c r="S7" i="13"/>
  <c r="S23" i="13"/>
  <c r="S44" i="13"/>
  <c r="S60" i="13"/>
  <c r="U10" i="13"/>
  <c r="U26" i="13"/>
  <c r="U42" i="13"/>
  <c r="U58" i="13"/>
  <c r="W8" i="13"/>
  <c r="W24" i="13"/>
  <c r="W40" i="13"/>
  <c r="W56" i="13"/>
  <c r="Y6" i="13"/>
  <c r="Y22" i="13"/>
  <c r="U23" i="13"/>
  <c r="U39" i="13"/>
  <c r="U55" i="13"/>
  <c r="W5" i="13"/>
  <c r="W21" i="13"/>
  <c r="W37" i="13"/>
  <c r="W53" i="13"/>
  <c r="Y3" i="13"/>
  <c r="Y19" i="13"/>
  <c r="Y35" i="13"/>
  <c r="Y51" i="13"/>
  <c r="Y67" i="13"/>
  <c r="AA17" i="13"/>
  <c r="AA33" i="13"/>
  <c r="AA49" i="13"/>
  <c r="AA65" i="13"/>
  <c r="AC15" i="13"/>
  <c r="AC31" i="13"/>
  <c r="AC47" i="13"/>
  <c r="AC63" i="13"/>
  <c r="AE13" i="13"/>
  <c r="AE29" i="13"/>
  <c r="U8" i="13"/>
  <c r="U24" i="13"/>
  <c r="U40" i="13"/>
  <c r="U56" i="13"/>
  <c r="W6" i="13"/>
  <c r="W22" i="13"/>
  <c r="W38" i="13"/>
  <c r="W54" i="13"/>
  <c r="Y4" i="13"/>
  <c r="Y20" i="13"/>
  <c r="Y36" i="13"/>
  <c r="Y52" i="13"/>
  <c r="AA2" i="13"/>
  <c r="AA18" i="13"/>
  <c r="AA34" i="13"/>
  <c r="AA50" i="13"/>
  <c r="AA66" i="13"/>
  <c r="AC16" i="13"/>
  <c r="AC32" i="13"/>
  <c r="AC48" i="13"/>
  <c r="AC64" i="13"/>
  <c r="AE14" i="13"/>
  <c r="AE30" i="13"/>
  <c r="S51" i="13"/>
  <c r="S67" i="13"/>
  <c r="U17" i="13"/>
  <c r="U33" i="13"/>
  <c r="U49" i="13"/>
  <c r="U65" i="13"/>
  <c r="W15" i="13"/>
  <c r="W31" i="13"/>
  <c r="W47" i="13"/>
  <c r="W63" i="13"/>
  <c r="Y13" i="13"/>
  <c r="Y29" i="13"/>
  <c r="Y45" i="13"/>
  <c r="Y61" i="13"/>
  <c r="I56" i="13"/>
  <c r="I60" i="13"/>
  <c r="I32" i="13"/>
  <c r="I16" i="13"/>
  <c r="K5" i="13"/>
  <c r="K21" i="13"/>
  <c r="K37" i="13"/>
  <c r="K53" i="13"/>
  <c r="M2" i="13"/>
  <c r="M18" i="13"/>
  <c r="M34" i="13"/>
  <c r="M50" i="13"/>
  <c r="M66" i="13"/>
  <c r="O16" i="13"/>
  <c r="O32" i="13"/>
  <c r="O48" i="13"/>
  <c r="O64" i="13"/>
  <c r="Q14" i="13"/>
  <c r="Q30" i="13"/>
  <c r="Q46" i="13"/>
  <c r="Q62" i="13"/>
  <c r="S12" i="13"/>
  <c r="S28" i="13"/>
  <c r="I61" i="13"/>
  <c r="I45" i="13"/>
  <c r="I29" i="13"/>
  <c r="I13" i="13"/>
  <c r="K8" i="13"/>
  <c r="K24" i="13"/>
  <c r="K40" i="13"/>
  <c r="K56" i="13"/>
  <c r="M5" i="13"/>
  <c r="M21" i="13"/>
  <c r="M37" i="13"/>
  <c r="M53" i="13"/>
  <c r="O3" i="13"/>
  <c r="O19" i="13"/>
  <c r="I63" i="13"/>
  <c r="I43" i="13"/>
  <c r="I27" i="13"/>
  <c r="I11" i="13"/>
  <c r="K10" i="13"/>
  <c r="K26" i="13"/>
  <c r="K42" i="13"/>
  <c r="K58" i="13"/>
  <c r="M7" i="13"/>
  <c r="M23" i="13"/>
  <c r="M39" i="13"/>
  <c r="M55" i="13"/>
  <c r="O5" i="13"/>
  <c r="O21" i="13"/>
  <c r="O37" i="13"/>
  <c r="O53" i="13"/>
  <c r="Q3" i="13"/>
  <c r="Q19" i="13"/>
  <c r="Q35" i="13"/>
  <c r="Q51" i="13"/>
  <c r="Q67" i="13"/>
  <c r="S17" i="13"/>
  <c r="S33" i="13"/>
  <c r="S49" i="13"/>
  <c r="S65" i="13"/>
  <c r="U15" i="13"/>
  <c r="I62" i="13"/>
  <c r="I46" i="13"/>
  <c r="I30" i="13"/>
  <c r="I14" i="13"/>
  <c r="K7" i="13"/>
  <c r="K23" i="13"/>
  <c r="K39" i="13"/>
  <c r="K55" i="13"/>
  <c r="M4" i="13"/>
  <c r="M20" i="13"/>
  <c r="M36" i="13"/>
  <c r="M52" i="13"/>
  <c r="O2" i="13"/>
  <c r="O18" i="13"/>
  <c r="O34" i="13"/>
  <c r="O50" i="13"/>
  <c r="O66" i="13"/>
  <c r="Q16" i="13"/>
  <c r="Q32" i="13"/>
  <c r="Q48" i="13"/>
  <c r="Q64" i="13"/>
  <c r="S14" i="13"/>
  <c r="S30" i="13"/>
  <c r="S46" i="13"/>
  <c r="S62" i="13"/>
  <c r="O31" i="13"/>
  <c r="O47" i="13"/>
  <c r="O63" i="13"/>
  <c r="Q13" i="13"/>
  <c r="Q29" i="13"/>
  <c r="Q45" i="13"/>
  <c r="Q61" i="13"/>
  <c r="S11" i="13"/>
  <c r="S27" i="13"/>
  <c r="S48" i="13"/>
  <c r="S64" i="13"/>
  <c r="U14" i="13"/>
  <c r="U30" i="13"/>
  <c r="U46" i="13"/>
  <c r="U62" i="13"/>
  <c r="W12" i="13"/>
  <c r="W28" i="13"/>
  <c r="W44" i="13"/>
  <c r="W60" i="13"/>
  <c r="Y10" i="13"/>
  <c r="Y26" i="13"/>
  <c r="U27" i="13"/>
  <c r="U43" i="13"/>
  <c r="U59" i="13"/>
  <c r="W9" i="13"/>
  <c r="W25" i="13"/>
  <c r="W41" i="13"/>
  <c r="W57" i="13"/>
  <c r="Y7" i="13"/>
  <c r="Y23" i="13"/>
  <c r="Y39" i="13"/>
  <c r="Y55" i="13"/>
  <c r="AA5" i="13"/>
  <c r="AA21" i="13"/>
  <c r="AA37" i="13"/>
  <c r="AA53" i="13"/>
  <c r="AC3" i="13"/>
  <c r="AC19" i="13"/>
  <c r="AC35" i="13"/>
  <c r="AC51" i="13"/>
  <c r="AC67" i="13"/>
  <c r="AE17" i="13"/>
  <c r="AE33" i="13"/>
  <c r="U12" i="13"/>
  <c r="U28" i="13"/>
  <c r="U44" i="13"/>
  <c r="U60" i="13"/>
  <c r="W10" i="13"/>
  <c r="W26" i="13"/>
  <c r="W42" i="13"/>
  <c r="W58" i="13"/>
  <c r="Y8" i="13"/>
  <c r="Y24" i="13"/>
  <c r="Y40" i="13"/>
  <c r="Y56" i="13"/>
  <c r="AA6" i="13"/>
  <c r="AA22" i="13"/>
  <c r="AA38" i="13"/>
  <c r="AA54" i="13"/>
  <c r="AC4" i="13"/>
  <c r="AC20" i="13"/>
  <c r="AC36" i="13"/>
  <c r="AC52" i="13"/>
  <c r="AE2" i="13"/>
  <c r="AE18" i="13"/>
  <c r="S39" i="13"/>
  <c r="S55" i="13"/>
  <c r="U5" i="13"/>
  <c r="U21" i="13"/>
  <c r="U37" i="13"/>
  <c r="U53" i="13"/>
  <c r="W3" i="13"/>
  <c r="W19" i="13"/>
  <c r="W35" i="13"/>
  <c r="W51" i="13"/>
  <c r="W67" i="13"/>
  <c r="Y17" i="13"/>
  <c r="Y33" i="13"/>
  <c r="Y49" i="13"/>
  <c r="Y65" i="13"/>
  <c r="I52" i="13"/>
  <c r="I48" i="13"/>
  <c r="I28" i="13"/>
  <c r="I12" i="13"/>
  <c r="K9" i="13"/>
  <c r="K25" i="13"/>
  <c r="K41" i="13"/>
  <c r="K57" i="13"/>
  <c r="M6" i="13"/>
  <c r="M22" i="13"/>
  <c r="M38" i="13"/>
  <c r="M54" i="13"/>
  <c r="O4" i="13"/>
  <c r="O20" i="13"/>
  <c r="O36" i="13"/>
  <c r="O52" i="13"/>
  <c r="Q2" i="13"/>
  <c r="Q18" i="13"/>
  <c r="Q34" i="13"/>
  <c r="Q50" i="13"/>
  <c r="Q66" i="13"/>
  <c r="S16" i="13"/>
  <c r="S32" i="13"/>
  <c r="I57" i="13"/>
  <c r="I41" i="13"/>
  <c r="I25" i="13"/>
  <c r="I9" i="13"/>
  <c r="K12" i="13"/>
  <c r="K28" i="13"/>
  <c r="K44" i="13"/>
  <c r="K60" i="13"/>
  <c r="M9" i="13"/>
  <c r="M25" i="13"/>
  <c r="M41" i="13"/>
  <c r="M57" i="13"/>
  <c r="O7" i="13"/>
  <c r="O23" i="13"/>
  <c r="I55" i="13"/>
  <c r="I39" i="13"/>
  <c r="I23" i="13"/>
  <c r="I7" i="13"/>
  <c r="K14" i="13"/>
  <c r="K30" i="13"/>
  <c r="K46" i="13"/>
  <c r="K62" i="13"/>
  <c r="M11" i="13"/>
  <c r="M27" i="13"/>
  <c r="M43" i="13"/>
  <c r="M59" i="13"/>
  <c r="O9" i="13"/>
  <c r="O25" i="13"/>
  <c r="O41" i="13"/>
  <c r="O57" i="13"/>
  <c r="Q7" i="13"/>
  <c r="Q23" i="13"/>
  <c r="Q39" i="13"/>
  <c r="Q55" i="13"/>
  <c r="S5" i="13"/>
  <c r="S21" i="13"/>
  <c r="S37" i="13"/>
  <c r="S53" i="13"/>
  <c r="U3" i="13"/>
  <c r="U19" i="13"/>
  <c r="I58" i="13"/>
  <c r="I42" i="13"/>
  <c r="I26" i="13"/>
  <c r="I10" i="13"/>
  <c r="K11" i="13"/>
  <c r="K27" i="13"/>
  <c r="K43" i="13"/>
  <c r="K59" i="13"/>
  <c r="M8" i="13"/>
  <c r="M24" i="13"/>
  <c r="M40" i="13"/>
  <c r="M56" i="13"/>
  <c r="O6" i="13"/>
  <c r="O22" i="13"/>
  <c r="O38" i="13"/>
  <c r="O54" i="13"/>
  <c r="Q4" i="13"/>
  <c r="Q20" i="13"/>
  <c r="Q36" i="13"/>
  <c r="Q52" i="13"/>
  <c r="S2" i="13"/>
  <c r="S18" i="13"/>
  <c r="S34" i="13"/>
  <c r="S50" i="13"/>
  <c r="S66" i="13"/>
  <c r="O35" i="13"/>
  <c r="O51" i="13"/>
  <c r="O67" i="13"/>
  <c r="Q17" i="13"/>
  <c r="Q33" i="13"/>
  <c r="Q49" i="13"/>
  <c r="Q65" i="13"/>
  <c r="S15" i="13"/>
  <c r="S31" i="13"/>
  <c r="S52" i="13"/>
  <c r="U2" i="13"/>
  <c r="U18" i="13"/>
  <c r="U34" i="13"/>
  <c r="U50" i="13"/>
  <c r="U66" i="13"/>
  <c r="W16" i="13"/>
  <c r="W32" i="13"/>
  <c r="W48" i="13"/>
  <c r="W64" i="13"/>
  <c r="Y14" i="13"/>
  <c r="Y30" i="13"/>
  <c r="U31" i="13"/>
  <c r="U47" i="13"/>
  <c r="U63" i="13"/>
  <c r="W13" i="13"/>
  <c r="W29" i="13"/>
  <c r="W45" i="13"/>
  <c r="W61" i="13"/>
  <c r="Y11" i="13"/>
  <c r="Y27" i="13"/>
  <c r="Y43" i="13"/>
  <c r="Y59" i="13"/>
  <c r="AA9" i="13"/>
  <c r="AA25" i="13"/>
  <c r="AA41" i="13"/>
  <c r="AA57" i="13"/>
  <c r="AC7" i="13"/>
  <c r="AC23" i="13"/>
  <c r="AC39" i="13"/>
  <c r="AC55" i="13"/>
  <c r="AE5" i="13"/>
  <c r="AE21" i="13"/>
  <c r="AE37" i="13"/>
  <c r="U16" i="13"/>
  <c r="U32" i="13"/>
  <c r="U48" i="13"/>
  <c r="U64" i="13"/>
  <c r="W14" i="13"/>
  <c r="W30" i="13"/>
  <c r="W46" i="13"/>
  <c r="W62" i="13"/>
  <c r="Y12" i="13"/>
  <c r="Y28" i="13"/>
  <c r="Y44" i="13"/>
  <c r="Y60" i="13"/>
  <c r="AA10" i="13"/>
  <c r="AA26" i="13"/>
  <c r="AA42" i="13"/>
  <c r="AA58" i="13"/>
  <c r="AC8" i="13"/>
  <c r="AC24" i="13"/>
  <c r="AC40" i="13"/>
  <c r="AC56" i="13"/>
  <c r="AE6" i="13"/>
  <c r="AE22" i="13"/>
  <c r="S43" i="13"/>
  <c r="S59" i="13"/>
  <c r="U9" i="13"/>
  <c r="U25" i="13"/>
  <c r="U41" i="13"/>
  <c r="U57" i="13"/>
  <c r="W7" i="13"/>
  <c r="W23" i="13"/>
  <c r="W39" i="13"/>
  <c r="W55" i="13"/>
  <c r="Y5" i="13"/>
  <c r="Y21" i="13"/>
  <c r="Y37" i="13"/>
  <c r="Y53" i="13"/>
  <c r="AA3" i="13"/>
  <c r="AA19" i="13"/>
  <c r="I44" i="13"/>
  <c r="I40" i="13"/>
  <c r="I24" i="13"/>
  <c r="I8" i="13"/>
  <c r="K13" i="13"/>
  <c r="K29" i="13"/>
  <c r="K45" i="13"/>
  <c r="K61" i="13"/>
  <c r="M10" i="13"/>
  <c r="M26" i="13"/>
  <c r="M42" i="13"/>
  <c r="M58" i="13"/>
  <c r="O8" i="13"/>
  <c r="O24" i="13"/>
  <c r="O40" i="13"/>
  <c r="O56" i="13"/>
  <c r="Q6" i="13"/>
  <c r="Q22" i="13"/>
  <c r="Q38" i="13"/>
  <c r="Q54" i="13"/>
  <c r="S4" i="13"/>
  <c r="S20" i="13"/>
  <c r="S36" i="13"/>
  <c r="I53" i="13"/>
  <c r="I37" i="13"/>
  <c r="I21" i="13"/>
  <c r="I5" i="13"/>
  <c r="K16" i="13"/>
  <c r="K32" i="13"/>
  <c r="K48" i="13"/>
  <c r="K64" i="13"/>
  <c r="M13" i="13"/>
  <c r="M29" i="13"/>
  <c r="M45" i="13"/>
  <c r="M61" i="13"/>
  <c r="O11" i="13"/>
  <c r="I67" i="13"/>
  <c r="I51" i="13"/>
  <c r="I35" i="13"/>
  <c r="I19" i="13"/>
  <c r="I3" i="13"/>
  <c r="K18" i="13"/>
  <c r="K34" i="13"/>
  <c r="K50" i="13"/>
  <c r="K66" i="13"/>
  <c r="M15" i="13"/>
  <c r="M31" i="13"/>
  <c r="M47" i="13"/>
  <c r="M63" i="13"/>
  <c r="O13" i="13"/>
  <c r="O29" i="13"/>
  <c r="O45" i="13"/>
  <c r="O61" i="13"/>
  <c r="Q11" i="13"/>
  <c r="Q27" i="13"/>
  <c r="Q43" i="13"/>
  <c r="Q59" i="13"/>
  <c r="S9" i="13"/>
  <c r="S25" i="13"/>
  <c r="S41" i="13"/>
  <c r="S57" i="13"/>
  <c r="U7" i="13"/>
  <c r="I59" i="13"/>
  <c r="I54" i="13"/>
  <c r="I38" i="13"/>
  <c r="I22" i="13"/>
  <c r="I6" i="13"/>
  <c r="K15" i="13"/>
  <c r="K31" i="13"/>
  <c r="K47" i="13"/>
  <c r="K63" i="13"/>
  <c r="M12" i="13"/>
  <c r="M28" i="13"/>
  <c r="M44" i="13"/>
  <c r="M60" i="13"/>
  <c r="O10" i="13"/>
  <c r="O26" i="13"/>
  <c r="O42" i="13"/>
  <c r="O58" i="13"/>
  <c r="Q8" i="13"/>
  <c r="Q24" i="13"/>
  <c r="Q40" i="13"/>
  <c r="Q56" i="13"/>
  <c r="S6" i="13"/>
  <c r="S22" i="13"/>
  <c r="S38" i="13"/>
  <c r="S54" i="13"/>
  <c r="U4" i="13"/>
  <c r="O39" i="13"/>
  <c r="O55" i="13"/>
  <c r="Q5" i="13"/>
  <c r="Q21" i="13"/>
  <c r="Q37" i="13"/>
  <c r="Q53" i="13"/>
  <c r="S3" i="13"/>
  <c r="S19" i="13"/>
  <c r="S35" i="13"/>
  <c r="S56" i="13"/>
  <c r="U6" i="13"/>
  <c r="U22" i="13"/>
  <c r="U38" i="13"/>
  <c r="U54" i="13"/>
  <c r="W4" i="13"/>
  <c r="W20" i="13"/>
  <c r="W36" i="13"/>
  <c r="W52" i="13"/>
  <c r="Y2" i="13"/>
  <c r="Y18" i="13"/>
  <c r="Y34" i="13"/>
  <c r="U35" i="13"/>
  <c r="U51" i="13"/>
  <c r="U67" i="13"/>
  <c r="W17" i="13"/>
  <c r="W33" i="13"/>
  <c r="W49" i="13"/>
  <c r="W65" i="13"/>
  <c r="Y15" i="13"/>
  <c r="Y31" i="13"/>
  <c r="Y47" i="13"/>
  <c r="Y63" i="13"/>
  <c r="AA13" i="13"/>
  <c r="AA29" i="13"/>
  <c r="AA45" i="13"/>
  <c r="AA61" i="13"/>
  <c r="AC11" i="13"/>
  <c r="AC27" i="13"/>
  <c r="AC43" i="13"/>
  <c r="AC59" i="13"/>
  <c r="AE9" i="13"/>
  <c r="AE25" i="13"/>
  <c r="AE41" i="13"/>
  <c r="U20" i="13"/>
  <c r="U36" i="13"/>
  <c r="U52" i="13"/>
  <c r="W2" i="13"/>
  <c r="W18" i="13"/>
  <c r="W34" i="13"/>
  <c r="W50" i="13"/>
  <c r="W66" i="13"/>
  <c r="Y16" i="13"/>
  <c r="Y32" i="13"/>
  <c r="Y48" i="13"/>
  <c r="Y64" i="13"/>
  <c r="AA14" i="13"/>
  <c r="AA30" i="13"/>
  <c r="AA46" i="13"/>
  <c r="AA62" i="13"/>
  <c r="AC12" i="13"/>
  <c r="AC28" i="13"/>
  <c r="AC44" i="13"/>
  <c r="AC60" i="13"/>
  <c r="AE10" i="13"/>
  <c r="AE26" i="13"/>
  <c r="S47" i="13"/>
  <c r="S63" i="13"/>
  <c r="U13" i="13"/>
  <c r="U29" i="13"/>
  <c r="U45" i="13"/>
  <c r="U61" i="13"/>
  <c r="W11" i="13"/>
  <c r="W27" i="13"/>
  <c r="W43" i="13"/>
  <c r="W59" i="13"/>
  <c r="Y9" i="13"/>
  <c r="Y25" i="13"/>
  <c r="Y41" i="13"/>
  <c r="Y57" i="13"/>
  <c r="AA7" i="13"/>
  <c r="AA23" i="13"/>
  <c r="AA39" i="13"/>
  <c r="AA11" i="13"/>
  <c r="AA35" i="13"/>
  <c r="AA55" i="13"/>
  <c r="AC5" i="13"/>
  <c r="AC21" i="13"/>
  <c r="AC37" i="13"/>
  <c r="Y42" i="13"/>
  <c r="Y58" i="13"/>
  <c r="AA8" i="13"/>
  <c r="AA24" i="13"/>
  <c r="AA40" i="13"/>
  <c r="AA56" i="13"/>
  <c r="AC6" i="13"/>
  <c r="AC22" i="13"/>
  <c r="AC38" i="13"/>
  <c r="AC54" i="13"/>
  <c r="AE4" i="13"/>
  <c r="AE20" i="13"/>
  <c r="AE36" i="13"/>
  <c r="AE52" i="13"/>
  <c r="AG2" i="13"/>
  <c r="AG18" i="13"/>
  <c r="AG34" i="13"/>
  <c r="AG50" i="13"/>
  <c r="AG66" i="13"/>
  <c r="AI16" i="13"/>
  <c r="AI32" i="13"/>
  <c r="AE45" i="13"/>
  <c r="AE61" i="13"/>
  <c r="AG11" i="13"/>
  <c r="AG27" i="13"/>
  <c r="AG43" i="13"/>
  <c r="AG59" i="13"/>
  <c r="AI9" i="13"/>
  <c r="AI25" i="13"/>
  <c r="AI41" i="13"/>
  <c r="AI57" i="13"/>
  <c r="AK7" i="13"/>
  <c r="AK23" i="13"/>
  <c r="AK39" i="13"/>
  <c r="AK55" i="13"/>
  <c r="AM5" i="13"/>
  <c r="AM21" i="13"/>
  <c r="AM37" i="13"/>
  <c r="AM53" i="13"/>
  <c r="AO3" i="13"/>
  <c r="AO19" i="13"/>
  <c r="AO35" i="13"/>
  <c r="AO51" i="13"/>
  <c r="AE46" i="13"/>
  <c r="AE62" i="13"/>
  <c r="AG12" i="13"/>
  <c r="AG28" i="13"/>
  <c r="AG44" i="13"/>
  <c r="AG60" i="13"/>
  <c r="AI10" i="13"/>
  <c r="AI26" i="13"/>
  <c r="AI42" i="13"/>
  <c r="AI58" i="13"/>
  <c r="AK8" i="13"/>
  <c r="AK24" i="13"/>
  <c r="AK40" i="13"/>
  <c r="AK56" i="13"/>
  <c r="AM6" i="13"/>
  <c r="AM22" i="13"/>
  <c r="AM38" i="13"/>
  <c r="AM54" i="13"/>
  <c r="AO4" i="13"/>
  <c r="AO20" i="13"/>
  <c r="AO36" i="13"/>
  <c r="AC57" i="13"/>
  <c r="AE7" i="13"/>
  <c r="AE23" i="13"/>
  <c r="AE39" i="13"/>
  <c r="AE55" i="13"/>
  <c r="AG5" i="13"/>
  <c r="AG21" i="13"/>
  <c r="AG37" i="13"/>
  <c r="AG53" i="13"/>
  <c r="AI3" i="13"/>
  <c r="AI19" i="13"/>
  <c r="AI35" i="13"/>
  <c r="AI51" i="13"/>
  <c r="AI67" i="13"/>
  <c r="AK17" i="13"/>
  <c r="AK33" i="13"/>
  <c r="AK49" i="13"/>
  <c r="AK65" i="13"/>
  <c r="AM15" i="13"/>
  <c r="AM31" i="13"/>
  <c r="AM47" i="13"/>
  <c r="AI52" i="13"/>
  <c r="AK2" i="13"/>
  <c r="AK18" i="13"/>
  <c r="AK34" i="13"/>
  <c r="AK50" i="13"/>
  <c r="AK66" i="13"/>
  <c r="AM16" i="13"/>
  <c r="AM32" i="13"/>
  <c r="AM48" i="13"/>
  <c r="AM64" i="13"/>
  <c r="AO14" i="13"/>
  <c r="AO30" i="13"/>
  <c r="AO46" i="13"/>
  <c r="AO62" i="13"/>
  <c r="AQ12" i="13"/>
  <c r="AQ28" i="13"/>
  <c r="AQ44" i="13"/>
  <c r="AQ60" i="13"/>
  <c r="AS10" i="13"/>
  <c r="AO59" i="13"/>
  <c r="AQ9" i="13"/>
  <c r="AQ25" i="13"/>
  <c r="AQ41" i="13"/>
  <c r="AQ57" i="13"/>
  <c r="AS7" i="13"/>
  <c r="AS23" i="13"/>
  <c r="AS39" i="13"/>
  <c r="AS55" i="13"/>
  <c r="AU5" i="13"/>
  <c r="AU21" i="13"/>
  <c r="AU37" i="13"/>
  <c r="AU53" i="13"/>
  <c r="AW3" i="13"/>
  <c r="AW19" i="13"/>
  <c r="AW35" i="13"/>
  <c r="AW51" i="13"/>
  <c r="AW67" i="13"/>
  <c r="AY17" i="13"/>
  <c r="AY33" i="13"/>
  <c r="AO48" i="13"/>
  <c r="AO64" i="13"/>
  <c r="AQ14" i="13"/>
  <c r="AQ30" i="13"/>
  <c r="AA15" i="13"/>
  <c r="AA43" i="13"/>
  <c r="AA59" i="13"/>
  <c r="AC9" i="13"/>
  <c r="AC25" i="13"/>
  <c r="AC41" i="13"/>
  <c r="Y46" i="13"/>
  <c r="Y62" i="13"/>
  <c r="AA12" i="13"/>
  <c r="AA28" i="13"/>
  <c r="AA44" i="13"/>
  <c r="AA60" i="13"/>
  <c r="AC10" i="13"/>
  <c r="AC26" i="13"/>
  <c r="AC42" i="13"/>
  <c r="AC58" i="13"/>
  <c r="AE8" i="13"/>
  <c r="AE24" i="13"/>
  <c r="AE40" i="13"/>
  <c r="AE56" i="13"/>
  <c r="AG6" i="13"/>
  <c r="AG22" i="13"/>
  <c r="AG38" i="13"/>
  <c r="AG54" i="13"/>
  <c r="AI4" i="13"/>
  <c r="AI20" i="13"/>
  <c r="AI36" i="13"/>
  <c r="AE49" i="13"/>
  <c r="AE65" i="13"/>
  <c r="AG15" i="13"/>
  <c r="AG31" i="13"/>
  <c r="AG47" i="13"/>
  <c r="AG63" i="13"/>
  <c r="AI13" i="13"/>
  <c r="AI29" i="13"/>
  <c r="AI45" i="13"/>
  <c r="AI61" i="13"/>
  <c r="AK11" i="13"/>
  <c r="AK27" i="13"/>
  <c r="AK43" i="13"/>
  <c r="AK59" i="13"/>
  <c r="AM9" i="13"/>
  <c r="AM25" i="13"/>
  <c r="AM41" i="13"/>
  <c r="AM57" i="13"/>
  <c r="AO7" i="13"/>
  <c r="AO23" i="13"/>
  <c r="AO39" i="13"/>
  <c r="AE34" i="13"/>
  <c r="AE50" i="13"/>
  <c r="AE66" i="13"/>
  <c r="AG16" i="13"/>
  <c r="AG32" i="13"/>
  <c r="AG48" i="13"/>
  <c r="AG64" i="13"/>
  <c r="AI14" i="13"/>
  <c r="AI30" i="13"/>
  <c r="AI46" i="13"/>
  <c r="AI62" i="13"/>
  <c r="AK12" i="13"/>
  <c r="AK28" i="13"/>
  <c r="AK44" i="13"/>
  <c r="AK60" i="13"/>
  <c r="AM10" i="13"/>
  <c r="AM26" i="13"/>
  <c r="AM42" i="13"/>
  <c r="AM58" i="13"/>
  <c r="AO8" i="13"/>
  <c r="AO24" i="13"/>
  <c r="AO40" i="13"/>
  <c r="AC61" i="13"/>
  <c r="AE11" i="13"/>
  <c r="AE27" i="13"/>
  <c r="AE43" i="13"/>
  <c r="AE59" i="13"/>
  <c r="AG9" i="13"/>
  <c r="AG25" i="13"/>
  <c r="AG41" i="13"/>
  <c r="AG57" i="13"/>
  <c r="AI7" i="13"/>
  <c r="AI23" i="13"/>
  <c r="AI39" i="13"/>
  <c r="AI55" i="13"/>
  <c r="AK5" i="13"/>
  <c r="AK21" i="13"/>
  <c r="AK37" i="13"/>
  <c r="AK53" i="13"/>
  <c r="AM3" i="13"/>
  <c r="AM19" i="13"/>
  <c r="AM35" i="13"/>
  <c r="AM51" i="13"/>
  <c r="AI56" i="13"/>
  <c r="AK6" i="13"/>
  <c r="AK22" i="13"/>
  <c r="AK38" i="13"/>
  <c r="AK54" i="13"/>
  <c r="AM4" i="13"/>
  <c r="AM20" i="13"/>
  <c r="AM36" i="13"/>
  <c r="AM52" i="13"/>
  <c r="AO2" i="13"/>
  <c r="AO18" i="13"/>
  <c r="AO34" i="13"/>
  <c r="AO50" i="13"/>
  <c r="AO66" i="13"/>
  <c r="AQ16" i="13"/>
  <c r="AQ32" i="13"/>
  <c r="AQ48" i="13"/>
  <c r="AQ64" i="13"/>
  <c r="AS14" i="13"/>
  <c r="AO63" i="13"/>
  <c r="AQ13" i="13"/>
  <c r="AQ29" i="13"/>
  <c r="AQ45" i="13"/>
  <c r="AQ61" i="13"/>
  <c r="AS11" i="13"/>
  <c r="AS27" i="13"/>
  <c r="AS43" i="13"/>
  <c r="AS59" i="13"/>
  <c r="AU9" i="13"/>
  <c r="AU25" i="13"/>
  <c r="AU41" i="13"/>
  <c r="AU57" i="13"/>
  <c r="AW7" i="13"/>
  <c r="AW23" i="13"/>
  <c r="AW39" i="13"/>
  <c r="AW55" i="13"/>
  <c r="AY5" i="13"/>
  <c r="AY21" i="13"/>
  <c r="AY37" i="13"/>
  <c r="AO52" i="13"/>
  <c r="AQ2" i="13"/>
  <c r="AQ18" i="13"/>
  <c r="AQ34" i="13"/>
  <c r="AA27" i="13"/>
  <c r="AA47" i="13"/>
  <c r="AA63" i="13"/>
  <c r="AC13" i="13"/>
  <c r="AC29" i="13"/>
  <c r="AC45" i="13"/>
  <c r="Y50" i="13"/>
  <c r="Y66" i="13"/>
  <c r="AA16" i="13"/>
  <c r="AA32" i="13"/>
  <c r="AA48" i="13"/>
  <c r="AA64" i="13"/>
  <c r="AC14" i="13"/>
  <c r="AC30" i="13"/>
  <c r="AC46" i="13"/>
  <c r="AC62" i="13"/>
  <c r="AE12" i="13"/>
  <c r="AE28" i="13"/>
  <c r="AE44" i="13"/>
  <c r="AE60" i="13"/>
  <c r="AG10" i="13"/>
  <c r="AG26" i="13"/>
  <c r="AG42" i="13"/>
  <c r="AG58" i="13"/>
  <c r="AI8" i="13"/>
  <c r="AI24" i="13"/>
  <c r="AI40" i="13"/>
  <c r="AE53" i="13"/>
  <c r="AG3" i="13"/>
  <c r="AG19" i="13"/>
  <c r="AG35" i="13"/>
  <c r="AG51" i="13"/>
  <c r="AG67" i="13"/>
  <c r="AI17" i="13"/>
  <c r="AI33" i="13"/>
  <c r="AI49" i="13"/>
  <c r="AI65" i="13"/>
  <c r="AK15" i="13"/>
  <c r="AK31" i="13"/>
  <c r="AK47" i="13"/>
  <c r="AK63" i="13"/>
  <c r="AM13" i="13"/>
  <c r="AM29" i="13"/>
  <c r="AM45" i="13"/>
  <c r="AM61" i="13"/>
  <c r="AO11" i="13"/>
  <c r="AO27" i="13"/>
  <c r="AO43" i="13"/>
  <c r="AE38" i="13"/>
  <c r="AE54" i="13"/>
  <c r="AG4" i="13"/>
  <c r="AG20" i="13"/>
  <c r="AG36" i="13"/>
  <c r="AG52" i="13"/>
  <c r="AI2" i="13"/>
  <c r="AI18" i="13"/>
  <c r="AI34" i="13"/>
  <c r="AI50" i="13"/>
  <c r="AI66" i="13"/>
  <c r="AK16" i="13"/>
  <c r="AK32" i="13"/>
  <c r="AK48" i="13"/>
  <c r="AK64" i="13"/>
  <c r="AM14" i="13"/>
  <c r="AM30" i="13"/>
  <c r="AM46" i="13"/>
  <c r="AM62" i="13"/>
  <c r="AO12" i="13"/>
  <c r="AO28" i="13"/>
  <c r="AC49" i="13"/>
  <c r="AC65" i="13"/>
  <c r="AE15" i="13"/>
  <c r="AE31" i="13"/>
  <c r="AE47" i="13"/>
  <c r="AE63" i="13"/>
  <c r="AG13" i="13"/>
  <c r="AG29" i="13"/>
  <c r="AG45" i="13"/>
  <c r="AG61" i="13"/>
  <c r="AI11" i="13"/>
  <c r="AI27" i="13"/>
  <c r="AI43" i="13"/>
  <c r="AI59" i="13"/>
  <c r="AK9" i="13"/>
  <c r="AK25" i="13"/>
  <c r="AK41" i="13"/>
  <c r="AK57" i="13"/>
  <c r="AM7" i="13"/>
  <c r="AM23" i="13"/>
  <c r="AM39" i="13"/>
  <c r="AM55" i="13"/>
  <c r="AI60" i="13"/>
  <c r="AK10" i="13"/>
  <c r="AK26" i="13"/>
  <c r="AK42" i="13"/>
  <c r="AK58" i="13"/>
  <c r="AM8" i="13"/>
  <c r="AM24" i="13"/>
  <c r="AM40" i="13"/>
  <c r="AM56" i="13"/>
  <c r="AO6" i="13"/>
  <c r="AO22" i="13"/>
  <c r="AO38" i="13"/>
  <c r="AO54" i="13"/>
  <c r="AQ4" i="13"/>
  <c r="AQ20" i="13"/>
  <c r="AQ36" i="13"/>
  <c r="AQ52" i="13"/>
  <c r="AS2" i="13"/>
  <c r="AS18" i="13"/>
  <c r="AO67" i="13"/>
  <c r="AQ17" i="13"/>
  <c r="AQ33" i="13"/>
  <c r="AQ49" i="13"/>
  <c r="AQ65" i="13"/>
  <c r="AS15" i="13"/>
  <c r="AS31" i="13"/>
  <c r="AS47" i="13"/>
  <c r="AS63" i="13"/>
  <c r="AU13" i="13"/>
  <c r="AU29" i="13"/>
  <c r="AU45" i="13"/>
  <c r="AU61" i="13"/>
  <c r="AW11" i="13"/>
  <c r="AW27" i="13"/>
  <c r="AW43" i="13"/>
  <c r="AW59" i="13"/>
  <c r="AY9" i="13"/>
  <c r="AY25" i="13"/>
  <c r="AY41" i="13"/>
  <c r="AO56" i="13"/>
  <c r="AQ6" i="13"/>
  <c r="AQ22" i="13"/>
  <c r="AQ38" i="13"/>
  <c r="AQ54" i="13"/>
  <c r="AS4" i="13"/>
  <c r="AS20" i="13"/>
  <c r="AS36" i="13"/>
  <c r="AS52" i="13"/>
  <c r="AU2" i="13"/>
  <c r="AU18" i="13"/>
  <c r="AU34" i="13"/>
  <c r="AU50" i="13"/>
  <c r="AU66" i="13"/>
  <c r="AW16" i="13"/>
  <c r="AW32" i="13"/>
  <c r="AW48" i="13"/>
  <c r="AW64" i="13"/>
  <c r="AY14" i="13"/>
  <c r="AY30" i="13"/>
  <c r="AY46" i="13"/>
  <c r="AM67" i="13"/>
  <c r="AO17" i="13"/>
  <c r="AO33" i="13"/>
  <c r="AO49" i="13"/>
  <c r="AO65" i="13"/>
  <c r="AQ15" i="13"/>
  <c r="AQ31" i="13"/>
  <c r="AQ47" i="13"/>
  <c r="AQ63" i="13"/>
  <c r="AS13" i="13"/>
  <c r="AS29" i="13"/>
  <c r="AS45" i="13"/>
  <c r="AS61" i="13"/>
  <c r="AU11" i="13"/>
  <c r="AU27" i="13"/>
  <c r="AU43" i="13"/>
  <c r="AU59" i="13"/>
  <c r="AW9" i="13"/>
  <c r="AW25" i="13"/>
  <c r="AA31" i="13"/>
  <c r="AA51" i="13"/>
  <c r="AA67" i="13"/>
  <c r="AC17" i="13"/>
  <c r="AC33" i="13"/>
  <c r="Y38" i="13"/>
  <c r="Y54" i="13"/>
  <c r="AA4" i="13"/>
  <c r="AA20" i="13"/>
  <c r="AA36" i="13"/>
  <c r="AA52" i="13"/>
  <c r="AC2" i="13"/>
  <c r="AC18" i="13"/>
  <c r="AC34" i="13"/>
  <c r="AC50" i="13"/>
  <c r="AC66" i="13"/>
  <c r="AE16" i="13"/>
  <c r="AE32" i="13"/>
  <c r="AE48" i="13"/>
  <c r="AE64" i="13"/>
  <c r="AG14" i="13"/>
  <c r="AG30" i="13"/>
  <c r="AG46" i="13"/>
  <c r="AG62" i="13"/>
  <c r="AI12" i="13"/>
  <c r="AI28" i="13"/>
  <c r="AI44" i="13"/>
  <c r="AE57" i="13"/>
  <c r="AG7" i="13"/>
  <c r="AG23" i="13"/>
  <c r="AG39" i="13"/>
  <c r="AG55" i="13"/>
  <c r="AI5" i="13"/>
  <c r="AI21" i="13"/>
  <c r="AI37" i="13"/>
  <c r="AI53" i="13"/>
  <c r="AK3" i="13"/>
  <c r="AK19" i="13"/>
  <c r="AK35" i="13"/>
  <c r="AK51" i="13"/>
  <c r="AK67" i="13"/>
  <c r="AM17" i="13"/>
  <c r="AM33" i="13"/>
  <c r="AM49" i="13"/>
  <c r="AM65" i="13"/>
  <c r="AO15" i="13"/>
  <c r="AO31" i="13"/>
  <c r="AO47" i="13"/>
  <c r="AE42" i="13"/>
  <c r="AE58" i="13"/>
  <c r="AG8" i="13"/>
  <c r="AG24" i="13"/>
  <c r="AG40" i="13"/>
  <c r="AG56" i="13"/>
  <c r="AI6" i="13"/>
  <c r="AI22" i="13"/>
  <c r="AI38" i="13"/>
  <c r="AI54" i="13"/>
  <c r="AK4" i="13"/>
  <c r="AK20" i="13"/>
  <c r="AK36" i="13"/>
  <c r="AK52" i="13"/>
  <c r="AM2" i="13"/>
  <c r="AM18" i="13"/>
  <c r="AM34" i="13"/>
  <c r="AM50" i="13"/>
  <c r="AM66" i="13"/>
  <c r="AO16" i="13"/>
  <c r="AO32" i="13"/>
  <c r="AC53" i="13"/>
  <c r="AE3" i="13"/>
  <c r="AE19" i="13"/>
  <c r="AE35" i="13"/>
  <c r="AE51" i="13"/>
  <c r="AE67" i="13"/>
  <c r="AG17" i="13"/>
  <c r="AG33" i="13"/>
  <c r="AG49" i="13"/>
  <c r="AG65" i="13"/>
  <c r="AI15" i="13"/>
  <c r="AI31" i="13"/>
  <c r="AI47" i="13"/>
  <c r="AI63" i="13"/>
  <c r="AK13" i="13"/>
  <c r="AK29" i="13"/>
  <c r="AK45" i="13"/>
  <c r="AK61" i="13"/>
  <c r="AM11" i="13"/>
  <c r="AM27" i="13"/>
  <c r="AM43" i="13"/>
  <c r="AI48" i="13"/>
  <c r="AI64" i="13"/>
  <c r="AK14" i="13"/>
  <c r="AK30" i="13"/>
  <c r="AK46" i="13"/>
  <c r="AK62" i="13"/>
  <c r="AM12" i="13"/>
  <c r="AM28" i="13"/>
  <c r="AM44" i="13"/>
  <c r="AM60" i="13"/>
  <c r="AO10" i="13"/>
  <c r="AO26" i="13"/>
  <c r="AO42" i="13"/>
  <c r="AO58" i="13"/>
  <c r="AQ8" i="13"/>
  <c r="AQ24" i="13"/>
  <c r="AQ40" i="13"/>
  <c r="AQ56" i="13"/>
  <c r="AS6" i="13"/>
  <c r="AO55" i="13"/>
  <c r="AQ5" i="13"/>
  <c r="AQ21" i="13"/>
  <c r="AQ37" i="13"/>
  <c r="AQ53" i="13"/>
  <c r="AS3" i="13"/>
  <c r="AS19" i="13"/>
  <c r="AS35" i="13"/>
  <c r="AS51" i="13"/>
  <c r="AS67" i="13"/>
  <c r="AU17" i="13"/>
  <c r="AU33" i="13"/>
  <c r="AU49" i="13"/>
  <c r="AU65" i="13"/>
  <c r="AW15" i="13"/>
  <c r="AW31" i="13"/>
  <c r="AW47" i="13"/>
  <c r="AW63" i="13"/>
  <c r="AY13" i="13"/>
  <c r="AY29" i="13"/>
  <c r="AO44" i="13"/>
  <c r="AO60" i="13"/>
  <c r="AQ10" i="13"/>
  <c r="AQ26" i="13"/>
  <c r="AQ42" i="13"/>
  <c r="AQ58" i="13"/>
  <c r="AS8" i="13"/>
  <c r="AS24" i="13"/>
  <c r="AS40" i="13"/>
  <c r="AS56" i="13"/>
  <c r="AU6" i="13"/>
  <c r="AU22" i="13"/>
  <c r="AU38" i="13"/>
  <c r="AU54" i="13"/>
  <c r="AW4" i="13"/>
  <c r="AW20" i="13"/>
  <c r="AW36" i="13"/>
  <c r="AW52" i="13"/>
  <c r="AY2" i="13"/>
  <c r="AY18" i="13"/>
  <c r="AY34" i="13"/>
  <c r="AY50" i="13"/>
  <c r="AO5" i="13"/>
  <c r="AO21" i="13"/>
  <c r="AO37" i="13"/>
  <c r="AO53" i="13"/>
  <c r="AQ3" i="13"/>
  <c r="AQ19" i="13"/>
  <c r="AQ35" i="13"/>
  <c r="AQ51" i="13"/>
  <c r="AQ67" i="13"/>
  <c r="AS17" i="13"/>
  <c r="AS33" i="13"/>
  <c r="AS49" i="13"/>
  <c r="AS65" i="13"/>
  <c r="AU15" i="13"/>
  <c r="AU31" i="13"/>
  <c r="AU47" i="13"/>
  <c r="AU63" i="13"/>
  <c r="AW13" i="13"/>
  <c r="AW29" i="13"/>
  <c r="AQ46" i="13"/>
  <c r="AS12" i="13"/>
  <c r="AS44" i="13"/>
  <c r="AU10" i="13"/>
  <c r="AU42" i="13"/>
  <c r="AW8" i="13"/>
  <c r="AW40" i="13"/>
  <c r="AY6" i="13"/>
  <c r="AY38" i="13"/>
  <c r="AO9" i="13"/>
  <c r="AO41" i="13"/>
  <c r="AQ7" i="13"/>
  <c r="AQ39" i="13"/>
  <c r="AS5" i="13"/>
  <c r="AS37" i="13"/>
  <c r="AU3" i="13"/>
  <c r="AU35" i="13"/>
  <c r="AU67" i="13"/>
  <c r="AW33" i="13"/>
  <c r="AW49" i="13"/>
  <c r="AS26" i="13"/>
  <c r="AS42" i="13"/>
  <c r="AS58" i="13"/>
  <c r="AU8" i="13"/>
  <c r="AU24" i="13"/>
  <c r="AU40" i="13"/>
  <c r="AU56" i="13"/>
  <c r="AW6" i="13"/>
  <c r="AW22" i="13"/>
  <c r="AW38" i="13"/>
  <c r="AW54" i="13"/>
  <c r="AY4" i="13"/>
  <c r="AY20" i="13"/>
  <c r="AY36" i="13"/>
  <c r="AY52" i="13"/>
  <c r="BA2" i="13"/>
  <c r="BA18" i="13"/>
  <c r="BA34" i="13"/>
  <c r="BA50" i="13"/>
  <c r="AY57" i="13"/>
  <c r="BA7" i="13"/>
  <c r="BA23" i="13"/>
  <c r="BA39" i="13"/>
  <c r="BA55" i="13"/>
  <c r="BC5" i="13"/>
  <c r="BC21" i="13"/>
  <c r="BC37" i="13"/>
  <c r="BC53" i="13"/>
  <c r="BE3" i="13"/>
  <c r="BE19" i="13"/>
  <c r="BE35" i="13"/>
  <c r="BE51" i="13"/>
  <c r="BE67" i="13"/>
  <c r="BI17" i="13"/>
  <c r="BI33" i="13"/>
  <c r="BI49" i="13"/>
  <c r="BI65" i="13"/>
  <c r="AY66" i="13"/>
  <c r="BA16" i="13"/>
  <c r="BA32" i="13"/>
  <c r="BA48" i="13"/>
  <c r="BA64" i="13"/>
  <c r="BC14" i="13"/>
  <c r="BC30" i="13"/>
  <c r="BC46" i="13"/>
  <c r="BC62" i="13"/>
  <c r="BE12" i="13"/>
  <c r="BE28" i="13"/>
  <c r="BE44" i="13"/>
  <c r="BE60" i="13"/>
  <c r="BI10" i="13"/>
  <c r="BI26" i="13"/>
  <c r="BI42" i="13"/>
  <c r="BI58" i="13"/>
  <c r="AW65" i="13"/>
  <c r="AY15" i="13"/>
  <c r="AY31" i="13"/>
  <c r="AY47" i="13"/>
  <c r="AY63" i="13"/>
  <c r="BA13" i="13"/>
  <c r="BA29" i="13"/>
  <c r="BA45" i="13"/>
  <c r="BA61" i="13"/>
  <c r="BC11" i="13"/>
  <c r="BC27" i="13"/>
  <c r="BC43" i="13"/>
  <c r="BC59" i="13"/>
  <c r="BE9" i="13"/>
  <c r="BE25" i="13"/>
  <c r="BE41" i="13"/>
  <c r="BE57" i="13"/>
  <c r="BI7" i="13"/>
  <c r="BI23" i="13"/>
  <c r="BI39" i="13"/>
  <c r="BI55" i="13"/>
  <c r="BA54" i="13"/>
  <c r="BC4" i="13"/>
  <c r="BC20" i="13"/>
  <c r="BC36" i="13"/>
  <c r="BC52" i="13"/>
  <c r="BE2" i="13"/>
  <c r="BE18" i="13"/>
  <c r="BE34" i="13"/>
  <c r="BE50" i="13"/>
  <c r="BE66" i="13"/>
  <c r="BI16" i="13"/>
  <c r="BI32" i="13"/>
  <c r="BI48" i="13"/>
  <c r="BI64" i="13"/>
  <c r="AQ50" i="13"/>
  <c r="AS16" i="13"/>
  <c r="AS48" i="13"/>
  <c r="AU14" i="13"/>
  <c r="AU46" i="13"/>
  <c r="AW12" i="13"/>
  <c r="AW44" i="13"/>
  <c r="AY10" i="13"/>
  <c r="AY42" i="13"/>
  <c r="AO13" i="13"/>
  <c r="AO45" i="13"/>
  <c r="AQ11" i="13"/>
  <c r="AQ43" i="13"/>
  <c r="AS9" i="13"/>
  <c r="AS41" i="13"/>
  <c r="AU7" i="13"/>
  <c r="AU39" i="13"/>
  <c r="AW5" i="13"/>
  <c r="AW37" i="13"/>
  <c r="AW53" i="13"/>
  <c r="AS30" i="13"/>
  <c r="AS46" i="13"/>
  <c r="AS62" i="13"/>
  <c r="AU12" i="13"/>
  <c r="AU28" i="13"/>
  <c r="AU44" i="13"/>
  <c r="AU60" i="13"/>
  <c r="AW10" i="13"/>
  <c r="AW26" i="13"/>
  <c r="AW42" i="13"/>
  <c r="AW58" i="13"/>
  <c r="AY8" i="13"/>
  <c r="AY24" i="13"/>
  <c r="AY40" i="13"/>
  <c r="AY56" i="13"/>
  <c r="BA6" i="13"/>
  <c r="BA22" i="13"/>
  <c r="BA38" i="13"/>
  <c r="AY45" i="13"/>
  <c r="AY61" i="13"/>
  <c r="BA11" i="13"/>
  <c r="BA27" i="13"/>
  <c r="BA43" i="13"/>
  <c r="BA59" i="13"/>
  <c r="BC9" i="13"/>
  <c r="BC25" i="13"/>
  <c r="BC41" i="13"/>
  <c r="BC57" i="13"/>
  <c r="BE7" i="13"/>
  <c r="BE23" i="13"/>
  <c r="BE39" i="13"/>
  <c r="BE55" i="13"/>
  <c r="BI5" i="13"/>
  <c r="BI21" i="13"/>
  <c r="BI37" i="13"/>
  <c r="BI53" i="13"/>
  <c r="AY54" i="13"/>
  <c r="BA4" i="13"/>
  <c r="BA20" i="13"/>
  <c r="BA36" i="13"/>
  <c r="BA52" i="13"/>
  <c r="BC2" i="13"/>
  <c r="BC18" i="13"/>
  <c r="BC34" i="13"/>
  <c r="BC50" i="13"/>
  <c r="BC66" i="13"/>
  <c r="BE16" i="13"/>
  <c r="BE32" i="13"/>
  <c r="BE48" i="13"/>
  <c r="BE64" i="13"/>
  <c r="BI14" i="13"/>
  <c r="BI30" i="13"/>
  <c r="BI46" i="13"/>
  <c r="BI62" i="13"/>
  <c r="AY3" i="13"/>
  <c r="AY19" i="13"/>
  <c r="AY35" i="13"/>
  <c r="AY51" i="13"/>
  <c r="AY67" i="13"/>
  <c r="BA17" i="13"/>
  <c r="BA33" i="13"/>
  <c r="BA49" i="13"/>
  <c r="BA65" i="13"/>
  <c r="BC15" i="13"/>
  <c r="BC31" i="13"/>
  <c r="BC47" i="13"/>
  <c r="BC63" i="13"/>
  <c r="BE13" i="13"/>
  <c r="BE29" i="13"/>
  <c r="BE45" i="13"/>
  <c r="BE61" i="13"/>
  <c r="BI11" i="13"/>
  <c r="BI27" i="13"/>
  <c r="BI43" i="13"/>
  <c r="BI59" i="13"/>
  <c r="BA58" i="13"/>
  <c r="BC8" i="13"/>
  <c r="BC24" i="13"/>
  <c r="BC40" i="13"/>
  <c r="BC56" i="13"/>
  <c r="BE6" i="13"/>
  <c r="BE22" i="13"/>
  <c r="BE38" i="13"/>
  <c r="BE54" i="13"/>
  <c r="BI4" i="13"/>
  <c r="BI20" i="13"/>
  <c r="BI36" i="13"/>
  <c r="BI52" i="13"/>
  <c r="AQ62" i="13"/>
  <c r="AS28" i="13"/>
  <c r="AS60" i="13"/>
  <c r="AU26" i="13"/>
  <c r="AU58" i="13"/>
  <c r="AW24" i="13"/>
  <c r="AW56" i="13"/>
  <c r="AY22" i="13"/>
  <c r="AM59" i="13"/>
  <c r="AO25" i="13"/>
  <c r="AO57" i="13"/>
  <c r="AQ23" i="13"/>
  <c r="AQ55" i="13"/>
  <c r="AS21" i="13"/>
  <c r="AS53" i="13"/>
  <c r="AU19" i="13"/>
  <c r="AU51" i="13"/>
  <c r="AW17" i="13"/>
  <c r="AW41" i="13"/>
  <c r="AW57" i="13"/>
  <c r="AS34" i="13"/>
  <c r="AS50" i="13"/>
  <c r="AS66" i="13"/>
  <c r="AU16" i="13"/>
  <c r="AU32" i="13"/>
  <c r="AU48" i="13"/>
  <c r="AU64" i="13"/>
  <c r="AW14" i="13"/>
  <c r="AW30" i="13"/>
  <c r="AW46" i="13"/>
  <c r="AW62" i="13"/>
  <c r="AY12" i="13"/>
  <c r="AY28" i="13"/>
  <c r="AY44" i="13"/>
  <c r="AY60" i="13"/>
  <c r="BA10" i="13"/>
  <c r="BA26" i="13"/>
  <c r="BA42" i="13"/>
  <c r="AY49" i="13"/>
  <c r="AY65" i="13"/>
  <c r="BA15" i="13"/>
  <c r="BA31" i="13"/>
  <c r="BA47" i="13"/>
  <c r="BA63" i="13"/>
  <c r="BC13" i="13"/>
  <c r="BC29" i="13"/>
  <c r="BC45" i="13"/>
  <c r="BC61" i="13"/>
  <c r="BE11" i="13"/>
  <c r="BE27" i="13"/>
  <c r="BE43" i="13"/>
  <c r="BE59" i="13"/>
  <c r="BI9" i="13"/>
  <c r="BI25" i="13"/>
  <c r="BI41" i="13"/>
  <c r="BI57" i="13"/>
  <c r="AY58" i="13"/>
  <c r="BA8" i="13"/>
  <c r="BA24" i="13"/>
  <c r="BA40" i="13"/>
  <c r="BA56" i="13"/>
  <c r="BC6" i="13"/>
  <c r="BC22" i="13"/>
  <c r="BC38" i="13"/>
  <c r="BC54" i="13"/>
  <c r="BE4" i="13"/>
  <c r="BE20" i="13"/>
  <c r="BE36" i="13"/>
  <c r="BE52" i="13"/>
  <c r="BI18" i="13"/>
  <c r="BI34" i="13"/>
  <c r="BI50" i="13"/>
  <c r="BI66" i="13"/>
  <c r="AY7" i="13"/>
  <c r="AY23" i="13"/>
  <c r="AY39" i="13"/>
  <c r="AY55" i="13"/>
  <c r="BA5" i="13"/>
  <c r="BA21" i="13"/>
  <c r="BA37" i="13"/>
  <c r="BA53" i="13"/>
  <c r="BC3" i="13"/>
  <c r="BC19" i="13"/>
  <c r="BC35" i="13"/>
  <c r="BC51" i="13"/>
  <c r="BC67" i="13"/>
  <c r="BE17" i="13"/>
  <c r="BE33" i="13"/>
  <c r="BE49" i="13"/>
  <c r="BE65" i="13"/>
  <c r="BI15" i="13"/>
  <c r="BI31" i="13"/>
  <c r="BI47" i="13"/>
  <c r="BI63" i="13"/>
  <c r="BA62" i="13"/>
  <c r="BC12" i="13"/>
  <c r="BC28" i="13"/>
  <c r="BC44" i="13"/>
  <c r="BC60" i="13"/>
  <c r="BE10" i="13"/>
  <c r="BE26" i="13"/>
  <c r="BE42" i="13"/>
  <c r="BE58" i="13"/>
  <c r="BI8" i="13"/>
  <c r="BI24" i="13"/>
  <c r="BI40" i="13"/>
  <c r="BI56" i="13"/>
  <c r="AQ66" i="13"/>
  <c r="AS32" i="13"/>
  <c r="AS64" i="13"/>
  <c r="AU30" i="13"/>
  <c r="AU62" i="13"/>
  <c r="AW28" i="13"/>
  <c r="AW60" i="13"/>
  <c r="AY26" i="13"/>
  <c r="AM63" i="13"/>
  <c r="AO29" i="13"/>
  <c r="AO61" i="13"/>
  <c r="AQ27" i="13"/>
  <c r="AQ59" i="13"/>
  <c r="AS25" i="13"/>
  <c r="AS57" i="13"/>
  <c r="AU23" i="13"/>
  <c r="AU55" i="13"/>
  <c r="AW21" i="13"/>
  <c r="AW45" i="13"/>
  <c r="AS22" i="13"/>
  <c r="AS38" i="13"/>
  <c r="AS54" i="13"/>
  <c r="AU4" i="13"/>
  <c r="AU20" i="13"/>
  <c r="AU36" i="13"/>
  <c r="AU52" i="13"/>
  <c r="AW2" i="13"/>
  <c r="AW18" i="13"/>
  <c r="AW34" i="13"/>
  <c r="AW50" i="13"/>
  <c r="AW66" i="13"/>
  <c r="AY16" i="13"/>
  <c r="AY32" i="13"/>
  <c r="AY48" i="13"/>
  <c r="AY64" i="13"/>
  <c r="BA14" i="13"/>
  <c r="BA30" i="13"/>
  <c r="BA46" i="13"/>
  <c r="AY53" i="13"/>
  <c r="BA3" i="13"/>
  <c r="BA19" i="13"/>
  <c r="BA35" i="13"/>
  <c r="BA51" i="13"/>
  <c r="BA67" i="13"/>
  <c r="BC17" i="13"/>
  <c r="BC33" i="13"/>
  <c r="BC49" i="13"/>
  <c r="BC65" i="13"/>
  <c r="BE15" i="13"/>
  <c r="BE31" i="13"/>
  <c r="BE47" i="13"/>
  <c r="BE63" i="13"/>
  <c r="BI13" i="13"/>
  <c r="BI29" i="13"/>
  <c r="BI45" i="13"/>
  <c r="BI61" i="13"/>
  <c r="AY62" i="13"/>
  <c r="BA12" i="13"/>
  <c r="BA28" i="13"/>
  <c r="BA44" i="13"/>
  <c r="BA60" i="13"/>
  <c r="BC10" i="13"/>
  <c r="BC26" i="13"/>
  <c r="BC42" i="13"/>
  <c r="BC58" i="13"/>
  <c r="BE8" i="13"/>
  <c r="BE24" i="13"/>
  <c r="BE40" i="13"/>
  <c r="BE56" i="13"/>
  <c r="BI6" i="13"/>
  <c r="BI22" i="13"/>
  <c r="BI38" i="13"/>
  <c r="BI54" i="13"/>
  <c r="AW61" i="13"/>
  <c r="AY11" i="13"/>
  <c r="AY27" i="13"/>
  <c r="AY43" i="13"/>
  <c r="AY59" i="13"/>
  <c r="BA9" i="13"/>
  <c r="BA25" i="13"/>
  <c r="BA41" i="13"/>
  <c r="BA57" i="13"/>
  <c r="BC7" i="13"/>
  <c r="BC23" i="13"/>
  <c r="BC39" i="13"/>
  <c r="BC55" i="13"/>
  <c r="BE5" i="13"/>
  <c r="BE21" i="13"/>
  <c r="BE37" i="13"/>
  <c r="BE53" i="13"/>
  <c r="BI3" i="13"/>
  <c r="BI19" i="13"/>
  <c r="BI35" i="13"/>
  <c r="BI51" i="13"/>
  <c r="BI67" i="13"/>
  <c r="BA66" i="13"/>
  <c r="BC16" i="13"/>
  <c r="BC32" i="13"/>
  <c r="BC48" i="13"/>
  <c r="BC64" i="13"/>
  <c r="BE14" i="13"/>
  <c r="BE30" i="13"/>
  <c r="BE46" i="13"/>
  <c r="BE62" i="13"/>
  <c r="BI12" i="13"/>
  <c r="BI28" i="13"/>
  <c r="BI44" i="13"/>
  <c r="BI60" i="13"/>
  <c r="I70" i="4"/>
  <c r="AM69" i="13" l="1"/>
  <c r="BK35" i="13"/>
  <c r="BK19" i="13"/>
  <c r="BK60" i="13"/>
  <c r="BK3" i="13"/>
  <c r="BK40" i="13"/>
  <c r="BK63" i="13"/>
  <c r="BK18" i="13"/>
  <c r="BK44" i="13"/>
  <c r="BK67" i="13"/>
  <c r="BK12" i="13"/>
  <c r="BK8" i="13"/>
  <c r="BK31" i="13"/>
  <c r="BK50" i="13"/>
  <c r="BK26" i="13"/>
  <c r="BK56" i="13"/>
  <c r="BK15" i="13"/>
  <c r="BK34" i="13"/>
  <c r="BK57" i="13"/>
  <c r="BK52" i="13"/>
  <c r="BK54" i="13"/>
  <c r="BK11" i="13"/>
  <c r="BK13" i="13"/>
  <c r="BK30" i="13"/>
  <c r="BK53" i="13"/>
  <c r="AQ69" i="13"/>
  <c r="BK64" i="13"/>
  <c r="BE69" i="13"/>
  <c r="BK23" i="13"/>
  <c r="BK42" i="13"/>
  <c r="BK65" i="13"/>
  <c r="AK69" i="13"/>
  <c r="AG69" i="13"/>
  <c r="W69" i="13"/>
  <c r="Y69" i="13"/>
  <c r="S69" i="13"/>
  <c r="AE69" i="13"/>
  <c r="O69" i="13"/>
  <c r="AA69" i="13"/>
  <c r="K69" i="13"/>
  <c r="BK36" i="13"/>
  <c r="BK38" i="13"/>
  <c r="BK59" i="13"/>
  <c r="BK61" i="13"/>
  <c r="BK14" i="13"/>
  <c r="BK37" i="13"/>
  <c r="BK48" i="13"/>
  <c r="BK7" i="13"/>
  <c r="BK49" i="13"/>
  <c r="BA69" i="13"/>
  <c r="AU69" i="13"/>
  <c r="U69" i="13"/>
  <c r="BK41" i="13"/>
  <c r="BK28" i="13"/>
  <c r="BK51" i="13"/>
  <c r="BK24" i="13"/>
  <c r="BK47" i="13"/>
  <c r="BI69" i="13"/>
  <c r="BK25" i="13"/>
  <c r="BK20" i="13"/>
  <c r="BK22" i="13"/>
  <c r="BK43" i="13"/>
  <c r="BK45" i="13"/>
  <c r="BK62" i="13"/>
  <c r="BC69" i="13"/>
  <c r="BK21" i="13"/>
  <c r="AW69" i="13"/>
  <c r="AS69" i="13"/>
  <c r="BK32" i="13"/>
  <c r="BK55" i="13"/>
  <c r="BK10" i="13"/>
  <c r="BK33" i="13"/>
  <c r="AI69" i="13"/>
  <c r="AO69" i="13"/>
  <c r="I69" i="13"/>
  <c r="BK9" i="13"/>
  <c r="BK4" i="13"/>
  <c r="BK6" i="13"/>
  <c r="BK27" i="13"/>
  <c r="BK29" i="13"/>
  <c r="BK46" i="13"/>
  <c r="BK5" i="13"/>
  <c r="BK16" i="13"/>
  <c r="BK39" i="13"/>
  <c r="BK58" i="13"/>
  <c r="BK17" i="13"/>
  <c r="AY69" i="13"/>
  <c r="AC69" i="13"/>
  <c r="Q69" i="13"/>
  <c r="M69" i="13"/>
  <c r="C69" i="2"/>
  <c r="C63" i="2"/>
  <c r="C71" i="2" l="1"/>
  <c r="BK2" i="13"/>
  <c r="BK69" i="13" s="1"/>
  <c r="BJ69" i="13"/>
  <c r="C73" i="2"/>
  <c r="B20" i="8"/>
  <c r="A3" i="8" l="1"/>
  <c r="A2" i="8"/>
  <c r="L69" i="4" l="1"/>
  <c r="G54" i="4"/>
  <c r="K54" i="4" s="1"/>
  <c r="G62" i="4"/>
  <c r="K62" i="4" s="1"/>
  <c r="G61" i="4" l="1"/>
  <c r="K61" i="4" s="1"/>
  <c r="D61" i="4"/>
  <c r="D70" i="4"/>
  <c r="G31" i="4"/>
  <c r="K31" i="4" s="1"/>
  <c r="D31" i="4"/>
  <c r="F61" i="4" l="1"/>
  <c r="H61" i="4" s="1"/>
  <c r="F31" i="4"/>
  <c r="H31" i="4" s="1"/>
  <c r="G67" i="4"/>
  <c r="K67" i="4" s="1"/>
  <c r="J31" i="4" l="1"/>
  <c r="J61" i="4"/>
  <c r="G43" i="4"/>
  <c r="K43" i="4" s="1"/>
  <c r="D43" i="4"/>
  <c r="G40" i="4"/>
  <c r="K40" i="4" s="1"/>
  <c r="D40" i="4"/>
  <c r="F43" i="4" l="1"/>
  <c r="H43" i="4" s="1"/>
  <c r="F40" i="4"/>
  <c r="H40" i="4" s="1"/>
  <c r="J40" i="4" l="1"/>
  <c r="J43" i="4"/>
  <c r="G57" i="4"/>
  <c r="K57" i="4" s="1"/>
  <c r="D2" i="4"/>
  <c r="P78" i="12"/>
  <c r="O78" i="12"/>
  <c r="N78" i="12"/>
  <c r="M78" i="12"/>
  <c r="N75" i="12" s="1"/>
  <c r="L78" i="12"/>
  <c r="K78" i="12"/>
  <c r="L69" i="12" s="1"/>
  <c r="J78" i="12"/>
  <c r="I78" i="12"/>
  <c r="H78" i="12"/>
  <c r="G78" i="12"/>
  <c r="F76" i="12"/>
  <c r="E76" i="12"/>
  <c r="C76" i="12"/>
  <c r="K75" i="12"/>
  <c r="L75" i="12" s="1"/>
  <c r="D75" i="12"/>
  <c r="K74" i="12"/>
  <c r="D74" i="12"/>
  <c r="D73" i="12"/>
  <c r="N72" i="12"/>
  <c r="K72" i="12"/>
  <c r="D72" i="12"/>
  <c r="D76" i="12" s="1"/>
  <c r="F70" i="12"/>
  <c r="N69" i="12"/>
  <c r="D69" i="12"/>
  <c r="L68" i="12"/>
  <c r="D68" i="12"/>
  <c r="N67" i="12"/>
  <c r="D67" i="12"/>
  <c r="L66" i="12"/>
  <c r="D66" i="12"/>
  <c r="N65" i="12"/>
  <c r="N64" i="12"/>
  <c r="D64" i="12"/>
  <c r="D63" i="12"/>
  <c r="N62" i="12"/>
  <c r="N61" i="12"/>
  <c r="D61" i="12"/>
  <c r="L59" i="12"/>
  <c r="D59" i="12"/>
  <c r="N58" i="12"/>
  <c r="D58" i="12"/>
  <c r="L57" i="12"/>
  <c r="D57" i="12"/>
  <c r="N56" i="12"/>
  <c r="E56" i="12"/>
  <c r="C56" i="12"/>
  <c r="D56" i="12" s="1"/>
  <c r="L55" i="12"/>
  <c r="D55" i="12"/>
  <c r="N54" i="12"/>
  <c r="N53" i="12"/>
  <c r="D53" i="12"/>
  <c r="D51" i="12"/>
  <c r="N50" i="12"/>
  <c r="D50" i="12"/>
  <c r="D49" i="12"/>
  <c r="N48" i="12"/>
  <c r="D48" i="12"/>
  <c r="D47" i="12"/>
  <c r="N46" i="12"/>
  <c r="D46" i="12"/>
  <c r="D45" i="12"/>
  <c r="N44" i="12"/>
  <c r="D44" i="12"/>
  <c r="D43" i="12"/>
  <c r="N42" i="12"/>
  <c r="D42" i="12"/>
  <c r="D41" i="12"/>
  <c r="N40" i="12"/>
  <c r="D40" i="12"/>
  <c r="D39" i="12"/>
  <c r="N38" i="12"/>
  <c r="D38" i="12"/>
  <c r="D37" i="12"/>
  <c r="N36" i="12"/>
  <c r="D36" i="12"/>
  <c r="D35" i="12"/>
  <c r="N34" i="12"/>
  <c r="D34" i="12"/>
  <c r="D33" i="12"/>
  <c r="N32" i="12"/>
  <c r="D32" i="12"/>
  <c r="D31" i="12"/>
  <c r="N30" i="12"/>
  <c r="D30" i="12"/>
  <c r="D29" i="12"/>
  <c r="N28" i="12"/>
  <c r="N27" i="12"/>
  <c r="E27" i="12"/>
  <c r="E70" i="12" s="1"/>
  <c r="E78" i="12" s="1"/>
  <c r="C27" i="12"/>
  <c r="L26" i="12"/>
  <c r="D26" i="12"/>
  <c r="N25" i="12"/>
  <c r="D25" i="12"/>
  <c r="L24" i="12"/>
  <c r="D24" i="12"/>
  <c r="N23" i="12"/>
  <c r="D23" i="12"/>
  <c r="L22" i="12"/>
  <c r="D22" i="12"/>
  <c r="N21" i="12"/>
  <c r="D21" i="12"/>
  <c r="L20" i="12"/>
  <c r="D20" i="12"/>
  <c r="N19" i="12"/>
  <c r="D19" i="12"/>
  <c r="L18" i="12"/>
  <c r="D18" i="12"/>
  <c r="N17" i="12"/>
  <c r="D17" i="12"/>
  <c r="L16" i="12"/>
  <c r="D16" i="12"/>
  <c r="N15" i="12"/>
  <c r="D15" i="12"/>
  <c r="L14" i="12"/>
  <c r="D14" i="12"/>
  <c r="N13" i="12"/>
  <c r="D13" i="12"/>
  <c r="L12" i="12"/>
  <c r="D12" i="12"/>
  <c r="D70" i="12" s="1"/>
  <c r="F78" i="12" l="1"/>
  <c r="O75" i="12"/>
  <c r="P75" i="12" s="1"/>
  <c r="O69" i="12"/>
  <c r="P69" i="12" s="1"/>
  <c r="L29" i="12"/>
  <c r="L31" i="12"/>
  <c r="L33" i="12"/>
  <c r="L35" i="12"/>
  <c r="L37" i="12"/>
  <c r="L39" i="12"/>
  <c r="L41" i="12"/>
  <c r="L43" i="12"/>
  <c r="L45" i="12"/>
  <c r="L47" i="12"/>
  <c r="L49" i="12"/>
  <c r="L51" i="12"/>
  <c r="L60" i="12"/>
  <c r="L52" i="12"/>
  <c r="L63" i="12"/>
  <c r="C70" i="12"/>
  <c r="C78" i="12" s="1"/>
  <c r="D27" i="12"/>
  <c r="D78" i="12"/>
  <c r="L74" i="12"/>
  <c r="N12" i="12"/>
  <c r="O12" i="12" s="1"/>
  <c r="P12" i="12" s="1"/>
  <c r="L13" i="12"/>
  <c r="O13" i="12" s="1"/>
  <c r="P13" i="12" s="1"/>
  <c r="N16" i="12"/>
  <c r="O16" i="12" s="1"/>
  <c r="P16" i="12" s="1"/>
  <c r="L17" i="12"/>
  <c r="O17" i="12" s="1"/>
  <c r="P17" i="12" s="1"/>
  <c r="N20" i="12"/>
  <c r="O20" i="12" s="1"/>
  <c r="P20" i="12" s="1"/>
  <c r="L21" i="12"/>
  <c r="O21" i="12" s="1"/>
  <c r="P21" i="12" s="1"/>
  <c r="N24" i="12"/>
  <c r="O24" i="12" s="1"/>
  <c r="P24" i="12" s="1"/>
  <c r="L25" i="12"/>
  <c r="O25" i="12" s="1"/>
  <c r="P25" i="12" s="1"/>
  <c r="L27" i="12"/>
  <c r="O27" i="12" s="1"/>
  <c r="P27" i="12" s="1"/>
  <c r="L28" i="12"/>
  <c r="O28" i="12" s="1"/>
  <c r="P28" i="12" s="1"/>
  <c r="N31" i="12"/>
  <c r="O31" i="12" s="1"/>
  <c r="P31" i="12" s="1"/>
  <c r="L32" i="12"/>
  <c r="O32" i="12" s="1"/>
  <c r="P32" i="12" s="1"/>
  <c r="N35" i="12"/>
  <c r="L36" i="12"/>
  <c r="O36" i="12" s="1"/>
  <c r="P36" i="12" s="1"/>
  <c r="N39" i="12"/>
  <c r="O39" i="12" s="1"/>
  <c r="P39" i="12" s="1"/>
  <c r="L40" i="12"/>
  <c r="O40" i="12" s="1"/>
  <c r="P40" i="12" s="1"/>
  <c r="N43" i="12"/>
  <c r="L44" i="12"/>
  <c r="O44" i="12" s="1"/>
  <c r="P44" i="12" s="1"/>
  <c r="N47" i="12"/>
  <c r="O47" i="12" s="1"/>
  <c r="P47" i="12" s="1"/>
  <c r="L48" i="12"/>
  <c r="O48" i="12" s="1"/>
  <c r="P48" i="12" s="1"/>
  <c r="N51" i="12"/>
  <c r="N52" i="12"/>
  <c r="O52" i="12" s="1"/>
  <c r="P52" i="12" s="1"/>
  <c r="L53" i="12"/>
  <c r="O53" i="12" s="1"/>
  <c r="P53" i="12" s="1"/>
  <c r="L54" i="12"/>
  <c r="O54" i="12" s="1"/>
  <c r="P54" i="12" s="1"/>
  <c r="L56" i="12"/>
  <c r="O56" i="12" s="1"/>
  <c r="P56" i="12" s="1"/>
  <c r="N59" i="12"/>
  <c r="O59" i="12" s="1"/>
  <c r="P59" i="12" s="1"/>
  <c r="N60" i="12"/>
  <c r="O60" i="12" s="1"/>
  <c r="P60" i="12" s="1"/>
  <c r="L61" i="12"/>
  <c r="O61" i="12" s="1"/>
  <c r="P61" i="12" s="1"/>
  <c r="L62" i="12"/>
  <c r="O62" i="12" s="1"/>
  <c r="P62" i="12" s="1"/>
  <c r="N66" i="12"/>
  <c r="O66" i="12" s="1"/>
  <c r="P66" i="12" s="1"/>
  <c r="L67" i="12"/>
  <c r="O67" i="12" s="1"/>
  <c r="P67" i="12" s="1"/>
  <c r="L72" i="12"/>
  <c r="O72" i="12" s="1"/>
  <c r="P72" i="12" s="1"/>
  <c r="N74" i="12"/>
  <c r="N14" i="12"/>
  <c r="O14" i="12" s="1"/>
  <c r="P14" i="12" s="1"/>
  <c r="L15" i="12"/>
  <c r="O15" i="12" s="1"/>
  <c r="P15" i="12" s="1"/>
  <c r="N18" i="12"/>
  <c r="O18" i="12" s="1"/>
  <c r="P18" i="12" s="1"/>
  <c r="L19" i="12"/>
  <c r="O19" i="12" s="1"/>
  <c r="P19" i="12" s="1"/>
  <c r="N22" i="12"/>
  <c r="O22" i="12" s="1"/>
  <c r="P22" i="12" s="1"/>
  <c r="L23" i="12"/>
  <c r="O23" i="12" s="1"/>
  <c r="P23" i="12" s="1"/>
  <c r="N26" i="12"/>
  <c r="O26" i="12" s="1"/>
  <c r="P26" i="12" s="1"/>
  <c r="N29" i="12"/>
  <c r="O29" i="12" s="1"/>
  <c r="P29" i="12" s="1"/>
  <c r="L30" i="12"/>
  <c r="O30" i="12" s="1"/>
  <c r="P30" i="12" s="1"/>
  <c r="N33" i="12"/>
  <c r="O33" i="12" s="1"/>
  <c r="P33" i="12" s="1"/>
  <c r="L34" i="12"/>
  <c r="O34" i="12" s="1"/>
  <c r="P34" i="12" s="1"/>
  <c r="N37" i="12"/>
  <c r="O37" i="12" s="1"/>
  <c r="P37" i="12" s="1"/>
  <c r="L38" i="12"/>
  <c r="O38" i="12" s="1"/>
  <c r="P38" i="12" s="1"/>
  <c r="N41" i="12"/>
  <c r="O41" i="12" s="1"/>
  <c r="P41" i="12" s="1"/>
  <c r="L42" i="12"/>
  <c r="O42" i="12" s="1"/>
  <c r="P42" i="12" s="1"/>
  <c r="N45" i="12"/>
  <c r="O45" i="12" s="1"/>
  <c r="P45" i="12" s="1"/>
  <c r="L46" i="12"/>
  <c r="O46" i="12" s="1"/>
  <c r="P46" i="12" s="1"/>
  <c r="N49" i="12"/>
  <c r="O49" i="12" s="1"/>
  <c r="P49" i="12" s="1"/>
  <c r="L50" i="12"/>
  <c r="O50" i="12" s="1"/>
  <c r="P50" i="12" s="1"/>
  <c r="N55" i="12"/>
  <c r="O55" i="12" s="1"/>
  <c r="P55" i="12" s="1"/>
  <c r="N57" i="12"/>
  <c r="O57" i="12" s="1"/>
  <c r="P57" i="12" s="1"/>
  <c r="L58" i="12"/>
  <c r="O58" i="12" s="1"/>
  <c r="P58" i="12" s="1"/>
  <c r="N63" i="12"/>
  <c r="O63" i="12" s="1"/>
  <c r="P63" i="12" s="1"/>
  <c r="L64" i="12"/>
  <c r="O64" i="12" s="1"/>
  <c r="P64" i="12" s="1"/>
  <c r="L65" i="12"/>
  <c r="O65" i="12" s="1"/>
  <c r="P65" i="12" s="1"/>
  <c r="N68" i="12"/>
  <c r="O68" i="12" s="1"/>
  <c r="P68" i="12" s="1"/>
  <c r="O51" i="12" l="1"/>
  <c r="P51" i="12" s="1"/>
  <c r="O43" i="12"/>
  <c r="P43" i="12" s="1"/>
  <c r="O35" i="12"/>
  <c r="P35" i="12" s="1"/>
  <c r="O74" i="12"/>
  <c r="P74" i="12" s="1"/>
  <c r="F2" i="4" l="1"/>
  <c r="E69" i="4"/>
  <c r="B6" i="8" l="1"/>
  <c r="G56" i="4" l="1"/>
  <c r="K56" i="4" s="1"/>
  <c r="G21" i="4" l="1"/>
  <c r="K21" i="4" s="1"/>
  <c r="G17" i="4"/>
  <c r="K17" i="4" s="1"/>
  <c r="A6" i="8" l="1"/>
  <c r="G3" i="4"/>
  <c r="K3" i="4" s="1"/>
  <c r="G4" i="4"/>
  <c r="K4" i="4" s="1"/>
  <c r="G5" i="4"/>
  <c r="K5" i="4" s="1"/>
  <c r="G6" i="4"/>
  <c r="K6" i="4" s="1"/>
  <c r="G7" i="4"/>
  <c r="K7" i="4" s="1"/>
  <c r="G8" i="4"/>
  <c r="K8" i="4" s="1"/>
  <c r="G9" i="4"/>
  <c r="K9" i="4" s="1"/>
  <c r="G10" i="4"/>
  <c r="K10" i="4" s="1"/>
  <c r="G11" i="4"/>
  <c r="K11" i="4" s="1"/>
  <c r="G12" i="4"/>
  <c r="K12" i="4" s="1"/>
  <c r="G13" i="4"/>
  <c r="K13" i="4" s="1"/>
  <c r="G14" i="4"/>
  <c r="K14" i="4" s="1"/>
  <c r="G15" i="4"/>
  <c r="K15" i="4" s="1"/>
  <c r="G16" i="4"/>
  <c r="K16" i="4" s="1"/>
  <c r="G18" i="4"/>
  <c r="K18" i="4" s="1"/>
  <c r="G19" i="4"/>
  <c r="K19" i="4" s="1"/>
  <c r="G20" i="4"/>
  <c r="K20" i="4" s="1"/>
  <c r="G22" i="4"/>
  <c r="K22" i="4" s="1"/>
  <c r="G23" i="4"/>
  <c r="K23" i="4" s="1"/>
  <c r="G24" i="4"/>
  <c r="K24" i="4" s="1"/>
  <c r="G25" i="4"/>
  <c r="K25" i="4" s="1"/>
  <c r="G26" i="4"/>
  <c r="K26" i="4" s="1"/>
  <c r="G27" i="4"/>
  <c r="K27" i="4" s="1"/>
  <c r="G28" i="4"/>
  <c r="K28" i="4" s="1"/>
  <c r="G29" i="4"/>
  <c r="K29" i="4" s="1"/>
  <c r="G30" i="4"/>
  <c r="K30" i="4" s="1"/>
  <c r="G32" i="4"/>
  <c r="K32" i="4" s="1"/>
  <c r="G33" i="4"/>
  <c r="K33" i="4" s="1"/>
  <c r="G34" i="4"/>
  <c r="K34" i="4" s="1"/>
  <c r="G36" i="4"/>
  <c r="K36" i="4" s="1"/>
  <c r="G37" i="4"/>
  <c r="K37" i="4" s="1"/>
  <c r="G38" i="4"/>
  <c r="K38" i="4" s="1"/>
  <c r="G39" i="4"/>
  <c r="K39" i="4" s="1"/>
  <c r="G41" i="4"/>
  <c r="K41" i="4" s="1"/>
  <c r="G42" i="4"/>
  <c r="K42" i="4" s="1"/>
  <c r="G44" i="4"/>
  <c r="K44" i="4" s="1"/>
  <c r="G45" i="4"/>
  <c r="K45" i="4" s="1"/>
  <c r="G46" i="4"/>
  <c r="K46" i="4" s="1"/>
  <c r="G47" i="4"/>
  <c r="K47" i="4" s="1"/>
  <c r="G48" i="4"/>
  <c r="K48" i="4" s="1"/>
  <c r="G49" i="4"/>
  <c r="K49" i="4" s="1"/>
  <c r="G50" i="4"/>
  <c r="K50" i="4" s="1"/>
  <c r="G51" i="4"/>
  <c r="K51" i="4" s="1"/>
  <c r="G52" i="4"/>
  <c r="K52" i="4" s="1"/>
  <c r="G53" i="4"/>
  <c r="K53" i="4" s="1"/>
  <c r="G55" i="4"/>
  <c r="K55" i="4" s="1"/>
  <c r="G58" i="4"/>
  <c r="K58" i="4" s="1"/>
  <c r="G59" i="4"/>
  <c r="K59" i="4" s="1"/>
  <c r="G60" i="4"/>
  <c r="K60" i="4" s="1"/>
  <c r="G63" i="4"/>
  <c r="K63" i="4" s="1"/>
  <c r="G64" i="4"/>
  <c r="K64" i="4" s="1"/>
  <c r="G65" i="4"/>
  <c r="K65" i="4" s="1"/>
  <c r="G66" i="4"/>
  <c r="K66" i="4" s="1"/>
  <c r="G2" i="4"/>
  <c r="K2" i="4" s="1"/>
  <c r="H2" i="4" l="1"/>
  <c r="G69" i="4"/>
  <c r="J2" i="4" l="1"/>
  <c r="A4" i="8"/>
  <c r="A7" i="8" s="1"/>
  <c r="B3" i="8"/>
  <c r="D17" i="4"/>
  <c r="D18" i="4"/>
  <c r="D19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20" i="4"/>
  <c r="D21" i="4"/>
  <c r="D22" i="4"/>
  <c r="D23" i="4"/>
  <c r="D24" i="4"/>
  <c r="D25" i="4"/>
  <c r="D26" i="4"/>
  <c r="D27" i="4"/>
  <c r="D28" i="4"/>
  <c r="D29" i="4"/>
  <c r="D30" i="4"/>
  <c r="D32" i="4"/>
  <c r="D33" i="4"/>
  <c r="D34" i="4"/>
  <c r="D35" i="4"/>
  <c r="D36" i="4"/>
  <c r="D37" i="4"/>
  <c r="D38" i="4"/>
  <c r="D39" i="4"/>
  <c r="D41" i="4"/>
  <c r="D42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2" i="4"/>
  <c r="D63" i="4"/>
  <c r="D64" i="4"/>
  <c r="D65" i="4"/>
  <c r="D66" i="4"/>
  <c r="D67" i="4"/>
  <c r="F62" i="4" l="1"/>
  <c r="H62" i="4" s="1"/>
  <c r="F64" i="4"/>
  <c r="H64" i="4" s="1"/>
  <c r="F55" i="4"/>
  <c r="H55" i="4" s="1"/>
  <c r="F47" i="4"/>
  <c r="H47" i="4" s="1"/>
  <c r="F37" i="4"/>
  <c r="H37" i="4" s="1"/>
  <c r="F28" i="4"/>
  <c r="H28" i="4" s="1"/>
  <c r="F20" i="4"/>
  <c r="H20" i="4" s="1"/>
  <c r="F13" i="4"/>
  <c r="H13" i="4" s="1"/>
  <c r="F9" i="4"/>
  <c r="H9" i="4" s="1"/>
  <c r="F18" i="4"/>
  <c r="H18" i="4" s="1"/>
  <c r="F67" i="4"/>
  <c r="H67" i="4" s="1"/>
  <c r="F63" i="4"/>
  <c r="H63" i="4" s="1"/>
  <c r="F58" i="4"/>
  <c r="H58" i="4" s="1"/>
  <c r="F54" i="4"/>
  <c r="H54" i="4" s="1"/>
  <c r="F50" i="4"/>
  <c r="H50" i="4" s="1"/>
  <c r="F46" i="4"/>
  <c r="H46" i="4" s="1"/>
  <c r="F41" i="4"/>
  <c r="H41" i="4" s="1"/>
  <c r="F36" i="4"/>
  <c r="H36" i="4" s="1"/>
  <c r="F32" i="4"/>
  <c r="H32" i="4" s="1"/>
  <c r="F27" i="4"/>
  <c r="H27" i="4" s="1"/>
  <c r="F23" i="4"/>
  <c r="H23" i="4" s="1"/>
  <c r="F16" i="4"/>
  <c r="H16" i="4" s="1"/>
  <c r="F12" i="4"/>
  <c r="H12" i="4" s="1"/>
  <c r="F8" i="4"/>
  <c r="H8" i="4" s="1"/>
  <c r="F4" i="4"/>
  <c r="H4" i="4" s="1"/>
  <c r="F17" i="4"/>
  <c r="H17" i="4" s="1"/>
  <c r="F57" i="4"/>
  <c r="H57" i="4" s="1"/>
  <c r="F49" i="4"/>
  <c r="H49" i="4" s="1"/>
  <c r="F45" i="4"/>
  <c r="H45" i="4" s="1"/>
  <c r="F39" i="4"/>
  <c r="H39" i="4" s="1"/>
  <c r="F35" i="4"/>
  <c r="H35" i="4" s="1"/>
  <c r="F30" i="4"/>
  <c r="H30" i="4" s="1"/>
  <c r="F26" i="4"/>
  <c r="H26" i="4" s="1"/>
  <c r="F22" i="4"/>
  <c r="H22" i="4" s="1"/>
  <c r="F15" i="4"/>
  <c r="H15" i="4" s="1"/>
  <c r="F11" i="4"/>
  <c r="H11" i="4" s="1"/>
  <c r="F7" i="4"/>
  <c r="H7" i="4" s="1"/>
  <c r="F65" i="4"/>
  <c r="H65" i="4" s="1"/>
  <c r="F60" i="4"/>
  <c r="H60" i="4" s="1"/>
  <c r="F56" i="4"/>
  <c r="H56" i="4" s="1"/>
  <c r="F52" i="4"/>
  <c r="H52" i="4" s="1"/>
  <c r="F48" i="4"/>
  <c r="H48" i="4" s="1"/>
  <c r="F44" i="4"/>
  <c r="H44" i="4" s="1"/>
  <c r="F38" i="4"/>
  <c r="H38" i="4" s="1"/>
  <c r="F34" i="4"/>
  <c r="H34" i="4" s="1"/>
  <c r="F29" i="4"/>
  <c r="H29" i="4" s="1"/>
  <c r="F25" i="4"/>
  <c r="H25" i="4" s="1"/>
  <c r="F21" i="4"/>
  <c r="H21" i="4" s="1"/>
  <c r="F14" i="4"/>
  <c r="H14" i="4" s="1"/>
  <c r="F10" i="4"/>
  <c r="H10" i="4" s="1"/>
  <c r="F6" i="4"/>
  <c r="H6" i="4" s="1"/>
  <c r="F19" i="4"/>
  <c r="H19" i="4" s="1"/>
  <c r="F66" i="4"/>
  <c r="H66" i="4" s="1"/>
  <c r="F53" i="4"/>
  <c r="H53" i="4" s="1"/>
  <c r="F59" i="4"/>
  <c r="H59" i="4" s="1"/>
  <c r="F51" i="4"/>
  <c r="H51" i="4" s="1"/>
  <c r="F42" i="4"/>
  <c r="H42" i="4" s="1"/>
  <c r="F33" i="4"/>
  <c r="H33" i="4" s="1"/>
  <c r="F24" i="4"/>
  <c r="H24" i="4" s="1"/>
  <c r="F5" i="4"/>
  <c r="H5" i="4" s="1"/>
  <c r="D69" i="4"/>
  <c r="F3" i="4"/>
  <c r="J56" i="4" l="1"/>
  <c r="J51" i="4"/>
  <c r="J65" i="4"/>
  <c r="J28" i="4"/>
  <c r="J5" i="4"/>
  <c r="J38" i="4"/>
  <c r="J11" i="4"/>
  <c r="J30" i="4"/>
  <c r="J49" i="4"/>
  <c r="J8" i="4"/>
  <c r="J27" i="4"/>
  <c r="J46" i="4"/>
  <c r="J63" i="4"/>
  <c r="J13" i="4"/>
  <c r="J33" i="4"/>
  <c r="J53" i="4"/>
  <c r="J10" i="4"/>
  <c r="J29" i="4"/>
  <c r="J48" i="4"/>
  <c r="J22" i="4"/>
  <c r="J39" i="4"/>
  <c r="J17" i="4"/>
  <c r="J16" i="4"/>
  <c r="J36" i="4"/>
  <c r="J54" i="4"/>
  <c r="J18" i="4"/>
  <c r="J47" i="4"/>
  <c r="J12" i="4"/>
  <c r="J23" i="4"/>
  <c r="J32" i="4"/>
  <c r="J41" i="4"/>
  <c r="J50" i="4"/>
  <c r="J58" i="4"/>
  <c r="J67" i="4"/>
  <c r="J9" i="4"/>
  <c r="J20" i="4"/>
  <c r="J37" i="4"/>
  <c r="J55" i="4"/>
  <c r="J64" i="4"/>
  <c r="J24" i="4"/>
  <c r="J42" i="4"/>
  <c r="J59" i="4"/>
  <c r="J66" i="4"/>
  <c r="J14" i="4"/>
  <c r="J25" i="4"/>
  <c r="J44" i="4"/>
  <c r="J52" i="4"/>
  <c r="J60" i="4"/>
  <c r="J7" i="4"/>
  <c r="J15" i="4"/>
  <c r="J26" i="4"/>
  <c r="J35" i="4"/>
  <c r="J45" i="4"/>
  <c r="J57" i="4"/>
  <c r="J62" i="4"/>
  <c r="J19" i="4"/>
  <c r="J21" i="4"/>
  <c r="I69" i="4"/>
  <c r="I71" i="4" s="1"/>
  <c r="J4" i="4"/>
  <c r="J6" i="4"/>
  <c r="J34" i="4"/>
  <c r="F69" i="4"/>
  <c r="B2" i="8" s="1"/>
  <c r="B4" i="8" s="1"/>
  <c r="B7" i="8" s="1"/>
  <c r="B9" i="8" s="1"/>
  <c r="B22" i="8" s="1"/>
  <c r="H3" i="4"/>
  <c r="D71" i="4"/>
  <c r="H69" i="4" l="1"/>
  <c r="H71" i="4" s="1"/>
  <c r="J3" i="4"/>
  <c r="J6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Schneiderman, David</author>
    <author>moyle_r</author>
  </authors>
  <commentList>
    <comment ref="C27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Schneiderman, David:</t>
        </r>
        <r>
          <rPr>
            <sz val="9"/>
            <color indexed="81"/>
            <rFont val="Tahoma"/>
            <family val="2"/>
          </rPr>
          <t xml:space="preserve">
Eagle pulled out of MTn BOCES</t>
        </r>
      </text>
    </comment>
    <comment ref="E27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Schneiderman, David:</t>
        </r>
        <r>
          <rPr>
            <sz val="9"/>
            <color indexed="81"/>
            <rFont val="Tahoma"/>
            <family val="2"/>
          </rPr>
          <t xml:space="preserve">
Eagle pulled out of MTN BOCES</t>
        </r>
      </text>
    </comment>
    <comment ref="F28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Schneiderman, David:</t>
        </r>
        <r>
          <rPr>
            <sz val="9"/>
            <color indexed="81"/>
            <rFont val="Tahoma"/>
            <family val="2"/>
          </rPr>
          <t xml:space="preserve">
EC BOCES and Elizabeth
</t>
        </r>
      </text>
    </comment>
    <comment ref="C52" authorId="1" shapeId="0" xr:uid="{00000000-0006-0000-0800-000004000000}">
      <text>
        <r>
          <rPr>
            <b/>
            <sz val="8"/>
            <color indexed="81"/>
            <rFont val="Tahoma"/>
            <family val="2"/>
          </rPr>
          <t>moyle_r:</t>
        </r>
        <r>
          <rPr>
            <sz val="8"/>
            <color indexed="81"/>
            <rFont val="Tahoma"/>
            <family val="2"/>
          </rPr>
          <t xml:space="preserve">
Moved out of Centennial BOCES
</t>
        </r>
      </text>
    </comment>
    <comment ref="C54" authorId="1" shapeId="0" xr:uid="{00000000-0006-0000-0800-000005000000}">
      <text>
        <r>
          <rPr>
            <b/>
            <sz val="8"/>
            <color indexed="81"/>
            <rFont val="Tahoma"/>
            <family val="2"/>
          </rPr>
          <t>moyle_r:</t>
        </r>
        <r>
          <rPr>
            <sz val="8"/>
            <color indexed="81"/>
            <rFont val="Tahoma"/>
            <family val="2"/>
          </rPr>
          <t xml:space="preserve">
Johnstown Milliken moved into own AU
</t>
        </r>
      </text>
    </comment>
    <comment ref="F55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>Schneiderman, David:</t>
        </r>
        <r>
          <rPr>
            <sz val="9"/>
            <color indexed="81"/>
            <rFont val="Tahoma"/>
            <family val="2"/>
          </rPr>
          <t xml:space="preserve">
EC BOCES and Elizabeth
</t>
        </r>
      </text>
    </comment>
    <comment ref="C56" authorId="0" shapeId="0" xr:uid="{00000000-0006-0000-0800-000007000000}">
      <text>
        <r>
          <rPr>
            <b/>
            <sz val="9"/>
            <color indexed="81"/>
            <rFont val="Tahoma"/>
            <family val="2"/>
          </rPr>
          <t>Schneiderman, David:</t>
        </r>
        <r>
          <rPr>
            <sz val="9"/>
            <color indexed="81"/>
            <rFont val="Tahoma"/>
            <family val="2"/>
          </rPr>
          <t xml:space="preserve">
Ealge Pulled out of Mtn BOCES</t>
        </r>
      </text>
    </comment>
    <comment ref="E56" authorId="0" shapeId="0" xr:uid="{00000000-0006-0000-0800-000008000000}">
      <text>
        <r>
          <rPr>
            <b/>
            <sz val="9"/>
            <color indexed="81"/>
            <rFont val="Tahoma"/>
            <family val="2"/>
          </rPr>
          <t>Schneiderman, David:</t>
        </r>
        <r>
          <rPr>
            <sz val="9"/>
            <color indexed="81"/>
            <rFont val="Tahoma"/>
            <family val="2"/>
          </rPr>
          <t xml:space="preserve">
Eagle pulled out of mtn BOCES
</t>
        </r>
      </text>
    </comment>
    <comment ref="C60" authorId="1" shapeId="0" xr:uid="{00000000-0006-0000-0800-000009000000}">
      <text>
        <r>
          <rPr>
            <b/>
            <sz val="8"/>
            <color indexed="81"/>
            <rFont val="Tahoma"/>
            <family val="2"/>
          </rPr>
          <t>moyle_r:</t>
        </r>
        <r>
          <rPr>
            <sz val="8"/>
            <color indexed="81"/>
            <rFont val="Tahoma"/>
            <family val="2"/>
          </rPr>
          <t xml:space="preserve">
Includes Fremont RE-2 from SC Boces
</t>
        </r>
      </text>
    </comment>
    <comment ref="C62" authorId="1" shapeId="0" xr:uid="{00000000-0006-0000-0800-00000A000000}">
      <text>
        <r>
          <rPr>
            <b/>
            <sz val="8"/>
            <color indexed="81"/>
            <rFont val="Tahoma"/>
            <family val="2"/>
          </rPr>
          <t>moyle_r:</t>
        </r>
        <r>
          <rPr>
            <sz val="8"/>
            <color indexed="81"/>
            <rFont val="Tahoma"/>
            <family val="2"/>
          </rPr>
          <t xml:space="preserve">
Includes SW BOCS Base
</t>
        </r>
      </text>
    </comment>
    <comment ref="D62" authorId="1" shapeId="0" xr:uid="{00000000-0006-0000-0800-00000B000000}">
      <text>
        <r>
          <rPr>
            <b/>
            <sz val="8"/>
            <color indexed="81"/>
            <rFont val="Tahoma"/>
            <family val="2"/>
          </rPr>
          <t>moyle_r:</t>
        </r>
        <r>
          <rPr>
            <sz val="8"/>
            <color indexed="81"/>
            <rFont val="Tahoma"/>
            <family val="2"/>
          </rPr>
          <t xml:space="preserve">
Includes SW BOCS Base
</t>
        </r>
      </text>
    </comment>
    <comment ref="C65" authorId="1" shapeId="0" xr:uid="{00000000-0006-0000-0800-00000C000000}">
      <text>
        <r>
          <rPr>
            <b/>
            <sz val="8"/>
            <color indexed="81"/>
            <rFont val="Tahoma"/>
            <family val="2"/>
          </rPr>
          <t xml:space="preserve">moyle_r:
Fremont RE-2 moved from SC to Pikes Peak
</t>
        </r>
      </text>
    </comment>
  </commentList>
</comments>
</file>

<file path=xl/sharedStrings.xml><?xml version="1.0" encoding="utf-8"?>
<sst xmlns="http://schemas.openxmlformats.org/spreadsheetml/2006/main" count="26861" uniqueCount="3424">
  <si>
    <t>ID</t>
  </si>
  <si>
    <t/>
  </si>
  <si>
    <t>Charter School Institute</t>
  </si>
  <si>
    <t>Department of Corrections</t>
  </si>
  <si>
    <t>Division of Youth Services</t>
  </si>
  <si>
    <t>1040</t>
  </si>
  <si>
    <t>0020</t>
  </si>
  <si>
    <t>0180</t>
  </si>
  <si>
    <t>0030</t>
  </si>
  <si>
    <t>0480</t>
  </si>
  <si>
    <t>0040</t>
  </si>
  <si>
    <t>1140</t>
  </si>
  <si>
    <t>9035</t>
  </si>
  <si>
    <t>0130</t>
  </si>
  <si>
    <t>1020</t>
  </si>
  <si>
    <t>1010</t>
  </si>
  <si>
    <t>0870</t>
  </si>
  <si>
    <t>0880</t>
  </si>
  <si>
    <t>0900</t>
  </si>
  <si>
    <t>0910</t>
  </si>
  <si>
    <t>9025</t>
  </si>
  <si>
    <t>0120</t>
  </si>
  <si>
    <t>1110</t>
  </si>
  <si>
    <t>2405</t>
  </si>
  <si>
    <t>1000</t>
  </si>
  <si>
    <t>3120</t>
  </si>
  <si>
    <t>1360</t>
  </si>
  <si>
    <t>0980</t>
  </si>
  <si>
    <t>1420</t>
  </si>
  <si>
    <t>3110</t>
  </si>
  <si>
    <t>1080</t>
  </si>
  <si>
    <t>0140</t>
  </si>
  <si>
    <t>0010</t>
  </si>
  <si>
    <t>2000</t>
  </si>
  <si>
    <t>2020</t>
  </si>
  <si>
    <t>2180</t>
  </si>
  <si>
    <t>9140</t>
  </si>
  <si>
    <t>9030</t>
  </si>
  <si>
    <t>9040</t>
  </si>
  <si>
    <t>9095</t>
  </si>
  <si>
    <t>9045</t>
  </si>
  <si>
    <t>1550</t>
  </si>
  <si>
    <t>2690</t>
  </si>
  <si>
    <t>2700</t>
  </si>
  <si>
    <t>9125</t>
  </si>
  <si>
    <t>0470</t>
  </si>
  <si>
    <t>9050</t>
  </si>
  <si>
    <t>9055</t>
  </si>
  <si>
    <t>9150</t>
  </si>
  <si>
    <t>0123</t>
  </si>
  <si>
    <t>9060</t>
  </si>
  <si>
    <t>9075</t>
  </si>
  <si>
    <t>1560</t>
  </si>
  <si>
    <t>9145</t>
  </si>
  <si>
    <t>9165</t>
  </si>
  <si>
    <t>1828</t>
  </si>
  <si>
    <t>3140</t>
  </si>
  <si>
    <t>0070</t>
  </si>
  <si>
    <t>0990</t>
  </si>
  <si>
    <t>3100</t>
  </si>
  <si>
    <t>80010</t>
  </si>
  <si>
    <t>66060</t>
  </si>
  <si>
    <t>66050</t>
  </si>
  <si>
    <t>66070</t>
  </si>
  <si>
    <t>66080</t>
  </si>
  <si>
    <t>1570</t>
  </si>
  <si>
    <t>01010</t>
  </si>
  <si>
    <t>Adams 1, Mapleton</t>
  </si>
  <si>
    <t>01020</t>
  </si>
  <si>
    <t>Adams 12, Northglenn</t>
  </si>
  <si>
    <t>01030</t>
  </si>
  <si>
    <t>Adams 14, Commerce City</t>
  </si>
  <si>
    <t>01040</t>
  </si>
  <si>
    <t>Adams 27J, Brighton</t>
  </si>
  <si>
    <t>01070</t>
  </si>
  <si>
    <t>Adams 50, Westminster</t>
  </si>
  <si>
    <t>03010</t>
  </si>
  <si>
    <t>Arapahoe 1, Englewood</t>
  </si>
  <si>
    <t>03020</t>
  </si>
  <si>
    <t>Arapahoe 2, Sheridan</t>
  </si>
  <si>
    <t>03030</t>
  </si>
  <si>
    <t>Arapahoe 5, Cherry Creek</t>
  </si>
  <si>
    <t>03040</t>
  </si>
  <si>
    <t>Arapahoe 6, Littleton</t>
  </si>
  <si>
    <t>03060</t>
  </si>
  <si>
    <t>Adams-Arapahoe 28J, Aurora</t>
  </si>
  <si>
    <t>07010</t>
  </si>
  <si>
    <t>Boulder RE1J, Longmont</t>
  </si>
  <si>
    <t>07020</t>
  </si>
  <si>
    <t>Boulder RE2, Boulder</t>
  </si>
  <si>
    <t>15010</t>
  </si>
  <si>
    <t>Delta 50J, Delta</t>
  </si>
  <si>
    <t>16010</t>
  </si>
  <si>
    <t>Denver 1, Denver</t>
  </si>
  <si>
    <t>EAGLE COUNTY RE 50J</t>
  </si>
  <si>
    <t>18010</t>
  </si>
  <si>
    <t>Douglas RE 1, Castle Rock</t>
  </si>
  <si>
    <t>21020</t>
  </si>
  <si>
    <t>El Paso 2, Harrison</t>
  </si>
  <si>
    <t>21030</t>
  </si>
  <si>
    <t>El Paso 3, Widefield</t>
  </si>
  <si>
    <t>21040</t>
  </si>
  <si>
    <t>El Paso 8, Fountain</t>
  </si>
  <si>
    <t>21050</t>
  </si>
  <si>
    <t>El Paso 11, Colorado Springs</t>
  </si>
  <si>
    <t>21060</t>
  </si>
  <si>
    <t>El Paso 12, Cheyenne Mountain</t>
  </si>
  <si>
    <t>21080</t>
  </si>
  <si>
    <t>El Paso 20, Academy</t>
  </si>
  <si>
    <t>21085</t>
  </si>
  <si>
    <t>El Paso 38, Lewis-Palmer</t>
  </si>
  <si>
    <t>21090</t>
  </si>
  <si>
    <t>El Paso 49, Falcon</t>
  </si>
  <si>
    <t>21490</t>
  </si>
  <si>
    <t>Fort Lupton/Keenesburg</t>
  </si>
  <si>
    <t>22010</t>
  </si>
  <si>
    <t>Fremont RE-1, Canon City</t>
  </si>
  <si>
    <t>26011</t>
  </si>
  <si>
    <t>Gunnison RE1J, Gunnison</t>
  </si>
  <si>
    <t>30011</t>
  </si>
  <si>
    <t>Jefferson R-1, Lakewood</t>
  </si>
  <si>
    <t>35010</t>
  </si>
  <si>
    <t>Larimer R-1, Fort Collins</t>
  </si>
  <si>
    <t>35020</t>
  </si>
  <si>
    <t>Larimer R-2J, Loveland</t>
  </si>
  <si>
    <t>35030</t>
  </si>
  <si>
    <t>Larimer R-3, Estes Park</t>
  </si>
  <si>
    <t>38010</t>
  </si>
  <si>
    <t>Logan RE-1, Sterling</t>
  </si>
  <si>
    <t>39031</t>
  </si>
  <si>
    <t>Mesa 51, Grand Junction</t>
  </si>
  <si>
    <t>41010</t>
  </si>
  <si>
    <t>Moffat RE 1, Craig</t>
  </si>
  <si>
    <t>43010</t>
  </si>
  <si>
    <t>Montrose RE-1J, Montrose</t>
  </si>
  <si>
    <t>44020</t>
  </si>
  <si>
    <t>Morgan Re-3, Fort Morgan</t>
  </si>
  <si>
    <t>51010</t>
  </si>
  <si>
    <t>Pueblo 60, Pueblo (urban)</t>
  </si>
  <si>
    <t>51020</t>
  </si>
  <si>
    <t>Pueblo 70, Pueblo (rural)</t>
  </si>
  <si>
    <t>62040</t>
  </si>
  <si>
    <t>Weld RE-4, Windsor</t>
  </si>
  <si>
    <t>62050</t>
  </si>
  <si>
    <t xml:space="preserve">Weld RE-5J Johnstown-Milliken </t>
  </si>
  <si>
    <t>62060</t>
  </si>
  <si>
    <t>Weld 6, Greeley</t>
  </si>
  <si>
    <t>64043</t>
  </si>
  <si>
    <t>East Central BOCES, Limon</t>
  </si>
  <si>
    <t>64053</t>
  </si>
  <si>
    <t>Mount Evans BOCS, Idaho Springs</t>
  </si>
  <si>
    <t>64093</t>
  </si>
  <si>
    <t>Mountain BOCES, Leadville</t>
  </si>
  <si>
    <t>64103</t>
  </si>
  <si>
    <t>Northeast Colorado BOCES, Haxtun</t>
  </si>
  <si>
    <t>64123</t>
  </si>
  <si>
    <t>Northwest Colorado BOCES, Steamboat Springs</t>
  </si>
  <si>
    <t>64133</t>
  </si>
  <si>
    <t>Pikes Peak BOCS, Colorado Springs</t>
  </si>
  <si>
    <t>64143</t>
  </si>
  <si>
    <t>San Juan BOCS, Durango</t>
  </si>
  <si>
    <t>64153</t>
  </si>
  <si>
    <t>San Luis Valley BOCS, Alamosa</t>
  </si>
  <si>
    <t>64160</t>
  </si>
  <si>
    <t>Santa Fe Trail BOCES, La Junta</t>
  </si>
  <si>
    <t>64163</t>
  </si>
  <si>
    <t>South Central BOCS, Pueblo</t>
  </si>
  <si>
    <t>64193</t>
  </si>
  <si>
    <t>Southeastern BOCES, Lamar</t>
  </si>
  <si>
    <t>64200</t>
  </si>
  <si>
    <t>Uncompahgre BOCS, Telluride</t>
  </si>
  <si>
    <t>64203</t>
  </si>
  <si>
    <t>Centennial BOCES, La Salle</t>
  </si>
  <si>
    <t>64205</t>
  </si>
  <si>
    <t>Ute Pass BOCES, Woodland Park</t>
  </si>
  <si>
    <t>64213</t>
  </si>
  <si>
    <t>Rio Blanco BOCS, Rangely</t>
  </si>
  <si>
    <t xml:space="preserve">     Total Administrative Units</t>
  </si>
  <si>
    <t>STATE OPERATED PROGRAMS</t>
  </si>
  <si>
    <t>Colorado School for the Deaf and the Blind</t>
  </si>
  <si>
    <t>Colorado Mental Health Institute, Pueblo</t>
  </si>
  <si>
    <t xml:space="preserve">     Total State Operated Programs</t>
  </si>
  <si>
    <t xml:space="preserve">     GRAND TOTAL</t>
  </si>
  <si>
    <t>Allocation</t>
  </si>
  <si>
    <t>Distributions</t>
  </si>
  <si>
    <t>AU Code</t>
  </si>
  <si>
    <t>Disctrict Code</t>
  </si>
  <si>
    <t>Difference</t>
  </si>
  <si>
    <t>Correction</t>
  </si>
  <si>
    <t>Comments</t>
  </si>
  <si>
    <t>8001</t>
  </si>
  <si>
    <t>VC00000000069558</t>
  </si>
  <si>
    <t>VC00000000014422</t>
  </si>
  <si>
    <t>VC00000000014335</t>
  </si>
  <si>
    <t>VC00000000069674</t>
  </si>
  <si>
    <t>VC00000000013077</t>
  </si>
  <si>
    <t>CODEno</t>
  </si>
  <si>
    <t>CODEno-D</t>
  </si>
  <si>
    <t>Name1</t>
  </si>
  <si>
    <t>County</t>
  </si>
  <si>
    <t>FEINno</t>
  </si>
  <si>
    <t>Warrant Vendor ID</t>
  </si>
  <si>
    <t>Address ID</t>
  </si>
  <si>
    <t>Object Code</t>
  </si>
  <si>
    <t>m_name</t>
  </si>
  <si>
    <t>contact</t>
  </si>
  <si>
    <t>title</t>
  </si>
  <si>
    <t>add1</t>
  </si>
  <si>
    <t>city</t>
  </si>
  <si>
    <t>st</t>
  </si>
  <si>
    <t>zip</t>
  </si>
  <si>
    <t>0010-D</t>
  </si>
  <si>
    <t>Mapleton 1</t>
  </si>
  <si>
    <t>ADAMS</t>
  </si>
  <si>
    <t>846000817</t>
  </si>
  <si>
    <t>VC00000000014296</t>
  </si>
  <si>
    <t>CN001</t>
  </si>
  <si>
    <t>5171</t>
  </si>
  <si>
    <t>Adams County School District 1</t>
  </si>
  <si>
    <t>Ms.Diane Blumenschein</t>
  </si>
  <si>
    <t>Director of Special Education</t>
  </si>
  <si>
    <t>602 East 64th Avenue</t>
  </si>
  <si>
    <t>Denver</t>
  </si>
  <si>
    <t>CO</t>
  </si>
  <si>
    <t>80229</t>
  </si>
  <si>
    <t>0020-D</t>
  </si>
  <si>
    <t>Northglenn-Thornton 12</t>
  </si>
  <si>
    <t>846000822A</t>
  </si>
  <si>
    <t>VC00000000014297</t>
  </si>
  <si>
    <t>0030-D</t>
  </si>
  <si>
    <t>Adams 14</t>
  </si>
  <si>
    <t>846000823</t>
  </si>
  <si>
    <t>VC00000000014298</t>
  </si>
  <si>
    <t>Adams County School District 14</t>
  </si>
  <si>
    <t>Barb Mackenzie</t>
  </si>
  <si>
    <t>4720 East 69th Avenue</t>
  </si>
  <si>
    <t>Commerce City</t>
  </si>
  <si>
    <t>80022</t>
  </si>
  <si>
    <t>0040-D</t>
  </si>
  <si>
    <t>School District 27J</t>
  </si>
  <si>
    <t>846012304</t>
  </si>
  <si>
    <t>VC00000000014407</t>
  </si>
  <si>
    <t>Adams County School District 27J</t>
  </si>
  <si>
    <t>Ms. Eileen Burkhalter</t>
  </si>
  <si>
    <t>630 South 8th Avenue</t>
  </si>
  <si>
    <t>Brighton</t>
  </si>
  <si>
    <t>80601</t>
  </si>
  <si>
    <t>0050</t>
  </si>
  <si>
    <t>0050-D</t>
  </si>
  <si>
    <t>Bennett 29J</t>
  </si>
  <si>
    <t>846000834</t>
  </si>
  <si>
    <t>VC00000000014299</t>
  </si>
  <si>
    <t>0060</t>
  </si>
  <si>
    <t>0060-D</t>
  </si>
  <si>
    <t>Strasburg 31J</t>
  </si>
  <si>
    <t>846000836</t>
  </si>
  <si>
    <t>VC00000000014300</t>
  </si>
  <si>
    <t>0070-D</t>
  </si>
  <si>
    <t>Westminster 50</t>
  </si>
  <si>
    <t>846000839</t>
  </si>
  <si>
    <t>VC00000000014301</t>
  </si>
  <si>
    <t>Adams County School District 50</t>
  </si>
  <si>
    <t>Ms. Jackie Whittington</t>
  </si>
  <si>
    <t>4476 West 68th Avenue</t>
  </si>
  <si>
    <t>Westminster</t>
  </si>
  <si>
    <t>80030</t>
  </si>
  <si>
    <t>0075</t>
  </si>
  <si>
    <t>CSI-Animas HS</t>
  </si>
  <si>
    <t>840644739CSI</t>
  </si>
  <si>
    <t>5770</t>
  </si>
  <si>
    <t>0090</t>
  </si>
  <si>
    <t>NE BOCES-Akron HS</t>
  </si>
  <si>
    <t>840585537</t>
  </si>
  <si>
    <t>VC00000000061045</t>
  </si>
  <si>
    <t>0099</t>
  </si>
  <si>
    <t>Academy 360</t>
  </si>
  <si>
    <t>DENVER</t>
  </si>
  <si>
    <t>846001099</t>
  </si>
  <si>
    <t>VC00000000014308</t>
  </si>
  <si>
    <t>AD003</t>
  </si>
  <si>
    <t>0100</t>
  </si>
  <si>
    <t>0100-D</t>
  </si>
  <si>
    <t>Alamosa RE-11J</t>
  </si>
  <si>
    <t>ALAMOSA</t>
  </si>
  <si>
    <t>846011793</t>
  </si>
  <si>
    <t>VC00000000014390</t>
  </si>
  <si>
    <t>ALAMOSA RE-11J</t>
  </si>
  <si>
    <t>Jerry Stucky</t>
  </si>
  <si>
    <t>209 Victoria Ave.</t>
  </si>
  <si>
    <t>Alamosa</t>
  </si>
  <si>
    <t>81101</t>
  </si>
  <si>
    <t>Adams 12 Five Star Schools</t>
  </si>
  <si>
    <t>0110</t>
  </si>
  <si>
    <t>0110-D</t>
  </si>
  <si>
    <t>Sangre de Cristo RE-22J</t>
  </si>
  <si>
    <t>846012005</t>
  </si>
  <si>
    <t>VC00000000014398</t>
  </si>
  <si>
    <t>0114</t>
  </si>
  <si>
    <t>Alamosa SD-Ortega MS</t>
  </si>
  <si>
    <t>0120-D</t>
  </si>
  <si>
    <t>Englewood 1</t>
  </si>
  <si>
    <t>ARAPAHOE</t>
  </si>
  <si>
    <t>846000858</t>
  </si>
  <si>
    <t>VC00000000014302</t>
  </si>
  <si>
    <t>Arapahoe County School District 1</t>
  </si>
  <si>
    <t>Mrs. Joan E. Diedrich</t>
  </si>
  <si>
    <t>4101 South Bannock Street</t>
  </si>
  <si>
    <t>Englewood</t>
  </si>
  <si>
    <t>80110</t>
  </si>
  <si>
    <t>0123-D</t>
  </si>
  <si>
    <t>Sheridan 2</t>
  </si>
  <si>
    <t>840521403</t>
  </si>
  <si>
    <t>VC00000000017168</t>
  </si>
  <si>
    <t>CB001</t>
  </si>
  <si>
    <t>Arapahoe County School District 2</t>
  </si>
  <si>
    <t>Mr. Steven Kennedy</t>
  </si>
  <si>
    <t>P.O. Box 1198</t>
  </si>
  <si>
    <t>80150</t>
  </si>
  <si>
    <t>0130-D</t>
  </si>
  <si>
    <t>Cherry Creek 5</t>
  </si>
  <si>
    <t>846000861</t>
  </si>
  <si>
    <t>VC00000000014303</t>
  </si>
  <si>
    <t>Arapahoe County School District 5</t>
  </si>
  <si>
    <t>Dr. Anita Manning</t>
  </si>
  <si>
    <t>4700 South Yosemite</t>
  </si>
  <si>
    <t>Greenwood Village</t>
  </si>
  <si>
    <t>80111</t>
  </si>
  <si>
    <t>0130N</t>
  </si>
  <si>
    <t>VC00000000018244</t>
  </si>
  <si>
    <t>14270 E Briarwood</t>
  </si>
  <si>
    <t>Centennial</t>
  </si>
  <si>
    <t>80112</t>
  </si>
  <si>
    <t>0140-D</t>
  </si>
  <si>
    <t>Littleton 6</t>
  </si>
  <si>
    <t>846000862</t>
  </si>
  <si>
    <t>VC00000000014304</t>
  </si>
  <si>
    <t>Arapahoe County School District 6</t>
  </si>
  <si>
    <t>Ms. Lucinda Hundley</t>
  </si>
  <si>
    <t>5776 South Crocker Street</t>
  </si>
  <si>
    <t>Littleton</t>
  </si>
  <si>
    <t>80120</t>
  </si>
  <si>
    <t>0170</t>
  </si>
  <si>
    <t>0170-D</t>
  </si>
  <si>
    <t>Deer Trail 26J</t>
  </si>
  <si>
    <t>846000869</t>
  </si>
  <si>
    <t>VC00000000069556</t>
  </si>
  <si>
    <t>DEER TRAIL 26J</t>
  </si>
  <si>
    <t>Krista Rector</t>
  </si>
  <si>
    <t>P.O. Box 129</t>
  </si>
  <si>
    <t>Deer Trail</t>
  </si>
  <si>
    <t>80105</t>
  </si>
  <si>
    <t>0180-D</t>
  </si>
  <si>
    <t>Adams -Arapahoe 28J</t>
  </si>
  <si>
    <t>846000870</t>
  </si>
  <si>
    <t>CN005</t>
  </si>
  <si>
    <t>Adams/Arapahoe County School District 28J</t>
  </si>
  <si>
    <t>Ms. Bonnie Soman</t>
  </si>
  <si>
    <t>15700 East 1st Avenue</t>
  </si>
  <si>
    <t>Aurora</t>
  </si>
  <si>
    <t>80011-9008</t>
  </si>
  <si>
    <t>0190</t>
  </si>
  <si>
    <t>0190-D</t>
  </si>
  <si>
    <t>Byers 32J</t>
  </si>
  <si>
    <t>846012496</t>
  </si>
  <si>
    <t>VC00000000014411</t>
  </si>
  <si>
    <t>0210</t>
  </si>
  <si>
    <t>Adams 12 SD-Vantage Point HS</t>
  </si>
  <si>
    <t>0220</t>
  </si>
  <si>
    <t>0220-D</t>
  </si>
  <si>
    <t>Archuleta 50 JT</t>
  </si>
  <si>
    <t>ARCHULETA</t>
  </si>
  <si>
    <t>846002725</t>
  </si>
  <si>
    <t>VC00000000018275</t>
  </si>
  <si>
    <t>ARCHULETA COUNTY 50 JT</t>
  </si>
  <si>
    <t>Terry Alley</t>
  </si>
  <si>
    <t>P.O. Box 1498</t>
  </si>
  <si>
    <t>Pagosa Springs</t>
  </si>
  <si>
    <t>81147</t>
  </si>
  <si>
    <t>0230</t>
  </si>
  <si>
    <t>0230-D</t>
  </si>
  <si>
    <t>Walsh RE-1</t>
  </si>
  <si>
    <t>BACA</t>
  </si>
  <si>
    <t>846013311</t>
  </si>
  <si>
    <t>VC00000000014421</t>
  </si>
  <si>
    <t>0240</t>
  </si>
  <si>
    <t>0240-D</t>
  </si>
  <si>
    <t>Pritchett RE-3</t>
  </si>
  <si>
    <t>846013516</t>
  </si>
  <si>
    <t>VC00000000014428</t>
  </si>
  <si>
    <t>0250</t>
  </si>
  <si>
    <t>0250-D</t>
  </si>
  <si>
    <t>Springfield RE-4</t>
  </si>
  <si>
    <t>846000904</t>
  </si>
  <si>
    <t>VC00000000014305</t>
  </si>
  <si>
    <t>0260</t>
  </si>
  <si>
    <t>0260-D</t>
  </si>
  <si>
    <t>Vilas RE5</t>
  </si>
  <si>
    <t>846013736</t>
  </si>
  <si>
    <t>VC00000000014431</t>
  </si>
  <si>
    <t>0263</t>
  </si>
  <si>
    <t>Mapleton PS-GLA</t>
  </si>
  <si>
    <t>0270</t>
  </si>
  <si>
    <t>0270-D</t>
  </si>
  <si>
    <t>Campo RE6</t>
  </si>
  <si>
    <t>846013868</t>
  </si>
  <si>
    <t>VC00000000069676</t>
  </si>
  <si>
    <t>CAMPO RE-6</t>
  </si>
  <si>
    <t>Joe Patton</t>
  </si>
  <si>
    <t>P.O. Box 70</t>
  </si>
  <si>
    <t>Campo</t>
  </si>
  <si>
    <t>81029</t>
  </si>
  <si>
    <t>0290</t>
  </si>
  <si>
    <t>0290-D</t>
  </si>
  <si>
    <t>Las Animas RE 1</t>
  </si>
  <si>
    <t>BENT</t>
  </si>
  <si>
    <t>846014863</t>
  </si>
  <si>
    <t>VC00000000018307</t>
  </si>
  <si>
    <t>Adams/Arapahoe 28J, Aurora</t>
  </si>
  <si>
    <t>0310</t>
  </si>
  <si>
    <t>0310-D</t>
  </si>
  <si>
    <t>McClave RE 2</t>
  </si>
  <si>
    <t>846014681</t>
  </si>
  <si>
    <t>VC00000000069694</t>
  </si>
  <si>
    <t>0370</t>
  </si>
  <si>
    <t>Arvada High School</t>
  </si>
  <si>
    <t>JEFFERSON</t>
  </si>
  <si>
    <t>846002817</t>
  </si>
  <si>
    <t>VC00000000069599</t>
  </si>
  <si>
    <t>CN002</t>
  </si>
  <si>
    <t>0464</t>
  </si>
  <si>
    <t>APS-Aurora Hills MS</t>
  </si>
  <si>
    <t>0469</t>
  </si>
  <si>
    <t>Harrison-Atlas Preparatory School</t>
  </si>
  <si>
    <t>EL PASO</t>
  </si>
  <si>
    <t>846001175</t>
  </si>
  <si>
    <t>VC00000000014310</t>
  </si>
  <si>
    <t>0470-D</t>
  </si>
  <si>
    <t>St. Vrain RE1J</t>
  </si>
  <si>
    <t>BOULDER</t>
  </si>
  <si>
    <t>846014380</t>
  </si>
  <si>
    <t>VC00000000014442</t>
  </si>
  <si>
    <t>Boulder County School District RE-1J</t>
  </si>
  <si>
    <t>Ms. Mary Sires</t>
  </si>
  <si>
    <t>621 Baker</t>
  </si>
  <si>
    <t>Longmont</t>
  </si>
  <si>
    <t>80501</t>
  </si>
  <si>
    <t>0480-D</t>
  </si>
  <si>
    <t>Boulder RE 2</t>
  </si>
  <si>
    <t>846014683</t>
  </si>
  <si>
    <t>VC00000000014448</t>
  </si>
  <si>
    <t>Boulder County School District RE-2</t>
  </si>
  <si>
    <t>Dr. Jean Riordan</t>
  </si>
  <si>
    <t>P.O. Box 9011</t>
  </si>
  <si>
    <t>Boulder</t>
  </si>
  <si>
    <t>80301</t>
  </si>
  <si>
    <t>0490</t>
  </si>
  <si>
    <t>0490-D</t>
  </si>
  <si>
    <t>Buena Vista R 31</t>
  </si>
  <si>
    <t>CHAFFEE</t>
  </si>
  <si>
    <t>846011248</t>
  </si>
  <si>
    <t>VC00000000018291</t>
  </si>
  <si>
    <t>0500</t>
  </si>
  <si>
    <t>0500-D</t>
  </si>
  <si>
    <t>Salida R32</t>
  </si>
  <si>
    <t>846001010</t>
  </si>
  <si>
    <t>VC00000000014306</t>
  </si>
  <si>
    <t>SALIDA R-32</t>
  </si>
  <si>
    <t>Chuck Stenzel</t>
  </si>
  <si>
    <t>310 E 9 Street</t>
  </si>
  <si>
    <t>Salida</t>
  </si>
  <si>
    <t>80201</t>
  </si>
  <si>
    <t>0510</t>
  </si>
  <si>
    <t>0510-D</t>
  </si>
  <si>
    <t>Kit Carson R1</t>
  </si>
  <si>
    <t>CHEYENNE</t>
  </si>
  <si>
    <t>846012501</t>
  </si>
  <si>
    <t>VC00000000014413</t>
  </si>
  <si>
    <t>0520</t>
  </si>
  <si>
    <t>0520-D</t>
  </si>
  <si>
    <t>Cheyenne County RE5</t>
  </si>
  <si>
    <t>846001023</t>
  </si>
  <si>
    <t>VC00000000018249</t>
  </si>
  <si>
    <t>0540</t>
  </si>
  <si>
    <t>0540-D</t>
  </si>
  <si>
    <t>Clear Creek RE1</t>
  </si>
  <si>
    <t>CLEAR CREEK</t>
  </si>
  <si>
    <t>846012505</t>
  </si>
  <si>
    <t>VC00000000014415</t>
  </si>
  <si>
    <t>Clear Creek School District RE-1</t>
  </si>
  <si>
    <t>Ms. Joyce Conrey</t>
  </si>
  <si>
    <t>P.O. Box 3399</t>
  </si>
  <si>
    <t>Idaho Springs</t>
  </si>
  <si>
    <t>80452</t>
  </si>
  <si>
    <t>0550</t>
  </si>
  <si>
    <t>0550-D</t>
  </si>
  <si>
    <t>North Conejos RE 1J</t>
  </si>
  <si>
    <t>CONEJOS</t>
  </si>
  <si>
    <t>846001052</t>
  </si>
  <si>
    <t>VC00000000018251</t>
  </si>
  <si>
    <t>0560</t>
  </si>
  <si>
    <t>0560-D</t>
  </si>
  <si>
    <t>Sanford 6J</t>
  </si>
  <si>
    <t>846001042</t>
  </si>
  <si>
    <t>VC00000000069560</t>
  </si>
  <si>
    <t>0580</t>
  </si>
  <si>
    <t>0580-D</t>
  </si>
  <si>
    <t>South Conejos RE 10</t>
  </si>
  <si>
    <t>846001045</t>
  </si>
  <si>
    <t>VC00000000018250</t>
  </si>
  <si>
    <t>0640</t>
  </si>
  <si>
    <t>0640-D</t>
  </si>
  <si>
    <t>Centennial R1</t>
  </si>
  <si>
    <t>COSTILLA</t>
  </si>
  <si>
    <t>840518168</t>
  </si>
  <si>
    <t>VC00000000013004</t>
  </si>
  <si>
    <t>0655</t>
  </si>
  <si>
    <t>CSI-High Point Academy</t>
  </si>
  <si>
    <t>Boulder RE-1J</t>
  </si>
  <si>
    <t>Boulder RE-2, Boulder</t>
  </si>
  <si>
    <t>0740</t>
  </si>
  <si>
    <t>0740-D</t>
  </si>
  <si>
    <t>Sierrra Grande R 30</t>
  </si>
  <si>
    <t>840568701</t>
  </si>
  <si>
    <t>VC00000000060957</t>
  </si>
  <si>
    <t>0754</t>
  </si>
  <si>
    <t>Benjamin Eaton Elementary School</t>
  </si>
  <si>
    <t>WELD</t>
  </si>
  <si>
    <t>840519375</t>
  </si>
  <si>
    <t>VC00000000013009</t>
  </si>
  <si>
    <t>0770</t>
  </si>
  <si>
    <t>0770-D</t>
  </si>
  <si>
    <t>Crowley County Re 1 J</t>
  </si>
  <si>
    <t>CROWLEY</t>
  </si>
  <si>
    <t>840517898</t>
  </si>
  <si>
    <t>VC00000000013002</t>
  </si>
  <si>
    <t>0860</t>
  </si>
  <si>
    <t>0860-D</t>
  </si>
  <si>
    <t>Consolidated C 1</t>
  </si>
  <si>
    <t>CUSTER</t>
  </si>
  <si>
    <t>846002724</t>
  </si>
  <si>
    <t>VC00000000069597</t>
  </si>
  <si>
    <t>0870-D</t>
  </si>
  <si>
    <t>Delta 50J</t>
  </si>
  <si>
    <t>DELTA</t>
  </si>
  <si>
    <t>846002820</t>
  </si>
  <si>
    <t>VC00000000014358</t>
  </si>
  <si>
    <t>FX345</t>
  </si>
  <si>
    <t>Delta County School District 50 J</t>
  </si>
  <si>
    <t>Ms. Nora O'Brien</t>
  </si>
  <si>
    <t>7655 2075 Road</t>
  </si>
  <si>
    <t>Delta</t>
  </si>
  <si>
    <t>81416</t>
  </si>
  <si>
    <t>0880-D</t>
  </si>
  <si>
    <t>Denver 1</t>
  </si>
  <si>
    <t>Denver County School District 1</t>
  </si>
  <si>
    <t>Sharon Hurst</t>
  </si>
  <si>
    <t>Director of Special Ed</t>
  </si>
  <si>
    <t>1860 Lincoln St</t>
  </si>
  <si>
    <t>80203</t>
  </si>
  <si>
    <t>0890</t>
  </si>
  <si>
    <t>0890-D</t>
  </si>
  <si>
    <t>Dolores RE2</t>
  </si>
  <si>
    <t>DOLORES</t>
  </si>
  <si>
    <t>846013766</t>
  </si>
  <si>
    <t>VC00000000014434</t>
  </si>
  <si>
    <t>0892</t>
  </si>
  <si>
    <t>Poudre School District-Blevins MS</t>
  </si>
  <si>
    <t>LARIMER</t>
  </si>
  <si>
    <t>846013733</t>
  </si>
  <si>
    <t>VC00000000014430</t>
  </si>
  <si>
    <t>0900-D</t>
  </si>
  <si>
    <t>Douglas 1</t>
  </si>
  <si>
    <t>DOUGLAS</t>
  </si>
  <si>
    <t>846011446</t>
  </si>
  <si>
    <t>VC00000000069649</t>
  </si>
  <si>
    <t>Douglas County School District RE-1</t>
  </si>
  <si>
    <t>John Liberatore</t>
  </si>
  <si>
    <t>Director of Instructional Support</t>
  </si>
  <si>
    <t>620 Wilcox St</t>
  </si>
  <si>
    <t>Castle Rock</t>
  </si>
  <si>
    <t>80104</t>
  </si>
  <si>
    <t>09010</t>
  </si>
  <si>
    <t>Clear Creek RE-1, Idaho Springs</t>
  </si>
  <si>
    <t>0910-D</t>
  </si>
  <si>
    <t>Eagle 50</t>
  </si>
  <si>
    <t>EAGLE</t>
  </si>
  <si>
    <t>846012253</t>
  </si>
  <si>
    <t>VC00000000014406</t>
  </si>
  <si>
    <t>Eagle County SD RE-50</t>
  </si>
  <si>
    <t>P.O. Box 740</t>
  </si>
  <si>
    <t>81631</t>
  </si>
  <si>
    <t>0920</t>
  </si>
  <si>
    <t>0920-D</t>
  </si>
  <si>
    <t>Elizabeth C 1</t>
  </si>
  <si>
    <t>ELBERT</t>
  </si>
  <si>
    <t>846001145</t>
  </si>
  <si>
    <t>VC00000000014309</t>
  </si>
  <si>
    <t>Elbert County School District C-1</t>
  </si>
  <si>
    <t>Dr. Lu McDaniel</t>
  </si>
  <si>
    <t>PO Box 610</t>
  </si>
  <si>
    <t>Elizabeth</t>
  </si>
  <si>
    <t>80107</t>
  </si>
  <si>
    <t>0930</t>
  </si>
  <si>
    <t>0930-D</t>
  </si>
  <si>
    <t>Kiowa C2</t>
  </si>
  <si>
    <t>846001148</t>
  </si>
  <si>
    <t>VC00000000069561</t>
  </si>
  <si>
    <t>KIOWA C-2</t>
  </si>
  <si>
    <t>Denise Pearson</t>
  </si>
  <si>
    <t>P.O. Box 128</t>
  </si>
  <si>
    <t>Kiowa</t>
  </si>
  <si>
    <t>80117</t>
  </si>
  <si>
    <t>0934</t>
  </si>
  <si>
    <t>BVSD-Boulder Prep, Boulder Universal</t>
  </si>
  <si>
    <t>0940</t>
  </si>
  <si>
    <t>0940-D</t>
  </si>
  <si>
    <t>Big Sandy 100J</t>
  </si>
  <si>
    <t>846002876</t>
  </si>
  <si>
    <t>VC00000000069603</t>
  </si>
  <si>
    <t>BIG SANDY 100J</t>
  </si>
  <si>
    <t>Chad Thieman</t>
  </si>
  <si>
    <t>P.O. Box 68</t>
  </si>
  <si>
    <t>Simla</t>
  </si>
  <si>
    <t>80835</t>
  </si>
  <si>
    <t>0950</t>
  </si>
  <si>
    <t>0950-D</t>
  </si>
  <si>
    <t>Elbert 200</t>
  </si>
  <si>
    <t>846002880</t>
  </si>
  <si>
    <t>VC00000000014362</t>
  </si>
  <si>
    <t>0960</t>
  </si>
  <si>
    <t>0960-D</t>
  </si>
  <si>
    <t>Agate 300</t>
  </si>
  <si>
    <t>846003039</t>
  </si>
  <si>
    <t>VC00000000069609</t>
  </si>
  <si>
    <t>0970</t>
  </si>
  <si>
    <t>0970-D</t>
  </si>
  <si>
    <t>Calhan RJ1</t>
  </si>
  <si>
    <t>840600582</t>
  </si>
  <si>
    <t>VC00000000013157</t>
  </si>
  <si>
    <t>0980-D</t>
  </si>
  <si>
    <t>Harrison 2</t>
  </si>
  <si>
    <t>El Paso County School District 2</t>
  </si>
  <si>
    <t>Mr. Roger Piwowarski</t>
  </si>
  <si>
    <t>2948 E Fountain Blvd</t>
  </si>
  <si>
    <t>Colorado Springs</t>
  </si>
  <si>
    <t>80910</t>
  </si>
  <si>
    <t>0990-D</t>
  </si>
  <si>
    <t>Widefield 3</t>
  </si>
  <si>
    <t>846001176</t>
  </si>
  <si>
    <t>VC00000000014311</t>
  </si>
  <si>
    <t>El Paso County School District 3</t>
  </si>
  <si>
    <t>Mr. Jerry Hahn</t>
  </si>
  <si>
    <t>930 Leta Drive</t>
  </si>
  <si>
    <t>80911</t>
  </si>
  <si>
    <t>1000-D</t>
  </si>
  <si>
    <t>Fountain 8</t>
  </si>
  <si>
    <t>846008041</t>
  </si>
  <si>
    <t>VC00000000014379</t>
  </si>
  <si>
    <t>El Paso County School District 8</t>
  </si>
  <si>
    <t>Mr. Brian Printz</t>
  </si>
  <si>
    <t>Director of Special Programs</t>
  </si>
  <si>
    <t>425 W. Alabama Ave</t>
  </si>
  <si>
    <t>Fountain</t>
  </si>
  <si>
    <t>80817</t>
  </si>
  <si>
    <t>1010-D</t>
  </si>
  <si>
    <t>Colorado Springs 11</t>
  </si>
  <si>
    <t>846001179</t>
  </si>
  <si>
    <t>VC00000000014312</t>
  </si>
  <si>
    <t>El Paso County School District 11</t>
  </si>
  <si>
    <t>Dr. Robert Howell</t>
  </si>
  <si>
    <t>1115 North El Paso Street</t>
  </si>
  <si>
    <t>80903</t>
  </si>
  <si>
    <t>1020-D</t>
  </si>
  <si>
    <t>Cheyenne Mtn 12</t>
  </si>
  <si>
    <t>846001180</t>
  </si>
  <si>
    <t>VC00000000014313</t>
  </si>
  <si>
    <t>1030</t>
  </si>
  <si>
    <t>1030-D</t>
  </si>
  <si>
    <t>Manitou Springs 14</t>
  </si>
  <si>
    <t>846001181</t>
  </si>
  <si>
    <t>VC00000000014314</t>
  </si>
  <si>
    <t>1040-D</t>
  </si>
  <si>
    <t>Academy 20</t>
  </si>
  <si>
    <t>846001185</t>
  </si>
  <si>
    <t>VC00000000014315</t>
  </si>
  <si>
    <t>El Paso County School District 20</t>
  </si>
  <si>
    <t>Ms. Deb Montgomery</t>
  </si>
  <si>
    <t>Director of Student Support Services</t>
  </si>
  <si>
    <t>Woodmen Center, 1130 W Woodmen Rd</t>
  </si>
  <si>
    <t>80919</t>
  </si>
  <si>
    <t>1050</t>
  </si>
  <si>
    <t>1050-D</t>
  </si>
  <si>
    <t>Ellicott 22</t>
  </si>
  <si>
    <t>846001187</t>
  </si>
  <si>
    <t>VC00000000014316</t>
  </si>
  <si>
    <t>1060</t>
  </si>
  <si>
    <t>1060-D</t>
  </si>
  <si>
    <t>Peyton 23JT</t>
  </si>
  <si>
    <t>846001188</t>
  </si>
  <si>
    <t>VC00000000014317</t>
  </si>
  <si>
    <t>PEYTON 23 JT</t>
  </si>
  <si>
    <t>Val Mullenax</t>
  </si>
  <si>
    <t>13885 Bradshaw Road</t>
  </si>
  <si>
    <t>Peyton</t>
  </si>
  <si>
    <t>80831</t>
  </si>
  <si>
    <t>1070</t>
  </si>
  <si>
    <t>1070-D</t>
  </si>
  <si>
    <t>Hanover 28</t>
  </si>
  <si>
    <t>846001189</t>
  </si>
  <si>
    <t>VC00000000014318</t>
  </si>
  <si>
    <t>1080-D</t>
  </si>
  <si>
    <t>Lewis Palmer 38</t>
  </si>
  <si>
    <t>846001191</t>
  </si>
  <si>
    <t>VC00000000014319</t>
  </si>
  <si>
    <t>El Paso County School District 38</t>
  </si>
  <si>
    <t>Mrs. Linda Williams-Blackwell</t>
  </si>
  <si>
    <t>Executive Director of Special Services</t>
  </si>
  <si>
    <t>146 Jefferson Street</t>
  </si>
  <si>
    <t>Monument</t>
  </si>
  <si>
    <t>80132-0040</t>
  </si>
  <si>
    <t>1110-D</t>
  </si>
  <si>
    <t>Falcon 49</t>
  </si>
  <si>
    <t>846001199</t>
  </si>
  <si>
    <t>VC00000000014320</t>
  </si>
  <si>
    <t>Ms. Sharon Hurst</t>
  </si>
  <si>
    <t>10850 Woodman Rd.</t>
  </si>
  <si>
    <t>Falcon</t>
  </si>
  <si>
    <t>1120</t>
  </si>
  <si>
    <t>1120-D</t>
  </si>
  <si>
    <t>Edison 54JT</t>
  </si>
  <si>
    <t>846001200</t>
  </si>
  <si>
    <t>VC00000000069566</t>
  </si>
  <si>
    <t>1130</t>
  </si>
  <si>
    <t>1130-D</t>
  </si>
  <si>
    <t>Miami/Yoder 60JT</t>
  </si>
  <si>
    <t>846002967</t>
  </si>
  <si>
    <t>VC00000000069607</t>
  </si>
  <si>
    <t>1140-D</t>
  </si>
  <si>
    <t>Canon RE-1</t>
  </si>
  <si>
    <t>FREMONT</t>
  </si>
  <si>
    <t>846013945</t>
  </si>
  <si>
    <t>VC00000000014435</t>
  </si>
  <si>
    <t>Fremont County School District RE-1</t>
  </si>
  <si>
    <t>Mrs. Debi Blackwell</t>
  </si>
  <si>
    <t>101 North 14th Street</t>
  </si>
  <si>
    <t>Canon City</t>
  </si>
  <si>
    <t>81212</t>
  </si>
  <si>
    <t>1150</t>
  </si>
  <si>
    <t>1150-D</t>
  </si>
  <si>
    <t>Florence RE 2</t>
  </si>
  <si>
    <t>846012305</t>
  </si>
  <si>
    <t>VC00000000014408</t>
  </si>
  <si>
    <t>1160</t>
  </si>
  <si>
    <t>1160-D</t>
  </si>
  <si>
    <t>Cotopaxi RE 3</t>
  </si>
  <si>
    <t>846001224</t>
  </si>
  <si>
    <t>VC00000000069567</t>
  </si>
  <si>
    <t>1180</t>
  </si>
  <si>
    <t>1180-D</t>
  </si>
  <si>
    <t>Roaring Fork Re1</t>
  </si>
  <si>
    <t>GARFIELD</t>
  </si>
  <si>
    <t>846012220</t>
  </si>
  <si>
    <t>VC00000000014400</t>
  </si>
  <si>
    <t>Roaring Fork School District RE-1</t>
  </si>
  <si>
    <t>1405 Grand Avenue, Box 820</t>
  </si>
  <si>
    <t>Glenwood Springs</t>
  </si>
  <si>
    <t>81601</t>
  </si>
  <si>
    <t>1195</t>
  </si>
  <si>
    <t>1195-D</t>
  </si>
  <si>
    <t>Garfield RE 2</t>
  </si>
  <si>
    <t>840525428</t>
  </si>
  <si>
    <t>VC00000000013022</t>
  </si>
  <si>
    <t>1215</t>
  </si>
  <si>
    <t>Calhan SD-Calhan MS</t>
  </si>
  <si>
    <t>1220</t>
  </si>
  <si>
    <t>1220-D</t>
  </si>
  <si>
    <t>Garfield 16</t>
  </si>
  <si>
    <t>846001236</t>
  </si>
  <si>
    <t>VC00000000018263</t>
  </si>
  <si>
    <t>1306</t>
  </si>
  <si>
    <t>Harrison School District #2-Carmel MS</t>
  </si>
  <si>
    <t>1330</t>
  </si>
  <si>
    <t>1330-D</t>
  </si>
  <si>
    <t>Gilpin RE1</t>
  </si>
  <si>
    <t>GILPIN</t>
  </si>
  <si>
    <t>846012518</t>
  </si>
  <si>
    <t>VC00000000069663</t>
  </si>
  <si>
    <t>1340</t>
  </si>
  <si>
    <t>1340-D</t>
  </si>
  <si>
    <t>West Grand 1JT</t>
  </si>
  <si>
    <t>GRAND</t>
  </si>
  <si>
    <t>846001263</t>
  </si>
  <si>
    <t>VC00000000018264</t>
  </si>
  <si>
    <t>1350</t>
  </si>
  <si>
    <t>1350-D</t>
  </si>
  <si>
    <t>East Grand 2</t>
  </si>
  <si>
    <t>GRANT</t>
  </si>
  <si>
    <t>846011425</t>
  </si>
  <si>
    <t>VC00000000014387</t>
  </si>
  <si>
    <t>Grand Co SD #2</t>
  </si>
  <si>
    <t>Gretchen Bretz</t>
  </si>
  <si>
    <t>P.O. Box 782</t>
  </si>
  <si>
    <t>Grandby</t>
  </si>
  <si>
    <t>80446</t>
  </si>
  <si>
    <t>1360-D</t>
  </si>
  <si>
    <t>Gunnison RE1J</t>
  </si>
  <si>
    <t>GUNNISON</t>
  </si>
  <si>
    <t>846013483</t>
  </si>
  <si>
    <t>VC00000000014427</t>
  </si>
  <si>
    <t>Gunnison County School District RE-1J</t>
  </si>
  <si>
    <t>Ms. Christine Sigwart</t>
  </si>
  <si>
    <t>800 North Blvd.</t>
  </si>
  <si>
    <t>Gunnison</t>
  </si>
  <si>
    <t>81230</t>
  </si>
  <si>
    <t>1380</t>
  </si>
  <si>
    <t>Hinsdale County RE-1</t>
  </si>
  <si>
    <t>Hinsdale</t>
  </si>
  <si>
    <t>846001288</t>
  </si>
  <si>
    <t>VC00000000014323</t>
  </si>
  <si>
    <t>P.O. Box 39</t>
  </si>
  <si>
    <t>Lake City</t>
  </si>
  <si>
    <t>81235</t>
  </si>
  <si>
    <t>1383</t>
  </si>
  <si>
    <t>Centennial Elementary School</t>
  </si>
  <si>
    <t>1390</t>
  </si>
  <si>
    <t>1390-D</t>
  </si>
  <si>
    <t>Huerfano RE1</t>
  </si>
  <si>
    <t>HUERFANO</t>
  </si>
  <si>
    <t>846011993</t>
  </si>
  <si>
    <t>VC00000000014396</t>
  </si>
  <si>
    <t>1392</t>
  </si>
  <si>
    <t>Montrose County SD-Centennial MS</t>
  </si>
  <si>
    <t>MONTROSE</t>
  </si>
  <si>
    <t>840517051</t>
  </si>
  <si>
    <t>VC00000000013000</t>
  </si>
  <si>
    <t>1400</t>
  </si>
  <si>
    <t>1400-D</t>
  </si>
  <si>
    <t>LaVeta RE2</t>
  </si>
  <si>
    <t>846014020</t>
  </si>
  <si>
    <t>VC00000000014436</t>
  </si>
  <si>
    <t>1402</t>
  </si>
  <si>
    <t>Pueblo City 60 Schools-Centennial HS</t>
  </si>
  <si>
    <t>PUEBLO</t>
  </si>
  <si>
    <t>846001882</t>
  </si>
  <si>
    <t>1410</t>
  </si>
  <si>
    <t>1410-D</t>
  </si>
  <si>
    <t>North Park R 1</t>
  </si>
  <si>
    <t>JACKSON</t>
  </si>
  <si>
    <t>846013288</t>
  </si>
  <si>
    <t>VC00000000014419</t>
  </si>
  <si>
    <t>1416</t>
  </si>
  <si>
    <t>Center Consolidated Schools, 26JT-Skogland MS</t>
  </si>
  <si>
    <t>SAGUACHE</t>
  </si>
  <si>
    <t>846001943</t>
  </si>
  <si>
    <t>VC00000000014340</t>
  </si>
  <si>
    <t>1420-D</t>
  </si>
  <si>
    <t>Jefferson R1</t>
  </si>
  <si>
    <t>Jefferson County School District R-1</t>
  </si>
  <si>
    <t>Ruth Stern</t>
  </si>
  <si>
    <t>Director of Exceptional Student Svcs.</t>
  </si>
  <si>
    <t>1829 Denver West Drive, Bldg #27
P.O. Box 4001</t>
  </si>
  <si>
    <t>Golden</t>
  </si>
  <si>
    <t>80401-0001</t>
  </si>
  <si>
    <t>1430</t>
  </si>
  <si>
    <t>1430-D</t>
  </si>
  <si>
    <t>Eads RE1</t>
  </si>
  <si>
    <t>KIOWA</t>
  </si>
  <si>
    <t>846014017</t>
  </si>
  <si>
    <t>VC00000000069679</t>
  </si>
  <si>
    <t>1440</t>
  </si>
  <si>
    <t>1440-D</t>
  </si>
  <si>
    <t>Plainview RE2</t>
  </si>
  <si>
    <t>846014612</t>
  </si>
  <si>
    <t>VC00000000069689</t>
  </si>
  <si>
    <t>1446</t>
  </si>
  <si>
    <t>Keenesburg SD-Weld Central HS</t>
  </si>
  <si>
    <t>846013310</t>
  </si>
  <si>
    <t>VC00000000014420</t>
  </si>
  <si>
    <t>1450</t>
  </si>
  <si>
    <t>1450-D</t>
  </si>
  <si>
    <t>Arriba Flagler C20</t>
  </si>
  <si>
    <t>KIT CARSON</t>
  </si>
  <si>
    <t>840958690</t>
  </si>
  <si>
    <t>VC00000000013564</t>
  </si>
  <si>
    <t>1451</t>
  </si>
  <si>
    <t>Addenbrook</t>
  </si>
  <si>
    <t>Jefferson</t>
  </si>
  <si>
    <t>1460</t>
  </si>
  <si>
    <t>1460-D</t>
  </si>
  <si>
    <t>Hi Plains R23</t>
  </si>
  <si>
    <t>840965857</t>
  </si>
  <si>
    <t>VC00000000013569</t>
  </si>
  <si>
    <t>1480</t>
  </si>
  <si>
    <t>1480-D</t>
  </si>
  <si>
    <t>Stratton R4</t>
  </si>
  <si>
    <t>846001423</t>
  </si>
  <si>
    <t>VC00000000069571</t>
  </si>
  <si>
    <t>1490</t>
  </si>
  <si>
    <t>1490-D</t>
  </si>
  <si>
    <t>Bethune R5</t>
  </si>
  <si>
    <t>846001382</t>
  </si>
  <si>
    <t>VC00000000069570</t>
  </si>
  <si>
    <t>1500</t>
  </si>
  <si>
    <t>1500-D</t>
  </si>
  <si>
    <t>Burlington RE 6J</t>
  </si>
  <si>
    <t>846012239</t>
  </si>
  <si>
    <t>VC00000000014404</t>
  </si>
  <si>
    <t>BURLINGTON RE-6J</t>
  </si>
  <si>
    <t>Marilyn Sexon</t>
  </si>
  <si>
    <t>1457 Martin Avenue</t>
  </si>
  <si>
    <t>Burlington</t>
  </si>
  <si>
    <t>80807</t>
  </si>
  <si>
    <t>1510</t>
  </si>
  <si>
    <t>1510-D</t>
  </si>
  <si>
    <t>Lake County R1</t>
  </si>
  <si>
    <t>LAKE</t>
  </si>
  <si>
    <t>846011994</t>
  </si>
  <si>
    <t>VC00000000014397</t>
  </si>
  <si>
    <t>Lake County School District R-1</t>
  </si>
  <si>
    <t>Bette Bullock</t>
  </si>
  <si>
    <t>Superintendent</t>
  </si>
  <si>
    <t>107 Spruce Street</t>
  </si>
  <si>
    <t>Leadville</t>
  </si>
  <si>
    <t>80461</t>
  </si>
  <si>
    <t>1520</t>
  </si>
  <si>
    <t>1520-D</t>
  </si>
  <si>
    <t>Durango 9R</t>
  </si>
  <si>
    <t>LA PLATA</t>
  </si>
  <si>
    <t>846012500</t>
  </si>
  <si>
    <t>VC00000000014412</t>
  </si>
  <si>
    <t>1530</t>
  </si>
  <si>
    <t>1530-D</t>
  </si>
  <si>
    <t>Bayfield 10 JT R</t>
  </si>
  <si>
    <t>846001442</t>
  </si>
  <si>
    <t>VC00000000014324</t>
  </si>
  <si>
    <t>BAYFIELD 10 JT-R</t>
  </si>
  <si>
    <t>Kristin Hays</t>
  </si>
  <si>
    <t>24 Clover Drive</t>
  </si>
  <si>
    <t>Bayfield</t>
  </si>
  <si>
    <t>81122</t>
  </si>
  <si>
    <t>1540</t>
  </si>
  <si>
    <t>1540-D</t>
  </si>
  <si>
    <t>Ignacio 11JT</t>
  </si>
  <si>
    <t>846001447</t>
  </si>
  <si>
    <t>VC00000000069572</t>
  </si>
  <si>
    <t>1550-D</t>
  </si>
  <si>
    <t>Poudre R1</t>
  </si>
  <si>
    <t>Larimer County School District R-1</t>
  </si>
  <si>
    <t>Ms. Christine Schott</t>
  </si>
  <si>
    <t>2407 La Porte Avenue</t>
  </si>
  <si>
    <t>Fort Collins</t>
  </si>
  <si>
    <t>80521</t>
  </si>
  <si>
    <t>1560-D</t>
  </si>
  <si>
    <t>Thompson R2J</t>
  </si>
  <si>
    <t>846013346</t>
  </si>
  <si>
    <t>Larimer County School District R-2J</t>
  </si>
  <si>
    <t>Ms. Karen Pielin</t>
  </si>
  <si>
    <t>535 North Douglas Avenue</t>
  </si>
  <si>
    <t>Loveland</t>
  </si>
  <si>
    <t>80537</t>
  </si>
  <si>
    <t>1570-D</t>
  </si>
  <si>
    <t>Estes Park R3</t>
  </si>
  <si>
    <t>846013249</t>
  </si>
  <si>
    <t>VC00000000018297</t>
  </si>
  <si>
    <t>Larimer County School District R-3</t>
  </si>
  <si>
    <t>Mr. Robert Richardson</t>
  </si>
  <si>
    <t>1605 Brodie Ave.</t>
  </si>
  <si>
    <t>Estes Park</t>
  </si>
  <si>
    <t>80517</t>
  </si>
  <si>
    <t>1571</t>
  </si>
  <si>
    <t>Cherry Creek Academy</t>
  </si>
  <si>
    <t>1580</t>
  </si>
  <si>
    <t>1580-D</t>
  </si>
  <si>
    <t>Trinidad 1</t>
  </si>
  <si>
    <t>LAS ANIMAS</t>
  </si>
  <si>
    <t>846001501</t>
  </si>
  <si>
    <t>VC00000000014325</t>
  </si>
  <si>
    <t>AD001</t>
  </si>
  <si>
    <t>1590</t>
  </si>
  <si>
    <t>1590-D</t>
  </si>
  <si>
    <t>Primero 2</t>
  </si>
  <si>
    <t>846006704</t>
  </si>
  <si>
    <t>VC00000000018286</t>
  </si>
  <si>
    <t>1600</t>
  </si>
  <si>
    <t>1600-D</t>
  </si>
  <si>
    <t>Hoehne 3</t>
  </si>
  <si>
    <t>846012241</t>
  </si>
  <si>
    <t>VC00000000069659</t>
  </si>
  <si>
    <t>900 Grant St., 2nd Floor</t>
  </si>
  <si>
    <t>1620</t>
  </si>
  <si>
    <t>1620-D</t>
  </si>
  <si>
    <t>Aguilar 6</t>
  </si>
  <si>
    <t>846001506</t>
  </si>
  <si>
    <t>VC00000000014326</t>
  </si>
  <si>
    <t>1630</t>
  </si>
  <si>
    <t>The Classical Academy Charter School</t>
  </si>
  <si>
    <t>1750</t>
  </si>
  <si>
    <t>1750-D</t>
  </si>
  <si>
    <t>Branson 82</t>
  </si>
  <si>
    <t>846002789</t>
  </si>
  <si>
    <t>VC00000000069598</t>
  </si>
  <si>
    <t>1760</t>
  </si>
  <si>
    <t>1760-D</t>
  </si>
  <si>
    <t>Kim 88</t>
  </si>
  <si>
    <t>846001550</t>
  </si>
  <si>
    <t>VC00000000069573</t>
  </si>
  <si>
    <t>1780</t>
  </si>
  <si>
    <t>1780-D</t>
  </si>
  <si>
    <t>Genoa Hugo C113</t>
  </si>
  <si>
    <t>LINCOLN</t>
  </si>
  <si>
    <t>846005392</t>
  </si>
  <si>
    <t>VC00000000069613</t>
  </si>
  <si>
    <t>GENOA-HUGO C113</t>
  </si>
  <si>
    <t>Ellen Froman</t>
  </si>
  <si>
    <t>220 W 7th P.O Box 247</t>
  </si>
  <si>
    <t>Hugo</t>
  </si>
  <si>
    <t>80821</t>
  </si>
  <si>
    <t>1790</t>
  </si>
  <si>
    <t>1790-D</t>
  </si>
  <si>
    <t>Limon RE 4J</t>
  </si>
  <si>
    <t>846007247</t>
  </si>
  <si>
    <t>VC00000000069621</t>
  </si>
  <si>
    <t>1795</t>
  </si>
  <si>
    <t>CSI-CSEC</t>
  </si>
  <si>
    <t>Douglas RE-1, Castle Rock</t>
  </si>
  <si>
    <t>1810</t>
  </si>
  <si>
    <t>1810-D</t>
  </si>
  <si>
    <t>Karval RE 23</t>
  </si>
  <si>
    <t>846014645</t>
  </si>
  <si>
    <t>VC00000000069690</t>
  </si>
  <si>
    <t>1828-D</t>
  </si>
  <si>
    <t>Valley RE 1</t>
  </si>
  <si>
    <t>LOGAN</t>
  </si>
  <si>
    <t>840531962</t>
  </si>
  <si>
    <t>VC00000000013038</t>
  </si>
  <si>
    <t>Logan County School District RE-1</t>
  </si>
  <si>
    <t>Ms. Dianne Cox</t>
  </si>
  <si>
    <t>415 Beattie Street</t>
  </si>
  <si>
    <t>Sterling</t>
  </si>
  <si>
    <t>80751-3915</t>
  </si>
  <si>
    <t>1850</t>
  </si>
  <si>
    <t>1850-D</t>
  </si>
  <si>
    <t>Frenchman RE 3</t>
  </si>
  <si>
    <t>846014013</t>
  </si>
  <si>
    <t>VC00000000069678</t>
  </si>
  <si>
    <t>1860</t>
  </si>
  <si>
    <t>1860-D</t>
  </si>
  <si>
    <t>Buffalo RE 4</t>
  </si>
  <si>
    <t>846013385</t>
  </si>
  <si>
    <t>VC00000000014423</t>
  </si>
  <si>
    <t>1866</t>
  </si>
  <si>
    <t>DPS-ACE Challenge</t>
  </si>
  <si>
    <t>1870</t>
  </si>
  <si>
    <t>Plateau RE5</t>
  </si>
  <si>
    <t>846001597</t>
  </si>
  <si>
    <t>VC00000000069574</t>
  </si>
  <si>
    <t>PLATEAU RE-5</t>
  </si>
  <si>
    <t>Tammy Fehringer</t>
  </si>
  <si>
    <t>311 Coleman Avenue</t>
  </si>
  <si>
    <t>Peetz</t>
  </si>
  <si>
    <t>80747</t>
  </si>
  <si>
    <t>19010</t>
  </si>
  <si>
    <t>19020</t>
  </si>
  <si>
    <t>Elizabeth/Platte Canyon</t>
  </si>
  <si>
    <t>846001145A</t>
  </si>
  <si>
    <t>19205</t>
  </si>
  <si>
    <t>Elbert C-1, Elizabeth</t>
  </si>
  <si>
    <t>1980</t>
  </si>
  <si>
    <t>1980-D</t>
  </si>
  <si>
    <t>DeBeque 49JT</t>
  </si>
  <si>
    <t>MESA</t>
  </si>
  <si>
    <t>846001231</t>
  </si>
  <si>
    <t>VC00000000014321</t>
  </si>
  <si>
    <t>DE BEQUE 49JT</t>
  </si>
  <si>
    <t>Al Bumgartle</t>
  </si>
  <si>
    <t>De Beque</t>
  </si>
  <si>
    <t>81630</t>
  </si>
  <si>
    <t>1990</t>
  </si>
  <si>
    <t>1990-D</t>
  </si>
  <si>
    <t>Plateau 50</t>
  </si>
  <si>
    <t>846002847</t>
  </si>
  <si>
    <t>VC00000000069601</t>
  </si>
  <si>
    <t>PLATEAU VALLEY 50</t>
  </si>
  <si>
    <t>John Vail</t>
  </si>
  <si>
    <t>56600 Hwy 330</t>
  </si>
  <si>
    <t>Collbran</t>
  </si>
  <si>
    <t>81624</t>
  </si>
  <si>
    <t>2000-D</t>
  </si>
  <si>
    <t>Mesa 51</t>
  </si>
  <si>
    <t>846002839</t>
  </si>
  <si>
    <t>VC00000000014360</t>
  </si>
  <si>
    <t>Mesa County School District 51</t>
  </si>
  <si>
    <t>Damon Lockhart</t>
  </si>
  <si>
    <t>Special Ed Coordinator</t>
  </si>
  <si>
    <t>930 Ute Ave</t>
  </si>
  <si>
    <t>Grand Junction</t>
  </si>
  <si>
    <t>81501</t>
  </si>
  <si>
    <t>2010</t>
  </si>
  <si>
    <t>2010-D</t>
  </si>
  <si>
    <t>Creede 1</t>
  </si>
  <si>
    <t>MINERAL</t>
  </si>
  <si>
    <t>840941176</t>
  </si>
  <si>
    <t>VC00000000013545</t>
  </si>
  <si>
    <t>2018</t>
  </si>
  <si>
    <t>Moffat 2 - Crestone Charter School</t>
  </si>
  <si>
    <t>846001938</t>
  </si>
  <si>
    <t>VC00000000069583</t>
  </si>
  <si>
    <t>2020-D</t>
  </si>
  <si>
    <t>Moffat 1</t>
  </si>
  <si>
    <t>MOFFAT</t>
  </si>
  <si>
    <t>846012146</t>
  </si>
  <si>
    <t>VC00000000014399</t>
  </si>
  <si>
    <t>Moffat County School District RE-1</t>
  </si>
  <si>
    <t>Ms. Christine Villard</t>
  </si>
  <si>
    <t>775 Yampa Ave</t>
  </si>
  <si>
    <t>Craig</t>
  </si>
  <si>
    <t>81625</t>
  </si>
  <si>
    <t>2024</t>
  </si>
  <si>
    <t>Cripple Creek/Victor SD-Cripple Creek Victor Jr/Sr High</t>
  </si>
  <si>
    <t>TELLER</t>
  </si>
  <si>
    <t>846013740</t>
  </si>
  <si>
    <t>VC00000000014432</t>
  </si>
  <si>
    <t>2035</t>
  </si>
  <si>
    <t>2035-D</t>
  </si>
  <si>
    <t>Montezuma Cortez RE1</t>
  </si>
  <si>
    <t>MONTEZUMA</t>
  </si>
  <si>
    <t>840525195</t>
  </si>
  <si>
    <t>VC00000000013021</t>
  </si>
  <si>
    <t>2055</t>
  </si>
  <si>
    <t>2055-D</t>
  </si>
  <si>
    <t>Dolores RE4A</t>
  </si>
  <si>
    <t>840529518</t>
  </si>
  <si>
    <t>VC00000000013032</t>
  </si>
  <si>
    <t>2070</t>
  </si>
  <si>
    <t>2070-D</t>
  </si>
  <si>
    <t>Mancos RE6</t>
  </si>
  <si>
    <t>846001694</t>
  </si>
  <si>
    <t>VC00000000069575</t>
  </si>
  <si>
    <t>2115</t>
  </si>
  <si>
    <t>DSST Stapleton Middle School</t>
  </si>
  <si>
    <t>2145</t>
  </si>
  <si>
    <t>DSST Green Valley Ranch High School</t>
  </si>
  <si>
    <t>2148</t>
  </si>
  <si>
    <t>Del Norte-Del Norte MS</t>
  </si>
  <si>
    <t>RIO GRANDE</t>
  </si>
  <si>
    <t>846001899</t>
  </si>
  <si>
    <t>VC00000000014338</t>
  </si>
  <si>
    <t>Fort Lupton/Keenesburg, Fort Lupton</t>
  </si>
  <si>
    <t>846002059B</t>
  </si>
  <si>
    <t>VC00000000014344</t>
  </si>
  <si>
    <t>2150</t>
  </si>
  <si>
    <t>SLVBOCES-Del Norte HS</t>
  </si>
  <si>
    <t>840568137</t>
  </si>
  <si>
    <t>2180-D</t>
  </si>
  <si>
    <t>Montrose RE 1J</t>
  </si>
  <si>
    <t>Montrose County School District RE-1J</t>
  </si>
  <si>
    <t>Ms. Lynn Gentry</t>
  </si>
  <si>
    <t>526 North 6th Street</t>
  </si>
  <si>
    <t>Montrose</t>
  </si>
  <si>
    <t>81401</t>
  </si>
  <si>
    <t>2185</t>
  </si>
  <si>
    <t>DSST Stapleton High School</t>
  </si>
  <si>
    <t>2190</t>
  </si>
  <si>
    <t>2190-D</t>
  </si>
  <si>
    <t>West End RE2</t>
  </si>
  <si>
    <t>846014283</t>
  </si>
  <si>
    <t>VC00000000014440</t>
  </si>
  <si>
    <t>2207</t>
  </si>
  <si>
    <t>Downtown Denver Expeditionary School</t>
  </si>
  <si>
    <t>2208</t>
  </si>
  <si>
    <t>SJBOCES-Dolores HS</t>
  </si>
  <si>
    <t>840603542</t>
  </si>
  <si>
    <t>VC00000000061152</t>
  </si>
  <si>
    <t>2209</t>
  </si>
  <si>
    <t>DPS-DCIS-Multiple</t>
  </si>
  <si>
    <t>2233</t>
  </si>
  <si>
    <t>DSST: Cole MS</t>
  </si>
  <si>
    <t>2395</t>
  </si>
  <si>
    <t>2395-D</t>
  </si>
  <si>
    <t>Brush RE 2J</t>
  </si>
  <si>
    <t>MORGAN</t>
  </si>
  <si>
    <t>846001734</t>
  </si>
  <si>
    <t>VC00000000014328</t>
  </si>
  <si>
    <t>2405-D</t>
  </si>
  <si>
    <t>Ft Morgan RE3</t>
  </si>
  <si>
    <t>840558263</t>
  </si>
  <si>
    <t>VC00000000013052</t>
  </si>
  <si>
    <t>Fort Morgan School District RE-3</t>
  </si>
  <si>
    <t>Ms. Candace Kensinger</t>
  </si>
  <si>
    <t>300 Devel Street</t>
  </si>
  <si>
    <t>Fort Morgan</t>
  </si>
  <si>
    <t>80701-2656</t>
  </si>
  <si>
    <t>2505</t>
  </si>
  <si>
    <t>2505-D</t>
  </si>
  <si>
    <t>Weldon Valley RE 20J</t>
  </si>
  <si>
    <t>846001737</t>
  </si>
  <si>
    <t>VC00000000069576</t>
  </si>
  <si>
    <t>WELDON VALLEY RE-20(J)</t>
  </si>
  <si>
    <t>Fran Covelli</t>
  </si>
  <si>
    <t>911 North Avenue</t>
  </si>
  <si>
    <t>Weldona</t>
  </si>
  <si>
    <t>80653</t>
  </si>
  <si>
    <t>2515</t>
  </si>
  <si>
    <t>2515-D</t>
  </si>
  <si>
    <t>Wiggins RE 50J</t>
  </si>
  <si>
    <t>846002087</t>
  </si>
  <si>
    <t>VC00000000014345</t>
  </si>
  <si>
    <t>2520</t>
  </si>
  <si>
    <t>2520-D</t>
  </si>
  <si>
    <t>East Otero R1</t>
  </si>
  <si>
    <t>OTERO</t>
  </si>
  <si>
    <t>846014414</t>
  </si>
  <si>
    <t>VC00000000014444</t>
  </si>
  <si>
    <t>2530</t>
  </si>
  <si>
    <t>2530-D</t>
  </si>
  <si>
    <t>Rocky Ford R2</t>
  </si>
  <si>
    <t>846013479</t>
  </si>
  <si>
    <t>VC00000000014426</t>
  </si>
  <si>
    <t>2535</t>
  </si>
  <si>
    <t>2535-D</t>
  </si>
  <si>
    <t>Manzanola 3J</t>
  </si>
  <si>
    <t>846001750</t>
  </si>
  <si>
    <t>VC00000000014329</t>
  </si>
  <si>
    <t>MANZANOLA 3J</t>
  </si>
  <si>
    <t>Geri Hodges</t>
  </si>
  <si>
    <t>P.O. Box 148</t>
  </si>
  <si>
    <t>Manzanola</t>
  </si>
  <si>
    <t>81058</t>
  </si>
  <si>
    <t>2540</t>
  </si>
  <si>
    <t>2540-D</t>
  </si>
  <si>
    <t>Fowler R4J</t>
  </si>
  <si>
    <t>846014360</t>
  </si>
  <si>
    <t>VC00000000014441</t>
  </si>
  <si>
    <t>FOWLER R-4J</t>
  </si>
  <si>
    <t>Michael R. Thomas</t>
  </si>
  <si>
    <t>P.O. Box 218</t>
  </si>
  <si>
    <t>Fowler</t>
  </si>
  <si>
    <t>81039</t>
  </si>
  <si>
    <t>2560</t>
  </si>
  <si>
    <t>2560-D</t>
  </si>
  <si>
    <t>Cheraw 31</t>
  </si>
  <si>
    <t>846001765</t>
  </si>
  <si>
    <t>VC00000000014330</t>
  </si>
  <si>
    <t>2570</t>
  </si>
  <si>
    <t>2570-D</t>
  </si>
  <si>
    <t>Swink 33</t>
  </si>
  <si>
    <t>846001767</t>
  </si>
  <si>
    <t>VC00000000069578</t>
  </si>
  <si>
    <t>2580</t>
  </si>
  <si>
    <t>2580-D</t>
  </si>
  <si>
    <t>Ouray R1</t>
  </si>
  <si>
    <t>OURAY</t>
  </si>
  <si>
    <t>846001772</t>
  </si>
  <si>
    <t>VC00000000069579</t>
  </si>
  <si>
    <t>2590</t>
  </si>
  <si>
    <t>2590-D</t>
  </si>
  <si>
    <t>Ridgway R2</t>
  </si>
  <si>
    <t>846006275</t>
  </si>
  <si>
    <t>VC00000000069619</t>
  </si>
  <si>
    <t>2600</t>
  </si>
  <si>
    <t>2600-D</t>
  </si>
  <si>
    <t>Platte Canyon 1</t>
  </si>
  <si>
    <t>PARK</t>
  </si>
  <si>
    <t>846001776</t>
  </si>
  <si>
    <t>VC00000000014332</t>
  </si>
  <si>
    <t>Gunnison RE-1J, Gunnison</t>
  </si>
  <si>
    <t>2610</t>
  </si>
  <si>
    <t>2610-D</t>
  </si>
  <si>
    <t>Park County RE2</t>
  </si>
  <si>
    <t>846001777</t>
  </si>
  <si>
    <t>VC00000000014333</t>
  </si>
  <si>
    <t>2620</t>
  </si>
  <si>
    <t>2620-D</t>
  </si>
  <si>
    <t>Holyoke RE1J</t>
  </si>
  <si>
    <t>PHILLIPS</t>
  </si>
  <si>
    <t>846012886</t>
  </si>
  <si>
    <t>VC00000000014417</t>
  </si>
  <si>
    <t>2630</t>
  </si>
  <si>
    <t>2630-D</t>
  </si>
  <si>
    <t>Haxtun RE 2j</t>
  </si>
  <si>
    <t>846012502</t>
  </si>
  <si>
    <t>VC00000000014414</t>
  </si>
  <si>
    <t>2640</t>
  </si>
  <si>
    <t>2640-D</t>
  </si>
  <si>
    <t>Aspen 1</t>
  </si>
  <si>
    <t>PITKIN</t>
  </si>
  <si>
    <t>846002890</t>
  </si>
  <si>
    <t>VC00000000069604</t>
  </si>
  <si>
    <t>2650</t>
  </si>
  <si>
    <t>2650-D</t>
  </si>
  <si>
    <t>Granada RE1</t>
  </si>
  <si>
    <t>PROWERS</t>
  </si>
  <si>
    <t>846012913</t>
  </si>
  <si>
    <t>VC00000000069667</t>
  </si>
  <si>
    <t>2660</t>
  </si>
  <si>
    <t>2660-D</t>
  </si>
  <si>
    <t>Lamar RE2</t>
  </si>
  <si>
    <t>846011826</t>
  </si>
  <si>
    <t>VC00000000014392</t>
  </si>
  <si>
    <t>LAMAR RE-2</t>
  </si>
  <si>
    <t>Connie Jacobsen</t>
  </si>
  <si>
    <t>210 West Pearl St</t>
  </si>
  <si>
    <t>Lamar</t>
  </si>
  <si>
    <t>81052</t>
  </si>
  <si>
    <t>2670</t>
  </si>
  <si>
    <t>2670-D</t>
  </si>
  <si>
    <t>Holly RE 3</t>
  </si>
  <si>
    <t>846011860</t>
  </si>
  <si>
    <t>VC00000000014393</t>
  </si>
  <si>
    <t>2680</t>
  </si>
  <si>
    <t>2680-D</t>
  </si>
  <si>
    <t>Wiley RE 13 JT</t>
  </si>
  <si>
    <t>846001821</t>
  </si>
  <si>
    <t>VC00000000014334</t>
  </si>
  <si>
    <t>2690-D</t>
  </si>
  <si>
    <t>Pueblo 60</t>
  </si>
  <si>
    <t>Pueblo County School District 60</t>
  </si>
  <si>
    <t>Dr Jana Macias</t>
  </si>
  <si>
    <t>215 E. Orman Ave.</t>
  </si>
  <si>
    <t>Pueblo</t>
  </si>
  <si>
    <t>81004</t>
  </si>
  <si>
    <t>2700-D</t>
  </si>
  <si>
    <t>Pueblo 70</t>
  </si>
  <si>
    <t>846002832</t>
  </si>
  <si>
    <t>VC00000000014359</t>
  </si>
  <si>
    <t>Pueblo County School District 70</t>
  </si>
  <si>
    <t>Mr. Greg Keasling</t>
  </si>
  <si>
    <t>Interim Director of Special Education</t>
  </si>
  <si>
    <t>24951 Highway 50 East</t>
  </si>
  <si>
    <t>81006</t>
  </si>
  <si>
    <t>2710</t>
  </si>
  <si>
    <t>2710-D</t>
  </si>
  <si>
    <t>Meeker RE1</t>
  </si>
  <si>
    <t>RIO BLANCO</t>
  </si>
  <si>
    <t>846011573</t>
  </si>
  <si>
    <t>VC00000000014389</t>
  </si>
  <si>
    <t>2720</t>
  </si>
  <si>
    <t>2720-D</t>
  </si>
  <si>
    <t>Rangely RE4</t>
  </si>
  <si>
    <t>846001889</t>
  </si>
  <si>
    <t>VC00000000014336</t>
  </si>
  <si>
    <t>2730</t>
  </si>
  <si>
    <t>2730-D</t>
  </si>
  <si>
    <t>Del Norte C7</t>
  </si>
  <si>
    <t>2740</t>
  </si>
  <si>
    <t>2740-D</t>
  </si>
  <si>
    <t>Monte Vista C8</t>
  </si>
  <si>
    <t>846001901</t>
  </si>
  <si>
    <t>VC00000000014339</t>
  </si>
  <si>
    <t>2750</t>
  </si>
  <si>
    <t>2750-D</t>
  </si>
  <si>
    <t>Sargent RE 33J</t>
  </si>
  <si>
    <t>846001898</t>
  </si>
  <si>
    <t>VC00000000014337</t>
  </si>
  <si>
    <t>SARGENT RE-33J</t>
  </si>
  <si>
    <t>Sharon Adams</t>
  </si>
  <si>
    <t>7090 North Road 2 East</t>
  </si>
  <si>
    <t>Monte Vista</t>
  </si>
  <si>
    <t>81144</t>
  </si>
  <si>
    <t>2752</t>
  </si>
  <si>
    <t>Englewood Schools-Englewood MS</t>
  </si>
  <si>
    <t>2760</t>
  </si>
  <si>
    <t>2760-D</t>
  </si>
  <si>
    <t>Hayden RE1</t>
  </si>
  <si>
    <t>ROUTT</t>
  </si>
  <si>
    <t>846012221</t>
  </si>
  <si>
    <t>VC00000000014401</t>
  </si>
  <si>
    <t>HAYDEN RE-1</t>
  </si>
  <si>
    <t>Robert Winn</t>
  </si>
  <si>
    <t>Hayden</t>
  </si>
  <si>
    <t>81639</t>
  </si>
  <si>
    <t>2770</t>
  </si>
  <si>
    <t>2770-D</t>
  </si>
  <si>
    <t>Steamboat Springs Re2</t>
  </si>
  <si>
    <t>846012306</t>
  </si>
  <si>
    <t>VC00000000014409</t>
  </si>
  <si>
    <t>STEAMBOAT SPRINGS RE-2</t>
  </si>
  <si>
    <t>Ruth McBride</t>
  </si>
  <si>
    <t>325 7th Street</t>
  </si>
  <si>
    <t>Steamboat Springs</t>
  </si>
  <si>
    <t>80477</t>
  </si>
  <si>
    <t>2780</t>
  </si>
  <si>
    <t>2780-D</t>
  </si>
  <si>
    <t>South Routt RE3</t>
  </si>
  <si>
    <t>846012326</t>
  </si>
  <si>
    <t>VC00000000014410</t>
  </si>
  <si>
    <t>SOUTH ROUTT RE 3</t>
  </si>
  <si>
    <t>Brenda Little</t>
  </si>
  <si>
    <t>Box 158</t>
  </si>
  <si>
    <t>Oak Creek</t>
  </si>
  <si>
    <t>80467</t>
  </si>
  <si>
    <t>2790</t>
  </si>
  <si>
    <t>2790-D</t>
  </si>
  <si>
    <t>Mountain Valley RE1</t>
  </si>
  <si>
    <t>846001937</t>
  </si>
  <si>
    <t>VC00000000069582</t>
  </si>
  <si>
    <t>2800</t>
  </si>
  <si>
    <t>2800-D</t>
  </si>
  <si>
    <t>Moffat 2</t>
  </si>
  <si>
    <t>2810</t>
  </si>
  <si>
    <t>2810-D</t>
  </si>
  <si>
    <t>Center 26 JT</t>
  </si>
  <si>
    <t>2820</t>
  </si>
  <si>
    <t>2820-D</t>
  </si>
  <si>
    <t>Silverton 1</t>
  </si>
  <si>
    <t>SAN JUAN</t>
  </si>
  <si>
    <t>846001945</t>
  </si>
  <si>
    <t>VC00000000069585</t>
  </si>
  <si>
    <t>SILVERTON 1</t>
  </si>
  <si>
    <t>Kim White</t>
  </si>
  <si>
    <t>Silverton</t>
  </si>
  <si>
    <t>81433</t>
  </si>
  <si>
    <t>2830</t>
  </si>
  <si>
    <t>2830-D</t>
  </si>
  <si>
    <t>Telluride R1</t>
  </si>
  <si>
    <t>SAN MIGUEL</t>
  </si>
  <si>
    <t>846001946</t>
  </si>
  <si>
    <t>VC00000000018268</t>
  </si>
  <si>
    <t>2840</t>
  </si>
  <si>
    <t>2840-D</t>
  </si>
  <si>
    <t>Norwood R2J</t>
  </si>
  <si>
    <t>846013944</t>
  </si>
  <si>
    <t>VC00000000069677</t>
  </si>
  <si>
    <t>NORWOOD R-2J</t>
  </si>
  <si>
    <t>Lana Oliver</t>
  </si>
  <si>
    <t>P.O Box 448</t>
  </si>
  <si>
    <t>Norwood</t>
  </si>
  <si>
    <t>81423</t>
  </si>
  <si>
    <t>2862</t>
  </si>
  <si>
    <t>2862-D</t>
  </si>
  <si>
    <t>Julesburg RE1</t>
  </si>
  <si>
    <t>SEDGWICK</t>
  </si>
  <si>
    <t>840524976</t>
  </si>
  <si>
    <t>VC00000000060839</t>
  </si>
  <si>
    <t>2865</t>
  </si>
  <si>
    <t>2865-D</t>
  </si>
  <si>
    <t>Revere School District</t>
  </si>
  <si>
    <t>840523988</t>
  </si>
  <si>
    <t>VC00000000060834</t>
  </si>
  <si>
    <t>3000</t>
  </si>
  <si>
    <t>3000-D</t>
  </si>
  <si>
    <t>Summit RE1</t>
  </si>
  <si>
    <t>SUMMIT</t>
  </si>
  <si>
    <t>846011247</t>
  </si>
  <si>
    <t>VC00000000014385</t>
  </si>
  <si>
    <t>Jefferson District R-1, Golden</t>
  </si>
  <si>
    <t>3010</t>
  </si>
  <si>
    <t>3010-D</t>
  </si>
  <si>
    <t>Cripple Creek RE1</t>
  </si>
  <si>
    <t>CRIPPLE CREEK-VICTOR RE-1</t>
  </si>
  <si>
    <t>Michael McDonald</t>
  </si>
  <si>
    <t>P.O. Box</t>
  </si>
  <si>
    <t>Cripple Creek</t>
  </si>
  <si>
    <t>80813</t>
  </si>
  <si>
    <t>3020</t>
  </si>
  <si>
    <t>3020-D</t>
  </si>
  <si>
    <t>Woodland Park Re2</t>
  </si>
  <si>
    <t>840513959</t>
  </si>
  <si>
    <t>VC00000000012995</t>
  </si>
  <si>
    <t>Woodland Park School District Re-2</t>
  </si>
  <si>
    <t>Beverly Tarpley</t>
  </si>
  <si>
    <t>Assistant Superintendent</t>
  </si>
  <si>
    <t>P.O. Box 99</t>
  </si>
  <si>
    <t>Woodland Park</t>
  </si>
  <si>
    <t>80866</t>
  </si>
  <si>
    <t>3030</t>
  </si>
  <si>
    <t>3030-D</t>
  </si>
  <si>
    <t>Akron R1</t>
  </si>
  <si>
    <t>WASHINGTON</t>
  </si>
  <si>
    <t>846012234</t>
  </si>
  <si>
    <t>VC00000000014403</t>
  </si>
  <si>
    <t>3040</t>
  </si>
  <si>
    <t>3040-D</t>
  </si>
  <si>
    <t>Arickaree R2</t>
  </si>
  <si>
    <t>846012959</t>
  </si>
  <si>
    <t>VC00000000069668</t>
  </si>
  <si>
    <t>ARICKAREE R-2</t>
  </si>
  <si>
    <t>Gena Ramey</t>
  </si>
  <si>
    <t>12155 County Road NN</t>
  </si>
  <si>
    <t>Anton</t>
  </si>
  <si>
    <t>80801</t>
  </si>
  <si>
    <t>3050</t>
  </si>
  <si>
    <t>3050-D</t>
  </si>
  <si>
    <t>Otis R3</t>
  </si>
  <si>
    <t>846001986</t>
  </si>
  <si>
    <t>VC00000000014342</t>
  </si>
  <si>
    <t>OTIS R-3</t>
  </si>
  <si>
    <t>Jeff S. Durbin</t>
  </si>
  <si>
    <t>301 Work Street</t>
  </si>
  <si>
    <t>Otis</t>
  </si>
  <si>
    <t>80743</t>
  </si>
  <si>
    <t>3060</t>
  </si>
  <si>
    <t>3060-D</t>
  </si>
  <si>
    <t>Lone Star 101</t>
  </si>
  <si>
    <t>846005764</t>
  </si>
  <si>
    <t>VC00000000069615</t>
  </si>
  <si>
    <t>3070</t>
  </si>
  <si>
    <t>3070-D</t>
  </si>
  <si>
    <t>Woodlin R 104</t>
  </si>
  <si>
    <t>846010187</t>
  </si>
  <si>
    <t>VC00000000069636</t>
  </si>
  <si>
    <t>3078</t>
  </si>
  <si>
    <t>Ft Morgan-Ft Morgan HS</t>
  </si>
  <si>
    <t>3080</t>
  </si>
  <si>
    <t>3080-D</t>
  </si>
  <si>
    <t>Gilcrest Re1</t>
  </si>
  <si>
    <t>846013393</t>
  </si>
  <si>
    <t>VC00000000014424</t>
  </si>
  <si>
    <t>3085</t>
  </si>
  <si>
    <t>3085-D</t>
  </si>
  <si>
    <t>Eaton RE2</t>
  </si>
  <si>
    <t>3090</t>
  </si>
  <si>
    <t>3090-D</t>
  </si>
  <si>
    <t>Weld County Re-3J</t>
  </si>
  <si>
    <t>3100-D</t>
  </si>
  <si>
    <t>Windosor RE4</t>
  </si>
  <si>
    <t>846013749</t>
  </si>
  <si>
    <t>Weld County School District RE-4</t>
  </si>
  <si>
    <t>Dr. Steven Sandoval</t>
  </si>
  <si>
    <t>P.O. Box 609</t>
  </si>
  <si>
    <t>Windsor</t>
  </si>
  <si>
    <t>80550</t>
  </si>
  <si>
    <t>3110-D</t>
  </si>
  <si>
    <t>Johnstown-Milliken Re5J</t>
  </si>
  <si>
    <t>846014680</t>
  </si>
  <si>
    <t>VC00000000014447</t>
  </si>
  <si>
    <t>3120-D</t>
  </si>
  <si>
    <t>Greeley 6</t>
  </si>
  <si>
    <t>846002058</t>
  </si>
  <si>
    <t>VC00000000014343</t>
  </si>
  <si>
    <t>Weld County School District 6</t>
  </si>
  <si>
    <t>Ms. Mary Gomez</t>
  </si>
  <si>
    <t>1025 9th Avenue</t>
  </si>
  <si>
    <t>Greeley</t>
  </si>
  <si>
    <t>80631</t>
  </si>
  <si>
    <t>3130</t>
  </si>
  <si>
    <t>3130-D</t>
  </si>
  <si>
    <t>Platte RE7</t>
  </si>
  <si>
    <t>846014646</t>
  </si>
  <si>
    <t>VC00000000069691</t>
  </si>
  <si>
    <t>3140-D</t>
  </si>
  <si>
    <t>Ft. Lupton Re8</t>
  </si>
  <si>
    <t>846002059</t>
  </si>
  <si>
    <t>3145</t>
  </si>
  <si>
    <t>3145-D</t>
  </si>
  <si>
    <t>Ault RE9</t>
  </si>
  <si>
    <t>840519019</t>
  </si>
  <si>
    <t>VC00000000013008</t>
  </si>
  <si>
    <t>3146</t>
  </si>
  <si>
    <t>3146-D</t>
  </si>
  <si>
    <t>Briggsdale RE10</t>
  </si>
  <si>
    <t>840529135</t>
  </si>
  <si>
    <t>VC00000000060862</t>
  </si>
  <si>
    <t>3147</t>
  </si>
  <si>
    <t>3147-D</t>
  </si>
  <si>
    <t>Prairie RE11</t>
  </si>
  <si>
    <t>840529286</t>
  </si>
  <si>
    <t>VC00000000013030</t>
  </si>
  <si>
    <t>3148</t>
  </si>
  <si>
    <t>3148-D</t>
  </si>
  <si>
    <t>Pawnee RE12</t>
  </si>
  <si>
    <t>846002113</t>
  </si>
  <si>
    <t>VC00000000069587</t>
  </si>
  <si>
    <t>3200</t>
  </si>
  <si>
    <t>3200-D</t>
  </si>
  <si>
    <t>Yuma 1</t>
  </si>
  <si>
    <t>YUMA</t>
  </si>
  <si>
    <t>841577613</t>
  </si>
  <si>
    <t>VC00000000014076</t>
  </si>
  <si>
    <t>3210</t>
  </si>
  <si>
    <t>3210-D</t>
  </si>
  <si>
    <t>Wray RD2</t>
  </si>
  <si>
    <t>841579346</t>
  </si>
  <si>
    <t>VC00000000014079</t>
  </si>
  <si>
    <t>3220</t>
  </si>
  <si>
    <t>3220-D</t>
  </si>
  <si>
    <t>Idalia RJ3</t>
  </si>
  <si>
    <t>841579345</t>
  </si>
  <si>
    <t>VC00000000068952</t>
  </si>
  <si>
    <t>3230</t>
  </si>
  <si>
    <t>3230-D</t>
  </si>
  <si>
    <t>Liberty J4</t>
  </si>
  <si>
    <t>841577610</t>
  </si>
  <si>
    <t>VC00000000014075</t>
  </si>
  <si>
    <t>3326</t>
  </si>
  <si>
    <t>Global Village Academy-CSI</t>
  </si>
  <si>
    <t>CSI</t>
  </si>
  <si>
    <t>3399</t>
  </si>
  <si>
    <t>Global Village Academy-Ft Collins</t>
  </si>
  <si>
    <t>3475</t>
  </si>
  <si>
    <t>Falcon 40-GOAL</t>
  </si>
  <si>
    <t>3570</t>
  </si>
  <si>
    <t>Mesa 51 SD-Grand Junction HS</t>
  </si>
  <si>
    <t>3610</t>
  </si>
  <si>
    <t>Greeley- Greeley Central HS</t>
  </si>
  <si>
    <t>3639</t>
  </si>
  <si>
    <t>Girls Athletic Leadership School of Denver</t>
  </si>
  <si>
    <t>3987</t>
  </si>
  <si>
    <t>Highline Academy Charter School</t>
  </si>
  <si>
    <t>4058</t>
  </si>
  <si>
    <t>Holly SD-Holly HS</t>
  </si>
  <si>
    <t>Moffat RE-1, Craig</t>
  </si>
  <si>
    <t>4378</t>
  </si>
  <si>
    <t>James Irwin Charter School</t>
  </si>
  <si>
    <t>4381</t>
  </si>
  <si>
    <t>DSST College View Middle School</t>
  </si>
  <si>
    <t>4422</t>
  </si>
  <si>
    <t>Jefferson County-Jefferson HS</t>
  </si>
  <si>
    <t>4439</t>
  </si>
  <si>
    <t>Juniper Ridge</t>
  </si>
  <si>
    <t>Mesa</t>
  </si>
  <si>
    <t>4507</t>
  </si>
  <si>
    <t>KIPP Montbello College Prep</t>
  </si>
  <si>
    <t>4699</t>
  </si>
  <si>
    <t>CSI-NAS</t>
  </si>
  <si>
    <t>4732</t>
  </si>
  <si>
    <t>KIPP Sunshine Peak Academy</t>
  </si>
  <si>
    <t>4765</t>
  </si>
  <si>
    <t>Children's Kiva Charter School</t>
  </si>
  <si>
    <t>4795</t>
  </si>
  <si>
    <t>Denver Public Schools-Kunsmiller-Muliple</t>
  </si>
  <si>
    <t>4899</t>
  </si>
  <si>
    <t>Hinsdale-Lake City Community School</t>
  </si>
  <si>
    <t>HINSDALE</t>
  </si>
  <si>
    <t>4904</t>
  </si>
  <si>
    <t>Lake County-Lake County HS</t>
  </si>
  <si>
    <t>5001</t>
  </si>
  <si>
    <t>Adams State College Upward Bound</t>
  </si>
  <si>
    <t>846000542</t>
  </si>
  <si>
    <t>VC00000000014117</t>
  </si>
  <si>
    <t>5151</t>
  </si>
  <si>
    <t>5003</t>
  </si>
  <si>
    <t>Colorado State University Upward Bound</t>
  </si>
  <si>
    <t>Larimer</t>
  </si>
  <si>
    <t>846000545</t>
  </si>
  <si>
    <t>VC00000000014118</t>
  </si>
  <si>
    <t>5004</t>
  </si>
  <si>
    <t>Fort Lewis College</t>
  </si>
  <si>
    <t>La Plata</t>
  </si>
  <si>
    <t>846000556</t>
  </si>
  <si>
    <t>VC00000000014127</t>
  </si>
  <si>
    <t>CN004</t>
  </si>
  <si>
    <t>5005</t>
  </si>
  <si>
    <t>Office of Children's Affairs, City and County of Denver</t>
  </si>
  <si>
    <t>846000580</t>
  </si>
  <si>
    <t>VC00000000017936</t>
  </si>
  <si>
    <t>F1280</t>
  </si>
  <si>
    <t>5007</t>
  </si>
  <si>
    <t>TRIO Upward Bound Program at MSCD</t>
  </si>
  <si>
    <t>840559160</t>
  </si>
  <si>
    <t>VC00000000013055</t>
  </si>
  <si>
    <t>5008</t>
  </si>
  <si>
    <t>Pre-Collegiate Health Careers Program (CU Denver)</t>
  </si>
  <si>
    <t>846000555</t>
  </si>
  <si>
    <t>VC00000000017852</t>
  </si>
  <si>
    <t>F1219</t>
  </si>
  <si>
    <t>5009</t>
  </si>
  <si>
    <t>Ute Mountain Ute Recreation Center</t>
  </si>
  <si>
    <t>Montezuma</t>
  </si>
  <si>
    <t>840404385</t>
  </si>
  <si>
    <t>VC00000000012912</t>
  </si>
  <si>
    <t>5781</t>
  </si>
  <si>
    <t>5012</t>
  </si>
  <si>
    <t>Pre-Collegiate Development Program (CU-Denver)</t>
  </si>
  <si>
    <t>CB0001</t>
  </si>
  <si>
    <t>5013</t>
  </si>
  <si>
    <t>Pueblo Community College TRIO Upward Bound</t>
  </si>
  <si>
    <t>383721881</t>
  </si>
  <si>
    <t>Pueblo 60, Urban</t>
  </si>
  <si>
    <t>Pueblo 70, Rural</t>
  </si>
  <si>
    <t>5235</t>
  </si>
  <si>
    <t>Loveland Classical Schools</t>
  </si>
  <si>
    <t>5621</t>
  </si>
  <si>
    <t>Monarch Montessori of Denver CS</t>
  </si>
  <si>
    <t>5814</t>
  </si>
  <si>
    <t>Adams 12 SD-The International School at Thornton MS</t>
  </si>
  <si>
    <t>5851</t>
  </si>
  <si>
    <t>Mountain Song School</t>
  </si>
  <si>
    <t>5917</t>
  </si>
  <si>
    <t>Mountain Sage Community School</t>
  </si>
  <si>
    <t>5957</t>
  </si>
  <si>
    <t>Montessori del Mundo</t>
  </si>
  <si>
    <t>6001</t>
  </si>
  <si>
    <t>Boys and Girls Club of Metro Denver</t>
  </si>
  <si>
    <t>840510404</t>
  </si>
  <si>
    <t>VC00000000012985</t>
  </si>
  <si>
    <t>6002</t>
  </si>
  <si>
    <t>Salvation Army</t>
  </si>
  <si>
    <t>941156347</t>
  </si>
  <si>
    <t>VC00000000018511</t>
  </si>
  <si>
    <t>6003</t>
  </si>
  <si>
    <t>Cross Bar X Youth Ranch</t>
  </si>
  <si>
    <t>840743434</t>
  </si>
  <si>
    <t>VC00000000105124</t>
  </si>
  <si>
    <t>6019</t>
  </si>
  <si>
    <t>Aspen View Academy</t>
  </si>
  <si>
    <t>6026</t>
  </si>
  <si>
    <t>Montezuma Cortez-Montezuma-Cortez HS</t>
  </si>
  <si>
    <t>6032</t>
  </si>
  <si>
    <t>Jefferson Hills</t>
  </si>
  <si>
    <t>841241983</t>
  </si>
  <si>
    <t>VC00000000013826</t>
  </si>
  <si>
    <t>6038</t>
  </si>
  <si>
    <t>Turning Point Waverly School</t>
  </si>
  <si>
    <t>072400627</t>
  </si>
  <si>
    <t>VC00000000012551</t>
  </si>
  <si>
    <t>6039</t>
  </si>
  <si>
    <t>Excelsior Youth Center School</t>
  </si>
  <si>
    <t>840681524</t>
  </si>
  <si>
    <t>VC00000000061521</t>
  </si>
  <si>
    <t>6041</t>
  </si>
  <si>
    <t>Family Crisis Center-Denver Human Services</t>
  </si>
  <si>
    <t>VC00000000017925</t>
  </si>
  <si>
    <t>F1271</t>
  </si>
  <si>
    <t>6063</t>
  </si>
  <si>
    <t>Tennyson Center for Children</t>
  </si>
  <si>
    <t>611458290</t>
  </si>
  <si>
    <t>VC00000000057630</t>
  </si>
  <si>
    <t>6075</t>
  </si>
  <si>
    <t>Denver Children's Home</t>
  </si>
  <si>
    <t>840404239</t>
  </si>
  <si>
    <t>VC00000000017127</t>
  </si>
  <si>
    <t>6086</t>
  </si>
  <si>
    <t>El Pueblo Boys and Girls Ranch</t>
  </si>
  <si>
    <t>840675350</t>
  </si>
  <si>
    <t>VC00000000061480</t>
  </si>
  <si>
    <t>6099</t>
  </si>
  <si>
    <t>Reflections for Youth, Inc.</t>
  </si>
  <si>
    <t>201514288</t>
  </si>
  <si>
    <t>VC00000000022731</t>
  </si>
  <si>
    <t>6112</t>
  </si>
  <si>
    <t>Savio House</t>
  </si>
  <si>
    <t>840570279</t>
  </si>
  <si>
    <t>VC00000000060963</t>
  </si>
  <si>
    <t>6127</t>
  </si>
  <si>
    <t>Synergy Residential and Day Treatment School</t>
  </si>
  <si>
    <t>074200627</t>
  </si>
  <si>
    <t>6163</t>
  </si>
  <si>
    <t>Thompson SD-Mountain View HS</t>
  </si>
  <si>
    <t>6204</t>
  </si>
  <si>
    <t>Shiloh Home</t>
  </si>
  <si>
    <t>840978992</t>
  </si>
  <si>
    <t>VC00000000063217</t>
  </si>
  <si>
    <t>6314</t>
  </si>
  <si>
    <t>North High School</t>
  </si>
  <si>
    <t>6358</t>
  </si>
  <si>
    <t>North Park SD-North Park Jr/ Sr HS</t>
  </si>
  <si>
    <t>64023</t>
  </si>
  <si>
    <t>Arkansas Valley BOCES, La Junta</t>
  </si>
  <si>
    <t>840573592</t>
  </si>
  <si>
    <t>840625351</t>
  </si>
  <si>
    <t>VC00000000061307</t>
  </si>
  <si>
    <t>East Central BOCES</t>
  </si>
  <si>
    <t>Ms. Jeanne Boice-Wiley</t>
  </si>
  <si>
    <t>PO Box 910</t>
  </si>
  <si>
    <t>Limon</t>
  </si>
  <si>
    <t>80828</t>
  </si>
  <si>
    <t>841429969</t>
  </si>
  <si>
    <t>VC00000000067129</t>
  </si>
  <si>
    <t>Mount Evans BOCES</t>
  </si>
  <si>
    <t>Ms. Joyce L. Conrey</t>
  </si>
  <si>
    <t>64083</t>
  </si>
  <si>
    <t>Southwest BOCS, Cortez</t>
  </si>
  <si>
    <t>840576748</t>
  </si>
  <si>
    <t>VC00000000061003</t>
  </si>
  <si>
    <t>Southwest BOCS</t>
  </si>
  <si>
    <t>Ms. Lisa Wegner</t>
  </si>
  <si>
    <t>121 First St.</t>
  </si>
  <si>
    <t>Cortez</t>
  </si>
  <si>
    <t>81321</t>
  </si>
  <si>
    <t>840602408</t>
  </si>
  <si>
    <t>VC00000000061143</t>
  </si>
  <si>
    <t>Mountain BOCES</t>
  </si>
  <si>
    <t>Mr. Troy Lange</t>
  </si>
  <si>
    <t>1713 Mount Lincoln Drive West</t>
  </si>
  <si>
    <t>Northeast BOCES</t>
  </si>
  <si>
    <t>Ms. Tamara Durbin</t>
  </si>
  <si>
    <t>P.O. Box 98</t>
  </si>
  <si>
    <t>Haxtun</t>
  </si>
  <si>
    <t>80731</t>
  </si>
  <si>
    <t>Northwest BOCES, Steamboat Springs</t>
  </si>
  <si>
    <t>840572707</t>
  </si>
  <si>
    <t>VC00000000060979</t>
  </si>
  <si>
    <t>Northwest BOCES</t>
  </si>
  <si>
    <t>Ms. Sharon Taliaferro</t>
  </si>
  <si>
    <t>P.O. Box 773390</t>
  </si>
  <si>
    <t>840585072</t>
  </si>
  <si>
    <t>VC00000000061043</t>
  </si>
  <si>
    <t>Pikes Peak BOCS</t>
  </si>
  <si>
    <t>Mr. Archie Neal</t>
  </si>
  <si>
    <t>4825 Lorna Place</t>
  </si>
  <si>
    <t>80915</t>
  </si>
  <si>
    <t>San Juan BOCS</t>
  </si>
  <si>
    <t>Mr. Randy Boyer</t>
  </si>
  <si>
    <t>201 East 12th Street</t>
  </si>
  <si>
    <t>Durango</t>
  </si>
  <si>
    <t>81301</t>
  </si>
  <si>
    <t>San Luis Valley BOCS</t>
  </si>
  <si>
    <t>Ms. Nita McAuliffe</t>
  </si>
  <si>
    <t>2261 Enterprise Drive</t>
  </si>
  <si>
    <t>6416</t>
  </si>
  <si>
    <t>Third Way Center</t>
  </si>
  <si>
    <t>840599572</t>
  </si>
  <si>
    <t>VC00000000013147</t>
  </si>
  <si>
    <t>Santa Fe Trail BOCES</t>
  </si>
  <si>
    <t>841488859</t>
  </si>
  <si>
    <t>VC00000000067892</t>
  </si>
  <si>
    <t>Ms. Sandy Malouff</t>
  </si>
  <si>
    <t>Director</t>
  </si>
  <si>
    <t>P.O. Box 980</t>
  </si>
  <si>
    <t>La Junta</t>
  </si>
  <si>
    <t>81050</t>
  </si>
  <si>
    <t>840644958</t>
  </si>
  <si>
    <t>VC00000000013240</t>
  </si>
  <si>
    <t>South Central BOCES</t>
  </si>
  <si>
    <t>Ms. Jennifer Jackson</t>
  </si>
  <si>
    <t>323 South Purcell Blvd.</t>
  </si>
  <si>
    <t>81007</t>
  </si>
  <si>
    <t>64173</t>
  </si>
  <si>
    <t>South Platte Valley BOCES</t>
  </si>
  <si>
    <t>840587648</t>
  </si>
  <si>
    <t>Dr. Lynne Harris</t>
  </si>
  <si>
    <t>821 W. Platte Ave.</t>
  </si>
  <si>
    <t>80701</t>
  </si>
  <si>
    <t>840588273</t>
  </si>
  <si>
    <t>VC00000000061062</t>
  </si>
  <si>
    <t>Southeastern BOCES</t>
  </si>
  <si>
    <t>Ms. Debra Hall Ownbey</t>
  </si>
  <si>
    <t>P.O. Box 1137</t>
  </si>
  <si>
    <t>Uncompahgre BOCS</t>
  </si>
  <si>
    <t>841420551</t>
  </si>
  <si>
    <t>VC00000000067093</t>
  </si>
  <si>
    <t>Ms. Sharon Davarn</t>
  </si>
  <si>
    <t>P.O. Box 728</t>
  </si>
  <si>
    <t>Ridgway</t>
  </si>
  <si>
    <t>81432</t>
  </si>
  <si>
    <t>Centennial BOCES</t>
  </si>
  <si>
    <t>840599905</t>
  </si>
  <si>
    <t>VC00000000013148</t>
  </si>
  <si>
    <t>Ms. Marietta Sears</t>
  </si>
  <si>
    <t>830 S. Lincoln St.</t>
  </si>
  <si>
    <t>Ute Pass BOCES</t>
  </si>
  <si>
    <t>201202134</t>
  </si>
  <si>
    <t>VC00000000022593</t>
  </si>
  <si>
    <t>Rio Blanco BOCES, Rangely</t>
  </si>
  <si>
    <t>840718168</t>
  </si>
  <si>
    <t>VC00000000061710</t>
  </si>
  <si>
    <t>Rio Blanco BOCES</t>
  </si>
  <si>
    <t>Ms. Donna Day</t>
  </si>
  <si>
    <t>234 S Jones Ave, Rm 103</t>
  </si>
  <si>
    <t>Rangely</t>
  </si>
  <si>
    <t>81648</t>
  </si>
  <si>
    <t>6422</t>
  </si>
  <si>
    <t>Norwood SD-Norwood HS</t>
  </si>
  <si>
    <t>CO Mental Health Institute at Pueblo</t>
  </si>
  <si>
    <t>Division of Youth Corrections</t>
  </si>
  <si>
    <t>66090</t>
  </si>
  <si>
    <t>CO Mental Health Institute at Fort Logan</t>
  </si>
  <si>
    <t>6666</t>
  </si>
  <si>
    <t>Mesa 51 SD-Palisade HS</t>
  </si>
  <si>
    <t>69110</t>
  </si>
  <si>
    <t>North Metro Community Services</t>
  </si>
  <si>
    <t>69120</t>
  </si>
  <si>
    <t>Arkansas Valley CCB</t>
  </si>
  <si>
    <t>69130</t>
  </si>
  <si>
    <t>Developmental Disabilities Center</t>
  </si>
  <si>
    <t>69145</t>
  </si>
  <si>
    <t>Denver Options</t>
  </si>
  <si>
    <t>69150</t>
  </si>
  <si>
    <t>Community Options Inc.</t>
  </si>
  <si>
    <t>69160</t>
  </si>
  <si>
    <t>Developmental Opportunities, Inc.</t>
  </si>
  <si>
    <t>840618871</t>
  </si>
  <si>
    <t>69180</t>
  </si>
  <si>
    <t>Foothills Gateway Inc</t>
  </si>
  <si>
    <t>69190</t>
  </si>
  <si>
    <t>Horizons Specialized Services</t>
  </si>
  <si>
    <t>840705884</t>
  </si>
  <si>
    <t>69210</t>
  </si>
  <si>
    <t>Developmental Disabilities Resource Center</t>
  </si>
  <si>
    <t>69220</t>
  </si>
  <si>
    <t>Southern Colorado Devel. Disab. Serv. Inc.</t>
  </si>
  <si>
    <t>69230</t>
  </si>
  <si>
    <t>The Resource Exchange</t>
  </si>
  <si>
    <t>69240</t>
  </si>
  <si>
    <t>Mesa Developmental Services</t>
  </si>
  <si>
    <t>69250</t>
  </si>
  <si>
    <t>Eastern Colorado Services</t>
  </si>
  <si>
    <t>69260</t>
  </si>
  <si>
    <t>Southeastern Developmental Services</t>
  </si>
  <si>
    <t>840591159</t>
  </si>
  <si>
    <t>69270</t>
  </si>
  <si>
    <t>Pueblo County Board for Devel. Disabilitie</t>
  </si>
  <si>
    <t>69280</t>
  </si>
  <si>
    <t>Blue Peaks Developmental Services</t>
  </si>
  <si>
    <t>69290</t>
  </si>
  <si>
    <t>Community Connections Inc.</t>
  </si>
  <si>
    <t>69300</t>
  </si>
  <si>
    <t>Developmental Pathways</t>
  </si>
  <si>
    <t>69310</t>
  </si>
  <si>
    <t>Mountain Valley Developmental Services</t>
  </si>
  <si>
    <t>69320</t>
  </si>
  <si>
    <t>Centennial Developmental Services</t>
  </si>
  <si>
    <t>7001</t>
  </si>
  <si>
    <t>Agape Christian Church</t>
  </si>
  <si>
    <t>742466087</t>
  </si>
  <si>
    <t>VC00000000059230</t>
  </si>
  <si>
    <t>7002</t>
  </si>
  <si>
    <t>Bear Valley Church</t>
  </si>
  <si>
    <t>840614232</t>
  </si>
  <si>
    <t>7003</t>
  </si>
  <si>
    <t>Bridges of Silence</t>
  </si>
  <si>
    <t>Adams</t>
  </si>
  <si>
    <t>841325896</t>
  </si>
  <si>
    <t>VC00000000066278</t>
  </si>
  <si>
    <t>7004</t>
  </si>
  <si>
    <t>Care and Share Food Bank</t>
  </si>
  <si>
    <t>El Paso</t>
  </si>
  <si>
    <t>840731930</t>
  </si>
  <si>
    <t>VC00000000013325</t>
  </si>
  <si>
    <t>7005</t>
  </si>
  <si>
    <t>Colfax Community Network</t>
  </si>
  <si>
    <t>Arapahoe</t>
  </si>
  <si>
    <t>841487426</t>
  </si>
  <si>
    <t>VC00000000067860</t>
  </si>
  <si>
    <t>7006</t>
  </si>
  <si>
    <t>Crossroads of the Rockies</t>
  </si>
  <si>
    <t>841193944</t>
  </si>
  <si>
    <t>7007</t>
  </si>
  <si>
    <t>DAVA, Downtown Aurora Visual Arts</t>
  </si>
  <si>
    <t>841234219</t>
  </si>
  <si>
    <t>VC00000000065311</t>
  </si>
  <si>
    <t>7009</t>
  </si>
  <si>
    <t>Food Bank of the Rockies</t>
  </si>
  <si>
    <t>840772672</t>
  </si>
  <si>
    <t>VC00000000013390</t>
  </si>
  <si>
    <t>7010</t>
  </si>
  <si>
    <t>Food Bank for Larimer County</t>
  </si>
  <si>
    <t>742336171</t>
  </si>
  <si>
    <t>VC00000000059170</t>
  </si>
  <si>
    <t>7011</t>
  </si>
  <si>
    <t>Healing Waters Family Center</t>
  </si>
  <si>
    <t>742307643</t>
  </si>
  <si>
    <t>7012</t>
  </si>
  <si>
    <t>Holy Cross Lutheran Church</t>
  </si>
  <si>
    <t>840500018</t>
  </si>
  <si>
    <t>7014</t>
  </si>
  <si>
    <t>Prairie Family Center</t>
  </si>
  <si>
    <t>Kit Carson</t>
  </si>
  <si>
    <t>841355666</t>
  </si>
  <si>
    <t>VC00000000066628</t>
  </si>
  <si>
    <t>7015</t>
  </si>
  <si>
    <t>Save Our Youth</t>
  </si>
  <si>
    <t>841295393</t>
  </si>
  <si>
    <t>VC00000000065928</t>
  </si>
  <si>
    <t>7016</t>
  </si>
  <si>
    <t>Summit 54</t>
  </si>
  <si>
    <t>272978700</t>
  </si>
  <si>
    <t>VC00000000028939</t>
  </si>
  <si>
    <t>7017</t>
  </si>
  <si>
    <t>Totally Kids, Inc.</t>
  </si>
  <si>
    <t>Routt</t>
  </si>
  <si>
    <t>841284746</t>
  </si>
  <si>
    <t>7018</t>
  </si>
  <si>
    <t>Weld Food Bank</t>
  </si>
  <si>
    <t>Weld</t>
  </si>
  <si>
    <t>742244826</t>
  </si>
  <si>
    <t>VC00000000059134</t>
  </si>
  <si>
    <t>7019</t>
  </si>
  <si>
    <t>Zonta Club of Douglas County</t>
  </si>
  <si>
    <t>Douglas</t>
  </si>
  <si>
    <t>431977840</t>
  </si>
  <si>
    <t>7020</t>
  </si>
  <si>
    <t>CompuGirls</t>
  </si>
  <si>
    <t>7021</t>
  </si>
  <si>
    <t>2 Fish &amp; 5 Loaves</t>
  </si>
  <si>
    <t>7022</t>
  </si>
  <si>
    <t>Arts Street</t>
  </si>
  <si>
    <t>7024</t>
  </si>
  <si>
    <t>Summer Scholars</t>
  </si>
  <si>
    <t>841314292</t>
  </si>
  <si>
    <t>7026</t>
  </si>
  <si>
    <t>City Square</t>
  </si>
  <si>
    <t>752332948</t>
  </si>
  <si>
    <t>7029</t>
  </si>
  <si>
    <t>Lunchbox Express</t>
  </si>
  <si>
    <t>840402701</t>
  </si>
  <si>
    <t>VC00000000012896</t>
  </si>
  <si>
    <t>70303</t>
  </si>
  <si>
    <t>7032</t>
  </si>
  <si>
    <t>New Jerusalem Baptist Church</t>
  </si>
  <si>
    <t>841112817</t>
  </si>
  <si>
    <t>VC00000000105144</t>
  </si>
  <si>
    <t>7158</t>
  </si>
  <si>
    <t>CCSD 5-Prairie MS</t>
  </si>
  <si>
    <t>7241</t>
  </si>
  <si>
    <t>Rocky Mountain Prep</t>
  </si>
  <si>
    <t>7861</t>
  </si>
  <si>
    <t>Sims Fayola International Academy</t>
  </si>
  <si>
    <t>80004</t>
  </si>
  <si>
    <t>ARC of Denver</t>
  </si>
  <si>
    <t>840614525</t>
  </si>
  <si>
    <t>80005</t>
  </si>
  <si>
    <t>ARC / MC</t>
  </si>
  <si>
    <t>846038382</t>
  </si>
  <si>
    <t>8001-D</t>
  </si>
  <si>
    <t>80011</t>
  </si>
  <si>
    <t>Anchor Center for Blind Children</t>
  </si>
  <si>
    <t>840893509</t>
  </si>
  <si>
    <t>80015</t>
  </si>
  <si>
    <t>The Arc of Pueblo</t>
  </si>
  <si>
    <t>846037693</t>
  </si>
  <si>
    <t>80016</t>
  </si>
  <si>
    <t>Easter Seals Colorado</t>
  </si>
  <si>
    <t>840412575</t>
  </si>
  <si>
    <t>80020</t>
  </si>
  <si>
    <t>Arc of the Southwest</t>
  </si>
  <si>
    <t>8003</t>
  </si>
  <si>
    <t>Compass Montessori Charter SFA</t>
  </si>
  <si>
    <t>260051032</t>
  </si>
  <si>
    <t>Arapahoe Early Childhood Network</t>
  </si>
  <si>
    <t>841234705</t>
  </si>
  <si>
    <t>8004</t>
  </si>
  <si>
    <t>Bromley East Charter SFA</t>
  </si>
  <si>
    <t>841554507</t>
  </si>
  <si>
    <t>VC00000000068638</t>
  </si>
  <si>
    <t>80040</t>
  </si>
  <si>
    <t>Assn. for Community Living of Arapahoe &amp; Douglas, Inc</t>
  </si>
  <si>
    <t>237272795A</t>
  </si>
  <si>
    <t>80050</t>
  </si>
  <si>
    <t>BASE Camp</t>
  </si>
  <si>
    <t>841035268</t>
  </si>
  <si>
    <t>8006</t>
  </si>
  <si>
    <t>Peak To Peak Charter SFA</t>
  </si>
  <si>
    <t>841462870</t>
  </si>
  <si>
    <t>VC00000000067534</t>
  </si>
  <si>
    <t>80060</t>
  </si>
  <si>
    <t>Boulder County Spokespeople</t>
  </si>
  <si>
    <t>841410617</t>
  </si>
  <si>
    <t>80061</t>
  </si>
  <si>
    <t>Kids Connections</t>
  </si>
  <si>
    <t>311689816</t>
  </si>
  <si>
    <t>8007</t>
  </si>
  <si>
    <t>Legacy Academy</t>
  </si>
  <si>
    <t>VC00000000067058</t>
  </si>
  <si>
    <t>8008</t>
  </si>
  <si>
    <t>Hope Online</t>
  </si>
  <si>
    <t>VC00000000022842</t>
  </si>
  <si>
    <t>8009</t>
  </si>
  <si>
    <t>Charter Choice</t>
  </si>
  <si>
    <t>80170</t>
  </si>
  <si>
    <t>Center for Independence</t>
  </si>
  <si>
    <t>841090306</t>
  </si>
  <si>
    <t>80172</t>
  </si>
  <si>
    <t>Assoc. for Community Living in Boulder County, Inc.</t>
  </si>
  <si>
    <t>80175</t>
  </si>
  <si>
    <t>DBA Legal Center for People with Disabilities</t>
  </si>
  <si>
    <t>840705890</t>
  </si>
  <si>
    <t>80184</t>
  </si>
  <si>
    <t>Child Care Connections</t>
  </si>
  <si>
    <t>742552292</t>
  </si>
  <si>
    <t>80185</t>
  </si>
  <si>
    <t>The Childrens Hospital</t>
  </si>
  <si>
    <t>840166760B</t>
  </si>
  <si>
    <t>80186</t>
  </si>
  <si>
    <t>Children's Hospital</t>
  </si>
  <si>
    <t>840166760</t>
  </si>
  <si>
    <t>80190</t>
  </si>
  <si>
    <t>The Coalition for Inclusive Ed/ACL of COLO</t>
  </si>
  <si>
    <t>80200</t>
  </si>
  <si>
    <t>Colorado Assoc. of School Executives</t>
  </si>
  <si>
    <t>80219</t>
  </si>
  <si>
    <t>Colorado Council For Children with Behavior Disorders</t>
  </si>
  <si>
    <t>80220</t>
  </si>
  <si>
    <t>Colorado Council of Learning Disabilities</t>
  </si>
  <si>
    <t>742442063</t>
  </si>
  <si>
    <t>80221</t>
  </si>
  <si>
    <t>Colorado Office of Resource &amp; Referral Agencies, Inc.</t>
  </si>
  <si>
    <t>840685056</t>
  </si>
  <si>
    <t>80230</t>
  </si>
  <si>
    <t>CO Dept Health-Family &amp; Comm Health Serv</t>
  </si>
  <si>
    <t>80232</t>
  </si>
  <si>
    <t>Colorado Department of Public Health &amp; Environment</t>
  </si>
  <si>
    <t>80238</t>
  </si>
  <si>
    <t>Colo Dept of Public Health &amp; Environment</t>
  </si>
  <si>
    <t>80242</t>
  </si>
  <si>
    <t>Colo. Dept. of Human Services Family Centers Initiat.</t>
  </si>
  <si>
    <t>80246</t>
  </si>
  <si>
    <t>Colo. Developmental Disability Planning Council</t>
  </si>
  <si>
    <t>80247</t>
  </si>
  <si>
    <t>Colorado Division for Early Childhood</t>
  </si>
  <si>
    <t>841205094</t>
  </si>
  <si>
    <t>80260</t>
  </si>
  <si>
    <t>Coloradans for Family Support</t>
  </si>
  <si>
    <t>80265</t>
  </si>
  <si>
    <t>Colorado Foundation for Families &amp; Children</t>
  </si>
  <si>
    <t>841173226</t>
  </si>
  <si>
    <t>80270</t>
  </si>
  <si>
    <t>Colorado Meeting Place</t>
  </si>
  <si>
    <t>841300093</t>
  </si>
  <si>
    <t>80271</t>
  </si>
  <si>
    <t>Colorado Society of School Psychologists</t>
  </si>
  <si>
    <t>80280</t>
  </si>
  <si>
    <t>Community Options, Inc.</t>
  </si>
  <si>
    <t>840626085</t>
  </si>
  <si>
    <t>80285</t>
  </si>
  <si>
    <t>CO Partnership for Education Renewal</t>
  </si>
  <si>
    <t>80288</t>
  </si>
  <si>
    <t>Cortez Addictions Recovery Services, Inc.</t>
  </si>
  <si>
    <t>841219874</t>
  </si>
  <si>
    <t>80290</t>
  </si>
  <si>
    <t>Council for Exceptional Children</t>
  </si>
  <si>
    <t>510157348</t>
  </si>
  <si>
    <t>80305</t>
  </si>
  <si>
    <t>The DisAbility Connection</t>
  </si>
  <si>
    <t>742547280</t>
  </si>
  <si>
    <t>80307</t>
  </si>
  <si>
    <t>Denver Early Childhood Connections</t>
  </si>
  <si>
    <t>841384638</t>
  </si>
  <si>
    <t>80320</t>
  </si>
  <si>
    <t>Douglas Early Childhood Connections, Inc</t>
  </si>
  <si>
    <t>841293234</t>
  </si>
  <si>
    <t>80325</t>
  </si>
  <si>
    <t>Eagle County School District</t>
  </si>
  <si>
    <t>80326</t>
  </si>
  <si>
    <t>East Grand Co School District #2</t>
  </si>
  <si>
    <t>80327</t>
  </si>
  <si>
    <t>Eagle County Health and Human Services</t>
  </si>
  <si>
    <t>846000762</t>
  </si>
  <si>
    <t>80328</t>
  </si>
  <si>
    <t>Early Childhood Connections of Adams County</t>
  </si>
  <si>
    <t>841356711</t>
  </si>
  <si>
    <t>80330</t>
  </si>
  <si>
    <t>Effective Parents Project, Inc.</t>
  </si>
  <si>
    <t>840887894</t>
  </si>
  <si>
    <t>80340</t>
  </si>
  <si>
    <t>The Family Center</t>
  </si>
  <si>
    <t>841318219</t>
  </si>
  <si>
    <t>80345</t>
  </si>
  <si>
    <t>Family Visitor Program</t>
  </si>
  <si>
    <t>841001484</t>
  </si>
  <si>
    <t>80348</t>
  </si>
  <si>
    <t>Family Voices, Inc.</t>
  </si>
  <si>
    <t>850430800</t>
  </si>
  <si>
    <t>80350</t>
  </si>
  <si>
    <t>Front Range Community College</t>
  </si>
  <si>
    <t>80400</t>
  </si>
  <si>
    <t>Jeffco First Steps</t>
  </si>
  <si>
    <t>841324593</t>
  </si>
  <si>
    <t>80410</t>
  </si>
  <si>
    <t>JFK Ctr for Developmental Disabilities</t>
  </si>
  <si>
    <t>80415</t>
  </si>
  <si>
    <t>JFK Partners, UCHSC</t>
  </si>
  <si>
    <t>8042</t>
  </si>
  <si>
    <t>271230542</t>
  </si>
  <si>
    <t>VC00000000028374</t>
  </si>
  <si>
    <t>80480</t>
  </si>
  <si>
    <t>Mental Health Association of Colorado, Inc.</t>
  </si>
  <si>
    <t>80490</t>
  </si>
  <si>
    <t>Mental Health Corporation of Denver</t>
  </si>
  <si>
    <t>742499946A</t>
  </si>
  <si>
    <t>80495</t>
  </si>
  <si>
    <t>Make A Mess and Make Believe</t>
  </si>
  <si>
    <t>841117533</t>
  </si>
  <si>
    <t>80500</t>
  </si>
  <si>
    <t>Metropolitan Organizations for People</t>
  </si>
  <si>
    <t>840753677</t>
  </si>
  <si>
    <t>80540</t>
  </si>
  <si>
    <t>Morgan County Family Center</t>
  </si>
  <si>
    <t>841319815</t>
  </si>
  <si>
    <t>80580</t>
  </si>
  <si>
    <t>North Colorado Medical Center</t>
  </si>
  <si>
    <t>840718355</t>
  </si>
  <si>
    <t>80640</t>
  </si>
  <si>
    <t>PEAK Parent Center, Inc.</t>
  </si>
  <si>
    <t>742490203</t>
  </si>
  <si>
    <t>80643</t>
  </si>
  <si>
    <t>80660</t>
  </si>
  <si>
    <t>Parent Professional Partnership</t>
  </si>
  <si>
    <t>742644770</t>
  </si>
  <si>
    <t>80670</t>
  </si>
  <si>
    <t>Pinon Project Human Resources Centers</t>
  </si>
  <si>
    <t>841284735</t>
  </si>
  <si>
    <t>80680</t>
  </si>
  <si>
    <t>Planned Parenthood of the Rocky Mountains</t>
  </si>
  <si>
    <t>80710</t>
  </si>
  <si>
    <t>Resources for Young Children &amp; Families, Inc.</t>
  </si>
  <si>
    <t>841310527</t>
  </si>
  <si>
    <t>80715</t>
  </si>
  <si>
    <t>Roaring Fork School District</t>
  </si>
  <si>
    <t>80718</t>
  </si>
  <si>
    <t>San Juan Basin Health Department</t>
  </si>
  <si>
    <t>846002563</t>
  </si>
  <si>
    <t>80719</t>
  </si>
  <si>
    <t>Steamboat Springs Discovery Learning Center</t>
  </si>
  <si>
    <t>840951686</t>
  </si>
  <si>
    <t>80720</t>
  </si>
  <si>
    <t>Sylvia_K Inc. for FAS Conference</t>
  </si>
  <si>
    <t>80721</t>
  </si>
  <si>
    <t>Summit County Family Resource Center</t>
  </si>
  <si>
    <t>841252900</t>
  </si>
  <si>
    <t>80722</t>
  </si>
  <si>
    <t>Routt Interagency Coordinating Council</t>
  </si>
  <si>
    <t>80725</t>
  </si>
  <si>
    <t>The Coaches Training Institute</t>
  </si>
  <si>
    <t>943220831</t>
  </si>
  <si>
    <t>80730</t>
  </si>
  <si>
    <t>Tom Patton and Associates</t>
  </si>
  <si>
    <t>841156172</t>
  </si>
  <si>
    <t>80840</t>
  </si>
  <si>
    <t>Very Special Arts Colorado, Inc.</t>
  </si>
  <si>
    <t>742131682</t>
  </si>
  <si>
    <t>81010</t>
  </si>
  <si>
    <t>Bueno Center</t>
  </si>
  <si>
    <t>81040</t>
  </si>
  <si>
    <t>Colorado State University</t>
  </si>
  <si>
    <t>Metropolitan State College of Denver</t>
  </si>
  <si>
    <t>81170</t>
  </si>
  <si>
    <t>UCHSC - JFK</t>
  </si>
  <si>
    <t>81180</t>
  </si>
  <si>
    <t>Univ. of CO Health Sciences/CO UAP/RMRTI</t>
  </si>
  <si>
    <t>81190</t>
  </si>
  <si>
    <t>UCHSC -Assistive Tech Partners</t>
  </si>
  <si>
    <t>846000555MA</t>
  </si>
  <si>
    <t>81220</t>
  </si>
  <si>
    <t>University of Colorado School of Nursing</t>
  </si>
  <si>
    <t>81225</t>
  </si>
  <si>
    <t>Univ. of Colorado-Boulder</t>
  </si>
  <si>
    <t>81229</t>
  </si>
  <si>
    <t>Regents of the University of Colorado</t>
  </si>
  <si>
    <t>UC, Denver - Newletter</t>
  </si>
  <si>
    <t>81231</t>
  </si>
  <si>
    <t>University of Colorado, Denver</t>
  </si>
  <si>
    <t>846000555JB</t>
  </si>
  <si>
    <t>81232</t>
  </si>
  <si>
    <t>University of Colorado at Denver and Health Sciences</t>
  </si>
  <si>
    <t>846000555CE</t>
  </si>
  <si>
    <t>81233</t>
  </si>
  <si>
    <t>UCD School of Education</t>
  </si>
  <si>
    <t>Univ. of CO., Speech, Language, Hearing Sciences Dept</t>
  </si>
  <si>
    <t>846000555M</t>
  </si>
  <si>
    <t>81240</t>
  </si>
  <si>
    <t>Univ. of CO at Denver, Barbara Smith</t>
  </si>
  <si>
    <t>81260</t>
  </si>
  <si>
    <t>University of Denver</t>
  </si>
  <si>
    <t>840404231V</t>
  </si>
  <si>
    <t>81261</t>
  </si>
  <si>
    <t>840404231N</t>
  </si>
  <si>
    <t>8133</t>
  </si>
  <si>
    <t>Montezuma Cortez-SWOS</t>
  </si>
  <si>
    <t>81350</t>
  </si>
  <si>
    <t>University of Colorado</t>
  </si>
  <si>
    <t>846000555L</t>
  </si>
  <si>
    <t>81351</t>
  </si>
  <si>
    <t>University of Colorado - Boulder</t>
  </si>
  <si>
    <t>846000555A4</t>
  </si>
  <si>
    <t>81352</t>
  </si>
  <si>
    <t>University of Colorado  Boulder</t>
  </si>
  <si>
    <t>81353</t>
  </si>
  <si>
    <t>University of Colorado/Colorado Springs</t>
  </si>
  <si>
    <t>846000555G</t>
  </si>
  <si>
    <t>81400</t>
  </si>
  <si>
    <t>University of Colorado Health Sciences Center</t>
  </si>
  <si>
    <t>University of Colorado, HSC</t>
  </si>
  <si>
    <t>846000555AM</t>
  </si>
  <si>
    <t>81410</t>
  </si>
  <si>
    <t>University of Colorado - HSC</t>
  </si>
  <si>
    <t>846000555AO</t>
  </si>
  <si>
    <t>81460</t>
  </si>
  <si>
    <t>University of Northern Colorado</t>
  </si>
  <si>
    <t>846000546H</t>
  </si>
  <si>
    <t>81461</t>
  </si>
  <si>
    <t>846000546O</t>
  </si>
  <si>
    <t>81462</t>
  </si>
  <si>
    <t>81463</t>
  </si>
  <si>
    <t>846000546A</t>
  </si>
  <si>
    <t>81470</t>
  </si>
  <si>
    <t>81475</t>
  </si>
  <si>
    <t>81476</t>
  </si>
  <si>
    <t>UNC - Danna Bottenberg</t>
  </si>
  <si>
    <t>81479</t>
  </si>
  <si>
    <t>UNC - Ellis Copeland</t>
  </si>
  <si>
    <t>81551</t>
  </si>
  <si>
    <t>846000555A</t>
  </si>
  <si>
    <t>81552</t>
  </si>
  <si>
    <t>81553</t>
  </si>
  <si>
    <t>81554</t>
  </si>
  <si>
    <t>Western State College</t>
  </si>
  <si>
    <t>81557</t>
  </si>
  <si>
    <t>University of Colorado at Boulder</t>
  </si>
  <si>
    <t>82001</t>
  </si>
  <si>
    <t>Montezuma County Learning Cluster</t>
  </si>
  <si>
    <t>841045114</t>
  </si>
  <si>
    <t>82002</t>
  </si>
  <si>
    <t>Pikes Peak Learning Cluster</t>
  </si>
  <si>
    <t>82003</t>
  </si>
  <si>
    <t>Northeast Colo. Early Childhood Learning Cluster</t>
  </si>
  <si>
    <t>846002582</t>
  </si>
  <si>
    <t>82004</t>
  </si>
  <si>
    <t>Tiny Tim Developmental Preschool</t>
  </si>
  <si>
    <t>840523717</t>
  </si>
  <si>
    <t>82005</t>
  </si>
  <si>
    <t>Elbert County Learning Cluster</t>
  </si>
  <si>
    <t>841137114</t>
  </si>
  <si>
    <t>82006</t>
  </si>
  <si>
    <t>Community Partnership of Teller County</t>
  </si>
  <si>
    <t>841157057</t>
  </si>
  <si>
    <t>82007</t>
  </si>
  <si>
    <t>Pueblo Assoc, Education of Young Children</t>
  </si>
  <si>
    <t>840713812</t>
  </si>
  <si>
    <t>82008</t>
  </si>
  <si>
    <t>Lamar Community College</t>
  </si>
  <si>
    <t>82009</t>
  </si>
  <si>
    <t>La Plata Family Center</t>
  </si>
  <si>
    <t>840988973</t>
  </si>
  <si>
    <t>82010</t>
  </si>
  <si>
    <t>Colorado Association f/t Education of Young Children</t>
  </si>
  <si>
    <t>840713812C</t>
  </si>
  <si>
    <t>82011</t>
  </si>
  <si>
    <t>SLV CAEYC</t>
  </si>
  <si>
    <t>82012</t>
  </si>
  <si>
    <t>Summit County Child Care Resource &amp; Referral Agency</t>
  </si>
  <si>
    <t>841172882</t>
  </si>
  <si>
    <t>82013</t>
  </si>
  <si>
    <t>82014</t>
  </si>
  <si>
    <t>Park County SD Re-2</t>
  </si>
  <si>
    <t>82015</t>
  </si>
  <si>
    <t>Park County S/D 1 (Platte Canyon S/D Re-1)</t>
  </si>
  <si>
    <t>8460001776</t>
  </si>
  <si>
    <t>8209</t>
  </si>
  <si>
    <t>Jefferson County-Standly</t>
  </si>
  <si>
    <t>8543</t>
  </si>
  <si>
    <t>Synergy</t>
  </si>
  <si>
    <t>VC00000000017881</t>
  </si>
  <si>
    <t>8565</t>
  </si>
  <si>
    <t>5141</t>
  </si>
  <si>
    <t>8605</t>
  </si>
  <si>
    <t>Colo School F/T Deaf And The Blind</t>
  </si>
  <si>
    <t>8606</t>
  </si>
  <si>
    <t>Colo Mental Health Institute @ Pueblo</t>
  </si>
  <si>
    <t>8608</t>
  </si>
  <si>
    <t>Division Of Youth Corrections</t>
  </si>
  <si>
    <t>8821</t>
  </si>
  <si>
    <t>Two Rivers Charter School</t>
  </si>
  <si>
    <t>8965</t>
  </si>
  <si>
    <t>Union Colony Elementary School</t>
  </si>
  <si>
    <t>9000</t>
  </si>
  <si>
    <t>9000-D</t>
  </si>
  <si>
    <t>Colo School Deaf Blind</t>
  </si>
  <si>
    <t>90010</t>
  </si>
  <si>
    <t>Roaring Fork Assoc. for the Educ. of Young Children</t>
  </si>
  <si>
    <t>90011</t>
  </si>
  <si>
    <t>90012</t>
  </si>
  <si>
    <t>840644739</t>
  </si>
  <si>
    <t>90015</t>
  </si>
  <si>
    <t>Colorado Assoc. for the Educ. Of Young Children</t>
  </si>
  <si>
    <t>90016</t>
  </si>
  <si>
    <t>Community Coalition for Families &amp; Children</t>
  </si>
  <si>
    <t>90017</t>
  </si>
  <si>
    <t>Northeastern Junior College</t>
  </si>
  <si>
    <t>90019</t>
  </si>
  <si>
    <t>Pikes Peak Assoc. for the Educ. Of Young Children</t>
  </si>
  <si>
    <t>90020</t>
  </si>
  <si>
    <t>Northwest CO Assoc. for the Educ. of Young Children</t>
  </si>
  <si>
    <t>90030</t>
  </si>
  <si>
    <t>San Luis Valley Early Care &amp; Educ. Learning Cluster</t>
  </si>
  <si>
    <t>90032</t>
  </si>
  <si>
    <t>City of Boulder/Children's Services</t>
  </si>
  <si>
    <t>846000566E</t>
  </si>
  <si>
    <t>90035</t>
  </si>
  <si>
    <t>La Plata Family Centers Coalition</t>
  </si>
  <si>
    <t>90036</t>
  </si>
  <si>
    <t>Community College of Aurora</t>
  </si>
  <si>
    <t>840644739A</t>
  </si>
  <si>
    <t>90037</t>
  </si>
  <si>
    <t>Cerebral Palsy of Colorado</t>
  </si>
  <si>
    <t>840420225</t>
  </si>
  <si>
    <t>90038</t>
  </si>
  <si>
    <t>Clear Creek Family Connections</t>
  </si>
  <si>
    <t>841480379</t>
  </si>
  <si>
    <t>90039</t>
  </si>
  <si>
    <t>Community College of Denver</t>
  </si>
  <si>
    <t>840583107</t>
  </si>
  <si>
    <t>90040</t>
  </si>
  <si>
    <t>Lake County Health &amp; Human Services</t>
  </si>
  <si>
    <t>846000777S</t>
  </si>
  <si>
    <t>90041</t>
  </si>
  <si>
    <t>Mountain Family Center</t>
  </si>
  <si>
    <t>742446390</t>
  </si>
  <si>
    <t>90042</t>
  </si>
  <si>
    <t>Wright Stuff Community Foundation</t>
  </si>
  <si>
    <t>841452620</t>
  </si>
  <si>
    <t>90043</t>
  </si>
  <si>
    <t>Southern Ute Community Action Program</t>
  </si>
  <si>
    <t>840576978</t>
  </si>
  <si>
    <t>90044</t>
  </si>
  <si>
    <t>Elbert County Public Health Service</t>
  </si>
  <si>
    <t>846000763</t>
  </si>
  <si>
    <t>90045</t>
  </si>
  <si>
    <t>Prowers Co Dept of Soc Svcs</t>
  </si>
  <si>
    <t>841132868</t>
  </si>
  <si>
    <t>90046</t>
  </si>
  <si>
    <t>Huerfano Co School District RE-1</t>
  </si>
  <si>
    <t>90047</t>
  </si>
  <si>
    <t>90048</t>
  </si>
  <si>
    <t>Baca County Nursing Service</t>
  </si>
  <si>
    <t>90049</t>
  </si>
  <si>
    <t>Garfield Co. School District Re-2</t>
  </si>
  <si>
    <t>90050</t>
  </si>
  <si>
    <t>Baby Bear Hugs</t>
  </si>
  <si>
    <t>841311396</t>
  </si>
  <si>
    <t>90051</t>
  </si>
  <si>
    <t>Baca ECC Connections</t>
  </si>
  <si>
    <t>90052</t>
  </si>
  <si>
    <t>CSU, Cooperative Extension, Douglas Co</t>
  </si>
  <si>
    <t>237432396</t>
  </si>
  <si>
    <t>90053</t>
  </si>
  <si>
    <t>Children's Museum of Denver</t>
  </si>
  <si>
    <t>840658142</t>
  </si>
  <si>
    <t>90054</t>
  </si>
  <si>
    <t>Measured Progress</t>
  </si>
  <si>
    <t>311668672A</t>
  </si>
  <si>
    <t>90055</t>
  </si>
  <si>
    <t>Yuma Community Resource Center</t>
  </si>
  <si>
    <t>840959903</t>
  </si>
  <si>
    <t>90056</t>
  </si>
  <si>
    <t>Kit Carson County School District R-4</t>
  </si>
  <si>
    <t>90057</t>
  </si>
  <si>
    <t>Summit County Government</t>
  </si>
  <si>
    <t>846000808N</t>
  </si>
  <si>
    <t>90058</t>
  </si>
  <si>
    <t>90059</t>
  </si>
  <si>
    <t>90060</t>
  </si>
  <si>
    <t>Park County Vision 2020, Inc</t>
  </si>
  <si>
    <t>841342474</t>
  </si>
  <si>
    <t>90061</t>
  </si>
  <si>
    <t>Front Range BOCES for Teacher leadership</t>
  </si>
  <si>
    <t>841520231</t>
  </si>
  <si>
    <t>90062</t>
  </si>
  <si>
    <t>Teller Early Childhood Connections Inc</t>
  </si>
  <si>
    <t>800032338</t>
  </si>
  <si>
    <t>90063</t>
  </si>
  <si>
    <t>HuLa Kids</t>
  </si>
  <si>
    <t>90064</t>
  </si>
  <si>
    <t>Tourette Syndrome Association, Inc.</t>
  </si>
  <si>
    <t>841101905</t>
  </si>
  <si>
    <t>90065</t>
  </si>
  <si>
    <t>Excelsior Youth Center</t>
  </si>
  <si>
    <t>90066</t>
  </si>
  <si>
    <t>Pitkin County School District #1</t>
  </si>
  <si>
    <t>90067</t>
  </si>
  <si>
    <t>Early Childhood Connections for Arapahoe County</t>
  </si>
  <si>
    <t>841555708</t>
  </si>
  <si>
    <t>90068</t>
  </si>
  <si>
    <t>90069</t>
  </si>
  <si>
    <t>El Pueblo Boys &amp; Girls Ranch</t>
  </si>
  <si>
    <t>90070</t>
  </si>
  <si>
    <t>Durango 4-C Council Inc</t>
  </si>
  <si>
    <t>840615445</t>
  </si>
  <si>
    <t>90071</t>
  </si>
  <si>
    <t>Early Childhood Council of Larimer County</t>
  </si>
  <si>
    <t>010633672</t>
  </si>
  <si>
    <t>90072</t>
  </si>
  <si>
    <t>90073</t>
  </si>
  <si>
    <t>PINON PROJECT</t>
  </si>
  <si>
    <t>90074</t>
  </si>
  <si>
    <t>HCI</t>
  </si>
  <si>
    <t>371367062</t>
  </si>
  <si>
    <t>90075</t>
  </si>
  <si>
    <t>Red Rocks Community College</t>
  </si>
  <si>
    <t>840644739AC</t>
  </si>
  <si>
    <t>90076</t>
  </si>
  <si>
    <t>Lake County Sch Dist R-1</t>
  </si>
  <si>
    <t>846011994A</t>
  </si>
  <si>
    <t>90077</t>
  </si>
  <si>
    <t>Colorado Non-Profit Development Center</t>
  </si>
  <si>
    <t>841493585</t>
  </si>
  <si>
    <t>90078</t>
  </si>
  <si>
    <t>Relationship Roots, Inc.</t>
  </si>
  <si>
    <t>841550781</t>
  </si>
  <si>
    <t>90079</t>
  </si>
  <si>
    <t>Marmot Library Network</t>
  </si>
  <si>
    <t>841151788</t>
  </si>
  <si>
    <t>90080</t>
  </si>
  <si>
    <t>Colorado Library Consortium (CLiC)</t>
  </si>
  <si>
    <t>840691967</t>
  </si>
  <si>
    <t>90081</t>
  </si>
  <si>
    <t>Wiggins School District #50</t>
  </si>
  <si>
    <t>90082</t>
  </si>
  <si>
    <t>Weld Library District</t>
  </si>
  <si>
    <t>841560357</t>
  </si>
  <si>
    <t>90083</t>
  </si>
  <si>
    <t>Las Animas SD RE-1</t>
  </si>
  <si>
    <t>90084</t>
  </si>
  <si>
    <t>Las Animas-Bent County Library</t>
  </si>
  <si>
    <t>DAA100000</t>
  </si>
  <si>
    <t>90085</t>
  </si>
  <si>
    <t>Bibliographical Center for Resarch</t>
  </si>
  <si>
    <t>840404223</t>
  </si>
  <si>
    <t>90086</t>
  </si>
  <si>
    <t>Alamosa SD RE-11J</t>
  </si>
  <si>
    <t>846011793A</t>
  </si>
  <si>
    <t>90087</t>
  </si>
  <si>
    <t>National Association of Social Workers</t>
  </si>
  <si>
    <t>840684219A</t>
  </si>
  <si>
    <t>9025-D</t>
  </si>
  <si>
    <t>ECBOCES</t>
  </si>
  <si>
    <t>9030-D</t>
  </si>
  <si>
    <t>9035-D</t>
  </si>
  <si>
    <t>CBOCES</t>
  </si>
  <si>
    <t>9040-D</t>
  </si>
  <si>
    <t>NEBOCES</t>
  </si>
  <si>
    <t>9045-D</t>
  </si>
  <si>
    <t>PPBOCES</t>
  </si>
  <si>
    <t>9050-D</t>
  </si>
  <si>
    <t>SAN JUAN BOCES</t>
  </si>
  <si>
    <t>9055-D</t>
  </si>
  <si>
    <t>SAN LUIS VALLEY BOCES</t>
  </si>
  <si>
    <t>9056</t>
  </si>
  <si>
    <t>Vanguard Classical - East Charter School</t>
  </si>
  <si>
    <t>ADAMS-ARAP</t>
  </si>
  <si>
    <t>9060-D</t>
  </si>
  <si>
    <t>SC BOCES</t>
  </si>
  <si>
    <t>9065</t>
  </si>
  <si>
    <t>9065-D</t>
  </si>
  <si>
    <t>MERGED WITH CBOCES</t>
  </si>
  <si>
    <t>9075-D</t>
  </si>
  <si>
    <t>SE BOCES</t>
  </si>
  <si>
    <t>9080</t>
  </si>
  <si>
    <t>9080-D</t>
  </si>
  <si>
    <t>SW BOCES</t>
  </si>
  <si>
    <t>9090</t>
  </si>
  <si>
    <t>9090-D</t>
  </si>
  <si>
    <t>CLOSED</t>
  </si>
  <si>
    <t>840692787</t>
  </si>
  <si>
    <t>9095-D</t>
  </si>
  <si>
    <t>NW BOCES</t>
  </si>
  <si>
    <t>9120</t>
  </si>
  <si>
    <t>9120-D</t>
  </si>
  <si>
    <t>ADAMS COUNTY BOCES</t>
  </si>
  <si>
    <t>742044519</t>
  </si>
  <si>
    <t>VC00000000059072</t>
  </si>
  <si>
    <t>9125-D</t>
  </si>
  <si>
    <t>RIO BLANCO BOCES</t>
  </si>
  <si>
    <t>9140-D</t>
  </si>
  <si>
    <t>MT EVANS BOCES</t>
  </si>
  <si>
    <t>9145-D</t>
  </si>
  <si>
    <t>UNCOMPAHGRE BOCS</t>
  </si>
  <si>
    <t>9150-D</t>
  </si>
  <si>
    <t>SANTA FE TRAIL BOCES</t>
  </si>
  <si>
    <t>9160</t>
  </si>
  <si>
    <t>9160-D</t>
  </si>
  <si>
    <t>FRONT RANGE BOCES</t>
  </si>
  <si>
    <t>841520531</t>
  </si>
  <si>
    <t>9165-D</t>
  </si>
  <si>
    <t>UTE PASS BOCES</t>
  </si>
  <si>
    <t>9466</t>
  </si>
  <si>
    <t>Adams County 50-Westminster HS</t>
  </si>
  <si>
    <t>9503</t>
  </si>
  <si>
    <t>Young Life Frontier Ranch</t>
  </si>
  <si>
    <t>Chaffee</t>
  </si>
  <si>
    <t>840385934</t>
  </si>
  <si>
    <t>VC00000000017113</t>
  </si>
  <si>
    <t>9513</t>
  </si>
  <si>
    <t>Bcfs Health &amp; Human Services, Dba Silver Cliff Ranch</t>
  </si>
  <si>
    <t>741260710</t>
  </si>
  <si>
    <t>VC00000000012513</t>
  </si>
  <si>
    <t>9515</t>
  </si>
  <si>
    <t>Rainbow Trail Lutheran Camp</t>
  </si>
  <si>
    <t>Custer</t>
  </si>
  <si>
    <t>846011508</t>
  </si>
  <si>
    <t>VC00000000069650</t>
  </si>
  <si>
    <t>9521</t>
  </si>
  <si>
    <t>Denver Area Council - BSA</t>
  </si>
  <si>
    <t>840404225</t>
  </si>
  <si>
    <t>VC00000000012901</t>
  </si>
  <si>
    <t>9528</t>
  </si>
  <si>
    <t>Pikes Peak Council - BSA</t>
  </si>
  <si>
    <t>840404226</t>
  </si>
  <si>
    <t>9547</t>
  </si>
  <si>
    <t>Santa Fe Trail Council - BSA</t>
  </si>
  <si>
    <t>Huerfano</t>
  </si>
  <si>
    <t>480544572</t>
  </si>
  <si>
    <t>VC00000000038641</t>
  </si>
  <si>
    <t>9583</t>
  </si>
  <si>
    <t>Sky Ranch Lutheran Camp</t>
  </si>
  <si>
    <t>840532335</t>
  </si>
  <si>
    <t>9588</t>
  </si>
  <si>
    <t>Rocky Mountain Council - BSA</t>
  </si>
  <si>
    <t>840405244</t>
  </si>
  <si>
    <t>VC00000000012914</t>
  </si>
  <si>
    <t>9639</t>
  </si>
  <si>
    <t>STRIVE PREP -SMART</t>
  </si>
  <si>
    <t>9730</t>
  </si>
  <si>
    <t>West Denver Prep Green Valley Ranch</t>
  </si>
  <si>
    <t>9735</t>
  </si>
  <si>
    <t>STRIVE Prep Montbello</t>
  </si>
  <si>
    <t>9799</t>
  </si>
  <si>
    <t>Yuma 1 SD-Yuma HS</t>
  </si>
  <si>
    <t>9954</t>
  </si>
  <si>
    <t>Ymca Of The Pikes Peak Region</t>
  </si>
  <si>
    <t>840404266</t>
  </si>
  <si>
    <t>9955</t>
  </si>
  <si>
    <t>Jewish Community Center Ranch Camp</t>
  </si>
  <si>
    <t>Elbert</t>
  </si>
  <si>
    <t>840404245</t>
  </si>
  <si>
    <t>VC00000000012907</t>
  </si>
  <si>
    <t>9958</t>
  </si>
  <si>
    <t>Young Life Crooked Creek Ranch</t>
  </si>
  <si>
    <t>VC00000000017112</t>
  </si>
  <si>
    <t>9959</t>
  </si>
  <si>
    <t>Trail West Lodge (Young Life)</t>
  </si>
  <si>
    <t>840385934B</t>
  </si>
  <si>
    <t>VC00000000104313</t>
  </si>
  <si>
    <t>SIG01</t>
  </si>
  <si>
    <t>Alternative Homes for Youth</t>
  </si>
  <si>
    <t>840712493</t>
  </si>
  <si>
    <t>SIG02</t>
  </si>
  <si>
    <t>SIG03</t>
  </si>
  <si>
    <t>Metro Children's Center</t>
  </si>
  <si>
    <t>840683346</t>
  </si>
  <si>
    <t>SIG04</t>
  </si>
  <si>
    <t>Denver Health</t>
  </si>
  <si>
    <t>841343242</t>
  </si>
  <si>
    <t>SIG05</t>
  </si>
  <si>
    <t>Family Crisis Center</t>
  </si>
  <si>
    <t>SIG06</t>
  </si>
  <si>
    <t>Centennial Peaks</t>
  </si>
  <si>
    <t>900080847</t>
  </si>
  <si>
    <t>SIG07</t>
  </si>
  <si>
    <t>The Joshua School</t>
  </si>
  <si>
    <t>043775347</t>
  </si>
  <si>
    <t>SIG08</t>
  </si>
  <si>
    <t>Laradon Hall</t>
  </si>
  <si>
    <t>840412621</t>
  </si>
  <si>
    <t>SIG09</t>
  </si>
  <si>
    <t>Mt. St Vincent Home</t>
  </si>
  <si>
    <t>840405260</t>
  </si>
  <si>
    <t>SIG10</t>
  </si>
  <si>
    <t>Namaqua Center</t>
  </si>
  <si>
    <t>841512383</t>
  </si>
  <si>
    <t>SIG11</t>
  </si>
  <si>
    <t>PSI Cedar Springs</t>
  </si>
  <si>
    <t>743081810</t>
  </si>
  <si>
    <t>SIG12</t>
  </si>
  <si>
    <t>Reflections for Youth</t>
  </si>
  <si>
    <t>SIG13</t>
  </si>
  <si>
    <t>Southern Peaks Regional Treatment Center</t>
  </si>
  <si>
    <t>942411045</t>
  </si>
  <si>
    <t>SIG14</t>
  </si>
  <si>
    <t>Synergy Outpatient</t>
  </si>
  <si>
    <t>SIG15</t>
  </si>
  <si>
    <t>Tennyson Center for Children at Colo Christian</t>
  </si>
  <si>
    <t>SIG16</t>
  </si>
  <si>
    <t>Hand Up Homes For Youth</t>
  </si>
  <si>
    <t>8415199129</t>
  </si>
  <si>
    <t>SIG17</t>
  </si>
  <si>
    <t>Prince Street Academy</t>
  </si>
  <si>
    <t>9801269000</t>
  </si>
  <si>
    <t>SIG18</t>
  </si>
  <si>
    <t>Serenity Learning Center</t>
  </si>
  <si>
    <t>841198543</t>
  </si>
  <si>
    <t>SIG19</t>
  </si>
  <si>
    <t>Gateway Youth Services</t>
  </si>
  <si>
    <t>841313257</t>
  </si>
  <si>
    <t>SPE01</t>
  </si>
  <si>
    <t>School Para Educator Association of Colorado</t>
  </si>
  <si>
    <t>342017300</t>
  </si>
  <si>
    <t>SSG01</t>
  </si>
  <si>
    <t>Court House</t>
  </si>
  <si>
    <t>237088947</t>
  </si>
  <si>
    <t>SSG02</t>
  </si>
  <si>
    <t>Days</t>
  </si>
  <si>
    <t>742239861</t>
  </si>
  <si>
    <t>SSG03</t>
  </si>
  <si>
    <t>El Pueblo</t>
  </si>
  <si>
    <t>SSG04</t>
  </si>
  <si>
    <t>Excelsior</t>
  </si>
  <si>
    <t>SSG05</t>
  </si>
  <si>
    <t>Fresh Start</t>
  </si>
  <si>
    <t>841266993</t>
  </si>
  <si>
    <t>SSG06</t>
  </si>
  <si>
    <t>Griffith Center for Children - Colorado Sprgs.</t>
  </si>
  <si>
    <t>840404251</t>
  </si>
  <si>
    <t>SSG07</t>
  </si>
  <si>
    <t>Griffith Center for Children - Grand Ave.</t>
  </si>
  <si>
    <t>SSG08</t>
  </si>
  <si>
    <t>Griffith Center for Children - Larkspur</t>
  </si>
  <si>
    <t>SSG09</t>
  </si>
  <si>
    <t>Griffith Center for Children - Rifle</t>
  </si>
  <si>
    <t>SSG10</t>
  </si>
  <si>
    <t>Hampden Academy</t>
  </si>
  <si>
    <t>SSG11</t>
  </si>
  <si>
    <t>Hilltop Youth Services</t>
  </si>
  <si>
    <t>742321009</t>
  </si>
  <si>
    <t>SSG12</t>
  </si>
  <si>
    <t>Jefferson Hills - Aurora</t>
  </si>
  <si>
    <t>SSG13</t>
  </si>
  <si>
    <t>Jefferson Hills - Lakewood</t>
  </si>
  <si>
    <t>SSG14</t>
  </si>
  <si>
    <t>Kidz Ark</t>
  </si>
  <si>
    <t>841491360</t>
  </si>
  <si>
    <t>SSG15</t>
  </si>
  <si>
    <t>Lost &amp; Found</t>
  </si>
  <si>
    <t>237439212</t>
  </si>
  <si>
    <t>SSG16</t>
  </si>
  <si>
    <t>Round Up</t>
  </si>
  <si>
    <t>840643724</t>
  </si>
  <si>
    <t>SSG17</t>
  </si>
  <si>
    <t>Savio</t>
  </si>
  <si>
    <t>SSG18</t>
  </si>
  <si>
    <t>Shiloh</t>
  </si>
  <si>
    <t>SSG19</t>
  </si>
  <si>
    <t>SSG20</t>
  </si>
  <si>
    <t>Third Way</t>
  </si>
  <si>
    <t>SSG21</t>
  </si>
  <si>
    <t>Turning Point</t>
  </si>
  <si>
    <t>742400627</t>
  </si>
  <si>
    <t>SSG22</t>
  </si>
  <si>
    <t>SSG23</t>
  </si>
  <si>
    <t>Youth Track - Jeffco</t>
  </si>
  <si>
    <t>611292060</t>
  </si>
  <si>
    <t>SSG24</t>
  </si>
  <si>
    <t>SSG25</t>
  </si>
  <si>
    <t>Mt. St. Vincent</t>
  </si>
  <si>
    <t>SSG26</t>
  </si>
  <si>
    <t>Devereux Cleo Wallace</t>
  </si>
  <si>
    <t>840406820</t>
  </si>
  <si>
    <t>SSG27</t>
  </si>
  <si>
    <t>Family Tree - Gemini</t>
  </si>
  <si>
    <t>840730973</t>
  </si>
  <si>
    <t>SSG28</t>
  </si>
  <si>
    <t>Midway - Remington</t>
  </si>
  <si>
    <t>841468885</t>
  </si>
  <si>
    <t>SSG29</t>
  </si>
  <si>
    <t>Children's ARK School</t>
  </si>
  <si>
    <t>841280291</t>
  </si>
  <si>
    <t>Unall</t>
  </si>
  <si>
    <t>Unallocated Amount from Audit Takebacks</t>
  </si>
  <si>
    <t>X010</t>
  </si>
  <si>
    <t>X020</t>
  </si>
  <si>
    <t>Y001</t>
  </si>
  <si>
    <t>TSJC - Adult Education Services</t>
  </si>
  <si>
    <t>846002425</t>
  </si>
  <si>
    <t>VC00000000018271</t>
  </si>
  <si>
    <t>F1478</t>
  </si>
  <si>
    <t>Y002</t>
  </si>
  <si>
    <t>LaLlave Family Resource Center</t>
  </si>
  <si>
    <t>900441785</t>
  </si>
  <si>
    <t>VC00000000070427</t>
  </si>
  <si>
    <t>Y003</t>
  </si>
  <si>
    <t>Unlimited Learning</t>
  </si>
  <si>
    <t>841590478</t>
  </si>
  <si>
    <t>VC00000000069090</t>
  </si>
  <si>
    <t>Y004</t>
  </si>
  <si>
    <t>Boys &amp; Girls Club of Metro Denver</t>
  </si>
  <si>
    <t>Y006</t>
  </si>
  <si>
    <t>Pikes Peak Library District Foundation</t>
  </si>
  <si>
    <t>113690724</t>
  </si>
  <si>
    <t>VC00000000010237</t>
  </si>
  <si>
    <t>Y007</t>
  </si>
  <si>
    <t>Community Educational Outreach</t>
  </si>
  <si>
    <t>841180843</t>
  </si>
  <si>
    <t>VC00000000064776</t>
  </si>
  <si>
    <t>Y009</t>
  </si>
  <si>
    <t>SEL Tutoring</t>
  </si>
  <si>
    <t>452811176</t>
  </si>
  <si>
    <t>VC00000000035634</t>
  </si>
  <si>
    <t>Y010</t>
  </si>
  <si>
    <t>Teach for America</t>
  </si>
  <si>
    <t>VC00000000010294</t>
  </si>
  <si>
    <t>5880</t>
  </si>
  <si>
    <t>Y011</t>
  </si>
  <si>
    <t>Public Education &amp; Business Coalition (PEBC)</t>
  </si>
  <si>
    <t>VC00000000059180</t>
  </si>
  <si>
    <t>Y013</t>
  </si>
  <si>
    <t>Community Partnership Family Resource Center</t>
  </si>
  <si>
    <t>VC00000000064530</t>
  </si>
  <si>
    <t>Y014</t>
  </si>
  <si>
    <t>El Comite de Longmont</t>
  </si>
  <si>
    <t>840867626</t>
  </si>
  <si>
    <t>Y015</t>
  </si>
  <si>
    <t>Foundation for Colorado</t>
  </si>
  <si>
    <t>841070271</t>
  </si>
  <si>
    <t>VC00000000105303</t>
  </si>
  <si>
    <t>Y016</t>
  </si>
  <si>
    <t>840534643</t>
  </si>
  <si>
    <t>VC00000000013046</t>
  </si>
  <si>
    <t>Y017</t>
  </si>
  <si>
    <t>University of North Dakota</t>
  </si>
  <si>
    <t>456002491</t>
  </si>
  <si>
    <t>VC00000000011601</t>
  </si>
  <si>
    <t>Y018</t>
  </si>
  <si>
    <t>University of Colorado Boulder</t>
  </si>
  <si>
    <t>VC00000000017864</t>
  </si>
  <si>
    <t>Y021</t>
  </si>
  <si>
    <t>Adams 14 SD-Adams City MS</t>
  </si>
  <si>
    <t>Y022</t>
  </si>
  <si>
    <t>BVSD-Centaurus HS</t>
  </si>
  <si>
    <t>Y023</t>
  </si>
  <si>
    <t>CS 11-Coronado HS</t>
  </si>
  <si>
    <t>Y024</t>
  </si>
  <si>
    <t>Ft. Lupton High School</t>
  </si>
  <si>
    <t>Y026</t>
  </si>
  <si>
    <t>Aims College dba Aims Community College</t>
  </si>
  <si>
    <t>84080575852</t>
  </si>
  <si>
    <t>VC00000000011249</t>
  </si>
  <si>
    <t>Y027</t>
  </si>
  <si>
    <t>Rangely Jr. College District dba Colorado Northwestern Community College</t>
  </si>
  <si>
    <t>84080601917</t>
  </si>
  <si>
    <t>VC00000000061141</t>
  </si>
  <si>
    <t>Y028</t>
  </si>
  <si>
    <t>State Board for Community Colleges and Occupational Educational System dba Community College of Aurora</t>
  </si>
  <si>
    <t>38083721881</t>
  </si>
  <si>
    <t>VC00000000100087</t>
  </si>
  <si>
    <t>Y029</t>
  </si>
  <si>
    <t>Year One Inc dba Mile High Youth Corps</t>
  </si>
  <si>
    <t>84081182631</t>
  </si>
  <si>
    <t>VC00000000064794</t>
  </si>
  <si>
    <t>Y031</t>
  </si>
  <si>
    <t>DPS dba Emily Griffith</t>
  </si>
  <si>
    <t>VC00000000018253</t>
  </si>
  <si>
    <t>Y032</t>
  </si>
  <si>
    <t>Colorado Behavioral Healthcare</t>
  </si>
  <si>
    <t>84-0733639</t>
  </si>
  <si>
    <t>VC00000000061800</t>
  </si>
  <si>
    <t>Y033</t>
  </si>
  <si>
    <t>Nutrition Therapy Institue</t>
  </si>
  <si>
    <t>007641728</t>
  </si>
  <si>
    <t>VC00000000061537</t>
  </si>
  <si>
    <t>Y034</t>
  </si>
  <si>
    <t>USC University of Southern California Financial Aid Office</t>
  </si>
  <si>
    <t>072933393</t>
  </si>
  <si>
    <t>VC00000000018609</t>
  </si>
  <si>
    <t>Y110</t>
  </si>
  <si>
    <t>SOAR GVR</t>
  </si>
  <si>
    <t>Y111</t>
  </si>
  <si>
    <t>Manny Martinez Middle School</t>
  </si>
  <si>
    <t>Y112</t>
  </si>
  <si>
    <t>Academy for Advanced and Creative Learning</t>
  </si>
  <si>
    <t>Y113</t>
  </si>
  <si>
    <t>West Denver Prep - Highland Campus</t>
  </si>
  <si>
    <t>Y114</t>
  </si>
  <si>
    <t>West Denver Prep - Lake Campus</t>
  </si>
  <si>
    <t>Y116</t>
  </si>
  <si>
    <t>Two Roads High School</t>
  </si>
  <si>
    <t>Y117</t>
  </si>
  <si>
    <t>CSI - Provost Academy</t>
  </si>
  <si>
    <t>Y119</t>
  </si>
  <si>
    <t>CSI, Colorado Calvert Academy</t>
  </si>
  <si>
    <t>Y121</t>
  </si>
  <si>
    <t>Denver Language School</t>
  </si>
  <si>
    <t>Y123</t>
  </si>
  <si>
    <t>Ben Franklin Academy</t>
  </si>
  <si>
    <t>620 Wilcox St.</t>
  </si>
  <si>
    <t>Y124</t>
  </si>
  <si>
    <t>Aspen Ridge Preparatory School</t>
  </si>
  <si>
    <t>Y125</t>
  </si>
  <si>
    <t>University Preparatory School</t>
  </si>
  <si>
    <t>Y126</t>
  </si>
  <si>
    <t>Eagle Ridge Academy</t>
  </si>
  <si>
    <t>Y127</t>
  </si>
  <si>
    <t>Foundations Academy</t>
  </si>
  <si>
    <t>Y128</t>
  </si>
  <si>
    <t>Global Village Academy</t>
  </si>
  <si>
    <t>846000822</t>
  </si>
  <si>
    <t>Y129</t>
  </si>
  <si>
    <t>STEM School</t>
  </si>
  <si>
    <t>Y130</t>
  </si>
  <si>
    <t>SOAR Oakland</t>
  </si>
  <si>
    <t>Y131</t>
  </si>
  <si>
    <t>Prospect Ridge Academy</t>
  </si>
  <si>
    <t>Y132</t>
  </si>
  <si>
    <t>CSI - Mountain Middle School</t>
  </si>
  <si>
    <t>Y135</t>
  </si>
  <si>
    <t>DSST Cole Middle School</t>
  </si>
  <si>
    <t>Y140</t>
  </si>
  <si>
    <t>CSI - Colorado Early Colleges Fort Collins</t>
  </si>
  <si>
    <t>Y143</t>
  </si>
  <si>
    <t>Atlas Prepatory Academy</t>
  </si>
  <si>
    <t>HARRISON</t>
  </si>
  <si>
    <t>Y150</t>
  </si>
  <si>
    <t>STRIVE Prep NW HS</t>
  </si>
  <si>
    <t>Y158</t>
  </si>
  <si>
    <t>Strive Prep SW Elementary</t>
  </si>
  <si>
    <t>Y159</t>
  </si>
  <si>
    <t>Fort Collins Montessori Charter School</t>
  </si>
  <si>
    <t>Y160</t>
  </si>
  <si>
    <t>New Legacy Charter HS</t>
  </si>
  <si>
    <t>Y161</t>
  </si>
  <si>
    <t>Colorado Early Colleges - Douglas county</t>
  </si>
  <si>
    <t>Y162</t>
  </si>
  <si>
    <t>Highline Academy Charter School at GVR</t>
  </si>
  <si>
    <t>Y163</t>
  </si>
  <si>
    <t>DSST Byers - DPS</t>
  </si>
  <si>
    <t>DPS</t>
  </si>
  <si>
    <t>Y164</t>
  </si>
  <si>
    <t>Y165</t>
  </si>
  <si>
    <t>Y168</t>
  </si>
  <si>
    <t>Paradox Valley School</t>
  </si>
  <si>
    <t>Y170</t>
  </si>
  <si>
    <t>Salida del Sol</t>
  </si>
  <si>
    <t>Y295</t>
  </si>
  <si>
    <t>470943680T</t>
  </si>
  <si>
    <t>VC00000000011707</t>
  </si>
  <si>
    <t>Y401</t>
  </si>
  <si>
    <t>Colorado State University Sponsored Programs</t>
  </si>
  <si>
    <t>8460000545AG</t>
  </si>
  <si>
    <t>VC00000000017826</t>
  </si>
  <si>
    <t>Y582</t>
  </si>
  <si>
    <t>Pueblo City-County Health Dept.</t>
  </si>
  <si>
    <t>846003013</t>
  </si>
  <si>
    <t>VC00000000000911</t>
  </si>
  <si>
    <t>HC001</t>
  </si>
  <si>
    <t>Y583</t>
  </si>
  <si>
    <t>Friends First, Inc.</t>
  </si>
  <si>
    <t>841234326</t>
  </si>
  <si>
    <t>VC00000000065313</t>
  </si>
  <si>
    <t>Gina Harris</t>
  </si>
  <si>
    <t>PO Box 270302</t>
  </si>
  <si>
    <t>80127</t>
  </si>
  <si>
    <t>Y584</t>
  </si>
  <si>
    <t>The Center for Relationship Education</t>
  </si>
  <si>
    <t>470944920</t>
  </si>
  <si>
    <t>VC00000000038221</t>
  </si>
  <si>
    <t>Joneen Mackenzie</t>
  </si>
  <si>
    <t>8101 E. Belleview Ave., Suite D-2</t>
  </si>
  <si>
    <t>80237</t>
  </si>
  <si>
    <t>Y641</t>
  </si>
  <si>
    <t>846000546</t>
  </si>
  <si>
    <t>VC00000000017835</t>
  </si>
  <si>
    <t>Y646</t>
  </si>
  <si>
    <t>Colorado Mountain College</t>
  </si>
  <si>
    <t>840567768</t>
  </si>
  <si>
    <t>VC00000000013074</t>
  </si>
  <si>
    <t>Y651</t>
  </si>
  <si>
    <t>Metro State College of Denver</t>
  </si>
  <si>
    <t>840559160I</t>
  </si>
  <si>
    <t>VC00000000013461</t>
  </si>
  <si>
    <t>Y652</t>
  </si>
  <si>
    <t>Metro State University Family Literacy</t>
  </si>
  <si>
    <t>Y693</t>
  </si>
  <si>
    <t>Focus Points Family Resource Center</t>
  </si>
  <si>
    <t>841353944</t>
  </si>
  <si>
    <t>VC00000000066608</t>
  </si>
  <si>
    <t>Y694</t>
  </si>
  <si>
    <t>Adult Learning Center, Inc./Pine River Community Learning Center</t>
  </si>
  <si>
    <t>841327860</t>
  </si>
  <si>
    <t>VC00000000066313</t>
  </si>
  <si>
    <t>Y695</t>
  </si>
  <si>
    <t>Learning Source for Adults &amp; Families</t>
  </si>
  <si>
    <t>840585638</t>
  </si>
  <si>
    <t>VC00000000061049</t>
  </si>
  <si>
    <t>Y697</t>
  </si>
  <si>
    <t>Literacy Coalition of Colorado</t>
  </si>
  <si>
    <t>841436472</t>
  </si>
  <si>
    <t>VC00000000067177</t>
  </si>
  <si>
    <t>Y699</t>
  </si>
  <si>
    <t>840644739CN</t>
  </si>
  <si>
    <t>VC00000000069593</t>
  </si>
  <si>
    <t>Y700</t>
  </si>
  <si>
    <t>Phillips County Family Education Services</t>
  </si>
  <si>
    <t>841363471</t>
  </si>
  <si>
    <t>VC00000000066718</t>
  </si>
  <si>
    <t>Y701</t>
  </si>
  <si>
    <t>Spring Institute for Intercultural Learning</t>
  </si>
  <si>
    <t>840788093</t>
  </si>
  <si>
    <t>VC00000000062122</t>
  </si>
  <si>
    <t>Y703</t>
  </si>
  <si>
    <t>Morgan Community College - ABE</t>
  </si>
  <si>
    <t>840597089C</t>
  </si>
  <si>
    <t>Y704</t>
  </si>
  <si>
    <t>Pueblo Community College-Adult Education Program</t>
  </si>
  <si>
    <t>840644739N</t>
  </si>
  <si>
    <t>Y705</t>
  </si>
  <si>
    <t>Durango Adult Education Center,  Inc.</t>
  </si>
  <si>
    <t>841118878</t>
  </si>
  <si>
    <t>VC00000000064178</t>
  </si>
  <si>
    <t>Y706</t>
  </si>
  <si>
    <t>Delta County Adult Literacy Program</t>
  </si>
  <si>
    <t>840600982B</t>
  </si>
  <si>
    <t>VC00000000061134</t>
  </si>
  <si>
    <t>CN003</t>
  </si>
  <si>
    <t>Y707</t>
  </si>
  <si>
    <t>Archuleta County Education Center, Inc.</t>
  </si>
  <si>
    <t>841127328</t>
  </si>
  <si>
    <t>VC00000000064238</t>
  </si>
  <si>
    <t>Y709</t>
  </si>
  <si>
    <t>CCD ABE/GED Institute</t>
  </si>
  <si>
    <t>VC00000000013103</t>
  </si>
  <si>
    <t>Y711</t>
  </si>
  <si>
    <t>Right to Read of Weld County, Inc.</t>
  </si>
  <si>
    <t>840857486</t>
  </si>
  <si>
    <t>VC00000000062535</t>
  </si>
  <si>
    <t>Y743</t>
  </si>
  <si>
    <t>Valley Campus of Trinidad State Jr. College</t>
  </si>
  <si>
    <t>846002425C</t>
  </si>
  <si>
    <t>VC00000000018270</t>
  </si>
  <si>
    <t>Y776</t>
  </si>
  <si>
    <t>Adolescent Counseling Exchange</t>
  </si>
  <si>
    <t>841261271</t>
  </si>
  <si>
    <t>VC00000000065575</t>
  </si>
  <si>
    <t>Y790</t>
  </si>
  <si>
    <t>Education and Life Training Center</t>
  </si>
  <si>
    <t>840574440</t>
  </si>
  <si>
    <t>Y799</t>
  </si>
  <si>
    <t>SUCAP Ignacio</t>
  </si>
  <si>
    <t>VC00000000013093</t>
  </si>
  <si>
    <t>Y815</t>
  </si>
  <si>
    <t>Asian Pacific Development Center</t>
  </si>
  <si>
    <t>840830318</t>
  </si>
  <si>
    <t>VC00000000062394</t>
  </si>
  <si>
    <t>Y843</t>
  </si>
  <si>
    <t>Mi Casa Resource</t>
  </si>
  <si>
    <t>840867773</t>
  </si>
  <si>
    <t>VC00000000013481</t>
  </si>
  <si>
    <t>Y863</t>
  </si>
  <si>
    <t>Summer Scholars Adult ELL</t>
  </si>
  <si>
    <t>VC00000000066134</t>
  </si>
  <si>
    <t>Y871</t>
  </si>
  <si>
    <t>383721881E</t>
  </si>
  <si>
    <t>Y897</t>
  </si>
  <si>
    <t>YMCA of the Pikes Peak Region</t>
  </si>
  <si>
    <t>840404266B</t>
  </si>
  <si>
    <t>VC00000000012910</t>
  </si>
  <si>
    <t>Y907</t>
  </si>
  <si>
    <t>University  of Colorado in Denver</t>
  </si>
  <si>
    <t>VC00000000014124</t>
  </si>
  <si>
    <t>Y927</t>
  </si>
  <si>
    <t>Gunnison County Literacy Action</t>
  </si>
  <si>
    <t>262930453</t>
  </si>
  <si>
    <t>Y947</t>
  </si>
  <si>
    <t>Metro State College, Center for Urban Education</t>
  </si>
  <si>
    <t>Y948</t>
  </si>
  <si>
    <t>SkyView Academy</t>
  </si>
  <si>
    <t>Y962</t>
  </si>
  <si>
    <t>Y963</t>
  </si>
  <si>
    <t>Y999</t>
  </si>
  <si>
    <t>NAS-Aurora</t>
  </si>
  <si>
    <t>Elbert, Elizabeth C-1</t>
  </si>
  <si>
    <t>District</t>
  </si>
  <si>
    <t>Admin Unit Code</t>
  </si>
  <si>
    <t>Admin Unit Name</t>
  </si>
  <si>
    <t>DISTRICT CODE</t>
  </si>
  <si>
    <t>DISTRICT NAME</t>
  </si>
  <si>
    <t>ADAMS 1 MAPLETON</t>
  </si>
  <si>
    <t>MAPLETON 1</t>
  </si>
  <si>
    <t>ADAMS 12 NORTHGLENN</t>
  </si>
  <si>
    <t>ADAMS 12 FIVE STAR SCHOOLS</t>
  </si>
  <si>
    <t>ADAMS 14 COMMERCE CITY</t>
  </si>
  <si>
    <t>ADAMS COUNTY 14</t>
  </si>
  <si>
    <t>ADAMS 27J BRIGHTON</t>
  </si>
  <si>
    <t>BRIGHTON 27J</t>
  </si>
  <si>
    <t>EAST CENTRAL BOCES</t>
  </si>
  <si>
    <t>BENNETT 29J</t>
  </si>
  <si>
    <t>STRASBURG 31J</t>
  </si>
  <si>
    <t>ADAMS 50 WESTMINSTER</t>
  </si>
  <si>
    <t>WESTMINSTER 50</t>
  </si>
  <si>
    <t>SAN LUIS VALLEY BOCS</t>
  </si>
  <si>
    <t>SANGRE DE CRISTO RE-22J</t>
  </si>
  <si>
    <t>ARAPAHOE 1 ENGLEWOOD</t>
  </si>
  <si>
    <t>ENGLEWOOD 1</t>
  </si>
  <si>
    <t>ARAPAHOE 2 SHERIDAN</t>
  </si>
  <si>
    <t>SHERIDAN 2</t>
  </si>
  <si>
    <t>ARAPAHOE 5 CHERRY CREEK</t>
  </si>
  <si>
    <t>CHERRY CREEK 5</t>
  </si>
  <si>
    <t>ARAPAHOE 6 LITTLETON</t>
  </si>
  <si>
    <t>LITTLETON 6</t>
  </si>
  <si>
    <t>ADAMS-ARAP 28J AURORA</t>
  </si>
  <si>
    <t>ADAMS-ARAPAHOE 28J</t>
  </si>
  <si>
    <t>BYERS 32J</t>
  </si>
  <si>
    <t>SAN JUAN BOCS</t>
  </si>
  <si>
    <t>SOUTHEASTERN BOCES</t>
  </si>
  <si>
    <t>WALSH RE-1</t>
  </si>
  <si>
    <t>PRITCHETT RE-3</t>
  </si>
  <si>
    <t>SPRINGFIELD RE-4</t>
  </si>
  <si>
    <t>VILAS RE-5</t>
  </si>
  <si>
    <t>LAS ANIMAS RE-1</t>
  </si>
  <si>
    <t>MC CLAVE RE-2</t>
  </si>
  <si>
    <t>BOULDER RE-1J ST VRAIN</t>
  </si>
  <si>
    <t>ST VRAIN VALLEY RE 1J</t>
  </si>
  <si>
    <t>BOULDER RE-2 BOULDER</t>
  </si>
  <si>
    <t>BOULDER VALLEY RE 2</t>
  </si>
  <si>
    <t>MOUNTAIN BOCES</t>
  </si>
  <si>
    <t>BUENA VISTA R-31</t>
  </si>
  <si>
    <t>KIT CARSON R-1</t>
  </si>
  <si>
    <t>CHEYENNE COUNTY RE-5</t>
  </si>
  <si>
    <t>MOUNT EVANS BOCES, IDAHO SPRINGS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</si>
  <si>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</si>
  <si>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</si>
  <si>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</si>
  <si>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</si>
  <si>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</si>
  <si>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</si>
  <si>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SOUTH CENTRAL BOCES</t>
  </si>
  <si>
    <t>CROWLEY COUNTY RE-1-J</t>
  </si>
  <si>
    <t>CUSTER COUNTY SCHOOL DISTRICT C-1</t>
  </si>
  <si>
    <t>DELTA 50J</t>
  </si>
  <si>
    <t>DELTA COUNTY 50(J)</t>
  </si>
  <si>
    <t>DENVER 1</t>
  </si>
  <si>
    <t>DENVER COUNTY 1</t>
  </si>
  <si>
    <t>DOLORES COUNTY RE NO.2</t>
  </si>
  <si>
    <t>DOUGLAS RE-1</t>
  </si>
  <si>
    <t>DOUGLAS COUNTY RE 1</t>
  </si>
  <si>
    <t>EAGLE COUNTY RE 50</t>
  </si>
  <si>
    <t>ELIZABETH C-1</t>
  </si>
  <si>
    <t>PIKES PEAK BOCES</t>
  </si>
  <si>
    <t>ELBERT 200</t>
  </si>
  <si>
    <t>AGATE 300</t>
  </si>
  <si>
    <t>CALHAN RJ-1</t>
  </si>
  <si>
    <t>EL PASO 2 HARRISON</t>
  </si>
  <si>
    <t>HARRISON 2</t>
  </si>
  <si>
    <t>EL PASO 3 WIDEFIELD</t>
  </si>
  <si>
    <t>WIDEFIELD 3</t>
  </si>
  <si>
    <t>EL PASO 8 FOUNTAIN</t>
  </si>
  <si>
    <t>FOUNTAIN 8</t>
  </si>
  <si>
    <t>EL PASO 11 COLO SPRINGS</t>
  </si>
  <si>
    <t>COLORADO SPRINGS 11</t>
  </si>
  <si>
    <t>EL PASO 12 CHEYENNE MOUNTAIN</t>
  </si>
  <si>
    <t>CHEYENNE MOUNTAIN 12</t>
  </si>
  <si>
    <t>MANITOU SPRINGS 14</t>
  </si>
  <si>
    <t>EL PASO 20 ACADEMY</t>
  </si>
  <si>
    <t>ACADEMY 20</t>
  </si>
  <si>
    <t>ELLICOTT 22</t>
  </si>
  <si>
    <t>HANOVER 28</t>
  </si>
  <si>
    <t>EL PASO 38, LEWIS PALMER</t>
  </si>
  <si>
    <t>LEWIS-PALMER 38</t>
  </si>
  <si>
    <t>EL PASO 49 FALCON</t>
  </si>
  <si>
    <t>FALCON 49</t>
  </si>
  <si>
    <t>EDISON 54 JT</t>
  </si>
  <si>
    <t>MIAMI/YODER 60 JT</t>
  </si>
  <si>
    <t>FREMONT RE-1 CANON CITY</t>
  </si>
  <si>
    <t>CANON CITY RE-1</t>
  </si>
  <si>
    <t>FLORENCE RE-2</t>
  </si>
  <si>
    <t>COTOPAXI RE-3</t>
  </si>
  <si>
    <t>ROARING FORK RE-1</t>
  </si>
  <si>
    <t>GARFIELD RE-2</t>
  </si>
  <si>
    <t>GARFIELD 16</t>
  </si>
  <si>
    <t>GILPIN COUNTY RE-1</t>
  </si>
  <si>
    <t>NORTHWEST BOCES</t>
  </si>
  <si>
    <t>WEST GRAND 1-JT.</t>
  </si>
  <si>
    <t>EAST GRAND 2</t>
  </si>
  <si>
    <t>GUNNISON RE-1J</t>
  </si>
  <si>
    <t>GUNNISON WATERSHED RE1J</t>
  </si>
  <si>
    <t>HINSDALE COUNTY RE 1</t>
  </si>
  <si>
    <t>HUERFANO RE-1</t>
  </si>
  <si>
    <t>LA VETA RE-2</t>
  </si>
  <si>
    <t xml:space="preserve">NORTH PARK R-1 </t>
  </si>
  <si>
    <t>JEFFERSON R-1</t>
  </si>
  <si>
    <t>JEFFERSON COUNTY R-1</t>
  </si>
  <si>
    <t>EADS RE-1</t>
  </si>
  <si>
    <t>PLAINVIEW RE-2</t>
  </si>
  <si>
    <t>ARRIBA-FLAGLER C-20</t>
  </si>
  <si>
    <t>HI-PLAINS R-23</t>
  </si>
  <si>
    <t>STRATTON R-4</t>
  </si>
  <si>
    <t>BETHUNE R-5</t>
  </si>
  <si>
    <t>LAKE COUNTY R-1</t>
  </si>
  <si>
    <t>DURANGO 9-R</t>
  </si>
  <si>
    <t>IGNACIO 11 JT</t>
  </si>
  <si>
    <t>LARIMER R-1 FORT COLLINS</t>
  </si>
  <si>
    <t>POUDRE R-1</t>
  </si>
  <si>
    <t>LARIMER R-2J LOVELAND</t>
  </si>
  <si>
    <t>THOMPSON R-2J</t>
  </si>
  <si>
    <t>LARIMER R-3 ESTES PARK</t>
  </si>
  <si>
    <t>PARK (ESTES PARK) R-3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</si>
  <si>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</si>
  <si>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</si>
  <si>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</si>
  <si>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</si>
  <si>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</si>
  <si>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</si>
  <si>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LIMON RE-4J</t>
  </si>
  <si>
    <t>KARVAL RE-23</t>
  </si>
  <si>
    <t>LOGAN RE-1 STERLING</t>
  </si>
  <si>
    <t>VALLEY RE-1</t>
  </si>
  <si>
    <t>NORTHEAST BOCES</t>
  </si>
  <si>
    <t>FRENCHMAN RE-3</t>
  </si>
  <si>
    <t>BUFFALO RE-4</t>
  </si>
  <si>
    <t>MESA 51 GRAND JUNCTION</t>
  </si>
  <si>
    <t>MESA COUNTY VALLEY 51</t>
  </si>
  <si>
    <t>CREEDE SCHOOL DISTRICT</t>
  </si>
  <si>
    <t>MOFFAT RE-1 CRAIG</t>
  </si>
  <si>
    <t>MOFFAT COUNTY RE:NO 1</t>
  </si>
  <si>
    <t>MONTEZUMA-CORTEZ RE-1</t>
  </si>
  <si>
    <t>DOLORES RE-4A</t>
  </si>
  <si>
    <t>MANCOS RE-6</t>
  </si>
  <si>
    <t>MONTROSE RE-1J</t>
  </si>
  <si>
    <t>MONTROSE COUNTY RE-1J</t>
  </si>
  <si>
    <t>UNCOMPAHGRE BOCES, TELLURIDE</t>
  </si>
  <si>
    <t>WEST END RE-2</t>
  </si>
  <si>
    <t>CENTENNIAL BOCES</t>
  </si>
  <si>
    <t>BRUSH RE-2(J)</t>
  </si>
  <si>
    <t>MORGAN RE-3, FORT MORGAN</t>
  </si>
  <si>
    <t>FORT MORGAN RE-3</t>
  </si>
  <si>
    <t>WIGGINS RE-50(J)</t>
  </si>
  <si>
    <t>EAST OTERO R-1</t>
  </si>
  <si>
    <t>ROCKY FORD R-2</t>
  </si>
  <si>
    <t>CHERAW 31</t>
  </si>
  <si>
    <t>SWINK 33</t>
  </si>
  <si>
    <t>OURAY R-1</t>
  </si>
  <si>
    <t>RIDGWAY R-2</t>
  </si>
  <si>
    <t>PLATTE CANYON 1</t>
  </si>
  <si>
    <t>PARK COUNTY RE-2</t>
  </si>
  <si>
    <t>HOLYOKE RE-1J</t>
  </si>
  <si>
    <t>HAXTUN RE-2J</t>
  </si>
  <si>
    <t>ASPEN 1</t>
  </si>
  <si>
    <t>GRANADA RE-1</t>
  </si>
  <si>
    <t>HOLLY RE-3</t>
  </si>
  <si>
    <t>WILEY RE-13 JT</t>
  </si>
  <si>
    <t>PUEBLO 60 URBAN</t>
  </si>
  <si>
    <t>PUEBLO CITY 60</t>
  </si>
  <si>
    <t>PUEBLO 70 RURAL</t>
  </si>
  <si>
    <t>PUEBLO COUNTY 70</t>
  </si>
  <si>
    <t>MEEKER RE1</t>
  </si>
  <si>
    <t>RANGELY RE-4</t>
  </si>
  <si>
    <t>DEL NORTE C-7</t>
  </si>
  <si>
    <t>MONTE VISTA C-8</t>
  </si>
  <si>
    <t>MOUNTAIN VALLEY RE 1</t>
  </si>
  <si>
    <t>MOFFAT 2</t>
  </si>
  <si>
    <t>CENTER 26 JT</t>
  </si>
  <si>
    <t>TELLURIDE R-1</t>
  </si>
  <si>
    <t>JULESBURG RE-1</t>
  </si>
  <si>
    <t>PLATTE VALLEY RE-3</t>
  </si>
  <si>
    <t>SUMMIT RE-1</t>
  </si>
  <si>
    <t>WOODLAND PARK RE-2</t>
  </si>
  <si>
    <t>AKRON R-1</t>
  </si>
  <si>
    <t>LONE STAR 101</t>
  </si>
  <si>
    <t>WOODLIN R-104</t>
  </si>
  <si>
    <t>WELD COUNTY RE-1</t>
  </si>
  <si>
    <t>EATON RE-2</t>
  </si>
  <si>
    <t>FORT LUPTON/KEENESBURG</t>
  </si>
  <si>
    <t>KEENESBURG RE-3(J)</t>
  </si>
  <si>
    <t>WELD RE-4 WINDSOR</t>
  </si>
  <si>
    <t>WINDSOR RE-4</t>
  </si>
  <si>
    <t>WELD RE-5J JOHNSTOWN-MILLIKEN</t>
  </si>
  <si>
    <t>JOHNSTOWN-MILLIKEN RE-5J</t>
  </si>
  <si>
    <t>WELD 6 GREELEY</t>
  </si>
  <si>
    <t>GREELEY 6</t>
  </si>
  <si>
    <t>PLATTE VALLEY RE-7</t>
  </si>
  <si>
    <t>WELD COUNTY S/D RE-8</t>
  </si>
  <si>
    <t>AULT-HIGHLAND RE-9</t>
  </si>
  <si>
    <t>BRIGGSDALE RE-10</t>
  </si>
  <si>
    <t>PRAIRIE RE-11</t>
  </si>
  <si>
    <t>PAWNEE RE-12</t>
  </si>
  <si>
    <t>YUMA 1</t>
  </si>
  <si>
    <t>WRAY RD-2</t>
  </si>
  <si>
    <t>IDALIA RJ-3</t>
  </si>
  <si>
    <t>LIBERTY J-4</t>
  </si>
  <si>
    <t>CHARTER SCHOOL INSTITUTE</t>
  </si>
  <si>
    <t>SAN JUAN BOCS - Southwest BOCES</t>
  </si>
  <si>
    <t>NORTHWEST COLO BOCES</t>
  </si>
  <si>
    <t>EXPEDITIONARY BOCES</t>
  </si>
  <si>
    <t>COLORADO DIGITAL BOCES</t>
  </si>
  <si>
    <t>9130</t>
  </si>
  <si>
    <t>9170</t>
  </si>
  <si>
    <t>ELIZABETH C1</t>
  </si>
  <si>
    <t>Jrnl Vendor Legal Name</t>
  </si>
  <si>
    <t>Jrnl Doc Record Date</t>
  </si>
  <si>
    <t>Jrnl Posting Amt</t>
  </si>
  <si>
    <t>EAST CENTRAL BOCES 9025</t>
  </si>
  <si>
    <t>NORTHEAST BOCES 9040</t>
  </si>
  <si>
    <t>CENTENNIAL BOCES 9035</t>
  </si>
  <si>
    <t>BOULDER VALLEY RE2 - 0480</t>
  </si>
  <si>
    <t>COLORADO SPRINGS 11 - 1010</t>
  </si>
  <si>
    <t>MAPLETON 1 0010</t>
  </si>
  <si>
    <t>VALLEY RE1 1828</t>
  </si>
  <si>
    <t>CHERRY CREEK 5 - 0130</t>
  </si>
  <si>
    <t>GUNNISON WATER RE 1J 1360</t>
  </si>
  <si>
    <t>POUDRE R1 1550</t>
  </si>
  <si>
    <t>Per GBL wrkbk</t>
  </si>
  <si>
    <t>Per my wrkbk/CORE</t>
  </si>
  <si>
    <t>Beginning balances</t>
  </si>
  <si>
    <t>Balances</t>
  </si>
  <si>
    <t>Balances should Be</t>
  </si>
  <si>
    <t>Disbursements</t>
  </si>
  <si>
    <t>District Code</t>
  </si>
  <si>
    <t>WELD COUNTY SCHOOL DISTRICT 6</t>
  </si>
  <si>
    <t>ARAPAHOE COUNTY SCHOOL DISTRICT # 6</t>
  </si>
  <si>
    <t>Description</t>
  </si>
  <si>
    <t>Total Allocation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</si>
  <si>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</si>
  <si>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</si>
  <si>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</si>
  <si>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</si>
  <si>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</si>
  <si>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</si>
  <si>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</si>
  <si>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</si>
  <si>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</si>
  <si>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</si>
  <si>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Allocation of Remaining Flow Through Funds</t>
  </si>
  <si>
    <t>Allocation of Remaining Flow</t>
  </si>
  <si>
    <t>FY16</t>
  </si>
  <si>
    <t>Based on</t>
  </si>
  <si>
    <t>Through Funds Based on</t>
  </si>
  <si>
    <t>Total Formula</t>
  </si>
  <si>
    <t xml:space="preserve">Adjusted </t>
  </si>
  <si>
    <t>K-12 Public and Private School Enrollment</t>
  </si>
  <si>
    <t>Children Living in Poverty</t>
  </si>
  <si>
    <t>Allocation of</t>
  </si>
  <si>
    <t xml:space="preserve">Base </t>
  </si>
  <si>
    <t>2014(Oct Ct)</t>
  </si>
  <si>
    <t>2014(Oct ct)</t>
  </si>
  <si>
    <t>Total Public and</t>
  </si>
  <si>
    <t>Allocation for</t>
  </si>
  <si>
    <t>Total</t>
  </si>
  <si>
    <t>IDEA Part B</t>
  </si>
  <si>
    <t>Public</t>
  </si>
  <si>
    <t>Non-Public</t>
  </si>
  <si>
    <t>Count of</t>
  </si>
  <si>
    <t>Private School</t>
  </si>
  <si>
    <t>Relative</t>
  </si>
  <si>
    <t>Low Income</t>
  </si>
  <si>
    <t>Children Living</t>
  </si>
  <si>
    <t>Funds for</t>
  </si>
  <si>
    <t>School</t>
  </si>
  <si>
    <t>Students in</t>
  </si>
  <si>
    <t>Enrollment</t>
  </si>
  <si>
    <t>Count</t>
  </si>
  <si>
    <t>in Poverty</t>
  </si>
  <si>
    <t>Remaining Funds</t>
  </si>
  <si>
    <t>2014-2015</t>
  </si>
  <si>
    <t>Eligible Facilities</t>
  </si>
  <si>
    <t>(B+C+D)</t>
  </si>
  <si>
    <t>(Total Population)</t>
  </si>
  <si>
    <t xml:space="preserve">(F+H) </t>
  </si>
  <si>
    <t>(A+I)</t>
  </si>
  <si>
    <t>ADMINISTRATIVE UNITS</t>
  </si>
  <si>
    <t>*</t>
  </si>
  <si>
    <t>Westminster Public Schools</t>
  </si>
  <si>
    <t>ARAPAHOE COUNTY SCHOOL DISTRICT # 1</t>
  </si>
  <si>
    <t>Allocation Period:  7/1/15 - 9/30/17</t>
  </si>
  <si>
    <t>FY09</t>
  </si>
  <si>
    <t>FY10</t>
  </si>
  <si>
    <t>FY14</t>
  </si>
  <si>
    <t>Adjusted</t>
  </si>
  <si>
    <t>Base</t>
  </si>
  <si>
    <t>(FY 99)</t>
  </si>
  <si>
    <t>CDELA--Statewide</t>
  </si>
  <si>
    <t>CMHI-Ft Logan</t>
  </si>
  <si>
    <t>EC BOCES - EAGLE</t>
  </si>
  <si>
    <t>(No Adjustments FY11, FY12 &amp; FY13, FY14)</t>
  </si>
  <si>
    <t>EL PASO COUNTY SD 8</t>
  </si>
  <si>
    <t>County of PUEBLO SD 60</t>
  </si>
  <si>
    <t>FY</t>
  </si>
  <si>
    <t>Remaining Balance</t>
  </si>
  <si>
    <t>Part B</t>
  </si>
  <si>
    <t>49010</t>
  </si>
  <si>
    <t>Pitkin, Aspen 1</t>
  </si>
  <si>
    <t>59010</t>
  </si>
  <si>
    <t>Summit RE-1</t>
  </si>
  <si>
    <t>34010</t>
  </si>
  <si>
    <t>La Plata 9-R, Durango</t>
  </si>
  <si>
    <t>64233</t>
  </si>
  <si>
    <t>Colorado River BOCES</t>
  </si>
  <si>
    <t>9175</t>
  </si>
  <si>
    <t>Check to Prior Year</t>
  </si>
  <si>
    <t>ADAMS COUNTY 14 0030</t>
  </si>
  <si>
    <t>PUEBLO COUNTY 70 2700</t>
  </si>
  <si>
    <t>SUMMIT RE1 3000</t>
  </si>
  <si>
    <t>PIKES PEAK BOCES 9045</t>
  </si>
  <si>
    <t>SAN JUAN BOCES 9050</t>
  </si>
  <si>
    <t>SAN LUIS VALLEY BOCES 9055</t>
  </si>
  <si>
    <t>SOUTHEASTERN BOCES 9075</t>
  </si>
  <si>
    <t>Difference between CORE and DB</t>
  </si>
  <si>
    <t>Amount in DB</t>
  </si>
  <si>
    <t>Amount in CORE</t>
  </si>
  <si>
    <t>CORE Transaction</t>
  </si>
  <si>
    <t>Date</t>
  </si>
  <si>
    <t>Remaining Difference</t>
  </si>
  <si>
    <t>ADAMS COUNTY SCHOOL DISTRICT 27J</t>
  </si>
  <si>
    <t>DOUGLAS COUNTY SCHOOL DISTRICT RE1</t>
  </si>
  <si>
    <t>JEFFERSON COUNTY SD R1</t>
  </si>
  <si>
    <t>WELD COUNTY SCHOOL DISTRICT RE 4</t>
  </si>
  <si>
    <t>DELTA COUNTY 50J 0870</t>
  </si>
  <si>
    <t>CHEYENNE MOUNTAIN 12 - 1020</t>
  </si>
  <si>
    <t>Input_No</t>
  </si>
  <si>
    <t>Short_Grant_Name</t>
  </si>
  <si>
    <t>18-19 Allocation</t>
  </si>
  <si>
    <t>18-19 Supplemental</t>
  </si>
  <si>
    <t>Balance Per 539A DB</t>
  </si>
  <si>
    <t>Payments</t>
  </si>
  <si>
    <t>FY1819</t>
  </si>
  <si>
    <t>ARAPAHOE COUNTY SCHOOL DISTRICT #2</t>
  </si>
  <si>
    <t>ADAMS ARAPAHOE DIST 28J</t>
  </si>
  <si>
    <t>EL PASO COUNTY SCHOOL DISTRICT 3</t>
  </si>
  <si>
    <t>El Paso Colorado School District 49</t>
  </si>
  <si>
    <t>WELD COUNTY SD RE8 3140</t>
  </si>
  <si>
    <t>MESA COUNTY VALLEY 51 2000</t>
  </si>
  <si>
    <t>WELD COUNTY SD RE-5J</t>
  </si>
  <si>
    <t>SOUTH CENTRAL BOCES 9060</t>
  </si>
  <si>
    <t>ELBERT COUNTY SCHOOL DISTRICT C-1</t>
  </si>
  <si>
    <t>COUNTY OF EL PASO SCHOOL DIST 20</t>
  </si>
  <si>
    <t>EL PASO COUNTY SCHOOL DIST # 38</t>
  </si>
  <si>
    <t>FREMONT COUNTY SCHOOL DISTRICT # 1</t>
  </si>
  <si>
    <t>DURANGO SD 9R 1520</t>
  </si>
  <si>
    <t>THOMPSON R2J 1560</t>
  </si>
  <si>
    <t>MOUNTAIN BOCES 9030</t>
  </si>
  <si>
    <t>Input_Type</t>
  </si>
  <si>
    <t>Carry Forward</t>
  </si>
  <si>
    <t>Revert</t>
  </si>
  <si>
    <t>AU</t>
  </si>
  <si>
    <t>School District No.1 in the City and County of Denver</t>
  </si>
  <si>
    <t>EAGLE COUNTY RE50J SD</t>
  </si>
  <si>
    <t>MORGAN COUNTY SCHOOL DISTRICT # 3</t>
  </si>
  <si>
    <t>MT EVANS BOCES 9140</t>
  </si>
  <si>
    <t>NORTHWEST COLO BOCES 9095</t>
  </si>
  <si>
    <t>UNCOMPAHGRE BOCES 9145</t>
  </si>
  <si>
    <t>UTE PASS BOCES 9165</t>
  </si>
  <si>
    <t>RIO BLANCO BOCES 9125</t>
  </si>
  <si>
    <t>ST VRAIN VALLEY RE 1J 0470</t>
  </si>
  <si>
    <t>ESTES PARK SCHOOL DIST R-3 District Code 1570</t>
  </si>
  <si>
    <t>SANTA FE TRAIL BOCES 9150</t>
  </si>
  <si>
    <t>EL PASO COUNTY SCHOOL DIST # 2</t>
  </si>
  <si>
    <t>MOFFAT COUNTY RE # 1 2020</t>
  </si>
  <si>
    <t>MONTROSE COUNTY RE1J 2180</t>
  </si>
  <si>
    <t>ASPEN 1 - 2640</t>
  </si>
  <si>
    <t>El Paso County Colorado School Dist 49</t>
  </si>
  <si>
    <t>AU Number</t>
  </si>
  <si>
    <t>Month</t>
  </si>
  <si>
    <t>Combine</t>
  </si>
  <si>
    <t>Total Distribution</t>
  </si>
  <si>
    <t>Elizabeth School District</t>
  </si>
  <si>
    <t>GBL Per CORE 1/31/2021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</si>
</sst>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mm/dd/yyyy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Helv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0" fontId="1" fillId="0" borderId="0"/>
    <xf numFmtId="0" fontId="23" fillId="0" borderId="0"/>
    <xf numFmtId="3" fontId="20" fillId="0" borderId="0" applyFont="0" applyFill="0" applyBorder="0" applyAlignment="0" applyProtection="0"/>
    <xf numFmtId="0" fontId="25" fillId="0" borderId="0"/>
    <xf numFmtId="0" fontId="20" fillId="0" borderId="0"/>
    <xf numFmtId="0" fontId="1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5" fontId="26" fillId="0" borderId="0"/>
    <xf numFmtId="5" fontId="26" fillId="0" borderId="0"/>
    <xf numFmtId="0" fontId="23" fillId="33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3" fillId="0" borderId="0"/>
    <xf numFmtId="0" fontId="20" fillId="0" borderId="0"/>
    <xf numFmtId="0" fontId="23" fillId="0" borderId="0"/>
    <xf numFmtId="43" fontId="2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0" fillId="0" borderId="0"/>
    <xf numFmtId="0" fontId="20" fillId="0" borderId="0"/>
    <xf numFmtId="0" fontId="25" fillId="0" borderId="0"/>
    <xf numFmtId="0" fontId="20" fillId="0" borderId="0"/>
    <xf numFmtId="0" fontId="20" fillId="0" borderId="0"/>
  </cellStyleXfs>
  <cellXfs count="234">
    <xf numFmtId="0" fontId="0" fillId="0" borderId="0" xfId="0"/>
    <xf numFmtId="0" fontId="24" fillId="0" borderId="0" xfId="0" applyFont="1"/>
    <xf numFmtId="0" fontId="0" fillId="0" borderId="0" xfId="0"/>
    <xf numFmtId="0" fontId="29" fillId="35" borderId="15" xfId="0" applyFont="1" applyFill="1" applyBorder="1" applyAlignment="1" applyProtection="1">
      <alignment horizontal="center" vertical="center"/>
    </xf>
    <xf numFmtId="0" fontId="30" fillId="0" borderId="16" xfId="0" applyFont="1" applyFill="1" applyBorder="1" applyAlignment="1" applyProtection="1">
      <alignment horizontal="right" vertical="center" wrapText="1"/>
    </xf>
    <xf numFmtId="0" fontId="30" fillId="0" borderId="16" xfId="0" applyFont="1" applyFill="1" applyBorder="1" applyAlignment="1" applyProtection="1">
      <alignment vertical="center" wrapText="1"/>
    </xf>
    <xf numFmtId="0" fontId="0" fillId="0" borderId="0" xfId="0" applyFill="1"/>
    <xf numFmtId="49" fontId="23" fillId="0" borderId="0" xfId="45" quotePrefix="1" applyNumberFormat="1"/>
    <xf numFmtId="0" fontId="23" fillId="0" borderId="12" xfId="45" applyBorder="1" applyProtection="1"/>
    <xf numFmtId="0" fontId="23" fillId="0" borderId="0" xfId="45" quotePrefix="1"/>
    <xf numFmtId="0" fontId="23" fillId="0" borderId="0" xfId="45"/>
    <xf numFmtId="0" fontId="23" fillId="0" borderId="0" xfId="45" applyFill="1"/>
    <xf numFmtId="0" fontId="23" fillId="0" borderId="12" xfId="45" applyFill="1" applyBorder="1" applyProtection="1"/>
    <xf numFmtId="0" fontId="23" fillId="0" borderId="0" xfId="45" quotePrefix="1" applyFill="1"/>
    <xf numFmtId="0" fontId="23" fillId="0" borderId="17" xfId="45" applyBorder="1" applyProtection="1"/>
    <xf numFmtId="0" fontId="27" fillId="0" borderId="17" xfId="45" applyFont="1" applyBorder="1" applyProtection="1"/>
    <xf numFmtId="0" fontId="27" fillId="0" borderId="12" xfId="45" applyFont="1" applyBorder="1" applyProtection="1"/>
    <xf numFmtId="0" fontId="23" fillId="0" borderId="17" xfId="45" applyFill="1" applyBorder="1" applyProtection="1"/>
    <xf numFmtId="37" fontId="23" fillId="0" borderId="10" xfId="45" applyNumberFormat="1" applyBorder="1" applyProtection="1"/>
    <xf numFmtId="37" fontId="23" fillId="0" borderId="10" xfId="45" applyNumberFormat="1" applyFill="1" applyBorder="1" applyProtection="1"/>
    <xf numFmtId="5" fontId="27" fillId="0" borderId="14" xfId="45" applyNumberFormat="1" applyFont="1" applyBorder="1" applyProtection="1"/>
    <xf numFmtId="0" fontId="23" fillId="0" borderId="10" xfId="45" applyBorder="1" applyProtection="1"/>
    <xf numFmtId="0" fontId="25" fillId="36" borderId="14" xfId="45" applyFont="1" applyFill="1" applyBorder="1" applyAlignment="1">
      <alignment horizontal="center"/>
    </xf>
    <xf numFmtId="0" fontId="25" fillId="0" borderId="0" xfId="47"/>
    <xf numFmtId="0" fontId="25" fillId="0" borderId="18" xfId="45" applyFont="1" applyFill="1" applyBorder="1" applyAlignment="1">
      <alignment wrapText="1"/>
    </xf>
    <xf numFmtId="0" fontId="25" fillId="0" borderId="18" xfId="45" quotePrefix="1" applyFont="1" applyFill="1" applyBorder="1" applyAlignment="1">
      <alignment wrapText="1"/>
    </xf>
    <xf numFmtId="0" fontId="25" fillId="0" borderId="19" xfId="45" applyFont="1" applyFill="1" applyBorder="1" applyAlignment="1">
      <alignment wrapText="1"/>
    </xf>
    <xf numFmtId="0" fontId="25" fillId="0" borderId="0" xfId="47" applyFill="1"/>
    <xf numFmtId="0" fontId="25" fillId="0" borderId="18" xfId="45" applyFont="1" applyFill="1" applyBorder="1" applyAlignment="1">
      <alignment horizontal="left" wrapText="1"/>
    </xf>
    <xf numFmtId="0" fontId="0" fillId="0" borderId="18" xfId="0" applyFill="1" applyBorder="1"/>
    <xf numFmtId="0" fontId="25" fillId="0" borderId="18" xfId="45" applyFont="1" applyFill="1" applyBorder="1" applyAlignment="1"/>
    <xf numFmtId="0" fontId="25" fillId="0" borderId="0" xfId="45" quotePrefix="1" applyFont="1" applyFill="1" applyBorder="1" applyAlignment="1">
      <alignment wrapText="1"/>
    </xf>
    <xf numFmtId="0" fontId="25" fillId="0" borderId="0" xfId="45" applyFont="1" applyFill="1" applyBorder="1" applyAlignment="1">
      <alignment wrapText="1"/>
    </xf>
    <xf numFmtId="49" fontId="31" fillId="0" borderId="0" xfId="0" applyNumberFormat="1" applyFont="1" applyFill="1" applyBorder="1" applyAlignment="1">
      <alignment horizontal="left"/>
    </xf>
    <xf numFmtId="0" fontId="32" fillId="0" borderId="0" xfId="0" applyFont="1" applyFill="1" applyBorder="1"/>
    <xf numFmtId="14" fontId="31" fillId="0" borderId="0" xfId="0" applyNumberFormat="1" applyFont="1" applyFill="1" applyBorder="1" applyAlignment="1">
      <alignment horizontal="left"/>
    </xf>
    <xf numFmtId="14" fontId="32" fillId="0" borderId="0" xfId="0" applyNumberFormat="1" applyFont="1" applyFill="1" applyBorder="1" applyAlignment="1">
      <alignment horizontal="left"/>
    </xf>
    <xf numFmtId="43" fontId="24" fillId="0" borderId="0" xfId="1" applyFont="1"/>
    <xf numFmtId="43" fontId="24" fillId="0" borderId="20" xfId="1" applyFont="1" applyBorder="1"/>
    <xf numFmtId="43" fontId="24" fillId="0" borderId="21" xfId="1" applyFont="1" applyBorder="1"/>
    <xf numFmtId="43" fontId="24" fillId="0" borderId="0" xfId="1" applyNumberFormat="1" applyFont="1"/>
    <xf numFmtId="43" fontId="24" fillId="0" borderId="0" xfId="0" applyNumberFormat="1" applyFont="1"/>
    <xf numFmtId="43" fontId="32" fillId="0" borderId="0" xfId="1" applyFont="1" applyFill="1" applyBorder="1"/>
    <xf numFmtId="165" fontId="31" fillId="0" borderId="0" xfId="1" applyNumberFormat="1" applyFont="1" applyFill="1" applyBorder="1" applyAlignment="1">
      <alignment horizontal="left"/>
    </xf>
    <xf numFmtId="0" fontId="32" fillId="0" borderId="0" xfId="0" quotePrefix="1" applyFont="1" applyFill="1" applyBorder="1" applyAlignment="1">
      <alignment horizontal="left"/>
    </xf>
    <xf numFmtId="0" fontId="32" fillId="0" borderId="0" xfId="0" applyFont="1" applyFill="1" applyBorder="1" applyAlignment="1">
      <alignment horizontal="left"/>
    </xf>
    <xf numFmtId="43" fontId="31" fillId="0" borderId="0" xfId="1" applyFont="1" applyFill="1" applyBorder="1"/>
    <xf numFmtId="0" fontId="27" fillId="0" borderId="0" xfId="45" applyFont="1" applyProtection="1"/>
    <xf numFmtId="0" fontId="33" fillId="0" borderId="0" xfId="45" applyFont="1" applyProtection="1"/>
    <xf numFmtId="0" fontId="23" fillId="0" borderId="0" xfId="45" applyAlignment="1">
      <alignment horizontal="center"/>
    </xf>
    <xf numFmtId="0" fontId="23" fillId="0" borderId="0" xfId="45" applyFill="1" applyAlignment="1">
      <alignment horizontal="center"/>
    </xf>
    <xf numFmtId="0" fontId="27" fillId="0" borderId="24" xfId="45" applyFont="1" applyBorder="1" applyProtection="1"/>
    <xf numFmtId="0" fontId="23" fillId="0" borderId="25" xfId="45" applyBorder="1" applyAlignment="1" applyProtection="1">
      <alignment horizontal="centerContinuous"/>
    </xf>
    <xf numFmtId="0" fontId="23" fillId="0" borderId="26" xfId="45" applyBorder="1" applyAlignment="1" applyProtection="1">
      <alignment horizontal="centerContinuous"/>
    </xf>
    <xf numFmtId="0" fontId="23" fillId="0" borderId="28" xfId="45" applyBorder="1" applyAlignment="1" applyProtection="1">
      <alignment horizontal="center"/>
    </xf>
    <xf numFmtId="0" fontId="23" fillId="0" borderId="10" xfId="45" applyBorder="1" applyAlignment="1" applyProtection="1">
      <alignment horizontal="centerContinuous"/>
    </xf>
    <xf numFmtId="0" fontId="23" fillId="0" borderId="12" xfId="45" applyBorder="1" applyAlignment="1" applyProtection="1">
      <alignment horizontal="centerContinuous"/>
    </xf>
    <xf numFmtId="0" fontId="23" fillId="0" borderId="10" xfId="45" applyFill="1" applyBorder="1" applyAlignment="1" applyProtection="1">
      <alignment horizontal="center"/>
    </xf>
    <xf numFmtId="0" fontId="23" fillId="0" borderId="10" xfId="45" applyFill="1" applyBorder="1" applyProtection="1"/>
    <xf numFmtId="0" fontId="23" fillId="0" borderId="28" xfId="45" applyFill="1" applyBorder="1" applyAlignment="1" applyProtection="1">
      <alignment horizontal="center"/>
    </xf>
    <xf numFmtId="0" fontId="18" fillId="0" borderId="30" xfId="45" applyFont="1" applyBorder="1" applyAlignment="1" applyProtection="1">
      <alignment horizontal="center" wrapText="1"/>
    </xf>
    <xf numFmtId="0" fontId="23" fillId="0" borderId="13" xfId="45" applyFill="1" applyBorder="1" applyAlignment="1" applyProtection="1">
      <alignment horizontal="center"/>
    </xf>
    <xf numFmtId="0" fontId="23" fillId="0" borderId="13" xfId="45" applyFill="1" applyBorder="1" applyProtection="1"/>
    <xf numFmtId="5" fontId="23" fillId="0" borderId="10" xfId="45" applyNumberFormat="1" applyBorder="1" applyProtection="1"/>
    <xf numFmtId="3" fontId="23" fillId="0" borderId="12" xfId="45" applyNumberFormat="1" applyBorder="1"/>
    <xf numFmtId="3" fontId="23" fillId="0" borderId="12" xfId="45" applyNumberFormat="1" applyFill="1" applyBorder="1"/>
    <xf numFmtId="164" fontId="23" fillId="0" borderId="10" xfId="53" applyNumberFormat="1" applyFont="1" applyBorder="1" applyProtection="1"/>
    <xf numFmtId="164" fontId="23" fillId="0" borderId="10" xfId="45" applyNumberFormat="1" applyBorder="1" applyProtection="1"/>
    <xf numFmtId="164" fontId="23" fillId="0" borderId="10" xfId="53" applyNumberFormat="1" applyFont="1" applyFill="1" applyBorder="1" applyProtection="1"/>
    <xf numFmtId="164" fontId="23" fillId="0" borderId="10" xfId="45" applyNumberFormat="1" applyFill="1" applyBorder="1" applyProtection="1"/>
    <xf numFmtId="37" fontId="23" fillId="0" borderId="17" xfId="45" applyNumberFormat="1" applyBorder="1" applyProtection="1"/>
    <xf numFmtId="37" fontId="27" fillId="0" borderId="32" xfId="45" applyNumberFormat="1" applyFont="1" applyBorder="1" applyProtection="1"/>
    <xf numFmtId="37" fontId="27" fillId="0" borderId="33" xfId="45" applyNumberFormat="1" applyFont="1" applyFill="1" applyBorder="1" applyProtection="1"/>
    <xf numFmtId="37" fontId="27" fillId="0" borderId="13" xfId="45" applyNumberFormat="1" applyFont="1" applyBorder="1" applyProtection="1"/>
    <xf numFmtId="164" fontId="27" fillId="0" borderId="14" xfId="45" applyNumberFormat="1" applyFont="1" applyBorder="1" applyProtection="1"/>
    <xf numFmtId="3" fontId="23" fillId="0" borderId="10" xfId="45" applyNumberFormat="1" applyFill="1" applyBorder="1" applyProtection="1"/>
    <xf numFmtId="165" fontId="23" fillId="0" borderId="10" xfId="54" applyNumberFormat="1" applyFont="1" applyFill="1" applyBorder="1" applyProtection="1"/>
    <xf numFmtId="37" fontId="23" fillId="0" borderId="13" xfId="45" applyNumberFormat="1" applyFill="1" applyBorder="1" applyProtection="1"/>
    <xf numFmtId="37" fontId="27" fillId="0" borderId="11" xfId="45" applyNumberFormat="1" applyFont="1" applyBorder="1" applyProtection="1"/>
    <xf numFmtId="37" fontId="27" fillId="0" borderId="13" xfId="45" applyNumberFormat="1" applyFont="1" applyFill="1" applyBorder="1" applyProtection="1"/>
    <xf numFmtId="165" fontId="27" fillId="0" borderId="14" xfId="45" applyNumberFormat="1" applyFont="1" applyBorder="1" applyProtection="1"/>
    <xf numFmtId="37" fontId="27" fillId="0" borderId="14" xfId="45" applyNumberFormat="1" applyFont="1" applyFill="1" applyBorder="1" applyProtection="1"/>
    <xf numFmtId="165" fontId="23" fillId="0" borderId="10" xfId="45" applyNumberFormat="1" applyBorder="1" applyProtection="1"/>
    <xf numFmtId="164" fontId="27" fillId="0" borderId="13" xfId="45" applyNumberFormat="1" applyFont="1" applyBorder="1" applyProtection="1"/>
    <xf numFmtId="5" fontId="27" fillId="0" borderId="13" xfId="45" applyNumberFormat="1" applyFont="1" applyBorder="1" applyProtection="1"/>
    <xf numFmtId="165" fontId="23" fillId="0" borderId="0" xfId="54" applyNumberFormat="1" applyFont="1" applyFill="1"/>
    <xf numFmtId="3" fontId="23" fillId="0" borderId="0" xfId="45" applyNumberFormat="1" applyFill="1"/>
    <xf numFmtId="2" fontId="23" fillId="0" borderId="0" xfId="45" applyNumberFormat="1" applyFill="1"/>
    <xf numFmtId="165" fontId="23" fillId="0" borderId="0" xfId="45" applyNumberFormat="1" applyFill="1"/>
    <xf numFmtId="37" fontId="0" fillId="0" borderId="0" xfId="0" applyNumberFormat="1" applyFill="1"/>
    <xf numFmtId="39" fontId="0" fillId="0" borderId="0" xfId="0" applyNumberFormat="1" applyFill="1"/>
    <xf numFmtId="0" fontId="23" fillId="0" borderId="26" xfId="45" applyBorder="1" applyAlignment="1" applyProtection="1">
      <alignment horizontal="center"/>
    </xf>
    <xf numFmtId="0" fontId="23" fillId="0" borderId="0" xfId="45" applyBorder="1" applyAlignment="1" applyProtection="1">
      <alignment horizontal="center"/>
    </xf>
    <xf numFmtId="0" fontId="23" fillId="0" borderId="10" xfId="45" applyBorder="1" applyAlignment="1" applyProtection="1">
      <alignment horizontal="center"/>
    </xf>
    <xf numFmtId="0" fontId="23" fillId="0" borderId="29" xfId="45" applyBorder="1" applyAlignment="1" applyProtection="1">
      <alignment horizontal="center"/>
    </xf>
    <xf numFmtId="0" fontId="23" fillId="0" borderId="13" xfId="45" applyBorder="1" applyAlignment="1" applyProtection="1">
      <alignment horizontal="center"/>
    </xf>
    <xf numFmtId="0" fontId="23" fillId="0" borderId="34" xfId="45" applyBorder="1" applyAlignment="1" applyProtection="1">
      <alignment horizontal="centerContinuous"/>
    </xf>
    <xf numFmtId="0" fontId="23" fillId="0" borderId="13" xfId="45" applyBorder="1" applyProtection="1"/>
    <xf numFmtId="0" fontId="23" fillId="0" borderId="30" xfId="45" applyBorder="1" applyProtection="1"/>
    <xf numFmtId="0" fontId="18" fillId="0" borderId="35" xfId="45" applyFont="1" applyBorder="1" applyAlignment="1" applyProtection="1">
      <alignment horizontal="center" wrapText="1"/>
    </xf>
    <xf numFmtId="3" fontId="23" fillId="0" borderId="10" xfId="45" applyNumberFormat="1" applyBorder="1" applyProtection="1"/>
    <xf numFmtId="5" fontId="23" fillId="0" borderId="10" xfId="45" applyNumberFormat="1" applyFill="1" applyBorder="1" applyProtection="1"/>
    <xf numFmtId="37" fontId="23" fillId="0" borderId="13" xfId="45" applyNumberFormat="1" applyBorder="1" applyProtection="1"/>
    <xf numFmtId="3" fontId="23" fillId="0" borderId="13" xfId="45" applyNumberFormat="1" applyBorder="1" applyProtection="1"/>
    <xf numFmtId="5" fontId="27" fillId="0" borderId="36" xfId="45" applyNumberFormat="1" applyFont="1" applyBorder="1" applyProtection="1"/>
    <xf numFmtId="3" fontId="23" fillId="0" borderId="13" xfId="45" applyNumberFormat="1" applyFill="1" applyBorder="1" applyProtection="1"/>
    <xf numFmtId="49" fontId="38" fillId="0" borderId="0" xfId="0" applyNumberFormat="1" applyFont="1" applyFill="1" applyBorder="1" applyAlignment="1">
      <alignment horizontal="left"/>
    </xf>
    <xf numFmtId="166" fontId="38" fillId="0" borderId="0" xfId="0" applyNumberFormat="1" applyFont="1" applyFill="1" applyBorder="1" applyAlignment="1">
      <alignment horizontal="left"/>
    </xf>
    <xf numFmtId="0" fontId="24" fillId="0" borderId="0" xfId="0" applyFont="1" applyFill="1"/>
    <xf numFmtId="43" fontId="24" fillId="0" borderId="0" xfId="1" applyFont="1" applyFill="1"/>
    <xf numFmtId="43" fontId="31" fillId="0" borderId="0" xfId="1" applyFont="1" applyFill="1" applyBorder="1" applyAlignment="1">
      <alignment horizontal="right"/>
    </xf>
    <xf numFmtId="43" fontId="38" fillId="0" borderId="0" xfId="1" applyFont="1" applyFill="1" applyBorder="1" applyAlignment="1">
      <alignment horizontal="right"/>
    </xf>
    <xf numFmtId="49" fontId="32" fillId="0" borderId="0" xfId="45" quotePrefix="1" applyNumberFormat="1" applyFont="1" applyFill="1"/>
    <xf numFmtId="0" fontId="32" fillId="0" borderId="12" xfId="45" applyFont="1" applyFill="1" applyBorder="1" applyProtection="1"/>
    <xf numFmtId="0" fontId="32" fillId="0" borderId="0" xfId="45" quotePrefix="1" applyFont="1" applyFill="1"/>
    <xf numFmtId="0" fontId="32" fillId="0" borderId="0" xfId="45" applyFont="1" applyFill="1"/>
    <xf numFmtId="0" fontId="32" fillId="0" borderId="17" xfId="45" applyFont="1" applyFill="1" applyBorder="1" applyProtection="1"/>
    <xf numFmtId="0" fontId="31" fillId="0" borderId="17" xfId="45" applyFont="1" applyFill="1" applyBorder="1" applyProtection="1"/>
    <xf numFmtId="0" fontId="31" fillId="0" borderId="12" xfId="45" applyFont="1" applyFill="1" applyBorder="1" applyProtection="1"/>
    <xf numFmtId="0" fontId="31" fillId="0" borderId="37" xfId="45" applyFont="1" applyFill="1" applyBorder="1" applyProtection="1"/>
    <xf numFmtId="37" fontId="32" fillId="0" borderId="10" xfId="45" applyNumberFormat="1" applyFont="1" applyFill="1" applyBorder="1" applyProtection="1"/>
    <xf numFmtId="5" fontId="31" fillId="0" borderId="14" xfId="45" applyNumberFormat="1" applyFont="1" applyFill="1" applyBorder="1" applyProtection="1"/>
    <xf numFmtId="0" fontId="32" fillId="0" borderId="10" xfId="45" applyFont="1" applyFill="1" applyBorder="1" applyProtection="1"/>
    <xf numFmtId="5" fontId="31" fillId="0" borderId="38" xfId="45" applyNumberFormat="1" applyFont="1" applyFill="1" applyBorder="1" applyProtection="1"/>
    <xf numFmtId="43" fontId="39" fillId="34" borderId="39" xfId="0" applyNumberFormat="1" applyFont="1" applyFill="1" applyBorder="1"/>
    <xf numFmtId="0" fontId="39" fillId="0" borderId="40" xfId="0" applyFont="1" applyBorder="1" applyAlignment="1">
      <alignment horizontal="center"/>
    </xf>
    <xf numFmtId="0" fontId="39" fillId="0" borderId="41" xfId="0" applyFont="1" applyBorder="1" applyAlignment="1">
      <alignment horizontal="center"/>
    </xf>
    <xf numFmtId="0" fontId="39" fillId="0" borderId="42" xfId="0" applyFont="1" applyBorder="1" applyAlignment="1">
      <alignment horizontal="center"/>
    </xf>
    <xf numFmtId="43" fontId="24" fillId="0" borderId="43" xfId="1" applyFont="1" applyBorder="1"/>
    <xf numFmtId="43" fontId="24" fillId="0" borderId="44" xfId="1" applyFont="1" applyBorder="1"/>
    <xf numFmtId="0" fontId="24" fillId="0" borderId="44" xfId="0" applyFont="1" applyBorder="1"/>
    <xf numFmtId="14" fontId="24" fillId="0" borderId="45" xfId="0" applyNumberFormat="1" applyFont="1" applyBorder="1"/>
    <xf numFmtId="43" fontId="24" fillId="0" borderId="46" xfId="1" applyFont="1" applyBorder="1"/>
    <xf numFmtId="43" fontId="24" fillId="0" borderId="11" xfId="1" applyFont="1" applyBorder="1"/>
    <xf numFmtId="0" fontId="24" fillId="0" borderId="11" xfId="0" applyFont="1" applyBorder="1"/>
    <xf numFmtId="14" fontId="24" fillId="0" borderId="47" xfId="0" applyNumberFormat="1" applyFont="1" applyBorder="1"/>
    <xf numFmtId="43" fontId="24" fillId="0" borderId="48" xfId="1" applyFont="1" applyBorder="1"/>
    <xf numFmtId="43" fontId="24" fillId="0" borderId="49" xfId="1" applyFont="1" applyBorder="1"/>
    <xf numFmtId="0" fontId="24" fillId="0" borderId="49" xfId="0" applyFont="1" applyBorder="1"/>
    <xf numFmtId="14" fontId="24" fillId="0" borderId="50" xfId="0" applyNumberFormat="1" applyFont="1" applyBorder="1"/>
    <xf numFmtId="43" fontId="39" fillId="34" borderId="51" xfId="0" applyNumberFormat="1" applyFont="1" applyFill="1" applyBorder="1"/>
    <xf numFmtId="43" fontId="39" fillId="0" borderId="21" xfId="0" applyNumberFormat="1" applyFont="1" applyBorder="1"/>
    <xf numFmtId="43" fontId="24" fillId="0" borderId="11" xfId="1" applyFont="1" applyFill="1" applyBorder="1"/>
    <xf numFmtId="43" fontId="24" fillId="0" borderId="11" xfId="0" applyNumberFormat="1" applyFont="1" applyBorder="1"/>
    <xf numFmtId="0" fontId="24" fillId="0" borderId="11" xfId="0" quotePrefix="1" applyFont="1" applyBorder="1"/>
    <xf numFmtId="0" fontId="39" fillId="0" borderId="0" xfId="0" applyFont="1"/>
    <xf numFmtId="43" fontId="39" fillId="0" borderId="0" xfId="1" applyFont="1"/>
    <xf numFmtId="43" fontId="39" fillId="0" borderId="21" xfId="1" applyFont="1" applyBorder="1"/>
    <xf numFmtId="43" fontId="39" fillId="0" borderId="21" xfId="1" applyFont="1" applyFill="1" applyBorder="1"/>
    <xf numFmtId="43" fontId="39" fillId="0" borderId="0" xfId="0" applyNumberFormat="1" applyFont="1"/>
    <xf numFmtId="5" fontId="24" fillId="0" borderId="0" xfId="1" applyNumberFormat="1" applyFont="1"/>
    <xf numFmtId="43" fontId="39" fillId="0" borderId="0" xfId="1" applyFont="1" applyFill="1"/>
    <xf numFmtId="0" fontId="39" fillId="0" borderId="52" xfId="0" applyFont="1" applyBorder="1" applyAlignment="1">
      <alignment horizontal="left"/>
    </xf>
    <xf numFmtId="0" fontId="39" fillId="0" borderId="53" xfId="0" applyFont="1" applyBorder="1" applyAlignment="1">
      <alignment horizontal="left"/>
    </xf>
    <xf numFmtId="43" fontId="39" fillId="0" borderId="53" xfId="1" applyFont="1" applyBorder="1" applyAlignment="1">
      <alignment horizontal="left"/>
    </xf>
    <xf numFmtId="43" fontId="39" fillId="0" borderId="53" xfId="1" applyFont="1" applyFill="1" applyBorder="1" applyAlignment="1">
      <alignment horizontal="left"/>
    </xf>
    <xf numFmtId="43" fontId="39" fillId="0" borderId="53" xfId="1" applyFont="1" applyBorder="1" applyAlignment="1">
      <alignment horizontal="left" wrapText="1"/>
    </xf>
    <xf numFmtId="43" fontId="39" fillId="0" borderId="54" xfId="1" applyFont="1" applyBorder="1" applyAlignment="1">
      <alignment horizontal="left"/>
    </xf>
    <xf numFmtId="0" fontId="24" fillId="0" borderId="46" xfId="0" applyFont="1" applyBorder="1"/>
    <xf numFmtId="0" fontId="24" fillId="0" borderId="47" xfId="0" applyFont="1" applyBorder="1"/>
    <xf numFmtId="0" fontId="24" fillId="0" borderId="47" xfId="0" applyFont="1" applyFill="1" applyBorder="1"/>
    <xf numFmtId="0" fontId="24" fillId="0" borderId="46" xfId="0" quotePrefix="1" applyFont="1" applyBorder="1"/>
    <xf numFmtId="0" fontId="24" fillId="0" borderId="48" xfId="0" applyFont="1" applyBorder="1"/>
    <xf numFmtId="43" fontId="24" fillId="0" borderId="49" xfId="1" applyFont="1" applyFill="1" applyBorder="1"/>
    <xf numFmtId="43" fontId="24" fillId="0" borderId="49" xfId="0" applyNumberFormat="1" applyFont="1" applyBorder="1"/>
    <xf numFmtId="0" fontId="24" fillId="0" borderId="50" xfId="0" applyFont="1" applyBorder="1"/>
    <xf numFmtId="0" fontId="24" fillId="37" borderId="55" xfId="0" applyFont="1" applyFill="1" applyBorder="1"/>
    <xf numFmtId="0" fontId="24" fillId="37" borderId="56" xfId="0" applyFont="1" applyFill="1" applyBorder="1"/>
    <xf numFmtId="43" fontId="24" fillId="37" borderId="56" xfId="1" applyFont="1" applyFill="1" applyBorder="1"/>
    <xf numFmtId="43" fontId="24" fillId="37" borderId="56" xfId="0" applyNumberFormat="1" applyFont="1" applyFill="1" applyBorder="1"/>
    <xf numFmtId="0" fontId="24" fillId="37" borderId="57" xfId="0" applyFont="1" applyFill="1" applyBorder="1"/>
    <xf numFmtId="0" fontId="24" fillId="37" borderId="0" xfId="0" applyFont="1" applyFill="1"/>
    <xf numFmtId="0" fontId="24" fillId="37" borderId="46" xfId="0" applyFont="1" applyFill="1" applyBorder="1"/>
    <xf numFmtId="0" fontId="24" fillId="37" borderId="11" xfId="0" applyFont="1" applyFill="1" applyBorder="1"/>
    <xf numFmtId="43" fontId="24" fillId="37" borderId="11" xfId="1" applyFont="1" applyFill="1" applyBorder="1"/>
    <xf numFmtId="43" fontId="24" fillId="37" borderId="11" xfId="0" applyNumberFormat="1" applyFont="1" applyFill="1" applyBorder="1"/>
    <xf numFmtId="0" fontId="24" fillId="37" borderId="47" xfId="0" applyFont="1" applyFill="1" applyBorder="1"/>
    <xf numFmtId="165" fontId="24" fillId="37" borderId="47" xfId="0" applyNumberFormat="1" applyFont="1" applyFill="1" applyBorder="1"/>
    <xf numFmtId="0" fontId="24" fillId="37" borderId="46" xfId="0" quotePrefix="1" applyFont="1" applyFill="1" applyBorder="1"/>
    <xf numFmtId="0" fontId="24" fillId="37" borderId="11" xfId="0" quotePrefix="1" applyFont="1" applyFill="1" applyBorder="1"/>
    <xf numFmtId="0" fontId="24" fillId="0" borderId="0" xfId="0" applyFont="1" applyAlignment="1">
      <alignment horizontal="left"/>
    </xf>
    <xf numFmtId="5" fontId="0" fillId="0" borderId="0" xfId="0" applyNumberFormat="1"/>
    <xf numFmtId="43" fontId="0" fillId="0" borderId="0" xfId="1" applyFont="1"/>
    <xf numFmtId="43" fontId="39" fillId="34" borderId="22" xfId="1" applyFont="1" applyFill="1" applyBorder="1" applyAlignment="1">
      <alignment horizontal="right"/>
    </xf>
    <xf numFmtId="43" fontId="39" fillId="0" borderId="0" xfId="1" applyFont="1" applyAlignment="1">
      <alignment horizontal="right"/>
    </xf>
    <xf numFmtId="0" fontId="40" fillId="35" borderId="11" xfId="0" applyFont="1" applyFill="1" applyBorder="1" applyAlignment="1" applyProtection="1">
      <alignment horizontal="center" vertical="center"/>
    </xf>
    <xf numFmtId="0" fontId="41" fillId="35" borderId="11" xfId="0" applyFont="1" applyFill="1" applyBorder="1" applyAlignment="1" applyProtection="1">
      <alignment horizontal="center" vertical="center"/>
    </xf>
    <xf numFmtId="0" fontId="42" fillId="0" borderId="16" xfId="0" applyFont="1" applyFill="1" applyBorder="1" applyAlignment="1" applyProtection="1">
      <alignment horizontal="right" vertical="center" wrapText="1"/>
    </xf>
    <xf numFmtId="0" fontId="39" fillId="0" borderId="52" xfId="0" applyFont="1" applyBorder="1" applyAlignment="1">
      <alignment horizontal="left" wrapText="1"/>
    </xf>
    <xf numFmtId="0" fontId="39" fillId="0" borderId="53" xfId="0" applyFont="1" applyBorder="1" applyAlignment="1">
      <alignment horizontal="left" wrapText="1"/>
    </xf>
    <xf numFmtId="17" fontId="39" fillId="0" borderId="53" xfId="1" applyNumberFormat="1" applyFont="1" applyBorder="1" applyAlignment="1">
      <alignment horizontal="left" wrapText="1"/>
    </xf>
    <xf numFmtId="43" fontId="39" fillId="0" borderId="54" xfId="1" applyFont="1" applyFill="1" applyBorder="1" applyAlignment="1">
      <alignment horizontal="left" wrapText="1"/>
    </xf>
    <xf numFmtId="0" fontId="24" fillId="38" borderId="0" xfId="0" applyFont="1" applyFill="1" applyAlignment="1">
      <alignment horizontal="left" wrapText="1"/>
    </xf>
    <xf numFmtId="0" fontId="24" fillId="0" borderId="0" xfId="0" applyFont="1" applyAlignment="1">
      <alignment horizontal="left" wrapText="1"/>
    </xf>
    <xf numFmtId="0" fontId="24" fillId="37" borderId="55" xfId="0" applyFont="1" applyFill="1" applyBorder="1" applyAlignment="1">
      <alignment wrapText="1"/>
    </xf>
    <xf numFmtId="0" fontId="24" fillId="37" borderId="56" xfId="0" applyFont="1" applyFill="1" applyBorder="1" applyAlignment="1">
      <alignment wrapText="1"/>
    </xf>
    <xf numFmtId="43" fontId="24" fillId="37" borderId="56" xfId="1" applyFont="1" applyFill="1" applyBorder="1" applyAlignment="1">
      <alignment wrapText="1"/>
    </xf>
    <xf numFmtId="43" fontId="24" fillId="37" borderId="57" xfId="1" applyFont="1" applyFill="1" applyBorder="1" applyAlignment="1">
      <alignment wrapText="1"/>
    </xf>
    <xf numFmtId="0" fontId="24" fillId="38" borderId="0" xfId="0" applyFont="1" applyFill="1" applyAlignment="1">
      <alignment wrapText="1"/>
    </xf>
    <xf numFmtId="0" fontId="24" fillId="37" borderId="0" xfId="0" applyFont="1" applyFill="1" applyAlignment="1">
      <alignment wrapText="1"/>
    </xf>
    <xf numFmtId="0" fontId="24" fillId="0" borderId="46" xfId="0" applyFont="1" applyBorder="1" applyAlignment="1">
      <alignment wrapText="1"/>
    </xf>
    <xf numFmtId="0" fontId="24" fillId="0" borderId="11" xfId="0" applyFont="1" applyBorder="1" applyAlignment="1">
      <alignment wrapText="1"/>
    </xf>
    <xf numFmtId="43" fontId="24" fillId="0" borderId="11" xfId="1" applyFont="1" applyBorder="1" applyAlignment="1">
      <alignment wrapText="1"/>
    </xf>
    <xf numFmtId="43" fontId="24" fillId="0" borderId="47" xfId="1" applyFont="1" applyFill="1" applyBorder="1" applyAlignment="1">
      <alignment wrapText="1"/>
    </xf>
    <xf numFmtId="0" fontId="24" fillId="0" borderId="0" xfId="0" applyFont="1" applyAlignment="1">
      <alignment wrapText="1"/>
    </xf>
    <xf numFmtId="0" fontId="24" fillId="37" borderId="46" xfId="0" applyFont="1" applyFill="1" applyBorder="1" applyAlignment="1">
      <alignment wrapText="1"/>
    </xf>
    <xf numFmtId="0" fontId="24" fillId="37" borderId="11" xfId="0" applyFont="1" applyFill="1" applyBorder="1" applyAlignment="1">
      <alignment wrapText="1"/>
    </xf>
    <xf numFmtId="43" fontId="24" fillId="37" borderId="11" xfId="1" applyFont="1" applyFill="1" applyBorder="1" applyAlignment="1">
      <alignment wrapText="1"/>
    </xf>
    <xf numFmtId="43" fontId="24" fillId="37" borderId="47" xfId="1" applyFont="1" applyFill="1" applyBorder="1" applyAlignment="1">
      <alignment wrapText="1"/>
    </xf>
    <xf numFmtId="0" fontId="24" fillId="0" borderId="46" xfId="0" quotePrefix="1" applyFont="1" applyBorder="1" applyAlignment="1">
      <alignment wrapText="1"/>
    </xf>
    <xf numFmtId="0" fontId="24" fillId="37" borderId="46" xfId="0" quotePrefix="1" applyFont="1" applyFill="1" applyBorder="1" applyAlignment="1">
      <alignment wrapText="1"/>
    </xf>
    <xf numFmtId="0" fontId="24" fillId="0" borderId="48" xfId="0" applyFont="1" applyBorder="1" applyAlignment="1">
      <alignment wrapText="1"/>
    </xf>
    <xf numFmtId="0" fontId="24" fillId="0" borderId="49" xfId="0" applyFont="1" applyBorder="1" applyAlignment="1">
      <alignment wrapText="1"/>
    </xf>
    <xf numFmtId="43" fontId="24" fillId="0" borderId="49" xfId="1" applyFont="1" applyBorder="1" applyAlignment="1">
      <alignment wrapText="1"/>
    </xf>
    <xf numFmtId="43" fontId="24" fillId="0" borderId="50" xfId="1" applyFont="1" applyFill="1" applyBorder="1" applyAlignment="1">
      <alignment wrapText="1"/>
    </xf>
    <xf numFmtId="43" fontId="24" fillId="0" borderId="0" xfId="1" applyFont="1" applyAlignment="1">
      <alignment wrapText="1"/>
    </xf>
    <xf numFmtId="43" fontId="24" fillId="0" borderId="0" xfId="1" applyFont="1" applyFill="1" applyAlignment="1">
      <alignment wrapText="1"/>
    </xf>
    <xf numFmtId="43" fontId="39" fillId="0" borderId="0" xfId="1" applyFont="1" applyAlignment="1">
      <alignment wrapText="1"/>
    </xf>
    <xf numFmtId="0" fontId="39" fillId="0" borderId="0" xfId="0" applyFont="1" applyAlignment="1">
      <alignment wrapText="1"/>
    </xf>
    <xf numFmtId="43" fontId="39" fillId="0" borderId="21" xfId="1" applyFont="1" applyBorder="1" applyAlignment="1">
      <alignment wrapText="1"/>
    </xf>
    <xf numFmtId="0" fontId="39" fillId="38" borderId="0" xfId="0" applyFont="1" applyFill="1" applyAlignment="1">
      <alignment wrapText="1"/>
    </xf>
    <xf numFmtId="43" fontId="24" fillId="38" borderId="0" xfId="1" applyFont="1" applyFill="1" applyAlignment="1">
      <alignment wrapText="1"/>
    </xf>
    <xf numFmtId="8" fontId="39" fillId="34" borderId="23" xfId="1" applyNumberFormat="1" applyFont="1" applyFill="1" applyBorder="1"/>
    <xf numFmtId="0" fontId="42" fillId="0" borderId="16" xfId="44" applyFont="1" applyBorder="1" applyAlignment="1">
      <alignment vertical="center" wrapText="1"/>
    </xf>
    <xf numFmtId="4" fontId="42" fillId="0" borderId="16" xfId="44" applyNumberFormat="1" applyFont="1" applyBorder="1" applyAlignment="1">
      <alignment horizontal="right" vertical="center" wrapText="1"/>
    </xf>
    <xf numFmtId="0" fontId="23" fillId="0" borderId="27" xfId="45" applyBorder="1" applyAlignment="1" applyProtection="1">
      <alignment horizontal="center"/>
    </xf>
    <xf numFmtId="0" fontId="23" fillId="0" borderId="26" xfId="45" applyBorder="1" applyAlignment="1" applyProtection="1">
      <alignment horizontal="center"/>
    </xf>
    <xf numFmtId="0" fontId="23" fillId="0" borderId="0" xfId="45" applyBorder="1" applyAlignment="1" applyProtection="1">
      <alignment horizontal="center"/>
    </xf>
    <xf numFmtId="0" fontId="23" fillId="0" borderId="10" xfId="45" applyBorder="1" applyAlignment="1" applyProtection="1">
      <alignment horizontal="center"/>
    </xf>
    <xf numFmtId="0" fontId="23" fillId="0" borderId="29" xfId="45" applyBorder="1" applyAlignment="1" applyProtection="1">
      <alignment horizontal="center"/>
    </xf>
    <xf numFmtId="0" fontId="23" fillId="0" borderId="30" xfId="45" applyBorder="1" applyAlignment="1" applyProtection="1">
      <alignment horizontal="center"/>
    </xf>
    <xf numFmtId="0" fontId="23" fillId="0" borderId="13" xfId="45" applyBorder="1" applyAlignment="1" applyProtection="1">
      <alignment horizontal="center"/>
    </xf>
    <xf numFmtId="0" fontId="23" fillId="0" borderId="31" xfId="45" applyBorder="1" applyAlignment="1" applyProtection="1">
      <alignment horizontal="center"/>
    </xf>
    <xf numFmtId="0" fontId="23" fillId="0" borderId="25" xfId="45" applyBorder="1" applyAlignment="1" applyProtection="1">
      <alignment horizontal="center"/>
    </xf>
  </cellXfs>
  <cellStyles count="7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54" xr:uid="{00000000-0005-0000-0000-00001C000000}"/>
    <cellStyle name="Comma 3" xfId="43" xr:uid="{00000000-0005-0000-0000-00001D000000}"/>
    <cellStyle name="Comma 3 2" xfId="66" xr:uid="{00000000-0005-0000-0000-00001E000000}"/>
    <cellStyle name="Comma0" xfId="46" xr:uid="{00000000-0005-0000-0000-00001F000000}"/>
    <cellStyle name="Currency 2" xfId="53" xr:uid="{00000000-0005-0000-0000-000020000000}"/>
    <cellStyle name="Explanatory Text" xfId="16" builtinId="53" customBuiltin="1"/>
    <cellStyle name="Followed Hyperlink" xfId="51" builtinId="9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50" builtinId="8" customBuiltin="1"/>
    <cellStyle name="Hyperlink 2" xfId="67" xr:uid="{00000000-0005-0000-0000-000029000000}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 xr:uid="{00000000-0005-0000-0000-00002E000000}"/>
    <cellStyle name="Normal 2 2" xfId="45" xr:uid="{00000000-0005-0000-0000-00002F000000}"/>
    <cellStyle name="Normal 2 2 2" xfId="61" xr:uid="{00000000-0005-0000-0000-000030000000}"/>
    <cellStyle name="Normal 2 2 3" xfId="52" xr:uid="{00000000-0005-0000-0000-000031000000}"/>
    <cellStyle name="Normal 2 2 3 2" xfId="60" xr:uid="{00000000-0005-0000-0000-000032000000}"/>
    <cellStyle name="Normal 2 2 4" xfId="70" xr:uid="{00000000-0005-0000-0000-000033000000}"/>
    <cellStyle name="Normal 2 3" xfId="55" xr:uid="{00000000-0005-0000-0000-000034000000}"/>
    <cellStyle name="Normal 2 3 2" xfId="72" xr:uid="{00000000-0005-0000-0000-000035000000}"/>
    <cellStyle name="Normal 2 4" xfId="59" xr:uid="{00000000-0005-0000-0000-000036000000}"/>
    <cellStyle name="Normal 2 5" xfId="63" xr:uid="{00000000-0005-0000-0000-000037000000}"/>
    <cellStyle name="Normal 3" xfId="48" xr:uid="{00000000-0005-0000-0000-000038000000}"/>
    <cellStyle name="Normal 3 2" xfId="56" xr:uid="{00000000-0005-0000-0000-000039000000}"/>
    <cellStyle name="Normal 3 2 2" xfId="71" xr:uid="{00000000-0005-0000-0000-00003A000000}"/>
    <cellStyle name="Normal 3 3" xfId="62" xr:uid="{00000000-0005-0000-0000-00003B000000}"/>
    <cellStyle name="Normal 3 4" xfId="47" xr:uid="{00000000-0005-0000-0000-00003C000000}"/>
    <cellStyle name="Normal 4" xfId="42" xr:uid="{00000000-0005-0000-0000-00003D000000}"/>
    <cellStyle name="Normal 4 2" xfId="57" xr:uid="{00000000-0005-0000-0000-00003E000000}"/>
    <cellStyle name="Normal 4 3" xfId="69" xr:uid="{00000000-0005-0000-0000-00003F000000}"/>
    <cellStyle name="Normal 4 4" xfId="58" xr:uid="{00000000-0005-0000-0000-000040000000}"/>
    <cellStyle name="Normal 5" xfId="64" xr:uid="{00000000-0005-0000-0000-000041000000}"/>
    <cellStyle name="Normal 6" xfId="65" xr:uid="{00000000-0005-0000-0000-000042000000}"/>
    <cellStyle name="Normal 7" xfId="68" xr:uid="{00000000-0005-0000-0000-000043000000}"/>
    <cellStyle name="Note 2" xfId="49" xr:uid="{00000000-0005-0000-0000-00004400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20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ONCILIATIONS/IDEA%20Part%20B/All%20538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Recon 2"/>
      <sheetName val="17-18 Allocation"/>
      <sheetName val="Sheet1"/>
      <sheetName val="Sheet3"/>
      <sheetName val="All 538A Disbursements"/>
      <sheetName val="DB Remaining Balances"/>
      <sheetName val="Alloction Detail"/>
      <sheetName val="Vendor Codes"/>
    </sheetNames>
    <sheetDataSet>
      <sheetData sheetId="0">
        <row r="1">
          <cell r="B1" t="str">
            <v>District Code</v>
          </cell>
          <cell r="C1" t="str">
            <v>District</v>
          </cell>
          <cell r="D1" t="str">
            <v>17-18 Allocation</v>
          </cell>
          <cell r="E1" t="str">
            <v>17-18 Supplemental</v>
          </cell>
          <cell r="F1" t="str">
            <v>Total Allocation</v>
          </cell>
          <cell r="G1" t="str">
            <v>Disbursements</v>
          </cell>
          <cell r="H1" t="str">
            <v>Remaining Balance</v>
          </cell>
        </row>
        <row r="2">
          <cell r="B2" t="str">
            <v>0010</v>
          </cell>
          <cell r="C2" t="str">
            <v>Adams 1, Mapleton</v>
          </cell>
          <cell r="D2">
            <v>1370539</v>
          </cell>
          <cell r="E2">
            <v>0</v>
          </cell>
          <cell r="F2">
            <v>1370539</v>
          </cell>
          <cell r="G2">
            <v>-1370539</v>
          </cell>
          <cell r="H2">
            <v>0</v>
          </cell>
        </row>
        <row r="3">
          <cell r="B3" t="str">
            <v>0020</v>
          </cell>
          <cell r="C3" t="str">
            <v>Adams 12, Northglenn</v>
          </cell>
          <cell r="D3">
            <v>6111859</v>
          </cell>
          <cell r="E3">
            <v>0</v>
          </cell>
          <cell r="F3">
            <v>6111859</v>
          </cell>
          <cell r="G3">
            <v>-6111859</v>
          </cell>
          <cell r="H3">
            <v>0</v>
          </cell>
        </row>
        <row r="4">
          <cell r="B4" t="str">
            <v>0030</v>
          </cell>
          <cell r="C4" t="str">
            <v>Adams 14, Commerce City</v>
          </cell>
          <cell r="D4">
            <v>1356054</v>
          </cell>
          <cell r="E4">
            <v>0</v>
          </cell>
          <cell r="F4">
            <v>1356054</v>
          </cell>
          <cell r="G4">
            <v>-1356054</v>
          </cell>
          <cell r="H4">
            <v>0</v>
          </cell>
        </row>
        <row r="5">
          <cell r="B5" t="str">
            <v>0040</v>
          </cell>
          <cell r="C5" t="str">
            <v>Adams 27J, Brighton</v>
          </cell>
          <cell r="D5">
            <v>2198950</v>
          </cell>
          <cell r="E5">
            <v>0</v>
          </cell>
          <cell r="F5">
            <v>2198950</v>
          </cell>
          <cell r="G5">
            <v>-2198950</v>
          </cell>
          <cell r="H5">
            <v>0</v>
          </cell>
        </row>
        <row r="6">
          <cell r="B6" t="str">
            <v>0070</v>
          </cell>
          <cell r="C6" t="str">
            <v>Adams 50, Westminster</v>
          </cell>
          <cell r="D6">
            <v>1932587</v>
          </cell>
          <cell r="E6">
            <v>0</v>
          </cell>
          <cell r="F6">
            <v>1932587</v>
          </cell>
          <cell r="G6">
            <v>-1932587</v>
          </cell>
          <cell r="H6">
            <v>0</v>
          </cell>
        </row>
        <row r="7">
          <cell r="B7" t="str">
            <v>0120</v>
          </cell>
          <cell r="C7" t="str">
            <v>Arapahoe 1, Englewood</v>
          </cell>
          <cell r="D7">
            <v>682474</v>
          </cell>
          <cell r="E7">
            <v>0</v>
          </cell>
          <cell r="F7">
            <v>682474</v>
          </cell>
          <cell r="G7">
            <v>-682474</v>
          </cell>
          <cell r="H7">
            <v>0</v>
          </cell>
        </row>
        <row r="8">
          <cell r="B8" t="str">
            <v>0123</v>
          </cell>
          <cell r="C8" t="str">
            <v>Arapahoe 2, Sheridan</v>
          </cell>
          <cell r="D8">
            <v>334391</v>
          </cell>
          <cell r="E8">
            <v>0</v>
          </cell>
          <cell r="F8">
            <v>334391</v>
          </cell>
          <cell r="G8">
            <v>-334391</v>
          </cell>
          <cell r="H8">
            <v>0</v>
          </cell>
        </row>
        <row r="9">
          <cell r="B9" t="str">
            <v>0130</v>
          </cell>
          <cell r="C9" t="str">
            <v>Arapahoe 5, Cherry Creek</v>
          </cell>
          <cell r="D9">
            <v>8752311</v>
          </cell>
          <cell r="E9">
            <v>0</v>
          </cell>
          <cell r="F9">
            <v>8752311</v>
          </cell>
          <cell r="G9">
            <v>-8752311</v>
          </cell>
          <cell r="H9">
            <v>0</v>
          </cell>
        </row>
        <row r="10">
          <cell r="B10" t="str">
            <v>0140</v>
          </cell>
          <cell r="C10" t="str">
            <v>Arapahoe 6, Littleton</v>
          </cell>
          <cell r="D10">
            <v>2549056</v>
          </cell>
          <cell r="E10">
            <v>0</v>
          </cell>
          <cell r="F10">
            <v>2549056</v>
          </cell>
          <cell r="G10">
            <v>-2549056</v>
          </cell>
          <cell r="H10">
            <v>0</v>
          </cell>
        </row>
        <row r="11">
          <cell r="B11" t="str">
            <v>0180</v>
          </cell>
          <cell r="C11" t="str">
            <v>Adams-Arapahoe 28J, Aurora</v>
          </cell>
          <cell r="D11">
            <v>7096326</v>
          </cell>
          <cell r="E11">
            <v>0</v>
          </cell>
          <cell r="F11">
            <v>7096326</v>
          </cell>
          <cell r="G11">
            <v>-7096326</v>
          </cell>
          <cell r="H11">
            <v>0</v>
          </cell>
        </row>
        <row r="12">
          <cell r="B12" t="str">
            <v>0470</v>
          </cell>
          <cell r="C12" t="str">
            <v>Boulder RE1J, Longmont</v>
          </cell>
          <cell r="D12">
            <v>4361308</v>
          </cell>
          <cell r="E12">
            <v>0</v>
          </cell>
          <cell r="F12">
            <v>4361308</v>
          </cell>
          <cell r="G12">
            <v>-4361308</v>
          </cell>
          <cell r="H12">
            <v>0</v>
          </cell>
        </row>
        <row r="13">
          <cell r="B13" t="str">
            <v>0480</v>
          </cell>
          <cell r="C13" t="str">
            <v>Boulder RE2, Boulder</v>
          </cell>
          <cell r="D13">
            <v>5193315</v>
          </cell>
          <cell r="E13">
            <v>0</v>
          </cell>
          <cell r="F13">
            <v>5193315</v>
          </cell>
          <cell r="G13">
            <v>-5193315</v>
          </cell>
          <cell r="H13">
            <v>0</v>
          </cell>
        </row>
        <row r="14">
          <cell r="B14" t="str">
            <v>0870</v>
          </cell>
          <cell r="C14" t="str">
            <v>Delta 50J, Delta</v>
          </cell>
          <cell r="D14">
            <v>892903</v>
          </cell>
          <cell r="E14">
            <v>0</v>
          </cell>
          <cell r="F14">
            <v>892903</v>
          </cell>
          <cell r="G14">
            <v>-892903</v>
          </cell>
          <cell r="H14">
            <v>0</v>
          </cell>
        </row>
        <row r="15">
          <cell r="B15" t="str">
            <v>0880</v>
          </cell>
          <cell r="C15" t="str">
            <v>Denver 1, Denver</v>
          </cell>
          <cell r="D15">
            <v>16309699</v>
          </cell>
          <cell r="E15">
            <v>0</v>
          </cell>
          <cell r="F15">
            <v>16309699</v>
          </cell>
          <cell r="G15">
            <v>-16309699</v>
          </cell>
          <cell r="H15">
            <v>0</v>
          </cell>
        </row>
        <row r="16">
          <cell r="B16" t="str">
            <v>0900</v>
          </cell>
          <cell r="C16" t="str">
            <v>Douglas RE 1, Castle Rock</v>
          </cell>
          <cell r="D16">
            <v>8556833</v>
          </cell>
          <cell r="E16">
            <v>0</v>
          </cell>
          <cell r="F16">
            <v>8556833</v>
          </cell>
          <cell r="G16">
            <v>-8556833</v>
          </cell>
          <cell r="H16">
            <v>0</v>
          </cell>
        </row>
        <row r="17">
          <cell r="B17" t="str">
            <v>0910</v>
          </cell>
          <cell r="C17" t="str">
            <v>EAGLE COUNTY RE 50J</v>
          </cell>
          <cell r="D17">
            <v>1112661</v>
          </cell>
          <cell r="E17">
            <v>0</v>
          </cell>
          <cell r="F17">
            <v>1112661</v>
          </cell>
          <cell r="G17">
            <v>-1112661</v>
          </cell>
          <cell r="H17">
            <v>0</v>
          </cell>
        </row>
        <row r="18">
          <cell r="B18" t="str">
            <v>0920</v>
          </cell>
          <cell r="C18" t="str">
            <v>ELIZABETH C1</v>
          </cell>
          <cell r="D18">
            <v>407357</v>
          </cell>
          <cell r="E18">
            <v>0</v>
          </cell>
          <cell r="F18">
            <v>407357</v>
          </cell>
          <cell r="G18">
            <v>-407357</v>
          </cell>
          <cell r="H18">
            <v>0</v>
          </cell>
        </row>
        <row r="19">
          <cell r="B19" t="str">
            <v>0980</v>
          </cell>
          <cell r="C19" t="str">
            <v>El Paso 2, Harrison</v>
          </cell>
          <cell r="D19">
            <v>2219157</v>
          </cell>
          <cell r="E19">
            <v>0</v>
          </cell>
          <cell r="F19">
            <v>2219157</v>
          </cell>
          <cell r="G19">
            <v>-2219157</v>
          </cell>
          <cell r="H19">
            <v>0</v>
          </cell>
        </row>
        <row r="20">
          <cell r="B20" t="str">
            <v>0990</v>
          </cell>
          <cell r="C20" t="str">
            <v>El Paso 3, Widefield</v>
          </cell>
          <cell r="D20">
            <v>1657838</v>
          </cell>
          <cell r="E20">
            <v>0</v>
          </cell>
          <cell r="F20">
            <v>1657838</v>
          </cell>
          <cell r="G20">
            <v>-1657838</v>
          </cell>
          <cell r="H20">
            <v>0</v>
          </cell>
        </row>
        <row r="21">
          <cell r="B21" t="str">
            <v>1000</v>
          </cell>
          <cell r="C21" t="str">
            <v>El Paso 8, Fountain</v>
          </cell>
          <cell r="D21">
            <v>1221295</v>
          </cell>
          <cell r="E21">
            <v>0</v>
          </cell>
          <cell r="F21">
            <v>1221295</v>
          </cell>
          <cell r="G21">
            <v>-1221295</v>
          </cell>
          <cell r="H21">
            <v>0</v>
          </cell>
        </row>
        <row r="22">
          <cell r="B22" t="str">
            <v>1010</v>
          </cell>
          <cell r="C22" t="str">
            <v>El Paso 11, Colorado Springs</v>
          </cell>
          <cell r="D22">
            <v>5287089</v>
          </cell>
          <cell r="E22">
            <v>0</v>
          </cell>
          <cell r="F22">
            <v>5287089</v>
          </cell>
          <cell r="G22">
            <v>-5287089</v>
          </cell>
          <cell r="H22">
            <v>0</v>
          </cell>
        </row>
        <row r="23">
          <cell r="B23" t="str">
            <v>1020</v>
          </cell>
          <cell r="C23" t="str">
            <v>El Paso 12, Cheyenne Mountain</v>
          </cell>
          <cell r="D23">
            <v>684942</v>
          </cell>
          <cell r="E23">
            <v>0</v>
          </cell>
          <cell r="F23">
            <v>684942</v>
          </cell>
          <cell r="G23">
            <v>-684942</v>
          </cell>
          <cell r="H23">
            <v>0</v>
          </cell>
        </row>
        <row r="24">
          <cell r="B24" t="str">
            <v>1040</v>
          </cell>
          <cell r="C24" t="str">
            <v>El Paso 20, Academy</v>
          </cell>
          <cell r="D24">
            <v>3245259</v>
          </cell>
          <cell r="E24">
            <v>0</v>
          </cell>
          <cell r="F24">
            <v>3245259</v>
          </cell>
          <cell r="G24">
            <v>-3245259</v>
          </cell>
          <cell r="H24">
            <v>0</v>
          </cell>
        </row>
        <row r="25">
          <cell r="B25" t="str">
            <v>1080</v>
          </cell>
          <cell r="C25" t="str">
            <v>El Paso 38, Lewis-Palmer</v>
          </cell>
          <cell r="D25">
            <v>880156</v>
          </cell>
          <cell r="E25">
            <v>0</v>
          </cell>
          <cell r="F25">
            <v>880156</v>
          </cell>
          <cell r="G25">
            <v>-880156</v>
          </cell>
          <cell r="H25">
            <v>0</v>
          </cell>
        </row>
        <row r="26">
          <cell r="B26" t="str">
            <v>1110</v>
          </cell>
          <cell r="C26" t="str">
            <v>El Paso 49, Falcon</v>
          </cell>
          <cell r="D26">
            <v>2830771</v>
          </cell>
          <cell r="E26">
            <v>0</v>
          </cell>
          <cell r="F26">
            <v>2830771</v>
          </cell>
          <cell r="G26">
            <v>-2830771</v>
          </cell>
          <cell r="H26">
            <v>0</v>
          </cell>
        </row>
        <row r="27">
          <cell r="B27" t="str">
            <v>3140</v>
          </cell>
          <cell r="C27" t="str">
            <v>Fort Lupton/Keenesburg</v>
          </cell>
          <cell r="D27">
            <v>799711</v>
          </cell>
          <cell r="E27">
            <v>0</v>
          </cell>
          <cell r="F27">
            <v>799711</v>
          </cell>
          <cell r="G27">
            <v>-799711</v>
          </cell>
          <cell r="H27">
            <v>0</v>
          </cell>
        </row>
        <row r="28">
          <cell r="B28" t="str">
            <v>1140</v>
          </cell>
          <cell r="C28" t="str">
            <v>Fremont RE-1, Canon City</v>
          </cell>
          <cell r="D28">
            <v>717192</v>
          </cell>
          <cell r="E28">
            <v>0</v>
          </cell>
          <cell r="F28">
            <v>717192</v>
          </cell>
          <cell r="G28">
            <v>-717192</v>
          </cell>
          <cell r="H28">
            <v>0</v>
          </cell>
        </row>
        <row r="29">
          <cell r="B29" t="str">
            <v>1360</v>
          </cell>
          <cell r="C29" t="str">
            <v>Gunnison RE1J, Gunnison</v>
          </cell>
          <cell r="D29">
            <v>308561</v>
          </cell>
          <cell r="E29">
            <v>0</v>
          </cell>
          <cell r="F29">
            <v>308561</v>
          </cell>
          <cell r="G29">
            <v>-308561</v>
          </cell>
          <cell r="H29">
            <v>0</v>
          </cell>
        </row>
        <row r="30">
          <cell r="B30" t="str">
            <v>1420</v>
          </cell>
          <cell r="C30" t="str">
            <v>Jefferson R-1, Lakewood</v>
          </cell>
          <cell r="D30">
            <v>14201013</v>
          </cell>
          <cell r="E30">
            <v>0</v>
          </cell>
          <cell r="F30">
            <v>14201013</v>
          </cell>
          <cell r="G30">
            <v>-14201013</v>
          </cell>
          <cell r="H30">
            <v>0</v>
          </cell>
        </row>
        <row r="31">
          <cell r="B31" t="str">
            <v>1520</v>
          </cell>
          <cell r="C31" t="str">
            <v>La Plata 9-R, Durango</v>
          </cell>
          <cell r="D31">
            <v>832377</v>
          </cell>
          <cell r="E31">
            <v>0</v>
          </cell>
          <cell r="F31">
            <v>832377</v>
          </cell>
          <cell r="G31">
            <v>-832377</v>
          </cell>
          <cell r="H31">
            <v>0</v>
          </cell>
        </row>
        <row r="32">
          <cell r="B32" t="str">
            <v>1550</v>
          </cell>
          <cell r="C32" t="str">
            <v>Larimer R-1, Fort Collins</v>
          </cell>
          <cell r="D32">
            <v>4500973</v>
          </cell>
          <cell r="E32">
            <v>0</v>
          </cell>
          <cell r="F32">
            <v>4500973</v>
          </cell>
          <cell r="G32">
            <v>-4500973</v>
          </cell>
          <cell r="H32">
            <v>0</v>
          </cell>
        </row>
        <row r="33">
          <cell r="B33" t="str">
            <v>1560</v>
          </cell>
          <cell r="C33" t="str">
            <v>Larimer R-2J, Loveland</v>
          </cell>
          <cell r="D33">
            <v>2858936</v>
          </cell>
          <cell r="E33">
            <v>0</v>
          </cell>
          <cell r="F33">
            <v>2858936</v>
          </cell>
          <cell r="G33">
            <v>-2858936</v>
          </cell>
          <cell r="H33">
            <v>0</v>
          </cell>
        </row>
        <row r="34">
          <cell r="B34" t="str">
            <v>1570</v>
          </cell>
          <cell r="C34" t="str">
            <v>Larimer R-3, Estes Park</v>
          </cell>
          <cell r="D34">
            <v>229775</v>
          </cell>
          <cell r="E34">
            <v>0</v>
          </cell>
          <cell r="F34">
            <v>229775</v>
          </cell>
          <cell r="G34">
            <v>-229775</v>
          </cell>
          <cell r="H34">
            <v>0</v>
          </cell>
        </row>
        <row r="35">
          <cell r="B35" t="str">
            <v>1828</v>
          </cell>
          <cell r="C35" t="str">
            <v>Logan RE-1, Sterling</v>
          </cell>
          <cell r="D35">
            <v>497283</v>
          </cell>
          <cell r="E35">
            <v>0</v>
          </cell>
          <cell r="F35">
            <v>497283</v>
          </cell>
          <cell r="G35">
            <v>-497283</v>
          </cell>
          <cell r="H35">
            <v>0</v>
          </cell>
        </row>
        <row r="36">
          <cell r="B36" t="str">
            <v>2000</v>
          </cell>
          <cell r="C36" t="str">
            <v>Mesa 51, Grand Junction</v>
          </cell>
          <cell r="D36">
            <v>4066176</v>
          </cell>
          <cell r="E36">
            <v>0</v>
          </cell>
          <cell r="F36">
            <v>4066176</v>
          </cell>
          <cell r="G36">
            <v>-4066176</v>
          </cell>
          <cell r="H36">
            <v>0</v>
          </cell>
        </row>
        <row r="37">
          <cell r="B37" t="str">
            <v>2020</v>
          </cell>
          <cell r="C37" t="str">
            <v>Moffat RE 1, Craig</v>
          </cell>
          <cell r="D37">
            <v>452627</v>
          </cell>
          <cell r="E37">
            <v>0</v>
          </cell>
          <cell r="F37">
            <v>452627</v>
          </cell>
          <cell r="G37">
            <v>-452627</v>
          </cell>
          <cell r="H37">
            <v>0</v>
          </cell>
        </row>
        <row r="38">
          <cell r="B38" t="str">
            <v>2180</v>
          </cell>
          <cell r="C38" t="str">
            <v>Montrose RE-1J, Montrose</v>
          </cell>
          <cell r="D38">
            <v>1070592</v>
          </cell>
          <cell r="E38">
            <v>0</v>
          </cell>
          <cell r="F38">
            <v>1070592</v>
          </cell>
          <cell r="G38">
            <v>-1070592</v>
          </cell>
          <cell r="H38">
            <v>0</v>
          </cell>
        </row>
        <row r="39">
          <cell r="B39" t="str">
            <v>2405</v>
          </cell>
          <cell r="C39" t="str">
            <v>Morgan Re-3, Fort Morgan</v>
          </cell>
          <cell r="D39">
            <v>608264</v>
          </cell>
          <cell r="E39">
            <v>0</v>
          </cell>
          <cell r="F39">
            <v>608264</v>
          </cell>
          <cell r="G39">
            <v>-608264</v>
          </cell>
          <cell r="H39">
            <v>0</v>
          </cell>
        </row>
        <row r="40">
          <cell r="B40" t="str">
            <v>2640</v>
          </cell>
          <cell r="C40" t="str">
            <v>Pitkin, Aspen 1</v>
          </cell>
          <cell r="D40">
            <v>245489</v>
          </cell>
          <cell r="E40">
            <v>0</v>
          </cell>
          <cell r="F40">
            <v>245489</v>
          </cell>
          <cell r="G40">
            <v>-245489</v>
          </cell>
          <cell r="H40">
            <v>0</v>
          </cell>
        </row>
        <row r="41">
          <cell r="B41" t="str">
            <v>2690</v>
          </cell>
          <cell r="C41" t="str">
            <v>Pueblo 60, Pueblo (urban)</v>
          </cell>
          <cell r="D41">
            <v>3211499</v>
          </cell>
          <cell r="E41">
            <v>0</v>
          </cell>
          <cell r="F41">
            <v>3211499</v>
          </cell>
          <cell r="G41">
            <v>-3211499</v>
          </cell>
          <cell r="H41">
            <v>0</v>
          </cell>
        </row>
        <row r="42">
          <cell r="B42" t="str">
            <v>2700</v>
          </cell>
          <cell r="C42" t="str">
            <v>Pueblo 70, Pueblo (rural)</v>
          </cell>
          <cell r="D42">
            <v>1419932</v>
          </cell>
          <cell r="E42">
            <v>0</v>
          </cell>
          <cell r="F42">
            <v>1419932</v>
          </cell>
          <cell r="G42">
            <v>-1419932</v>
          </cell>
          <cell r="H42">
            <v>0</v>
          </cell>
        </row>
        <row r="43">
          <cell r="B43" t="str">
            <v>3000</v>
          </cell>
          <cell r="C43" t="str">
            <v>Summit RE-1</v>
          </cell>
          <cell r="D43">
            <v>521151</v>
          </cell>
          <cell r="E43">
            <v>0</v>
          </cell>
          <cell r="F43">
            <v>521151</v>
          </cell>
          <cell r="G43">
            <v>-521151</v>
          </cell>
          <cell r="H43">
            <v>0</v>
          </cell>
        </row>
        <row r="44">
          <cell r="B44" t="str">
            <v>3100</v>
          </cell>
          <cell r="C44" t="str">
            <v>Weld RE-4, Windsor</v>
          </cell>
          <cell r="D44">
            <v>732509</v>
          </cell>
          <cell r="E44">
            <v>0</v>
          </cell>
          <cell r="F44">
            <v>732509</v>
          </cell>
          <cell r="G44">
            <v>-732509</v>
          </cell>
          <cell r="H44">
            <v>0</v>
          </cell>
        </row>
        <row r="45">
          <cell r="B45" t="str">
            <v>3110</v>
          </cell>
          <cell r="C45" t="str">
            <v xml:space="preserve">Weld RE-5J Johnstown-Milliken </v>
          </cell>
          <cell r="D45">
            <v>559989</v>
          </cell>
          <cell r="E45">
            <v>0</v>
          </cell>
          <cell r="F45">
            <v>559989</v>
          </cell>
          <cell r="G45">
            <v>-559989</v>
          </cell>
          <cell r="H45">
            <v>0</v>
          </cell>
        </row>
        <row r="46">
          <cell r="B46" t="str">
            <v>3120</v>
          </cell>
          <cell r="C46" t="str">
            <v>Weld 6, Greeley</v>
          </cell>
          <cell r="D46">
            <v>3732294</v>
          </cell>
          <cell r="E46">
            <v>0</v>
          </cell>
          <cell r="F46">
            <v>3732294</v>
          </cell>
          <cell r="G46">
            <v>-3732294</v>
          </cell>
          <cell r="H46">
            <v>0</v>
          </cell>
        </row>
        <row r="47">
          <cell r="B47" t="str">
            <v>9025</v>
          </cell>
          <cell r="C47" t="str">
            <v>East Central BOCES, Limon</v>
          </cell>
          <cell r="D47">
            <v>1339395</v>
          </cell>
          <cell r="E47">
            <v>0</v>
          </cell>
          <cell r="F47">
            <v>1339395</v>
          </cell>
          <cell r="G47">
            <v>-1339395</v>
          </cell>
          <cell r="H47">
            <v>0</v>
          </cell>
        </row>
        <row r="48">
          <cell r="B48" t="str">
            <v>9140</v>
          </cell>
          <cell r="C48" t="str">
            <v>Mount Evans BOCS, Idaho Springs</v>
          </cell>
          <cell r="D48">
            <v>441199</v>
          </cell>
          <cell r="E48">
            <v>0</v>
          </cell>
          <cell r="F48">
            <v>441199</v>
          </cell>
          <cell r="G48">
            <v>-441199</v>
          </cell>
          <cell r="H48">
            <v>0</v>
          </cell>
        </row>
        <row r="49">
          <cell r="B49" t="str">
            <v>9030</v>
          </cell>
          <cell r="C49" t="str">
            <v>Mountain BOCES, Leadville</v>
          </cell>
          <cell r="D49">
            <v>612732</v>
          </cell>
          <cell r="E49">
            <v>0</v>
          </cell>
          <cell r="F49">
            <v>612732</v>
          </cell>
          <cell r="G49">
            <v>-612732</v>
          </cell>
          <cell r="H49">
            <v>0</v>
          </cell>
        </row>
        <row r="50">
          <cell r="B50" t="str">
            <v>9040</v>
          </cell>
          <cell r="C50" t="str">
            <v>Northeast Colorado BOCES, Haxtun</v>
          </cell>
          <cell r="D50">
            <v>869355</v>
          </cell>
          <cell r="E50">
            <v>0</v>
          </cell>
          <cell r="F50">
            <v>869355</v>
          </cell>
          <cell r="G50">
            <v>-869355</v>
          </cell>
          <cell r="H50">
            <v>0</v>
          </cell>
        </row>
        <row r="51">
          <cell r="B51" t="str">
            <v>9095</v>
          </cell>
          <cell r="C51" t="str">
            <v>Northwest Colorado BOCES, Steamboat Springs</v>
          </cell>
          <cell r="D51">
            <v>904533</v>
          </cell>
          <cell r="E51">
            <v>0</v>
          </cell>
          <cell r="F51">
            <v>904533</v>
          </cell>
          <cell r="G51">
            <v>-904533</v>
          </cell>
          <cell r="H51">
            <v>0</v>
          </cell>
        </row>
        <row r="52">
          <cell r="B52" t="str">
            <v>9045</v>
          </cell>
          <cell r="C52" t="str">
            <v>Pikes Peak BOCS, Colorado Springs</v>
          </cell>
          <cell r="D52">
            <v>884218</v>
          </cell>
          <cell r="E52">
            <v>0</v>
          </cell>
          <cell r="F52">
            <v>884218</v>
          </cell>
          <cell r="G52">
            <v>-884218</v>
          </cell>
          <cell r="H52">
            <v>0</v>
          </cell>
        </row>
        <row r="53">
          <cell r="B53" t="str">
            <v>9050</v>
          </cell>
          <cell r="C53" t="str">
            <v>San Juan BOCS, Durango</v>
          </cell>
          <cell r="D53">
            <v>1469728</v>
          </cell>
          <cell r="E53">
            <v>0</v>
          </cell>
          <cell r="F53">
            <v>1469728</v>
          </cell>
          <cell r="G53">
            <v>-1469728</v>
          </cell>
          <cell r="H53">
            <v>0</v>
          </cell>
        </row>
        <row r="54">
          <cell r="B54" t="str">
            <v>9055</v>
          </cell>
          <cell r="C54" t="str">
            <v>San Luis Valley BOCS, Alamosa</v>
          </cell>
          <cell r="D54">
            <v>1428780</v>
          </cell>
          <cell r="E54">
            <v>0</v>
          </cell>
          <cell r="F54">
            <v>1428780</v>
          </cell>
          <cell r="G54">
            <v>-1428780</v>
          </cell>
          <cell r="H54">
            <v>0</v>
          </cell>
        </row>
        <row r="55">
          <cell r="B55" t="str">
            <v>9150</v>
          </cell>
          <cell r="C55" t="str">
            <v>Santa Fe Trail BOCES, La Junta</v>
          </cell>
          <cell r="D55">
            <v>811952</v>
          </cell>
          <cell r="E55">
            <v>0</v>
          </cell>
          <cell r="F55">
            <v>811952</v>
          </cell>
          <cell r="G55">
            <v>-811952</v>
          </cell>
          <cell r="H55">
            <v>0</v>
          </cell>
        </row>
        <row r="56">
          <cell r="B56" t="str">
            <v>9060</v>
          </cell>
          <cell r="C56" t="str">
            <v>South Central BOCS, Pueblo</v>
          </cell>
          <cell r="D56">
            <v>889654</v>
          </cell>
          <cell r="E56">
            <v>0</v>
          </cell>
          <cell r="F56">
            <v>889654</v>
          </cell>
          <cell r="G56">
            <v>-889654</v>
          </cell>
          <cell r="H56">
            <v>0</v>
          </cell>
        </row>
        <row r="57">
          <cell r="B57" t="str">
            <v>9075</v>
          </cell>
          <cell r="C57" t="str">
            <v>Southeastern BOCES, Lamar</v>
          </cell>
          <cell r="D57">
            <v>695328</v>
          </cell>
          <cell r="E57">
            <v>0</v>
          </cell>
          <cell r="F57">
            <v>695328</v>
          </cell>
          <cell r="G57">
            <v>-695328</v>
          </cell>
          <cell r="H57">
            <v>0</v>
          </cell>
        </row>
        <row r="58">
          <cell r="B58" t="str">
            <v>9145</v>
          </cell>
          <cell r="C58" t="str">
            <v>Uncompahgre BOCS, Telluride</v>
          </cell>
          <cell r="D58">
            <v>315753</v>
          </cell>
          <cell r="E58">
            <v>0</v>
          </cell>
          <cell r="F58">
            <v>315753</v>
          </cell>
          <cell r="G58">
            <v>-315753</v>
          </cell>
          <cell r="H58">
            <v>0</v>
          </cell>
        </row>
        <row r="59">
          <cell r="B59" t="str">
            <v>9035</v>
          </cell>
          <cell r="C59" t="str">
            <v>Centennial BOCES, La Salle</v>
          </cell>
          <cell r="D59">
            <v>1413211</v>
          </cell>
          <cell r="E59">
            <v>0</v>
          </cell>
          <cell r="F59">
            <v>1413211</v>
          </cell>
          <cell r="G59">
            <v>-1413211</v>
          </cell>
          <cell r="H59">
            <v>0</v>
          </cell>
        </row>
        <row r="60">
          <cell r="B60" t="str">
            <v>9165</v>
          </cell>
          <cell r="C60" t="str">
            <v>Ute Pass BOCES, Woodland Park</v>
          </cell>
          <cell r="D60">
            <v>758649</v>
          </cell>
          <cell r="E60">
            <v>0</v>
          </cell>
          <cell r="F60">
            <v>758649</v>
          </cell>
          <cell r="G60">
            <v>-758649</v>
          </cell>
          <cell r="H60">
            <v>0</v>
          </cell>
        </row>
        <row r="61">
          <cell r="B61" t="str">
            <v>9125</v>
          </cell>
          <cell r="C61" t="str">
            <v>Rio Blanco BOCS, Rangely</v>
          </cell>
          <cell r="D61">
            <v>230234</v>
          </cell>
          <cell r="E61">
            <v>0</v>
          </cell>
          <cell r="F61">
            <v>230234</v>
          </cell>
          <cell r="G61">
            <v>-230234</v>
          </cell>
          <cell r="H61">
            <v>0</v>
          </cell>
        </row>
        <row r="62">
          <cell r="B62" t="str">
            <v>9175</v>
          </cell>
          <cell r="C62" t="str">
            <v>Colorado River BOCES</v>
          </cell>
          <cell r="D62">
            <v>1816440</v>
          </cell>
          <cell r="E62">
            <v>0</v>
          </cell>
          <cell r="F62">
            <v>1816440</v>
          </cell>
          <cell r="G62">
            <v>-1816440</v>
          </cell>
          <cell r="H62">
            <v>0</v>
          </cell>
        </row>
        <row r="63">
          <cell r="B63" t="str">
            <v>80010</v>
          </cell>
          <cell r="C63" t="str">
            <v>Charter School Institute</v>
          </cell>
          <cell r="D63">
            <v>1963249</v>
          </cell>
          <cell r="E63">
            <v>0</v>
          </cell>
          <cell r="F63">
            <v>1963249</v>
          </cell>
          <cell r="G63">
            <v>-1963249</v>
          </cell>
          <cell r="H63">
            <v>0</v>
          </cell>
        </row>
        <row r="64">
          <cell r="B64" t="str">
            <v>66050</v>
          </cell>
          <cell r="C64" t="str">
            <v>Colorado School for the Deaf and the Blind</v>
          </cell>
          <cell r="D64">
            <v>141027</v>
          </cell>
          <cell r="E64">
            <v>0</v>
          </cell>
          <cell r="F64">
            <v>141027</v>
          </cell>
          <cell r="G64">
            <v>-141027</v>
          </cell>
          <cell r="H64">
            <v>0</v>
          </cell>
        </row>
        <row r="65">
          <cell r="B65" t="str">
            <v>66060</v>
          </cell>
          <cell r="C65" t="str">
            <v>Colorado Mental Health Institute, Pueblo</v>
          </cell>
          <cell r="D65">
            <v>14539</v>
          </cell>
          <cell r="E65">
            <v>0</v>
          </cell>
          <cell r="F65">
            <v>14539</v>
          </cell>
          <cell r="G65">
            <v>-14539</v>
          </cell>
          <cell r="H65">
            <v>0</v>
          </cell>
        </row>
        <row r="66">
          <cell r="B66" t="str">
            <v>66070</v>
          </cell>
          <cell r="C66" t="str">
            <v>Department of Corrections</v>
          </cell>
          <cell r="D66">
            <v>37722</v>
          </cell>
          <cell r="E66">
            <v>0</v>
          </cell>
          <cell r="F66">
            <v>37722</v>
          </cell>
          <cell r="G66">
            <v>-37722</v>
          </cell>
          <cell r="H66">
            <v>0</v>
          </cell>
        </row>
        <row r="67">
          <cell r="B67" t="str">
            <v>66080</v>
          </cell>
          <cell r="C67" t="str">
            <v>Division of Youth Services</v>
          </cell>
          <cell r="D67">
            <v>136357</v>
          </cell>
          <cell r="E67">
            <v>0</v>
          </cell>
          <cell r="F67">
            <v>136357</v>
          </cell>
          <cell r="G67">
            <v>-136357</v>
          </cell>
          <cell r="H67">
            <v>0</v>
          </cell>
        </row>
        <row r="69">
          <cell r="B69"/>
          <cell r="C69" t="str">
            <v xml:space="preserve">     GRAND TOTAL</v>
          </cell>
          <cell r="D69">
            <v>145985528</v>
          </cell>
          <cell r="E69">
            <v>0</v>
          </cell>
          <cell r="F69">
            <v>145985528</v>
          </cell>
          <cell r="G69">
            <v>-145985528</v>
          </cell>
          <cell r="H69">
            <v>0</v>
          </cell>
        </row>
        <row r="70">
          <cell r="D70">
            <v>145985528</v>
          </cell>
          <cell r="G70" t="str">
            <v>GBL Per CORE 1/3/20</v>
          </cell>
          <cell r="H70">
            <v>0</v>
          </cell>
        </row>
        <row r="71">
          <cell r="D71">
            <v>0</v>
          </cell>
          <cell r="G71" t="str">
            <v>Difference</v>
          </cell>
          <cell r="H7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71"/>
  <sheetViews>
    <sheetView topLeftCell="C1" zoomScale="85" zoomScaleNormal="85" workbookViewId="0">
      <pane ySplit="1" topLeftCell="A41" activePane="bottomLeft" state="frozen"/>
      <selection pane="bottomLeft" activeCell="G71" sqref="G71"/>
    </sheetView>
  </sheetViews>
  <sheetFormatPr defaultColWidth="0" defaultRowHeight="12.75" zeroHeight="1" x14ac:dyDescent="0.2"/>
  <cols>
    <col min="1" max="1" width="14.5703125" style="1" bestFit="1" customWidth="1"/>
    <col min="2" max="2" width="11" style="1" customWidth="1"/>
    <col min="3" max="3" width="44.85546875" style="1" bestFit="1" customWidth="1"/>
    <col min="4" max="4" width="19" style="37" bestFit="1" customWidth="1"/>
    <col min="5" max="5" width="22.5703125" style="37" bestFit="1" customWidth="1"/>
    <col min="6" max="6" width="18.7109375" style="37" bestFit="1" customWidth="1"/>
    <col min="7" max="7" width="23" style="37" bestFit="1" customWidth="1"/>
    <col min="8" max="8" width="21.7109375" style="109" bestFit="1" customWidth="1"/>
    <col min="9" max="9" width="22.140625" style="37" bestFit="1" customWidth="1"/>
    <col min="10" max="10" width="15" style="1" bestFit="1" customWidth="1"/>
    <col min="11" max="11" width="21.140625" style="37" bestFit="1" customWidth="1"/>
    <col min="12" max="12" width="14" style="37" bestFit="1" customWidth="1"/>
    <col min="13" max="13" width="12" style="1" bestFit="1" customWidth="1"/>
    <col min="14" max="15" width="0" style="1" hidden="1" customWidth="1"/>
    <col min="16" max="16384" width="9.140625" style="1" hidden="1"/>
  </cols>
  <sheetData>
    <row r="1" spans="1:13" s="180" customFormat="1" ht="13.5" thickBot="1" x14ac:dyDescent="0.25">
      <c r="A1" s="153" t="s">
        <v>3275</v>
      </c>
      <c r="B1" s="152" t="s">
        <v>185</v>
      </c>
      <c r="C1" s="153" t="s">
        <v>3040</v>
      </c>
      <c r="D1" s="154" t="s">
        <v>3378</v>
      </c>
      <c r="E1" s="154" t="s">
        <v>3379</v>
      </c>
      <c r="F1" s="154" t="s">
        <v>3279</v>
      </c>
      <c r="G1" s="154" t="s">
        <v>3274</v>
      </c>
      <c r="H1" s="155" t="s">
        <v>3345</v>
      </c>
      <c r="I1" s="156" t="s">
        <v>3380</v>
      </c>
      <c r="J1" s="154" t="s">
        <v>187</v>
      </c>
      <c r="K1" s="154" t="s">
        <v>3356</v>
      </c>
      <c r="L1" s="154" t="s">
        <v>188</v>
      </c>
      <c r="M1" s="157" t="s">
        <v>189</v>
      </c>
    </row>
    <row r="2" spans="1:13" s="171" customFormat="1" x14ac:dyDescent="0.2">
      <c r="A2" s="167" t="s">
        <v>32</v>
      </c>
      <c r="B2" s="166" t="s">
        <v>66</v>
      </c>
      <c r="C2" s="167" t="s">
        <v>67</v>
      </c>
      <c r="D2" s="168">
        <f>VLOOKUP(B2,'18-19 Allocation'!A:C,3,FALSE)</f>
        <v>1445884</v>
      </c>
      <c r="E2" s="168">
        <v>0</v>
      </c>
      <c r="F2" s="168">
        <f>D2+E2</f>
        <v>1445884</v>
      </c>
      <c r="G2" s="168">
        <f>-SUMIF('All 539A Disbursements'!A:A,Recon!A:A,'All 539A Disbursements'!G:G)</f>
        <v>-1445884</v>
      </c>
      <c r="H2" s="168">
        <f>F2+G2</f>
        <v>0</v>
      </c>
      <c r="I2" s="168">
        <f>SUMIF('DB Remaining Balances'!C:C,Recon!B2,'DB Remaining Balances'!G:G)</f>
        <v>0</v>
      </c>
      <c r="J2" s="169">
        <f>H2-I2+L2</f>
        <v>0</v>
      </c>
      <c r="K2" s="174">
        <f>IF(G2&lt;0,(VLOOKUP(A2,[1]Recon!$B:$H,7,FALSE)),"Prior Year Still Open")</f>
        <v>0</v>
      </c>
      <c r="L2" s="168"/>
      <c r="M2" s="170"/>
    </row>
    <row r="3" spans="1:13" x14ac:dyDescent="0.2">
      <c r="A3" s="134" t="s">
        <v>6</v>
      </c>
      <c r="B3" s="158" t="s">
        <v>68</v>
      </c>
      <c r="C3" s="134" t="s">
        <v>69</v>
      </c>
      <c r="D3" s="133">
        <f>VLOOKUP(B3,'18-19 Allocation'!A:C,3,FALSE)</f>
        <v>6579601</v>
      </c>
      <c r="E3" s="133">
        <v>0</v>
      </c>
      <c r="F3" s="133">
        <f t="shared" ref="F3:F67" si="0">D3+E3</f>
        <v>6579601</v>
      </c>
      <c r="G3" s="133">
        <f>-SUMIF('All 539A Disbursements'!A:A,Recon!A:A,'All 539A Disbursements'!G:G)</f>
        <v>-6579601</v>
      </c>
      <c r="H3" s="142">
        <f t="shared" ref="H3:H66" si="1">F3+G3</f>
        <v>0</v>
      </c>
      <c r="I3" s="133">
        <f>SUMIF('DB Remaining Balances'!C:C,Recon!B3,'DB Remaining Balances'!G:G)</f>
        <v>0</v>
      </c>
      <c r="J3" s="143">
        <f t="shared" ref="J3:J67" si="2">H3-I3+L3</f>
        <v>0</v>
      </c>
      <c r="K3" s="174">
        <f>IF(G3&lt;0,(VLOOKUP(A3,[1]Recon!$B:$H,7,FALSE)),"Prior Year Still Open")</f>
        <v>0</v>
      </c>
      <c r="L3" s="133"/>
      <c r="M3" s="159"/>
    </row>
    <row r="4" spans="1:13" s="171" customFormat="1" x14ac:dyDescent="0.2">
      <c r="A4" s="173" t="s">
        <v>8</v>
      </c>
      <c r="B4" s="172" t="s">
        <v>70</v>
      </c>
      <c r="C4" s="173" t="s">
        <v>71</v>
      </c>
      <c r="D4" s="174">
        <f>VLOOKUP(B4,'18-19 Allocation'!A:C,3,FALSE)</f>
        <v>1449072</v>
      </c>
      <c r="E4" s="174">
        <v>0</v>
      </c>
      <c r="F4" s="174">
        <f t="shared" si="0"/>
        <v>1449072</v>
      </c>
      <c r="G4" s="174">
        <f>-SUMIF('All 539A Disbursements'!A:A,Recon!A:A,'All 539A Disbursements'!G:G)</f>
        <v>-1449072</v>
      </c>
      <c r="H4" s="174">
        <f t="shared" si="1"/>
        <v>0</v>
      </c>
      <c r="I4" s="174">
        <f>SUMIF('DB Remaining Balances'!C:C,Recon!B4,'DB Remaining Balances'!G:G)</f>
        <v>0</v>
      </c>
      <c r="J4" s="175">
        <f t="shared" si="2"/>
        <v>0</v>
      </c>
      <c r="K4" s="174">
        <f>IF(G4&lt;0,(VLOOKUP(A4,[1]Recon!$B:$H,7,FALSE)),"Prior Year Still Open")</f>
        <v>0</v>
      </c>
      <c r="L4" s="174"/>
      <c r="M4" s="176"/>
    </row>
    <row r="5" spans="1:13" x14ac:dyDescent="0.2">
      <c r="A5" s="134" t="s">
        <v>10</v>
      </c>
      <c r="B5" s="158" t="s">
        <v>72</v>
      </c>
      <c r="C5" s="134" t="s">
        <v>73</v>
      </c>
      <c r="D5" s="133">
        <f>VLOOKUP(B5,'18-19 Allocation'!A:C,3,FALSE)</f>
        <v>2434358</v>
      </c>
      <c r="E5" s="133">
        <v>0</v>
      </c>
      <c r="F5" s="133">
        <f t="shared" si="0"/>
        <v>2434358</v>
      </c>
      <c r="G5" s="133">
        <f>-SUMIF('All 539A Disbursements'!A:A,Recon!A:A,'All 539A Disbursements'!G:G)</f>
        <v>-2434358</v>
      </c>
      <c r="H5" s="142">
        <f t="shared" si="1"/>
        <v>0</v>
      </c>
      <c r="I5" s="133">
        <f>SUMIF('DB Remaining Balances'!C:C,Recon!B5,'DB Remaining Balances'!G:G)</f>
        <v>0</v>
      </c>
      <c r="J5" s="143">
        <f>H5-I5+L5</f>
        <v>0</v>
      </c>
      <c r="K5" s="174">
        <f>IF(G5&lt;0,(VLOOKUP(A5,[1]Recon!$B:$H,7,FALSE)),"Prior Year Still Open")</f>
        <v>0</v>
      </c>
      <c r="L5" s="133"/>
      <c r="M5" s="159"/>
    </row>
    <row r="6" spans="1:13" s="171" customFormat="1" x14ac:dyDescent="0.2">
      <c r="A6" s="173" t="s">
        <v>57</v>
      </c>
      <c r="B6" s="172" t="s">
        <v>74</v>
      </c>
      <c r="C6" s="173" t="s">
        <v>75</v>
      </c>
      <c r="D6" s="174">
        <f>VLOOKUP(B6,'18-19 Allocation'!A:C,3,FALSE)</f>
        <v>2049769</v>
      </c>
      <c r="E6" s="174">
        <v>0</v>
      </c>
      <c r="F6" s="174">
        <f t="shared" si="0"/>
        <v>2049769</v>
      </c>
      <c r="G6" s="174">
        <f>-SUMIF('All 539A Disbursements'!A:A,Recon!A:A,'All 539A Disbursements'!G:G)</f>
        <v>-2049769</v>
      </c>
      <c r="H6" s="174">
        <f t="shared" si="1"/>
        <v>0</v>
      </c>
      <c r="I6" s="174">
        <f>SUMIF('DB Remaining Balances'!C:C,Recon!B6,'DB Remaining Balances'!G:G)</f>
        <v>0</v>
      </c>
      <c r="J6" s="175">
        <f>H6-I6+L6</f>
        <v>0</v>
      </c>
      <c r="K6" s="174">
        <f>IF(G6&lt;0,(VLOOKUP(A6,[1]Recon!$B:$H,7,FALSE)),"Prior Year Still Open")</f>
        <v>0</v>
      </c>
      <c r="L6" s="174"/>
      <c r="M6" s="177"/>
    </row>
    <row r="7" spans="1:13" x14ac:dyDescent="0.2">
      <c r="A7" s="134" t="s">
        <v>21</v>
      </c>
      <c r="B7" s="158" t="s">
        <v>76</v>
      </c>
      <c r="C7" s="134" t="s">
        <v>77</v>
      </c>
      <c r="D7" s="133">
        <f>VLOOKUP(B7,'18-19 Allocation'!A:C,3,FALSE)</f>
        <v>705743</v>
      </c>
      <c r="E7" s="133">
        <v>0</v>
      </c>
      <c r="F7" s="133">
        <f t="shared" si="0"/>
        <v>705743</v>
      </c>
      <c r="G7" s="133">
        <f>-SUMIF('All 539A Disbursements'!A:A,Recon!A:A,'All 539A Disbursements'!G:G)</f>
        <v>-705743</v>
      </c>
      <c r="H7" s="142">
        <f t="shared" si="1"/>
        <v>0</v>
      </c>
      <c r="I7" s="133">
        <f>SUMIF('DB Remaining Balances'!C:C,Recon!B7,'DB Remaining Balances'!G:G)</f>
        <v>0</v>
      </c>
      <c r="J7" s="143">
        <f t="shared" si="2"/>
        <v>0</v>
      </c>
      <c r="K7" s="174">
        <f>IF(G7&lt;0,(VLOOKUP(A7,[1]Recon!$B:$H,7,FALSE)),"Prior Year Still Open")</f>
        <v>0</v>
      </c>
      <c r="L7" s="133"/>
      <c r="M7" s="159"/>
    </row>
    <row r="8" spans="1:13" s="171" customFormat="1" x14ac:dyDescent="0.2">
      <c r="A8" s="173" t="s">
        <v>49</v>
      </c>
      <c r="B8" s="172" t="s">
        <v>78</v>
      </c>
      <c r="C8" s="173" t="s">
        <v>79</v>
      </c>
      <c r="D8" s="174">
        <f>VLOOKUP(B8,'18-19 Allocation'!A:C,3,FALSE)</f>
        <v>332577</v>
      </c>
      <c r="E8" s="174">
        <v>0</v>
      </c>
      <c r="F8" s="174">
        <f t="shared" si="0"/>
        <v>332577</v>
      </c>
      <c r="G8" s="174">
        <f>-SUMIF('All 539A Disbursements'!A:A,Recon!A:A,'All 539A Disbursements'!G:G)</f>
        <v>-332577</v>
      </c>
      <c r="H8" s="174">
        <f t="shared" si="1"/>
        <v>0</v>
      </c>
      <c r="I8" s="174">
        <f>SUMIF('DB Remaining Balances'!C:C,Recon!B8,'DB Remaining Balances'!G:G)</f>
        <v>0</v>
      </c>
      <c r="J8" s="175">
        <f t="shared" si="2"/>
        <v>0</v>
      </c>
      <c r="K8" s="174">
        <f>IF(G8&lt;0,(VLOOKUP(A8,[1]Recon!$B:$H,7,FALSE)),"Prior Year Still Open")</f>
        <v>0</v>
      </c>
      <c r="L8" s="174"/>
      <c r="M8" s="176"/>
    </row>
    <row r="9" spans="1:13" x14ac:dyDescent="0.2">
      <c r="A9" s="134" t="s">
        <v>13</v>
      </c>
      <c r="B9" s="158" t="s">
        <v>80</v>
      </c>
      <c r="C9" s="134" t="s">
        <v>81</v>
      </c>
      <c r="D9" s="133">
        <f>VLOOKUP(B9,'18-19 Allocation'!A:C,3,FALSE)</f>
        <v>9300264</v>
      </c>
      <c r="E9" s="133">
        <v>0</v>
      </c>
      <c r="F9" s="133">
        <f t="shared" si="0"/>
        <v>9300264</v>
      </c>
      <c r="G9" s="133">
        <f>-SUMIF('All 539A Disbursements'!A:A,Recon!A:A,'All 539A Disbursements'!G:G)</f>
        <v>-9300264</v>
      </c>
      <c r="H9" s="142">
        <f t="shared" si="1"/>
        <v>0</v>
      </c>
      <c r="I9" s="133">
        <f>SUMIF('DB Remaining Balances'!C:C,Recon!B9,'DB Remaining Balances'!G:G)</f>
        <v>0</v>
      </c>
      <c r="J9" s="143">
        <f t="shared" si="2"/>
        <v>0</v>
      </c>
      <c r="K9" s="174">
        <f>IF(G9&lt;0,(VLOOKUP(A9,[1]Recon!$B:$H,7,FALSE)),"Prior Year Still Open")</f>
        <v>0</v>
      </c>
      <c r="L9" s="133"/>
      <c r="M9" s="159"/>
    </row>
    <row r="10" spans="1:13" s="171" customFormat="1" x14ac:dyDescent="0.2">
      <c r="A10" s="173" t="s">
        <v>31</v>
      </c>
      <c r="B10" s="172" t="s">
        <v>82</v>
      </c>
      <c r="C10" s="173" t="s">
        <v>83</v>
      </c>
      <c r="D10" s="174">
        <f>VLOOKUP(B10,'18-19 Allocation'!A:C,3,FALSE)</f>
        <v>2680782</v>
      </c>
      <c r="E10" s="174">
        <v>0</v>
      </c>
      <c r="F10" s="174">
        <f t="shared" si="0"/>
        <v>2680782</v>
      </c>
      <c r="G10" s="174">
        <f>-SUMIF('All 539A Disbursements'!A:A,Recon!A:A,'All 539A Disbursements'!G:G)</f>
        <v>-2680782</v>
      </c>
      <c r="H10" s="174">
        <f t="shared" si="1"/>
        <v>0</v>
      </c>
      <c r="I10" s="174">
        <f>SUMIF('DB Remaining Balances'!C:C,Recon!B10,'DB Remaining Balances'!G:G)</f>
        <v>0</v>
      </c>
      <c r="J10" s="175">
        <f t="shared" si="2"/>
        <v>0</v>
      </c>
      <c r="K10" s="174">
        <f>IF(G10&lt;0,(VLOOKUP(A10,[1]Recon!$B:$H,7,FALSE)),"Prior Year Still Open")</f>
        <v>0</v>
      </c>
      <c r="L10" s="174"/>
      <c r="M10" s="176"/>
    </row>
    <row r="11" spans="1:13" x14ac:dyDescent="0.2">
      <c r="A11" s="134" t="s">
        <v>7</v>
      </c>
      <c r="B11" s="158" t="s">
        <v>84</v>
      </c>
      <c r="C11" s="134" t="s">
        <v>85</v>
      </c>
      <c r="D11" s="133">
        <f>VLOOKUP(B11,'18-19 Allocation'!A:C,3,FALSE)</f>
        <v>7435328</v>
      </c>
      <c r="E11" s="133">
        <v>0</v>
      </c>
      <c r="F11" s="133">
        <f t="shared" si="0"/>
        <v>7435328</v>
      </c>
      <c r="G11" s="133">
        <f>-SUMIF('All 539A Disbursements'!A:A,Recon!A:A,'All 539A Disbursements'!G:G)</f>
        <v>-7435328</v>
      </c>
      <c r="H11" s="142">
        <f t="shared" si="1"/>
        <v>0</v>
      </c>
      <c r="I11" s="133">
        <f>SUMIF('DB Remaining Balances'!C:C,Recon!B11,'DB Remaining Balances'!G:G)</f>
        <v>0</v>
      </c>
      <c r="J11" s="143">
        <f t="shared" si="2"/>
        <v>0</v>
      </c>
      <c r="K11" s="174">
        <f>IF(G11&lt;0,(VLOOKUP(A11,[1]Recon!$B:$H,7,FALSE)),"Prior Year Still Open")</f>
        <v>0</v>
      </c>
      <c r="L11" s="133"/>
      <c r="M11" s="160"/>
    </row>
    <row r="12" spans="1:13" s="171" customFormat="1" x14ac:dyDescent="0.2">
      <c r="A12" s="173" t="s">
        <v>45</v>
      </c>
      <c r="B12" s="172" t="s">
        <v>86</v>
      </c>
      <c r="C12" s="173" t="s">
        <v>87</v>
      </c>
      <c r="D12" s="174">
        <f>VLOOKUP(B12,'18-19 Allocation'!A:C,3,FALSE)</f>
        <v>4633370</v>
      </c>
      <c r="E12" s="174">
        <v>0</v>
      </c>
      <c r="F12" s="174">
        <f t="shared" si="0"/>
        <v>4633370</v>
      </c>
      <c r="G12" s="174">
        <f>-SUMIF('All 539A Disbursements'!A:A,Recon!A:A,'All 539A Disbursements'!G:G)</f>
        <v>-4633370</v>
      </c>
      <c r="H12" s="174">
        <f t="shared" si="1"/>
        <v>0</v>
      </c>
      <c r="I12" s="174">
        <f>SUMIF('DB Remaining Balances'!C:C,Recon!B12,'DB Remaining Balances'!G:G)</f>
        <v>0</v>
      </c>
      <c r="J12" s="175">
        <f t="shared" si="2"/>
        <v>0</v>
      </c>
      <c r="K12" s="174">
        <f>IF(G12&lt;0,(VLOOKUP(A12,[1]Recon!$B:$H,7,FALSE)),"Prior Year Still Open")</f>
        <v>0</v>
      </c>
      <c r="L12" s="174"/>
      <c r="M12" s="176"/>
    </row>
    <row r="13" spans="1:13" x14ac:dyDescent="0.2">
      <c r="A13" s="134" t="s">
        <v>9</v>
      </c>
      <c r="B13" s="158" t="s">
        <v>88</v>
      </c>
      <c r="C13" s="134" t="s">
        <v>89</v>
      </c>
      <c r="D13" s="133">
        <f>VLOOKUP(B13,'18-19 Allocation'!A:C,3,FALSE)</f>
        <v>5464249</v>
      </c>
      <c r="E13" s="133">
        <v>0</v>
      </c>
      <c r="F13" s="133">
        <f t="shared" si="0"/>
        <v>5464249</v>
      </c>
      <c r="G13" s="133">
        <f>-SUMIF('All 539A Disbursements'!A:A,Recon!A:A,'All 539A Disbursements'!G:G)</f>
        <v>-5464249</v>
      </c>
      <c r="H13" s="142">
        <f t="shared" si="1"/>
        <v>0</v>
      </c>
      <c r="I13" s="133">
        <f>SUMIF('DB Remaining Balances'!C:C,Recon!B13,'DB Remaining Balances'!G:G)</f>
        <v>0</v>
      </c>
      <c r="J13" s="143">
        <f t="shared" si="2"/>
        <v>0</v>
      </c>
      <c r="K13" s="174">
        <f>IF(G13&lt;0,(VLOOKUP(A13,[1]Recon!$B:$H,7,FALSE)),"Prior Year Still Open")</f>
        <v>0</v>
      </c>
      <c r="L13" s="133"/>
      <c r="M13" s="159"/>
    </row>
    <row r="14" spans="1:13" s="171" customFormat="1" x14ac:dyDescent="0.2">
      <c r="A14" s="173" t="s">
        <v>16</v>
      </c>
      <c r="B14" s="172" t="s">
        <v>90</v>
      </c>
      <c r="C14" s="173" t="s">
        <v>91</v>
      </c>
      <c r="D14" s="174">
        <f>VLOOKUP(B14,'18-19 Allocation'!A:C,3,FALSE)</f>
        <v>936821</v>
      </c>
      <c r="E14" s="174">
        <v>0</v>
      </c>
      <c r="F14" s="174">
        <f t="shared" si="0"/>
        <v>936821</v>
      </c>
      <c r="G14" s="174">
        <f>-SUMIF('All 539A Disbursements'!A:A,Recon!A:A,'All 539A Disbursements'!G:G)</f>
        <v>-936821</v>
      </c>
      <c r="H14" s="174">
        <f t="shared" si="1"/>
        <v>0</v>
      </c>
      <c r="I14" s="174">
        <f>SUMIF('DB Remaining Balances'!C:C,Recon!B14,'DB Remaining Balances'!G:G)</f>
        <v>0</v>
      </c>
      <c r="J14" s="175">
        <f t="shared" si="2"/>
        <v>0</v>
      </c>
      <c r="K14" s="174">
        <f>IF(G14&lt;0,(VLOOKUP(A14,[1]Recon!$B:$H,7,FALSE)),"Prior Year Still Open")</f>
        <v>0</v>
      </c>
      <c r="L14" s="174"/>
      <c r="M14" s="176"/>
    </row>
    <row r="15" spans="1:13" x14ac:dyDescent="0.2">
      <c r="A15" s="134" t="s">
        <v>17</v>
      </c>
      <c r="B15" s="158" t="s">
        <v>92</v>
      </c>
      <c r="C15" s="134" t="s">
        <v>93</v>
      </c>
      <c r="D15" s="133">
        <f>VLOOKUP(B15,'18-19 Allocation'!A:C,3,FALSE)</f>
        <v>16997561</v>
      </c>
      <c r="E15" s="133">
        <v>0</v>
      </c>
      <c r="F15" s="133">
        <f t="shared" si="0"/>
        <v>16997561</v>
      </c>
      <c r="G15" s="133">
        <f>-SUMIF('All 539A Disbursements'!A:A,Recon!A:A,'All 539A Disbursements'!G:G)</f>
        <v>-16997561</v>
      </c>
      <c r="H15" s="142">
        <f t="shared" si="1"/>
        <v>0</v>
      </c>
      <c r="I15" s="133">
        <f>SUMIF('DB Remaining Balances'!C:C,Recon!B15,'DB Remaining Balances'!G:G)</f>
        <v>0</v>
      </c>
      <c r="J15" s="143">
        <f t="shared" si="2"/>
        <v>0</v>
      </c>
      <c r="K15" s="174">
        <f>IF(G15&lt;0,(VLOOKUP(A15,[1]Recon!$B:$H,7,FALSE)),"Prior Year Still Open")</f>
        <v>0</v>
      </c>
      <c r="L15" s="133"/>
      <c r="M15" s="159"/>
    </row>
    <row r="16" spans="1:13" s="171" customFormat="1" x14ac:dyDescent="0.2">
      <c r="A16" s="173" t="s">
        <v>18</v>
      </c>
      <c r="B16" s="172" t="s">
        <v>95</v>
      </c>
      <c r="C16" s="173" t="s">
        <v>96</v>
      </c>
      <c r="D16" s="174">
        <f>VLOOKUP(B16,'18-19 Allocation'!A:C,3,FALSE)</f>
        <v>9158950</v>
      </c>
      <c r="E16" s="174">
        <v>0</v>
      </c>
      <c r="F16" s="174">
        <f t="shared" si="0"/>
        <v>9158950</v>
      </c>
      <c r="G16" s="174">
        <f>-SUMIF('All 539A Disbursements'!A:A,Recon!A:A,'All 539A Disbursements'!G:G)</f>
        <v>-9158950</v>
      </c>
      <c r="H16" s="174">
        <f t="shared" si="1"/>
        <v>0</v>
      </c>
      <c r="I16" s="174">
        <f>SUMIF('DB Remaining Balances'!C:C,Recon!B16,'DB Remaining Balances'!G:G)</f>
        <v>0</v>
      </c>
      <c r="J16" s="175">
        <f t="shared" si="2"/>
        <v>0</v>
      </c>
      <c r="K16" s="174">
        <f>IF(G16&lt;0,(VLOOKUP(A16,[1]Recon!$B:$H,7,FALSE)),"Prior Year Still Open")</f>
        <v>0</v>
      </c>
      <c r="L16" s="174"/>
      <c r="M16" s="176"/>
    </row>
    <row r="17" spans="1:13" x14ac:dyDescent="0.2">
      <c r="A17" s="134" t="s">
        <v>19</v>
      </c>
      <c r="B17" s="161" t="s">
        <v>1061</v>
      </c>
      <c r="C17" s="134" t="s">
        <v>94</v>
      </c>
      <c r="D17" s="133">
        <f>VLOOKUP(B17,'18-19 Allocation'!A:C,3,FALSE)</f>
        <v>1172351</v>
      </c>
      <c r="E17" s="133">
        <v>0</v>
      </c>
      <c r="F17" s="133">
        <f t="shared" si="0"/>
        <v>1172351</v>
      </c>
      <c r="G17" s="133">
        <f>-SUMIF('All 539A Disbursements'!A:A,Recon!A:A,'All 539A Disbursements'!G:G)</f>
        <v>-1172351</v>
      </c>
      <c r="H17" s="142">
        <f t="shared" si="1"/>
        <v>0</v>
      </c>
      <c r="I17" s="133">
        <f>SUMIF('DB Remaining Balances'!C:C,Recon!B17,'DB Remaining Balances'!G:G)</f>
        <v>0</v>
      </c>
      <c r="J17" s="143">
        <f t="shared" si="2"/>
        <v>0</v>
      </c>
      <c r="K17" s="174">
        <f>IF(G17&lt;0,(VLOOKUP(A17,[1]Recon!$B:$H,7,FALSE)),"Prior Year Still Open")</f>
        <v>0</v>
      </c>
      <c r="L17" s="133"/>
      <c r="M17" s="159"/>
    </row>
    <row r="18" spans="1:13" s="171" customFormat="1" x14ac:dyDescent="0.2">
      <c r="A18" s="179" t="s">
        <v>591</v>
      </c>
      <c r="B18" s="178" t="s">
        <v>1065</v>
      </c>
      <c r="C18" s="173" t="s">
        <v>3255</v>
      </c>
      <c r="D18" s="174">
        <f>VLOOKUP(B18,'18-19 Allocation'!A:C,3,FALSE)</f>
        <v>420101</v>
      </c>
      <c r="E18" s="174">
        <v>0</v>
      </c>
      <c r="F18" s="174">
        <f t="shared" si="0"/>
        <v>420101</v>
      </c>
      <c r="G18" s="174">
        <f>-SUMIF('All 539A Disbursements'!A:A,Recon!A:A,'All 539A Disbursements'!G:G)</f>
        <v>-420101</v>
      </c>
      <c r="H18" s="174">
        <f t="shared" si="1"/>
        <v>0</v>
      </c>
      <c r="I18" s="174">
        <f>SUMIF('DB Remaining Balances'!C:C,Recon!B18,'DB Remaining Balances'!G:G)</f>
        <v>0</v>
      </c>
      <c r="J18" s="175">
        <f t="shared" si="2"/>
        <v>0</v>
      </c>
      <c r="K18" s="174">
        <f>IF(G18&lt;0,(VLOOKUP(A18,[1]Recon!$B:$H,7,FALSE)),"Prior Year Still Open")</f>
        <v>0</v>
      </c>
      <c r="L18" s="174"/>
      <c r="M18" s="176"/>
    </row>
    <row r="19" spans="1:13" x14ac:dyDescent="0.2">
      <c r="A19" s="134" t="s">
        <v>27</v>
      </c>
      <c r="B19" s="158" t="s">
        <v>97</v>
      </c>
      <c r="C19" s="134" t="s">
        <v>98</v>
      </c>
      <c r="D19" s="133">
        <f>VLOOKUP(B19,'18-19 Allocation'!A:C,3,FALSE)</f>
        <v>2323154</v>
      </c>
      <c r="E19" s="133">
        <v>0</v>
      </c>
      <c r="F19" s="133">
        <f t="shared" si="0"/>
        <v>2323154</v>
      </c>
      <c r="G19" s="133">
        <f>-SUMIF('All 539A Disbursements'!A:A,Recon!A:A,'All 539A Disbursements'!G:G)</f>
        <v>-2323154</v>
      </c>
      <c r="H19" s="142">
        <f t="shared" si="1"/>
        <v>0</v>
      </c>
      <c r="I19" s="133">
        <f>SUMIF('DB Remaining Balances'!C:C,Recon!B19,'DB Remaining Balances'!G:G)</f>
        <v>0</v>
      </c>
      <c r="J19" s="143">
        <f t="shared" si="2"/>
        <v>0</v>
      </c>
      <c r="K19" s="174">
        <f>IF(G19&lt;0,(VLOOKUP(A19,[1]Recon!$B:$H,7,FALSE)),"Prior Year Still Open")</f>
        <v>0</v>
      </c>
      <c r="L19" s="133"/>
      <c r="M19" s="159"/>
    </row>
    <row r="20" spans="1:13" s="171" customFormat="1" x14ac:dyDescent="0.2">
      <c r="A20" s="173" t="s">
        <v>58</v>
      </c>
      <c r="B20" s="172" t="s">
        <v>99</v>
      </c>
      <c r="C20" s="173" t="s">
        <v>100</v>
      </c>
      <c r="D20" s="174">
        <f>VLOOKUP(B20,'18-19 Allocation'!A:C,3,FALSE)</f>
        <v>1740141</v>
      </c>
      <c r="E20" s="174">
        <v>0</v>
      </c>
      <c r="F20" s="174">
        <f t="shared" si="0"/>
        <v>1740141</v>
      </c>
      <c r="G20" s="174">
        <f>-SUMIF('All 539A Disbursements'!A:A,Recon!A:A,'All 539A Disbursements'!G:G)</f>
        <v>-1740141</v>
      </c>
      <c r="H20" s="174">
        <f t="shared" si="1"/>
        <v>0</v>
      </c>
      <c r="I20" s="174">
        <f>SUMIF('DB Remaining Balances'!C:C,Recon!B20,'DB Remaining Balances'!G:G)</f>
        <v>0</v>
      </c>
      <c r="J20" s="175">
        <f t="shared" si="2"/>
        <v>0</v>
      </c>
      <c r="K20" s="174">
        <f>IF(G20&lt;0,(VLOOKUP(A20,[1]Recon!$B:$H,7,FALSE)),"Prior Year Still Open")</f>
        <v>0</v>
      </c>
      <c r="L20" s="174"/>
      <c r="M20" s="176"/>
    </row>
    <row r="21" spans="1:13" x14ac:dyDescent="0.2">
      <c r="A21" s="134" t="s">
        <v>24</v>
      </c>
      <c r="B21" s="158" t="s">
        <v>101</v>
      </c>
      <c r="C21" s="134" t="s">
        <v>102</v>
      </c>
      <c r="D21" s="133">
        <f>VLOOKUP(B21,'18-19 Allocation'!A:C,3,FALSE)</f>
        <v>1306960</v>
      </c>
      <c r="E21" s="133">
        <v>0</v>
      </c>
      <c r="F21" s="133">
        <f t="shared" si="0"/>
        <v>1306960</v>
      </c>
      <c r="G21" s="133">
        <f>-SUMIF('All 539A Disbursements'!A:A,Recon!A:A,'All 539A Disbursements'!G:G)</f>
        <v>-1306960</v>
      </c>
      <c r="H21" s="142">
        <f t="shared" si="1"/>
        <v>0</v>
      </c>
      <c r="I21" s="133">
        <f>SUMIF('DB Remaining Balances'!C:C,Recon!B21,'DB Remaining Balances'!G:G)</f>
        <v>0</v>
      </c>
      <c r="J21" s="143">
        <f t="shared" si="2"/>
        <v>0</v>
      </c>
      <c r="K21" s="174">
        <f>IF(G21&lt;0,(VLOOKUP(A21,[1]Recon!$B:$H,7,FALSE)),"Prior Year Still Open")</f>
        <v>0</v>
      </c>
      <c r="L21" s="133"/>
      <c r="M21" s="159"/>
    </row>
    <row r="22" spans="1:13" s="171" customFormat="1" x14ac:dyDescent="0.2">
      <c r="A22" s="173" t="s">
        <v>15</v>
      </c>
      <c r="B22" s="172" t="s">
        <v>103</v>
      </c>
      <c r="C22" s="173" t="s">
        <v>104</v>
      </c>
      <c r="D22" s="174">
        <f>VLOOKUP(B22,'18-19 Allocation'!A:C,3,FALSE)</f>
        <v>5499235</v>
      </c>
      <c r="E22" s="174">
        <v>0</v>
      </c>
      <c r="F22" s="174">
        <f t="shared" si="0"/>
        <v>5499235</v>
      </c>
      <c r="G22" s="174">
        <f>-SUMIF('All 539A Disbursements'!A:A,Recon!A:A,'All 539A Disbursements'!G:G)</f>
        <v>-5499235</v>
      </c>
      <c r="H22" s="174">
        <f t="shared" si="1"/>
        <v>0</v>
      </c>
      <c r="I22" s="174">
        <f>SUMIF('DB Remaining Balances'!C:C,Recon!B22,'DB Remaining Balances'!G:G)</f>
        <v>0</v>
      </c>
      <c r="J22" s="175">
        <f t="shared" si="2"/>
        <v>0</v>
      </c>
      <c r="K22" s="174">
        <f>IF(G22&lt;0,(VLOOKUP(A22,[1]Recon!$B:$H,7,FALSE)),"Prior Year Still Open")</f>
        <v>0</v>
      </c>
      <c r="L22" s="174"/>
      <c r="M22" s="176"/>
    </row>
    <row r="23" spans="1:13" x14ac:dyDescent="0.2">
      <c r="A23" s="134" t="s">
        <v>14</v>
      </c>
      <c r="B23" s="158" t="s">
        <v>105</v>
      </c>
      <c r="C23" s="134" t="s">
        <v>106</v>
      </c>
      <c r="D23" s="133">
        <f>VLOOKUP(B23,'18-19 Allocation'!A:C,3,FALSE)</f>
        <v>728599</v>
      </c>
      <c r="E23" s="133">
        <v>0</v>
      </c>
      <c r="F23" s="133">
        <f t="shared" si="0"/>
        <v>728599</v>
      </c>
      <c r="G23" s="133">
        <f>-SUMIF('All 539A Disbursements'!A:A,Recon!A:A,'All 539A Disbursements'!G:G)</f>
        <v>-728599</v>
      </c>
      <c r="H23" s="142">
        <f t="shared" si="1"/>
        <v>0</v>
      </c>
      <c r="I23" s="133">
        <f>SUMIF('DB Remaining Balances'!C:C,Recon!B23,'DB Remaining Balances'!G:G)</f>
        <v>0</v>
      </c>
      <c r="J23" s="143">
        <f t="shared" si="2"/>
        <v>0</v>
      </c>
      <c r="K23" s="174">
        <f>IF(G23&lt;0,(VLOOKUP(A23,[1]Recon!$B:$H,7,FALSE)),"Prior Year Still Open")</f>
        <v>0</v>
      </c>
      <c r="L23" s="133"/>
      <c r="M23" s="159"/>
    </row>
    <row r="24" spans="1:13" s="171" customFormat="1" x14ac:dyDescent="0.2">
      <c r="A24" s="173" t="s">
        <v>5</v>
      </c>
      <c r="B24" s="172" t="s">
        <v>107</v>
      </c>
      <c r="C24" s="173" t="s">
        <v>108</v>
      </c>
      <c r="D24" s="174">
        <f>VLOOKUP(B24,'18-19 Allocation'!A:C,3,FALSE)</f>
        <v>3460344</v>
      </c>
      <c r="E24" s="174">
        <v>0</v>
      </c>
      <c r="F24" s="174">
        <f t="shared" si="0"/>
        <v>3460344</v>
      </c>
      <c r="G24" s="174">
        <f>-SUMIF('All 539A Disbursements'!A:A,Recon!A:A,'All 539A Disbursements'!G:G)</f>
        <v>-3460344.0000000005</v>
      </c>
      <c r="H24" s="174">
        <f t="shared" si="1"/>
        <v>0</v>
      </c>
      <c r="I24" s="174">
        <f>SUMIF('DB Remaining Balances'!C:C,Recon!B24,'DB Remaining Balances'!G:G)</f>
        <v>0</v>
      </c>
      <c r="J24" s="175">
        <f t="shared" si="2"/>
        <v>0</v>
      </c>
      <c r="K24" s="174">
        <f>IF(G24&lt;0,(VLOOKUP(A24,[1]Recon!$B:$H,7,FALSE)),"Prior Year Still Open")</f>
        <v>0</v>
      </c>
      <c r="L24" s="174"/>
      <c r="M24" s="176"/>
    </row>
    <row r="25" spans="1:13" x14ac:dyDescent="0.2">
      <c r="A25" s="134" t="s">
        <v>30</v>
      </c>
      <c r="B25" s="158" t="s">
        <v>109</v>
      </c>
      <c r="C25" s="134" t="s">
        <v>110</v>
      </c>
      <c r="D25" s="133">
        <f>VLOOKUP(B25,'18-19 Allocation'!A:C,3,FALSE)</f>
        <v>942488</v>
      </c>
      <c r="E25" s="133">
        <v>0</v>
      </c>
      <c r="F25" s="133">
        <f t="shared" si="0"/>
        <v>942488</v>
      </c>
      <c r="G25" s="133">
        <f>-SUMIF('All 539A Disbursements'!A:A,Recon!A:A,'All 539A Disbursements'!G:G)</f>
        <v>-942488</v>
      </c>
      <c r="H25" s="142">
        <f t="shared" si="1"/>
        <v>0</v>
      </c>
      <c r="I25" s="133">
        <f>SUMIF('DB Remaining Balances'!C:C,Recon!B25,'DB Remaining Balances'!G:G)</f>
        <v>0</v>
      </c>
      <c r="J25" s="143">
        <f t="shared" si="2"/>
        <v>0</v>
      </c>
      <c r="K25" s="174">
        <f>IF(G25&lt;0,(VLOOKUP(A25,[1]Recon!$B:$H,7,FALSE)),"Prior Year Still Open")</f>
        <v>0</v>
      </c>
      <c r="L25" s="133"/>
      <c r="M25" s="159"/>
    </row>
    <row r="26" spans="1:13" s="171" customFormat="1" x14ac:dyDescent="0.2">
      <c r="A26" s="173" t="s">
        <v>22</v>
      </c>
      <c r="B26" s="172" t="s">
        <v>111</v>
      </c>
      <c r="C26" s="173" t="s">
        <v>112</v>
      </c>
      <c r="D26" s="174">
        <f>VLOOKUP(B26,'18-19 Allocation'!A:C,3,FALSE)</f>
        <v>3145361</v>
      </c>
      <c r="E26" s="174">
        <v>0</v>
      </c>
      <c r="F26" s="174">
        <f t="shared" si="0"/>
        <v>3145361</v>
      </c>
      <c r="G26" s="174">
        <f>-SUMIF('All 539A Disbursements'!A:A,Recon!A:A,'All 539A Disbursements'!G:G)</f>
        <v>-3145361</v>
      </c>
      <c r="H26" s="174">
        <f t="shared" si="1"/>
        <v>0</v>
      </c>
      <c r="I26" s="174">
        <f>SUMIF('DB Remaining Balances'!C:C,Recon!B26,'DB Remaining Balances'!G:G)</f>
        <v>0</v>
      </c>
      <c r="J26" s="175">
        <f t="shared" si="2"/>
        <v>0</v>
      </c>
      <c r="K26" s="174">
        <f>IF(G26&lt;0,(VLOOKUP(A26,[1]Recon!$B:$H,7,FALSE)),"Prior Year Still Open")</f>
        <v>0</v>
      </c>
      <c r="L26" s="174"/>
      <c r="M26" s="176"/>
    </row>
    <row r="27" spans="1:13" x14ac:dyDescent="0.2">
      <c r="A27" s="134" t="s">
        <v>56</v>
      </c>
      <c r="B27" s="158" t="s">
        <v>113</v>
      </c>
      <c r="C27" s="134" t="s">
        <v>114</v>
      </c>
      <c r="D27" s="133">
        <f>VLOOKUP(B27,'18-19 Allocation'!A:C,3,FALSE)</f>
        <v>851862</v>
      </c>
      <c r="E27" s="133">
        <v>0</v>
      </c>
      <c r="F27" s="133">
        <f t="shared" si="0"/>
        <v>851862</v>
      </c>
      <c r="G27" s="133">
        <f>-SUMIF('All 539A Disbursements'!A:A,Recon!A:A,'All 539A Disbursements'!G:G)</f>
        <v>-851862</v>
      </c>
      <c r="H27" s="142">
        <f t="shared" si="1"/>
        <v>0</v>
      </c>
      <c r="I27" s="133">
        <f>SUMIF('DB Remaining Balances'!C:C,Recon!B27,'DB Remaining Balances'!G:G)</f>
        <v>0</v>
      </c>
      <c r="J27" s="143">
        <f t="shared" si="2"/>
        <v>0</v>
      </c>
      <c r="K27" s="174">
        <f>IF(G27&lt;0,(VLOOKUP(A27,[1]Recon!$B:$H,7,FALSE)),"Prior Year Still Open")</f>
        <v>0</v>
      </c>
      <c r="L27" s="133"/>
      <c r="M27" s="159"/>
    </row>
    <row r="28" spans="1:13" s="171" customFormat="1" x14ac:dyDescent="0.2">
      <c r="A28" s="173" t="s">
        <v>11</v>
      </c>
      <c r="B28" s="172" t="s">
        <v>115</v>
      </c>
      <c r="C28" s="173" t="s">
        <v>116</v>
      </c>
      <c r="D28" s="174">
        <f>VLOOKUP(B28,'18-19 Allocation'!A:C,3,FALSE)</f>
        <v>789565</v>
      </c>
      <c r="E28" s="174">
        <v>0</v>
      </c>
      <c r="F28" s="174">
        <f t="shared" si="0"/>
        <v>789565</v>
      </c>
      <c r="G28" s="174">
        <f>-SUMIF('All 539A Disbursements'!A:A,Recon!A:A,'All 539A Disbursements'!G:G)</f>
        <v>-789565</v>
      </c>
      <c r="H28" s="174">
        <f t="shared" si="1"/>
        <v>0</v>
      </c>
      <c r="I28" s="174">
        <f>SUMIF('DB Remaining Balances'!C:C,Recon!B28,'DB Remaining Balances'!G:G)</f>
        <v>0</v>
      </c>
      <c r="J28" s="175">
        <f t="shared" si="2"/>
        <v>0</v>
      </c>
      <c r="K28" s="174">
        <f>IF(G28&lt;0,(VLOOKUP(A28,[1]Recon!$B:$H,7,FALSE)),"Prior Year Still Open")</f>
        <v>0</v>
      </c>
      <c r="L28" s="174"/>
      <c r="M28" s="176"/>
    </row>
    <row r="29" spans="1:13" x14ac:dyDescent="0.2">
      <c r="A29" s="134" t="s">
        <v>26</v>
      </c>
      <c r="B29" s="158" t="s">
        <v>117</v>
      </c>
      <c r="C29" s="134" t="s">
        <v>118</v>
      </c>
      <c r="D29" s="133">
        <f>VLOOKUP(B29,'18-19 Allocation'!A:C,3,FALSE)</f>
        <v>323584</v>
      </c>
      <c r="E29" s="133">
        <v>0</v>
      </c>
      <c r="F29" s="133">
        <f t="shared" si="0"/>
        <v>323584</v>
      </c>
      <c r="G29" s="133">
        <f>-SUMIF('All 539A Disbursements'!A:A,Recon!A:A,'All 539A Disbursements'!G:G)</f>
        <v>-323584</v>
      </c>
      <c r="H29" s="142">
        <f t="shared" si="1"/>
        <v>0</v>
      </c>
      <c r="I29" s="133">
        <f>SUMIF('DB Remaining Balances'!C:C,Recon!B29,'DB Remaining Balances'!G:G)</f>
        <v>0</v>
      </c>
      <c r="J29" s="143">
        <f t="shared" si="2"/>
        <v>0</v>
      </c>
      <c r="K29" s="174">
        <f>IF(G29&lt;0,(VLOOKUP(A29,[1]Recon!$B:$H,7,FALSE)),"Prior Year Still Open")</f>
        <v>0</v>
      </c>
      <c r="L29" s="133"/>
      <c r="M29" s="159"/>
    </row>
    <row r="30" spans="1:13" s="171" customFormat="1" x14ac:dyDescent="0.2">
      <c r="A30" s="173" t="s">
        <v>28</v>
      </c>
      <c r="B30" s="172" t="s">
        <v>119</v>
      </c>
      <c r="C30" s="173" t="s">
        <v>120</v>
      </c>
      <c r="D30" s="174">
        <f>VLOOKUP(B30,'18-19 Allocation'!A:C,3,FALSE)</f>
        <v>14838678</v>
      </c>
      <c r="E30" s="174">
        <v>0</v>
      </c>
      <c r="F30" s="174">
        <f t="shared" si="0"/>
        <v>14838678</v>
      </c>
      <c r="G30" s="174">
        <f>-SUMIF('All 539A Disbursements'!A:A,Recon!A:A,'All 539A Disbursements'!G:G)</f>
        <v>-14838678</v>
      </c>
      <c r="H30" s="174">
        <f t="shared" si="1"/>
        <v>0</v>
      </c>
      <c r="I30" s="174">
        <f>SUMIF('DB Remaining Balances'!C:C,Recon!B30,'DB Remaining Balances'!G:G)</f>
        <v>0</v>
      </c>
      <c r="J30" s="175">
        <f t="shared" si="2"/>
        <v>0</v>
      </c>
      <c r="K30" s="174">
        <f>IF(G30&lt;0,(VLOOKUP(A30,[1]Recon!$B:$H,7,FALSE)),"Prior Year Still Open")</f>
        <v>0</v>
      </c>
      <c r="L30" s="174"/>
      <c r="M30" s="176"/>
    </row>
    <row r="31" spans="1:13" x14ac:dyDescent="0.2">
      <c r="A31" s="144" t="s">
        <v>924</v>
      </c>
      <c r="B31" s="161" t="s">
        <v>3351</v>
      </c>
      <c r="C31" s="134" t="s">
        <v>3352</v>
      </c>
      <c r="D31" s="133">
        <f>VLOOKUP(B31,'18-19 Allocation'!A:C,3,FALSE)</f>
        <v>895087</v>
      </c>
      <c r="E31" s="133">
        <v>0</v>
      </c>
      <c r="F31" s="133">
        <f t="shared" ref="F31" si="3">D31+E31</f>
        <v>895087</v>
      </c>
      <c r="G31" s="133">
        <f>-SUMIF('All 539A Disbursements'!A:A,Recon!A:A,'All 539A Disbursements'!G:G)</f>
        <v>-895087</v>
      </c>
      <c r="H31" s="142">
        <f t="shared" ref="H31" si="4">F31+G31</f>
        <v>0</v>
      </c>
      <c r="I31" s="133">
        <f>SUMIF('DB Remaining Balances'!C:C,Recon!B31,'DB Remaining Balances'!G:G)</f>
        <v>0</v>
      </c>
      <c r="J31" s="143">
        <f t="shared" ref="J31" si="5">H31-I31+L31</f>
        <v>0</v>
      </c>
      <c r="K31" s="174">
        <f>IF(G31&lt;0,(VLOOKUP(A31,[1]Recon!$B:$H,7,FALSE)),"Prior Year Still Open")</f>
        <v>0</v>
      </c>
      <c r="L31" s="133"/>
      <c r="M31" s="159"/>
    </row>
    <row r="32" spans="1:13" s="171" customFormat="1" x14ac:dyDescent="0.2">
      <c r="A32" s="173" t="s">
        <v>41</v>
      </c>
      <c r="B32" s="172" t="s">
        <v>121</v>
      </c>
      <c r="C32" s="173" t="s">
        <v>122</v>
      </c>
      <c r="D32" s="174">
        <f>VLOOKUP(B32,'18-19 Allocation'!A:C,3,FALSE)</f>
        <v>4806210</v>
      </c>
      <c r="E32" s="174">
        <v>0</v>
      </c>
      <c r="F32" s="174">
        <f t="shared" si="0"/>
        <v>4806210</v>
      </c>
      <c r="G32" s="174">
        <f>-SUMIF('All 539A Disbursements'!A:A,Recon!A:A,'All 539A Disbursements'!G:G)</f>
        <v>-4806210</v>
      </c>
      <c r="H32" s="174">
        <f t="shared" si="1"/>
        <v>0</v>
      </c>
      <c r="I32" s="174">
        <f>SUMIF('DB Remaining Balances'!C:C,Recon!B32,'DB Remaining Balances'!G:G)</f>
        <v>0</v>
      </c>
      <c r="J32" s="175">
        <f t="shared" si="2"/>
        <v>0</v>
      </c>
      <c r="K32" s="174">
        <f>IF(G32&lt;0,(VLOOKUP(A32,[1]Recon!$B:$H,7,FALSE)),"Prior Year Still Open")</f>
        <v>0</v>
      </c>
      <c r="L32" s="174"/>
      <c r="M32" s="176"/>
    </row>
    <row r="33" spans="1:13" x14ac:dyDescent="0.2">
      <c r="A33" s="134" t="s">
        <v>52</v>
      </c>
      <c r="B33" s="158" t="s">
        <v>123</v>
      </c>
      <c r="C33" s="134" t="s">
        <v>124</v>
      </c>
      <c r="D33" s="133">
        <f>VLOOKUP(B33,'18-19 Allocation'!A:C,3,FALSE)</f>
        <v>3005531</v>
      </c>
      <c r="E33" s="133">
        <v>0</v>
      </c>
      <c r="F33" s="133">
        <f t="shared" si="0"/>
        <v>3005531</v>
      </c>
      <c r="G33" s="133">
        <f>-SUMIF('All 539A Disbursements'!A:A,Recon!A:A,'All 539A Disbursements'!G:G)</f>
        <v>-3005531</v>
      </c>
      <c r="H33" s="142">
        <f t="shared" si="1"/>
        <v>0</v>
      </c>
      <c r="I33" s="133">
        <f>SUMIF('DB Remaining Balances'!C:C,Recon!B33,'DB Remaining Balances'!G:G)</f>
        <v>0</v>
      </c>
      <c r="J33" s="143">
        <f t="shared" si="2"/>
        <v>0</v>
      </c>
      <c r="K33" s="174">
        <f>IF(G33&lt;0,(VLOOKUP(A33,[1]Recon!$B:$H,7,FALSE)),"Prior Year Still Open")</f>
        <v>0</v>
      </c>
      <c r="L33" s="133"/>
      <c r="M33" s="160"/>
    </row>
    <row r="34" spans="1:13" s="171" customFormat="1" x14ac:dyDescent="0.2">
      <c r="A34" s="173" t="s">
        <v>65</v>
      </c>
      <c r="B34" s="172" t="s">
        <v>125</v>
      </c>
      <c r="C34" s="173" t="s">
        <v>126</v>
      </c>
      <c r="D34" s="174">
        <f>VLOOKUP(B34,'18-19 Allocation'!A:C,3,FALSE)</f>
        <v>238303</v>
      </c>
      <c r="E34" s="174">
        <v>0</v>
      </c>
      <c r="F34" s="174">
        <f t="shared" si="0"/>
        <v>238303</v>
      </c>
      <c r="G34" s="174">
        <f>-SUMIF('All 539A Disbursements'!A:A,Recon!A:A,'All 539A Disbursements'!G:G)</f>
        <v>-238303.00000000003</v>
      </c>
      <c r="H34" s="174">
        <f>F34+G34</f>
        <v>0</v>
      </c>
      <c r="I34" s="174">
        <f>SUMIF('DB Remaining Balances'!C:C,Recon!B34,'DB Remaining Balances'!G:G)</f>
        <v>0</v>
      </c>
      <c r="J34" s="175">
        <f>H34-I34+L34</f>
        <v>0</v>
      </c>
      <c r="K34" s="174">
        <f>IF(G34&lt;0,(VLOOKUP(A34,[1]Recon!$B:$H,7,FALSE)),"Prior Year Still Open")</f>
        <v>0</v>
      </c>
      <c r="L34" s="174"/>
      <c r="M34" s="176"/>
    </row>
    <row r="35" spans="1:13" x14ac:dyDescent="0.2">
      <c r="A35" s="134" t="s">
        <v>55</v>
      </c>
      <c r="B35" s="158" t="s">
        <v>127</v>
      </c>
      <c r="C35" s="134" t="s">
        <v>128</v>
      </c>
      <c r="D35" s="133">
        <f>VLOOKUP(B35,'18-19 Allocation'!A:C,3,FALSE)</f>
        <v>516936</v>
      </c>
      <c r="E35" s="133">
        <v>0</v>
      </c>
      <c r="F35" s="133">
        <f t="shared" si="0"/>
        <v>516936</v>
      </c>
      <c r="G35" s="133">
        <f>-SUMIF('All 539A Disbursements'!A:A,Recon!A:A,'All 539A Disbursements'!G:G)</f>
        <v>-516936</v>
      </c>
      <c r="H35" s="142">
        <f t="shared" si="1"/>
        <v>0</v>
      </c>
      <c r="I35" s="133">
        <f>SUMIF('DB Remaining Balances'!C:C,Recon!B35,'DB Remaining Balances'!G:G)</f>
        <v>0</v>
      </c>
      <c r="J35" s="143">
        <f t="shared" si="2"/>
        <v>0</v>
      </c>
      <c r="K35" s="174">
        <f>IF(G35&lt;0,(VLOOKUP(A35,[1]Recon!$B:$H,7,FALSE)),"Prior Year Still Open")</f>
        <v>0</v>
      </c>
      <c r="L35" s="133"/>
      <c r="M35" s="159"/>
    </row>
    <row r="36" spans="1:13" s="171" customFormat="1" x14ac:dyDescent="0.2">
      <c r="A36" s="173" t="s">
        <v>33</v>
      </c>
      <c r="B36" s="172" t="s">
        <v>129</v>
      </c>
      <c r="C36" s="173" t="s">
        <v>130</v>
      </c>
      <c r="D36" s="174">
        <f>VLOOKUP(B36,'18-19 Allocation'!A:C,3,FALSE)</f>
        <v>4220752</v>
      </c>
      <c r="E36" s="174">
        <v>0</v>
      </c>
      <c r="F36" s="174">
        <f t="shared" si="0"/>
        <v>4220752</v>
      </c>
      <c r="G36" s="174">
        <f>-SUMIF('All 539A Disbursements'!A:A,Recon!A:A,'All 539A Disbursements'!G:G)</f>
        <v>-4220752</v>
      </c>
      <c r="H36" s="174">
        <f t="shared" si="1"/>
        <v>0</v>
      </c>
      <c r="I36" s="174">
        <f>SUMIF('DB Remaining Balances'!C:C,Recon!B36,'DB Remaining Balances'!G:G)</f>
        <v>0</v>
      </c>
      <c r="J36" s="175">
        <f t="shared" si="2"/>
        <v>0</v>
      </c>
      <c r="K36" s="174">
        <f>IF(G36&lt;0,(VLOOKUP(A36,[1]Recon!$B:$H,7,FALSE)),"Prior Year Still Open")</f>
        <v>0</v>
      </c>
      <c r="L36" s="174"/>
      <c r="M36" s="176"/>
    </row>
    <row r="37" spans="1:13" x14ac:dyDescent="0.2">
      <c r="A37" s="134" t="s">
        <v>34</v>
      </c>
      <c r="B37" s="158" t="s">
        <v>131</v>
      </c>
      <c r="C37" s="134" t="s">
        <v>132</v>
      </c>
      <c r="D37" s="133">
        <f>VLOOKUP(B37,'18-19 Allocation'!A:C,3,FALSE)</f>
        <v>459478</v>
      </c>
      <c r="E37" s="133">
        <v>0</v>
      </c>
      <c r="F37" s="133">
        <f t="shared" si="0"/>
        <v>459478</v>
      </c>
      <c r="G37" s="133">
        <f>-SUMIF('All 539A Disbursements'!A:A,Recon!A:A,'All 539A Disbursements'!G:G)</f>
        <v>-459478</v>
      </c>
      <c r="H37" s="142">
        <f t="shared" si="1"/>
        <v>0</v>
      </c>
      <c r="I37" s="133">
        <f>SUMIF('DB Remaining Balances'!C:C,Recon!B37,'DB Remaining Balances'!G:G)</f>
        <v>0</v>
      </c>
      <c r="J37" s="143">
        <f t="shared" si="2"/>
        <v>0</v>
      </c>
      <c r="K37" s="174">
        <f>IF(G37&lt;0,(VLOOKUP(A37,[1]Recon!$B:$H,7,FALSE)),"Prior Year Still Open")</f>
        <v>0</v>
      </c>
      <c r="L37" s="133"/>
      <c r="M37" s="159"/>
    </row>
    <row r="38" spans="1:13" s="171" customFormat="1" x14ac:dyDescent="0.2">
      <c r="A38" s="173" t="s">
        <v>35</v>
      </c>
      <c r="B38" s="172" t="s">
        <v>133</v>
      </c>
      <c r="C38" s="173" t="s">
        <v>134</v>
      </c>
      <c r="D38" s="174">
        <f>VLOOKUP(B38,'18-19 Allocation'!A:C,3,FALSE)</f>
        <v>1137028</v>
      </c>
      <c r="E38" s="174">
        <v>0</v>
      </c>
      <c r="F38" s="174">
        <f t="shared" si="0"/>
        <v>1137028</v>
      </c>
      <c r="G38" s="174">
        <f>-SUMIF('All 539A Disbursements'!A:A,Recon!A:A,'All 539A Disbursements'!G:G)</f>
        <v>-1137028</v>
      </c>
      <c r="H38" s="174">
        <f t="shared" si="1"/>
        <v>0</v>
      </c>
      <c r="I38" s="174">
        <f>SUMIF('DB Remaining Balances'!C:C,Recon!B38,'DB Remaining Balances'!G:G)</f>
        <v>0</v>
      </c>
      <c r="J38" s="175">
        <f t="shared" si="2"/>
        <v>0</v>
      </c>
      <c r="K38" s="174">
        <f>IF(G38&lt;0,(VLOOKUP(A38,[1]Recon!$B:$H,7,FALSE)),"Prior Year Still Open")</f>
        <v>0</v>
      </c>
      <c r="L38" s="174"/>
      <c r="M38" s="176"/>
    </row>
    <row r="39" spans="1:13" x14ac:dyDescent="0.2">
      <c r="A39" s="134" t="s">
        <v>23</v>
      </c>
      <c r="B39" s="158" t="s">
        <v>135</v>
      </c>
      <c r="C39" s="134" t="s">
        <v>136</v>
      </c>
      <c r="D39" s="133">
        <f>VLOOKUP(B39,'18-19 Allocation'!A:C,3,FALSE)</f>
        <v>649651</v>
      </c>
      <c r="E39" s="133">
        <v>0</v>
      </c>
      <c r="F39" s="133">
        <f t="shared" si="0"/>
        <v>649651</v>
      </c>
      <c r="G39" s="133">
        <f>-SUMIF('All 539A Disbursements'!A:A,Recon!A:A,'All 539A Disbursements'!G:G)</f>
        <v>-649651</v>
      </c>
      <c r="H39" s="142">
        <f t="shared" si="1"/>
        <v>0</v>
      </c>
      <c r="I39" s="133">
        <f>SUMIF('DB Remaining Balances'!C:C,Recon!B39,'DB Remaining Balances'!G:G)</f>
        <v>0</v>
      </c>
      <c r="J39" s="143">
        <f t="shared" si="2"/>
        <v>0</v>
      </c>
      <c r="K39" s="174">
        <f>IF(G39&lt;0,(VLOOKUP(A39,[1]Recon!$B:$H,7,FALSE)),"Prior Year Still Open")</f>
        <v>0</v>
      </c>
      <c r="L39" s="133"/>
      <c r="M39" s="159"/>
    </row>
    <row r="40" spans="1:13" s="171" customFormat="1" x14ac:dyDescent="0.2">
      <c r="A40" s="173" t="s">
        <v>1282</v>
      </c>
      <c r="B40" s="172" t="s">
        <v>3347</v>
      </c>
      <c r="C40" s="173" t="s">
        <v>3348</v>
      </c>
      <c r="D40" s="174">
        <f>VLOOKUP(B40,'18-19 Allocation'!A:C,3,FALSE)</f>
        <v>233295</v>
      </c>
      <c r="E40" s="174">
        <v>0</v>
      </c>
      <c r="F40" s="174">
        <f t="shared" ref="F40" si="6">D40+E40</f>
        <v>233295</v>
      </c>
      <c r="G40" s="174">
        <f>-SUMIF('All 539A Disbursements'!A:A,Recon!A:A,'All 539A Disbursements'!G:G)</f>
        <v>-233295</v>
      </c>
      <c r="H40" s="174">
        <f t="shared" ref="H40" si="7">F40+G40</f>
        <v>0</v>
      </c>
      <c r="I40" s="174">
        <f>SUMIF('DB Remaining Balances'!C:C,Recon!B40,'DB Remaining Balances'!G:G)</f>
        <v>0</v>
      </c>
      <c r="J40" s="175">
        <f t="shared" ref="J40" si="8">H40-I40+L40</f>
        <v>0</v>
      </c>
      <c r="K40" s="174">
        <f>IF(G40&lt;0,(VLOOKUP(A40,[1]Recon!$B:$H,7,FALSE)),"Prior Year Still Open")</f>
        <v>0</v>
      </c>
      <c r="L40" s="174"/>
      <c r="M40" s="176"/>
    </row>
    <row r="41" spans="1:13" x14ac:dyDescent="0.2">
      <c r="A41" s="134" t="s">
        <v>42</v>
      </c>
      <c r="B41" s="158" t="s">
        <v>137</v>
      </c>
      <c r="C41" s="134" t="s">
        <v>138</v>
      </c>
      <c r="D41" s="133">
        <f>VLOOKUP(B41,'18-19 Allocation'!A:C,3,FALSE)</f>
        <v>3387082</v>
      </c>
      <c r="E41" s="133">
        <v>0</v>
      </c>
      <c r="F41" s="133">
        <f t="shared" si="0"/>
        <v>3387082</v>
      </c>
      <c r="G41" s="133">
        <f>-SUMIF('All 539A Disbursements'!A:A,Recon!A:A,'All 539A Disbursements'!G:G)</f>
        <v>-3387082</v>
      </c>
      <c r="H41" s="142">
        <f t="shared" si="1"/>
        <v>0</v>
      </c>
      <c r="I41" s="133">
        <f>SUMIF('DB Remaining Balances'!C:C,Recon!B41,'DB Remaining Balances'!G:G)</f>
        <v>0</v>
      </c>
      <c r="J41" s="143">
        <f t="shared" si="2"/>
        <v>0</v>
      </c>
      <c r="K41" s="174">
        <f>IF(G41&lt;0,(VLOOKUP(A41,[1]Recon!$B:$H,7,FALSE)),"Prior Year Still Open")</f>
        <v>0</v>
      </c>
      <c r="L41" s="133"/>
      <c r="M41" s="160"/>
    </row>
    <row r="42" spans="1:13" s="171" customFormat="1" x14ac:dyDescent="0.2">
      <c r="A42" s="173" t="s">
        <v>43</v>
      </c>
      <c r="B42" s="172" t="s">
        <v>139</v>
      </c>
      <c r="C42" s="173" t="s">
        <v>140</v>
      </c>
      <c r="D42" s="174">
        <f>VLOOKUP(B42,'18-19 Allocation'!A:C,3,FALSE)</f>
        <v>1544377</v>
      </c>
      <c r="E42" s="174">
        <v>0</v>
      </c>
      <c r="F42" s="174">
        <f t="shared" si="0"/>
        <v>1544377</v>
      </c>
      <c r="G42" s="174">
        <f>-SUMIF('All 539A Disbursements'!A:A,Recon!A:A,'All 539A Disbursements'!G:G)</f>
        <v>-1544377</v>
      </c>
      <c r="H42" s="174">
        <f t="shared" si="1"/>
        <v>0</v>
      </c>
      <c r="I42" s="174">
        <f>SUMIF('DB Remaining Balances'!C:C,Recon!B42,'DB Remaining Balances'!G:G)</f>
        <v>0</v>
      </c>
      <c r="J42" s="175">
        <f t="shared" si="2"/>
        <v>0</v>
      </c>
      <c r="K42" s="174">
        <f>IF(G42&lt;0,(VLOOKUP(A42,[1]Recon!$B:$H,7,FALSE)),"Prior Year Still Open")</f>
        <v>0</v>
      </c>
      <c r="L42" s="174"/>
      <c r="M42" s="176"/>
    </row>
    <row r="43" spans="1:13" x14ac:dyDescent="0.2">
      <c r="A43" s="134" t="s">
        <v>1439</v>
      </c>
      <c r="B43" s="158" t="s">
        <v>3349</v>
      </c>
      <c r="C43" s="134" t="s">
        <v>3350</v>
      </c>
      <c r="D43" s="133">
        <f>VLOOKUP(B43,'18-19 Allocation'!A:C,3,FALSE)</f>
        <v>553796</v>
      </c>
      <c r="E43" s="133">
        <v>0</v>
      </c>
      <c r="F43" s="133">
        <f t="shared" ref="F43" si="9">D43+E43</f>
        <v>553796</v>
      </c>
      <c r="G43" s="133">
        <f>-SUMIF('All 539A Disbursements'!A:A,Recon!A:A,'All 539A Disbursements'!G:G)</f>
        <v>-553796</v>
      </c>
      <c r="H43" s="142">
        <f t="shared" ref="H43" si="10">F43+G43</f>
        <v>0</v>
      </c>
      <c r="I43" s="133">
        <f>SUMIF('DB Remaining Balances'!C:C,Recon!B43,'DB Remaining Balances'!G:G)</f>
        <v>0</v>
      </c>
      <c r="J43" s="143">
        <f t="shared" ref="J43" si="11">H43-I43+L43</f>
        <v>0</v>
      </c>
      <c r="K43" s="174">
        <f>IF(G43&lt;0,(VLOOKUP(A43,[1]Recon!$B:$H,7,FALSE)),"Prior Year Still Open")</f>
        <v>0</v>
      </c>
      <c r="L43" s="133"/>
      <c r="M43" s="160"/>
    </row>
    <row r="44" spans="1:13" s="171" customFormat="1" x14ac:dyDescent="0.2">
      <c r="A44" s="173" t="s">
        <v>59</v>
      </c>
      <c r="B44" s="172" t="s">
        <v>141</v>
      </c>
      <c r="C44" s="173" t="s">
        <v>142</v>
      </c>
      <c r="D44" s="174">
        <f>VLOOKUP(B44,'18-19 Allocation'!A:C,3,FALSE)</f>
        <v>799330</v>
      </c>
      <c r="E44" s="174">
        <v>0</v>
      </c>
      <c r="F44" s="174">
        <f t="shared" si="0"/>
        <v>799330</v>
      </c>
      <c r="G44" s="174">
        <f>-SUMIF('All 539A Disbursements'!A:A,Recon!A:A,'All 539A Disbursements'!G:G)</f>
        <v>-799330</v>
      </c>
      <c r="H44" s="174">
        <f t="shared" si="1"/>
        <v>0</v>
      </c>
      <c r="I44" s="174">
        <f>SUMIF('DB Remaining Balances'!C:C,Recon!B44,'DB Remaining Balances'!G:G)</f>
        <v>0</v>
      </c>
      <c r="J44" s="175">
        <f t="shared" si="2"/>
        <v>0</v>
      </c>
      <c r="K44" s="174">
        <f>IF(G44&lt;0,(VLOOKUP(A44,[1]Recon!$B:$H,7,FALSE)),"Prior Year Still Open")</f>
        <v>0</v>
      </c>
      <c r="L44" s="174"/>
      <c r="M44" s="176"/>
    </row>
    <row r="45" spans="1:13" x14ac:dyDescent="0.2">
      <c r="A45" s="134" t="s">
        <v>29</v>
      </c>
      <c r="B45" s="158" t="s">
        <v>143</v>
      </c>
      <c r="C45" s="134" t="s">
        <v>144</v>
      </c>
      <c r="D45" s="133">
        <f>VLOOKUP(B45,'18-19 Allocation'!A:C,3,FALSE)</f>
        <v>595947</v>
      </c>
      <c r="E45" s="133">
        <v>0</v>
      </c>
      <c r="F45" s="133">
        <f t="shared" si="0"/>
        <v>595947</v>
      </c>
      <c r="G45" s="133">
        <f>-SUMIF('All 539A Disbursements'!A:A,Recon!A:A,'All 539A Disbursements'!G:G)</f>
        <v>-595947</v>
      </c>
      <c r="H45" s="142">
        <f t="shared" si="1"/>
        <v>0</v>
      </c>
      <c r="I45" s="133">
        <f>SUMIF('DB Remaining Balances'!C:C,Recon!B45,'DB Remaining Balances'!G:G)</f>
        <v>0</v>
      </c>
      <c r="J45" s="143">
        <f t="shared" si="2"/>
        <v>0</v>
      </c>
      <c r="K45" s="174">
        <f>IF(G45&lt;0,(VLOOKUP(A45,[1]Recon!$B:$H,7,FALSE)),"Prior Year Still Open")</f>
        <v>0</v>
      </c>
      <c r="L45" s="133"/>
      <c r="M45" s="159"/>
    </row>
    <row r="46" spans="1:13" s="171" customFormat="1" x14ac:dyDescent="0.2">
      <c r="A46" s="173" t="s">
        <v>25</v>
      </c>
      <c r="B46" s="172" t="s">
        <v>145</v>
      </c>
      <c r="C46" s="173" t="s">
        <v>146</v>
      </c>
      <c r="D46" s="174">
        <f>VLOOKUP(B46,'18-19 Allocation'!A:C,3,FALSE)</f>
        <v>3951598</v>
      </c>
      <c r="E46" s="174">
        <v>0</v>
      </c>
      <c r="F46" s="174">
        <f t="shared" si="0"/>
        <v>3951598</v>
      </c>
      <c r="G46" s="174">
        <f>-SUMIF('All 539A Disbursements'!A:A,Recon!A:A,'All 539A Disbursements'!G:G)</f>
        <v>-3951598</v>
      </c>
      <c r="H46" s="174">
        <f t="shared" si="1"/>
        <v>0</v>
      </c>
      <c r="I46" s="174">
        <f>SUMIF('DB Remaining Balances'!C:C,Recon!B46,'DB Remaining Balances'!G:G)</f>
        <v>0</v>
      </c>
      <c r="J46" s="175">
        <f t="shared" si="2"/>
        <v>0</v>
      </c>
      <c r="K46" s="174">
        <f>IF(G46&lt;0,(VLOOKUP(A46,[1]Recon!$B:$H,7,FALSE)),"Prior Year Still Open")</f>
        <v>0</v>
      </c>
      <c r="L46" s="174"/>
      <c r="M46" s="176"/>
    </row>
    <row r="47" spans="1:13" x14ac:dyDescent="0.2">
      <c r="A47" s="134" t="s">
        <v>20</v>
      </c>
      <c r="B47" s="158" t="s">
        <v>147</v>
      </c>
      <c r="C47" s="134" t="s">
        <v>148</v>
      </c>
      <c r="D47" s="133">
        <f>VLOOKUP(B47,'18-19 Allocation'!A:C,3,FALSE)</f>
        <v>1397689</v>
      </c>
      <c r="E47" s="133">
        <v>0</v>
      </c>
      <c r="F47" s="133">
        <f t="shared" si="0"/>
        <v>1397689</v>
      </c>
      <c r="G47" s="133">
        <f>-SUMIF('All 539A Disbursements'!A:A,Recon!A:A,'All 539A Disbursements'!G:G)</f>
        <v>-1397689</v>
      </c>
      <c r="H47" s="142">
        <f t="shared" si="1"/>
        <v>0</v>
      </c>
      <c r="I47" s="133">
        <f>SUMIF('DB Remaining Balances'!C:C,Recon!B47,'DB Remaining Balances'!G:G)</f>
        <v>0</v>
      </c>
      <c r="J47" s="143">
        <f t="shared" si="2"/>
        <v>0</v>
      </c>
      <c r="K47" s="174">
        <f>IF(G47&lt;0,(VLOOKUP(A47,[1]Recon!$B:$H,7,FALSE)),"Prior Year Still Open")</f>
        <v>0</v>
      </c>
      <c r="L47" s="133"/>
      <c r="M47" s="159"/>
    </row>
    <row r="48" spans="1:13" s="171" customFormat="1" x14ac:dyDescent="0.2">
      <c r="A48" s="173" t="s">
        <v>36</v>
      </c>
      <c r="B48" s="172" t="s">
        <v>149</v>
      </c>
      <c r="C48" s="173" t="s">
        <v>150</v>
      </c>
      <c r="D48" s="174">
        <f>VLOOKUP(B48,'18-19 Allocation'!A:C,3,FALSE)</f>
        <v>451252</v>
      </c>
      <c r="E48" s="174">
        <v>0</v>
      </c>
      <c r="F48" s="174">
        <f t="shared" si="0"/>
        <v>451252</v>
      </c>
      <c r="G48" s="174">
        <f>-SUMIF('All 539A Disbursements'!A:A,Recon!A:A,'All 539A Disbursements'!G:G)</f>
        <v>-451252</v>
      </c>
      <c r="H48" s="174">
        <f t="shared" si="1"/>
        <v>0</v>
      </c>
      <c r="I48" s="174">
        <f>SUMIF('DB Remaining Balances'!C:C,Recon!B48,'DB Remaining Balances'!G:G)</f>
        <v>0</v>
      </c>
      <c r="J48" s="175">
        <f t="shared" si="2"/>
        <v>0</v>
      </c>
      <c r="K48" s="174">
        <f>IF(G48&lt;0,(VLOOKUP(A48,[1]Recon!$B:$H,7,FALSE)),"Prior Year Still Open")</f>
        <v>0</v>
      </c>
      <c r="L48" s="174"/>
      <c r="M48" s="176"/>
    </row>
    <row r="49" spans="1:13" x14ac:dyDescent="0.2">
      <c r="A49" s="134" t="s">
        <v>37</v>
      </c>
      <c r="B49" s="158" t="s">
        <v>151</v>
      </c>
      <c r="C49" s="134" t="s">
        <v>152</v>
      </c>
      <c r="D49" s="133">
        <f>VLOOKUP(B49,'18-19 Allocation'!A:C,3,FALSE)</f>
        <v>631337</v>
      </c>
      <c r="E49" s="133">
        <v>0</v>
      </c>
      <c r="F49" s="133">
        <f t="shared" si="0"/>
        <v>631337</v>
      </c>
      <c r="G49" s="133">
        <f>-SUMIF('All 539A Disbursements'!A:A,Recon!A:A,'All 539A Disbursements'!G:G)</f>
        <v>-631337</v>
      </c>
      <c r="H49" s="142">
        <f t="shared" si="1"/>
        <v>0</v>
      </c>
      <c r="I49" s="133">
        <f>SUMIF('DB Remaining Balances'!C:C,Recon!B49,'DB Remaining Balances'!G:G)</f>
        <v>0</v>
      </c>
      <c r="J49" s="143">
        <f t="shared" si="2"/>
        <v>0</v>
      </c>
      <c r="K49" s="174">
        <f>IF(G49&lt;0,(VLOOKUP(A49,[1]Recon!$B:$H,7,FALSE)),"Prior Year Still Open")</f>
        <v>0</v>
      </c>
      <c r="L49" s="133"/>
      <c r="M49" s="159"/>
    </row>
    <row r="50" spans="1:13" s="171" customFormat="1" x14ac:dyDescent="0.2">
      <c r="A50" s="173" t="s">
        <v>38</v>
      </c>
      <c r="B50" s="172" t="s">
        <v>153</v>
      </c>
      <c r="C50" s="173" t="s">
        <v>154</v>
      </c>
      <c r="D50" s="174">
        <f>VLOOKUP(B50,'18-19 Allocation'!A:C,3,FALSE)</f>
        <v>910800</v>
      </c>
      <c r="E50" s="174">
        <v>0</v>
      </c>
      <c r="F50" s="174">
        <f t="shared" si="0"/>
        <v>910800</v>
      </c>
      <c r="G50" s="174">
        <f>-SUMIF('All 539A Disbursements'!A:A,Recon!A:A,'All 539A Disbursements'!G:G)</f>
        <v>-910800</v>
      </c>
      <c r="H50" s="174">
        <f t="shared" si="1"/>
        <v>0</v>
      </c>
      <c r="I50" s="174">
        <f>SUMIF('DB Remaining Balances'!C:C,Recon!B50,'DB Remaining Balances'!G:G)</f>
        <v>0</v>
      </c>
      <c r="J50" s="175">
        <f t="shared" si="2"/>
        <v>0</v>
      </c>
      <c r="K50" s="174">
        <f>IF(G50&lt;0,(VLOOKUP(A50,[1]Recon!$B:$H,7,FALSE)),"Prior Year Still Open")</f>
        <v>0</v>
      </c>
      <c r="L50" s="174"/>
      <c r="M50" s="176"/>
    </row>
    <row r="51" spans="1:13" x14ac:dyDescent="0.2">
      <c r="A51" s="134" t="s">
        <v>39</v>
      </c>
      <c r="B51" s="158" t="s">
        <v>155</v>
      </c>
      <c r="C51" s="134" t="s">
        <v>156</v>
      </c>
      <c r="D51" s="133">
        <f>VLOOKUP(B51,'18-19 Allocation'!A:C,3,FALSE)</f>
        <v>961277</v>
      </c>
      <c r="E51" s="133">
        <v>0</v>
      </c>
      <c r="F51" s="133">
        <f t="shared" si="0"/>
        <v>961277</v>
      </c>
      <c r="G51" s="133">
        <f>-SUMIF('All 539A Disbursements'!A:A,Recon!A:A,'All 539A Disbursements'!G:G)</f>
        <v>-961277</v>
      </c>
      <c r="H51" s="142">
        <f t="shared" si="1"/>
        <v>0</v>
      </c>
      <c r="I51" s="133">
        <f>SUMIF('DB Remaining Balances'!C:C,Recon!B51,'DB Remaining Balances'!G:G)</f>
        <v>0</v>
      </c>
      <c r="J51" s="143">
        <f t="shared" si="2"/>
        <v>0</v>
      </c>
      <c r="K51" s="174">
        <f>IF(G51&lt;0,(VLOOKUP(A51,[1]Recon!$B:$H,7,FALSE)),"Prior Year Still Open")</f>
        <v>0</v>
      </c>
      <c r="L51" s="133"/>
      <c r="M51" s="159"/>
    </row>
    <row r="52" spans="1:13" s="171" customFormat="1" x14ac:dyDescent="0.2">
      <c r="A52" s="173" t="s">
        <v>40</v>
      </c>
      <c r="B52" s="172" t="s">
        <v>157</v>
      </c>
      <c r="C52" s="173" t="s">
        <v>158</v>
      </c>
      <c r="D52" s="174">
        <f>VLOOKUP(B52,'18-19 Allocation'!A:C,3,FALSE)</f>
        <v>894698</v>
      </c>
      <c r="E52" s="174">
        <v>0</v>
      </c>
      <c r="F52" s="174">
        <f t="shared" si="0"/>
        <v>894698</v>
      </c>
      <c r="G52" s="174">
        <f>-SUMIF('All 539A Disbursements'!A:A,Recon!A:A,'All 539A Disbursements'!G:G)</f>
        <v>-894698</v>
      </c>
      <c r="H52" s="174">
        <f t="shared" si="1"/>
        <v>0</v>
      </c>
      <c r="I52" s="174">
        <f>SUMIF('DB Remaining Balances'!C:C,Recon!B52,'DB Remaining Balances'!G:G)</f>
        <v>0</v>
      </c>
      <c r="J52" s="175">
        <f t="shared" si="2"/>
        <v>0</v>
      </c>
      <c r="K52" s="174">
        <f>IF(G52&lt;0,(VLOOKUP(A52,[1]Recon!$B:$H,7,FALSE)),"Prior Year Still Open")</f>
        <v>0</v>
      </c>
      <c r="L52" s="174"/>
      <c r="M52" s="176"/>
    </row>
    <row r="53" spans="1:13" x14ac:dyDescent="0.2">
      <c r="A53" s="134" t="s">
        <v>46</v>
      </c>
      <c r="B53" s="158" t="s">
        <v>159</v>
      </c>
      <c r="C53" s="134" t="s">
        <v>160</v>
      </c>
      <c r="D53" s="133">
        <f>VLOOKUP(B53,'18-19 Allocation'!A:C,3,FALSE)</f>
        <v>1539609</v>
      </c>
      <c r="E53" s="133">
        <v>0</v>
      </c>
      <c r="F53" s="133">
        <f t="shared" si="0"/>
        <v>1539609</v>
      </c>
      <c r="G53" s="133">
        <f>-SUMIF('All 539A Disbursements'!A:A,Recon!A:A,'All 539A Disbursements'!G:G)</f>
        <v>-1539609</v>
      </c>
      <c r="H53" s="142">
        <f t="shared" si="1"/>
        <v>0</v>
      </c>
      <c r="I53" s="133">
        <f>SUMIF('DB Remaining Balances'!C:C,Recon!B53,'DB Remaining Balances'!G:G)</f>
        <v>0</v>
      </c>
      <c r="J53" s="143">
        <f t="shared" si="2"/>
        <v>0</v>
      </c>
      <c r="K53" s="174">
        <f>IF(G53&lt;0,(VLOOKUP(A53,[1]Recon!$B:$H,7,FALSE)),"Prior Year Still Open")</f>
        <v>0</v>
      </c>
      <c r="L53" s="133"/>
      <c r="M53" s="159"/>
    </row>
    <row r="54" spans="1:13" s="171" customFormat="1" x14ac:dyDescent="0.2">
      <c r="A54" s="173" t="s">
        <v>47</v>
      </c>
      <c r="B54" s="172" t="s">
        <v>161</v>
      </c>
      <c r="C54" s="173" t="s">
        <v>162</v>
      </c>
      <c r="D54" s="174">
        <f>VLOOKUP(B54,'18-19 Allocation'!A:C,3,FALSE)</f>
        <v>1485681</v>
      </c>
      <c r="E54" s="174">
        <v>0</v>
      </c>
      <c r="F54" s="174">
        <f t="shared" si="0"/>
        <v>1485681</v>
      </c>
      <c r="G54" s="174">
        <f>-SUMIF('All 539A Disbursements'!A:A,Recon!A:A,'All 539A Disbursements'!G:G)</f>
        <v>-1485681</v>
      </c>
      <c r="H54" s="174">
        <f t="shared" si="1"/>
        <v>0</v>
      </c>
      <c r="I54" s="174">
        <f>SUMIF('DB Remaining Balances'!C:C,Recon!B54,'DB Remaining Balances'!G:G)</f>
        <v>0</v>
      </c>
      <c r="J54" s="175">
        <f t="shared" si="2"/>
        <v>0</v>
      </c>
      <c r="K54" s="174">
        <f>IF(G54&lt;0,(VLOOKUP(A54,[1]Recon!$B:$H,7,FALSE)),"Prior Year Still Open")</f>
        <v>0</v>
      </c>
      <c r="L54" s="174"/>
      <c r="M54" s="176"/>
    </row>
    <row r="55" spans="1:13" x14ac:dyDescent="0.2">
      <c r="A55" s="134" t="s">
        <v>48</v>
      </c>
      <c r="B55" s="158" t="s">
        <v>163</v>
      </c>
      <c r="C55" s="134" t="s">
        <v>164</v>
      </c>
      <c r="D55" s="133">
        <f>VLOOKUP(B55,'18-19 Allocation'!A:C,3,FALSE)</f>
        <v>951455</v>
      </c>
      <c r="E55" s="133">
        <v>0</v>
      </c>
      <c r="F55" s="133">
        <f t="shared" si="0"/>
        <v>951455</v>
      </c>
      <c r="G55" s="133">
        <f>-SUMIF('All 539A Disbursements'!A:A,Recon!A:A,'All 539A Disbursements'!G:G)</f>
        <v>-951455</v>
      </c>
      <c r="H55" s="142">
        <f t="shared" si="1"/>
        <v>0</v>
      </c>
      <c r="I55" s="133">
        <f>SUMIF('DB Remaining Balances'!C:C,Recon!B55,'DB Remaining Balances'!G:G)</f>
        <v>0</v>
      </c>
      <c r="J55" s="143">
        <f t="shared" si="2"/>
        <v>0</v>
      </c>
      <c r="K55" s="174">
        <f>IF(G55&lt;0,(VLOOKUP(A55,[1]Recon!$B:$H,7,FALSE)),"Prior Year Still Open")</f>
        <v>0</v>
      </c>
      <c r="L55" s="133"/>
      <c r="M55" s="159"/>
    </row>
    <row r="56" spans="1:13" s="171" customFormat="1" x14ac:dyDescent="0.2">
      <c r="A56" s="173" t="s">
        <v>50</v>
      </c>
      <c r="B56" s="172" t="s">
        <v>165</v>
      </c>
      <c r="C56" s="173" t="s">
        <v>166</v>
      </c>
      <c r="D56" s="174">
        <f>VLOOKUP(B56,'18-19 Allocation'!A:C,3,FALSE)</f>
        <v>918791</v>
      </c>
      <c r="E56" s="174">
        <v>0</v>
      </c>
      <c r="F56" s="174">
        <f t="shared" si="0"/>
        <v>918791</v>
      </c>
      <c r="G56" s="174">
        <f>-SUMIF('All 539A Disbursements'!A:A,Recon!A:A,'All 539A Disbursements'!G:G)</f>
        <v>-918791</v>
      </c>
      <c r="H56" s="174">
        <f t="shared" si="1"/>
        <v>0</v>
      </c>
      <c r="I56" s="174">
        <f>SUMIF('DB Remaining Balances'!C:C,Recon!B56,'DB Remaining Balances'!G:G)</f>
        <v>0</v>
      </c>
      <c r="J56" s="175">
        <f t="shared" si="2"/>
        <v>0</v>
      </c>
      <c r="K56" s="174">
        <f>IF(G56&lt;0,(VLOOKUP(A56,[1]Recon!$B:$H,7,FALSE)),"Prior Year Still Open")</f>
        <v>0</v>
      </c>
      <c r="L56" s="174"/>
      <c r="M56" s="176"/>
    </row>
    <row r="57" spans="1:13" x14ac:dyDescent="0.2">
      <c r="A57" s="134" t="s">
        <v>51</v>
      </c>
      <c r="B57" s="158" t="s">
        <v>167</v>
      </c>
      <c r="C57" s="134" t="s">
        <v>168</v>
      </c>
      <c r="D57" s="133">
        <f>VLOOKUP(B57,'18-19 Allocation'!A:C,3,FALSE)</f>
        <v>723301</v>
      </c>
      <c r="E57" s="133">
        <v>0</v>
      </c>
      <c r="F57" s="133">
        <f t="shared" si="0"/>
        <v>723301</v>
      </c>
      <c r="G57" s="133">
        <f>-SUMIF('All 539A Disbursements'!A:A,Recon!A:A,'All 539A Disbursements'!G:G)</f>
        <v>-723301</v>
      </c>
      <c r="H57" s="142">
        <f t="shared" si="1"/>
        <v>0</v>
      </c>
      <c r="I57" s="133">
        <f>SUMIF('DB Remaining Balances'!C:C,Recon!B57,'DB Remaining Balances'!G:G)</f>
        <v>0</v>
      </c>
      <c r="J57" s="143">
        <f t="shared" si="2"/>
        <v>0</v>
      </c>
      <c r="K57" s="174">
        <f>IF(G57&lt;0,(VLOOKUP(A57,[1]Recon!$B:$H,7,FALSE)),"Prior Year Still Open")</f>
        <v>0</v>
      </c>
      <c r="L57" s="133"/>
      <c r="M57" s="159"/>
    </row>
    <row r="58" spans="1:13" s="171" customFormat="1" x14ac:dyDescent="0.2">
      <c r="A58" s="173" t="s">
        <v>53</v>
      </c>
      <c r="B58" s="172" t="s">
        <v>169</v>
      </c>
      <c r="C58" s="173" t="s">
        <v>170</v>
      </c>
      <c r="D58" s="174">
        <f>VLOOKUP(B58,'18-19 Allocation'!A:C,3,FALSE)</f>
        <v>332100</v>
      </c>
      <c r="E58" s="174">
        <v>0</v>
      </c>
      <c r="F58" s="174">
        <f t="shared" si="0"/>
        <v>332100</v>
      </c>
      <c r="G58" s="174">
        <f>-SUMIF('All 539A Disbursements'!A:A,Recon!A:A,'All 539A Disbursements'!G:G)</f>
        <v>-332100</v>
      </c>
      <c r="H58" s="174">
        <f t="shared" si="1"/>
        <v>0</v>
      </c>
      <c r="I58" s="174">
        <f>SUMIF('DB Remaining Balances'!C:C,Recon!B58,'DB Remaining Balances'!G:G)</f>
        <v>0</v>
      </c>
      <c r="J58" s="175">
        <f t="shared" si="2"/>
        <v>0</v>
      </c>
      <c r="K58" s="174">
        <f>IF(G58&lt;0,(VLOOKUP(A58,[1]Recon!$B:$H,7,FALSE)),"Prior Year Still Open")</f>
        <v>0</v>
      </c>
      <c r="L58" s="174"/>
      <c r="M58" s="176"/>
    </row>
    <row r="59" spans="1:13" x14ac:dyDescent="0.2">
      <c r="A59" s="134" t="s">
        <v>12</v>
      </c>
      <c r="B59" s="158" t="s">
        <v>171</v>
      </c>
      <c r="C59" s="134" t="s">
        <v>172</v>
      </c>
      <c r="D59" s="133">
        <f>VLOOKUP(B59,'18-19 Allocation'!A:C,3,FALSE)</f>
        <v>1477716</v>
      </c>
      <c r="E59" s="133">
        <v>0</v>
      </c>
      <c r="F59" s="133">
        <f t="shared" si="0"/>
        <v>1477716</v>
      </c>
      <c r="G59" s="133">
        <f>-SUMIF('All 539A Disbursements'!A:A,Recon!A:A,'All 539A Disbursements'!G:G)</f>
        <v>-1477716</v>
      </c>
      <c r="H59" s="142">
        <f t="shared" si="1"/>
        <v>0</v>
      </c>
      <c r="I59" s="133">
        <f>SUMIF('DB Remaining Balances'!C:C,Recon!B59,'DB Remaining Balances'!G:G)</f>
        <v>0</v>
      </c>
      <c r="J59" s="143">
        <f t="shared" si="2"/>
        <v>0</v>
      </c>
      <c r="K59" s="174">
        <f>IF(G59&lt;0,(VLOOKUP(A59,[1]Recon!$B:$H,7,FALSE)),"Prior Year Still Open")</f>
        <v>0</v>
      </c>
      <c r="L59" s="133"/>
      <c r="M59" s="159"/>
    </row>
    <row r="60" spans="1:13" s="171" customFormat="1" x14ac:dyDescent="0.2">
      <c r="A60" s="173" t="s">
        <v>54</v>
      </c>
      <c r="B60" s="172" t="s">
        <v>173</v>
      </c>
      <c r="C60" s="173" t="s">
        <v>174</v>
      </c>
      <c r="D60" s="174">
        <f>VLOOKUP(B60,'18-19 Allocation'!A:C,3,FALSE)</f>
        <v>785440</v>
      </c>
      <c r="E60" s="174">
        <v>0</v>
      </c>
      <c r="F60" s="174">
        <f t="shared" si="0"/>
        <v>785440</v>
      </c>
      <c r="G60" s="174">
        <f>-SUMIF('All 539A Disbursements'!A:A,Recon!A:A,'All 539A Disbursements'!G:G)</f>
        <v>-785440</v>
      </c>
      <c r="H60" s="174">
        <f t="shared" si="1"/>
        <v>0</v>
      </c>
      <c r="I60" s="174">
        <f>SUMIF('DB Remaining Balances'!C:C,Recon!B60,'DB Remaining Balances'!G:G)</f>
        <v>0</v>
      </c>
      <c r="J60" s="175">
        <f t="shared" si="2"/>
        <v>0</v>
      </c>
      <c r="K60" s="174">
        <f>IF(G60&lt;0,(VLOOKUP(A60,[1]Recon!$B:$H,7,FALSE)),"Prior Year Still Open")</f>
        <v>0</v>
      </c>
      <c r="L60" s="174"/>
      <c r="M60" s="176"/>
    </row>
    <row r="61" spans="1:13" x14ac:dyDescent="0.2">
      <c r="A61" s="134" t="s">
        <v>44</v>
      </c>
      <c r="B61" s="158" t="s">
        <v>175</v>
      </c>
      <c r="C61" s="134" t="s">
        <v>176</v>
      </c>
      <c r="D61" s="133">
        <f>VLOOKUP(B61,'18-19 Allocation'!A:C,3,FALSE)</f>
        <v>238878</v>
      </c>
      <c r="E61" s="133">
        <v>0</v>
      </c>
      <c r="F61" s="133">
        <f t="shared" ref="F61" si="12">D61+E61</f>
        <v>238878</v>
      </c>
      <c r="G61" s="133">
        <f>-SUMIF('All 539A Disbursements'!A:A,Recon!A:A,'All 539A Disbursements'!G:G)</f>
        <v>-238878</v>
      </c>
      <c r="H61" s="142">
        <f t="shared" ref="H61" si="13">F61+G61</f>
        <v>0</v>
      </c>
      <c r="I61" s="133">
        <f>SUMIF('DB Remaining Balances'!C:C,Recon!B61,'DB Remaining Balances'!G:G)</f>
        <v>0</v>
      </c>
      <c r="J61" s="143">
        <f t="shared" ref="J61" si="14">H61-I61+L61</f>
        <v>0</v>
      </c>
      <c r="K61" s="174">
        <f>IF(G61&lt;0,(VLOOKUP(A61,[1]Recon!$B:$H,7,FALSE)),"Prior Year Still Open")</f>
        <v>0</v>
      </c>
      <c r="L61" s="133"/>
      <c r="M61" s="159"/>
    </row>
    <row r="62" spans="1:13" s="171" customFormat="1" x14ac:dyDescent="0.2">
      <c r="A62" s="179" t="s">
        <v>3355</v>
      </c>
      <c r="B62" s="178" t="s">
        <v>3353</v>
      </c>
      <c r="C62" s="173" t="s">
        <v>3354</v>
      </c>
      <c r="D62" s="174">
        <f>VLOOKUP(B62,'18-19 Allocation'!A:C,3,FALSE)</f>
        <v>1872643</v>
      </c>
      <c r="E62" s="174">
        <v>0</v>
      </c>
      <c r="F62" s="174">
        <f t="shared" si="0"/>
        <v>1872643</v>
      </c>
      <c r="G62" s="174">
        <f>-SUMIF('All 539A Disbursements'!A:A,Recon!A:A,'All 539A Disbursements'!G:G)</f>
        <v>-1872643</v>
      </c>
      <c r="H62" s="174">
        <f t="shared" si="1"/>
        <v>0</v>
      </c>
      <c r="I62" s="174">
        <f>SUMIF('DB Remaining Balances'!C:C,Recon!B62,'DB Remaining Balances'!G:G)</f>
        <v>0</v>
      </c>
      <c r="J62" s="175">
        <f t="shared" si="2"/>
        <v>0</v>
      </c>
      <c r="K62" s="174">
        <f>IF(G62&lt;0,(VLOOKUP(A62,[1]Recon!$B:$H,7,FALSE)),"Prior Year Still Open")</f>
        <v>0</v>
      </c>
      <c r="L62" s="174"/>
      <c r="M62" s="176"/>
    </row>
    <row r="63" spans="1:13" x14ac:dyDescent="0.2">
      <c r="A63" s="134" t="s">
        <v>60</v>
      </c>
      <c r="B63" s="158" t="s">
        <v>60</v>
      </c>
      <c r="C63" s="134" t="s">
        <v>2</v>
      </c>
      <c r="D63" s="133">
        <f>VLOOKUP(B63,'18-19 Allocation'!A:C,3,FALSE)</f>
        <v>2153454</v>
      </c>
      <c r="E63" s="133">
        <v>0</v>
      </c>
      <c r="F63" s="133">
        <f t="shared" si="0"/>
        <v>2153454</v>
      </c>
      <c r="G63" s="133">
        <f>-SUMIF('All 539A Disbursements'!A:A,Recon!A:A,'All 539A Disbursements'!G:G)</f>
        <v>-2153454</v>
      </c>
      <c r="H63" s="142">
        <f t="shared" si="1"/>
        <v>0</v>
      </c>
      <c r="I63" s="133">
        <f>SUMIF('DB Remaining Balances'!C:C,Recon!B63,'DB Remaining Balances'!G:G)</f>
        <v>0</v>
      </c>
      <c r="J63" s="143">
        <f t="shared" si="2"/>
        <v>0</v>
      </c>
      <c r="K63" s="174">
        <f>IF(G63&lt;0,(VLOOKUP(A63,[1]Recon!$B:$H,7,FALSE)),"Prior Year Still Open")</f>
        <v>0</v>
      </c>
      <c r="L63" s="133"/>
      <c r="M63" s="159"/>
    </row>
    <row r="64" spans="1:13" s="171" customFormat="1" x14ac:dyDescent="0.2">
      <c r="A64" s="173" t="s">
        <v>62</v>
      </c>
      <c r="B64" s="172" t="s">
        <v>62</v>
      </c>
      <c r="C64" s="173" t="s">
        <v>179</v>
      </c>
      <c r="D64" s="174">
        <f>VLOOKUP(B64,'18-19 Allocation'!A:C,3,FALSE)</f>
        <v>141962</v>
      </c>
      <c r="E64" s="174">
        <v>0</v>
      </c>
      <c r="F64" s="174">
        <f t="shared" si="0"/>
        <v>141962</v>
      </c>
      <c r="G64" s="174">
        <f>-SUMIF('All 539A Disbursements'!A:A,Recon!A:A,'All 539A Disbursements'!G:G)</f>
        <v>-141962</v>
      </c>
      <c r="H64" s="174">
        <f t="shared" si="1"/>
        <v>0</v>
      </c>
      <c r="I64" s="174">
        <f>SUMIF('DB Remaining Balances'!C:C,Recon!B64,'DB Remaining Balances'!G:G)</f>
        <v>0</v>
      </c>
      <c r="J64" s="175">
        <f t="shared" si="2"/>
        <v>0</v>
      </c>
      <c r="K64" s="174">
        <f>IF(G64&lt;0,(VLOOKUP(A64,[1]Recon!$B:$H,7,FALSE)),"Prior Year Still Open")</f>
        <v>0</v>
      </c>
      <c r="L64" s="174"/>
      <c r="M64" s="176"/>
    </row>
    <row r="65" spans="1:13" x14ac:dyDescent="0.2">
      <c r="A65" s="134" t="s">
        <v>61</v>
      </c>
      <c r="B65" s="158" t="s">
        <v>61</v>
      </c>
      <c r="C65" s="134" t="s">
        <v>180</v>
      </c>
      <c r="D65" s="133">
        <f>VLOOKUP(B65,'18-19 Allocation'!A:C,3,FALSE)</f>
        <v>15502</v>
      </c>
      <c r="E65" s="133">
        <v>0</v>
      </c>
      <c r="F65" s="133">
        <f t="shared" si="0"/>
        <v>15502</v>
      </c>
      <c r="G65" s="133">
        <f>-SUMIF('All 539A Disbursements'!A:A,Recon!A:A,'All 539A Disbursements'!G:G)</f>
        <v>-15502</v>
      </c>
      <c r="H65" s="142">
        <f t="shared" si="1"/>
        <v>0</v>
      </c>
      <c r="I65" s="133">
        <f>SUMIF('DB Remaining Balances'!C:C,Recon!B65,'DB Remaining Balances'!G:G)</f>
        <v>0</v>
      </c>
      <c r="J65" s="143">
        <f t="shared" si="2"/>
        <v>0</v>
      </c>
      <c r="K65" s="133">
        <f>IF(G65&lt;0,(VLOOKUP(A65,[1]Recon!$B:$H,7,FALSE)),"Prior Year Still Open")</f>
        <v>0</v>
      </c>
      <c r="L65" s="133"/>
      <c r="M65" s="159"/>
    </row>
    <row r="66" spans="1:13" s="171" customFormat="1" x14ac:dyDescent="0.2">
      <c r="A66" s="173" t="s">
        <v>63</v>
      </c>
      <c r="B66" s="172" t="s">
        <v>63</v>
      </c>
      <c r="C66" s="173" t="s">
        <v>3</v>
      </c>
      <c r="D66" s="174">
        <f>VLOOKUP(B66,'18-19 Allocation'!A:C,3,FALSE)</f>
        <v>44834</v>
      </c>
      <c r="E66" s="174">
        <v>0</v>
      </c>
      <c r="F66" s="174">
        <f t="shared" si="0"/>
        <v>44834</v>
      </c>
      <c r="G66" s="174">
        <f>-SUMIF('All 539A Disbursements'!A:A,Recon!A:A,'All 539A Disbursements'!G:G)</f>
        <v>-44834</v>
      </c>
      <c r="H66" s="174">
        <f t="shared" si="1"/>
        <v>0</v>
      </c>
      <c r="I66" s="174">
        <f>SUMIF('DB Remaining Balances'!C:C,Recon!B66,'DB Remaining Balances'!G:G)</f>
        <v>0</v>
      </c>
      <c r="J66" s="175">
        <f t="shared" si="2"/>
        <v>0</v>
      </c>
      <c r="K66" s="174">
        <f>IF(G66&lt;0,(VLOOKUP(A66,[1]Recon!$B:$H,7,FALSE)),"Prior Year Still Open")</f>
        <v>0</v>
      </c>
      <c r="L66" s="174"/>
      <c r="M66" s="176"/>
    </row>
    <row r="67" spans="1:13" ht="13.5" thickBot="1" x14ac:dyDescent="0.25">
      <c r="A67" s="138" t="s">
        <v>64</v>
      </c>
      <c r="B67" s="162" t="s">
        <v>64</v>
      </c>
      <c r="C67" s="138" t="s">
        <v>4</v>
      </c>
      <c r="D67" s="137">
        <f>VLOOKUP(B67,'18-19 Allocation'!A:C,3,FALSE)</f>
        <v>142394</v>
      </c>
      <c r="E67" s="137">
        <v>0</v>
      </c>
      <c r="F67" s="137">
        <f t="shared" si="0"/>
        <v>142394</v>
      </c>
      <c r="G67" s="137">
        <f>-SUMIF('All 539A Disbursements'!A:A,Recon!A:A,'All 539A Disbursements'!G:G)</f>
        <v>-142394</v>
      </c>
      <c r="H67" s="163">
        <f>F67+G67</f>
        <v>0</v>
      </c>
      <c r="I67" s="137">
        <f>SUMIF('DB Remaining Balances'!C:C,Recon!B67,'DB Remaining Balances'!G:G)</f>
        <v>0</v>
      </c>
      <c r="J67" s="164">
        <f t="shared" si="2"/>
        <v>0</v>
      </c>
      <c r="K67" s="137">
        <f>IF(G67&lt;0,(VLOOKUP(A67,[1]Recon!$B:$H,7,FALSE)),"Prior Year Still Open")</f>
        <v>0</v>
      </c>
      <c r="L67" s="137"/>
      <c r="M67" s="165"/>
    </row>
    <row r="68" spans="1:13" x14ac:dyDescent="0.2"/>
    <row r="69" spans="1:13" s="145" customFormat="1" ht="13.5" thickBot="1" x14ac:dyDescent="0.25">
      <c r="A69" s="146"/>
      <c r="C69" s="145" t="s">
        <v>182</v>
      </c>
      <c r="D69" s="147">
        <f>SUM(D2:D68)</f>
        <v>154211966</v>
      </c>
      <c r="E69" s="147">
        <f t="shared" ref="E69:F69" si="15">SUM(E2:E68)</f>
        <v>0</v>
      </c>
      <c r="F69" s="147">
        <f t="shared" si="15"/>
        <v>154211966</v>
      </c>
      <c r="G69" s="147">
        <f>SUM(G2:G68)</f>
        <v>-154211966</v>
      </c>
      <c r="H69" s="147">
        <f>SUM(H2:H68)</f>
        <v>0</v>
      </c>
      <c r="I69" s="148">
        <f>SUM(I2:I68)</f>
        <v>0</v>
      </c>
      <c r="J69" s="147">
        <f>SUM(J2:J68)</f>
        <v>0</v>
      </c>
      <c r="K69" s="146"/>
      <c r="L69" s="146">
        <f>SUM(L2:L68)</f>
        <v>0</v>
      </c>
      <c r="M69" s="149"/>
    </row>
    <row r="70" spans="1:13" ht="14.25" thickTop="1" thickBot="1" x14ac:dyDescent="0.25">
      <c r="D70" s="150">
        <f>'18-19 Allocation'!C71</f>
        <v>154211966</v>
      </c>
      <c r="G70" s="183" t="s">
        <v>3423</v>
      </c>
      <c r="H70" s="222">
        <v>0</v>
      </c>
      <c r="I70" s="146">
        <f>SUM('DB Remaining Balances'!G:G)</f>
        <v>0</v>
      </c>
    </row>
    <row r="71" spans="1:13" x14ac:dyDescent="0.2">
      <c r="D71" s="37">
        <f>D69-D70</f>
        <v>0</v>
      </c>
      <c r="G71" s="184" t="s">
        <v>187</v>
      </c>
      <c r="H71" s="151">
        <f>H69-H70</f>
        <v>0</v>
      </c>
      <c r="I71" s="151">
        <f>I69-I70</f>
        <v>0</v>
      </c>
    </row>
  </sheetData>
  <autoFilter ref="B1:M1" xr:uid="{00000000-0009-0000-0000-000000000000}"/>
  <conditionalFormatting sqref="J1:J30 J41:J42 J44:J60 J32:J39 J62:J67 J69 J72:J1048576">
    <cfRule type="cellIs" dxfId="19" priority="21" operator="equal">
      <formula>0</formula>
    </cfRule>
    <cfRule type="cellIs" dxfId="18" priority="22" operator="lessThan">
      <formula>0.1</formula>
    </cfRule>
    <cfRule type="cellIs" dxfId="17" priority="23" operator="greaterThan">
      <formula>0.1</formula>
    </cfRule>
  </conditionalFormatting>
  <conditionalFormatting sqref="J40">
    <cfRule type="cellIs" dxfId="16" priority="18" operator="equal">
      <formula>0</formula>
    </cfRule>
    <cfRule type="cellIs" dxfId="15" priority="19" operator="lessThan">
      <formula>0.1</formula>
    </cfRule>
    <cfRule type="cellIs" dxfId="14" priority="20" operator="greaterThan">
      <formula>0.1</formula>
    </cfRule>
  </conditionalFormatting>
  <conditionalFormatting sqref="J43">
    <cfRule type="cellIs" dxfId="13" priority="15" operator="equal">
      <formula>0</formula>
    </cfRule>
    <cfRule type="cellIs" dxfId="12" priority="16" operator="lessThan">
      <formula>0.1</formula>
    </cfRule>
    <cfRule type="cellIs" dxfId="11" priority="17" operator="greaterThan">
      <formula>0.1</formula>
    </cfRule>
  </conditionalFormatting>
  <conditionalFormatting sqref="J31">
    <cfRule type="cellIs" dxfId="10" priority="12" operator="equal">
      <formula>0</formula>
    </cfRule>
    <cfRule type="cellIs" dxfId="9" priority="13" operator="lessThan">
      <formula>0.1</formula>
    </cfRule>
    <cfRule type="cellIs" dxfId="8" priority="14" operator="greaterThan">
      <formula>0.1</formula>
    </cfRule>
  </conditionalFormatting>
  <conditionalFormatting sqref="J61">
    <cfRule type="cellIs" dxfId="7" priority="9" operator="equal">
      <formula>0</formula>
    </cfRule>
    <cfRule type="cellIs" dxfId="6" priority="10" operator="lessThan">
      <formula>0.1</formula>
    </cfRule>
    <cfRule type="cellIs" dxfId="5" priority="11" operator="greaterThan">
      <formula>0.1</formula>
    </cfRule>
  </conditionalFormatting>
  <conditionalFormatting sqref="K2:K67">
    <cfRule type="uniqueValues" dxfId="4" priority="3"/>
    <cfRule type="containsText" dxfId="3" priority="7" operator="containsText" text="Prior Year Still Open">
      <formula>NOT(ISERROR(SEARCH("Prior Year Still Open",K2)))</formula>
    </cfRule>
    <cfRule type="cellIs" dxfId="2" priority="8" operator="equal">
      <formula>0</formula>
    </cfRule>
  </conditionalFormatting>
  <conditionalFormatting sqref="H71">
    <cfRule type="cellIs" dxfId="1" priority="1" operator="notEqual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P784"/>
  <sheetViews>
    <sheetView topLeftCell="A221" workbookViewId="0">
      <selection activeCell="B237" sqref="B237"/>
    </sheetView>
  </sheetViews>
  <sheetFormatPr defaultColWidth="241.42578125" defaultRowHeight="12.75" x14ac:dyDescent="0.2"/>
  <cols>
    <col min="1" max="1" width="5.140625" style="1" bestFit="1" customWidth="1"/>
    <col min="2" max="2" width="17.5703125" style="1" bestFit="1" customWidth="1"/>
    <col min="3" max="3" width="7.42578125" style="1" bestFit="1" customWidth="1"/>
    <col min="4" max="4" width="9" style="1" bestFit="1" customWidth="1"/>
    <col min="5" max="5" width="89.28515625" style="1" bestFit="1" customWidth="1"/>
    <col min="6" max="6" width="11.85546875" style="1" bestFit="1" customWidth="1"/>
    <col min="7" max="7" width="13.5703125" style="1" bestFit="1" customWidth="1"/>
    <col min="8" max="8" width="9.42578125" style="1" bestFit="1" customWidth="1"/>
    <col min="9" max="9" width="10.7109375" style="1" bestFit="1" customWidth="1"/>
    <col min="10" max="10" width="36.5703125" style="1" bestFit="1" customWidth="1"/>
    <col min="11" max="11" width="25.7109375" style="1" bestFit="1" customWidth="1"/>
    <col min="12" max="12" width="31.28515625" style="1" bestFit="1" customWidth="1"/>
    <col min="13" max="13" width="33.7109375" style="1" bestFit="1" customWidth="1"/>
    <col min="14" max="14" width="16.28515625" style="1" bestFit="1" customWidth="1"/>
    <col min="15" max="15" width="3.28515625" style="1" bestFit="1" customWidth="1"/>
    <col min="16" max="16" width="10.7109375" style="1" bestFit="1" customWidth="1"/>
    <col min="17" max="16384" width="241.42578125" style="1"/>
  </cols>
  <sheetData>
    <row r="1" spans="1:16" x14ac:dyDescent="0.2">
      <c r="A1" s="3" t="s">
        <v>0</v>
      </c>
      <c r="B1" s="3" t="s">
        <v>201</v>
      </c>
      <c r="C1" s="3" t="s">
        <v>196</v>
      </c>
      <c r="D1" s="3" t="s">
        <v>197</v>
      </c>
      <c r="E1" s="3" t="s">
        <v>198</v>
      </c>
      <c r="F1" s="3" t="s">
        <v>199</v>
      </c>
      <c r="G1" s="3" t="s">
        <v>200</v>
      </c>
      <c r="H1" s="3" t="s">
        <v>202</v>
      </c>
      <c r="I1" s="3" t="s">
        <v>203</v>
      </c>
      <c r="J1" s="3" t="s">
        <v>204</v>
      </c>
      <c r="K1" s="3" t="s">
        <v>205</v>
      </c>
      <c r="L1" s="3" t="s">
        <v>206</v>
      </c>
      <c r="M1" s="3" t="s">
        <v>207</v>
      </c>
      <c r="N1" s="3" t="s">
        <v>208</v>
      </c>
      <c r="O1" s="3" t="s">
        <v>209</v>
      </c>
      <c r="P1" s="3" t="s">
        <v>210</v>
      </c>
    </row>
    <row r="2" spans="1:16" x14ac:dyDescent="0.2">
      <c r="A2" s="4">
        <v>211</v>
      </c>
      <c r="B2" s="5" t="s">
        <v>215</v>
      </c>
      <c r="C2" s="5" t="s">
        <v>32</v>
      </c>
      <c r="D2" s="5" t="s">
        <v>211</v>
      </c>
      <c r="E2" s="5" t="s">
        <v>212</v>
      </c>
      <c r="F2" s="5" t="s">
        <v>213</v>
      </c>
      <c r="G2" s="5" t="s">
        <v>214</v>
      </c>
      <c r="H2" s="5" t="s">
        <v>216</v>
      </c>
      <c r="I2" s="5" t="s">
        <v>217</v>
      </c>
      <c r="J2" s="5" t="s">
        <v>218</v>
      </c>
      <c r="K2" s="5" t="s">
        <v>219</v>
      </c>
      <c r="L2" s="5" t="s">
        <v>220</v>
      </c>
      <c r="M2" s="5" t="s">
        <v>221</v>
      </c>
      <c r="N2" s="5" t="s">
        <v>222</v>
      </c>
      <c r="O2" s="5" t="s">
        <v>223</v>
      </c>
      <c r="P2" s="5" t="s">
        <v>224</v>
      </c>
    </row>
    <row r="3" spans="1:16" x14ac:dyDescent="0.2">
      <c r="A3" s="4">
        <v>212</v>
      </c>
      <c r="B3" s="5" t="s">
        <v>228</v>
      </c>
      <c r="C3" s="5" t="s">
        <v>6</v>
      </c>
      <c r="D3" s="5" t="s">
        <v>225</v>
      </c>
      <c r="E3" s="5" t="s">
        <v>226</v>
      </c>
      <c r="F3" s="5" t="s">
        <v>213</v>
      </c>
      <c r="G3" s="5" t="s">
        <v>227</v>
      </c>
      <c r="H3" s="5" t="s">
        <v>216</v>
      </c>
      <c r="I3" s="5" t="s">
        <v>217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</row>
    <row r="4" spans="1:16" x14ac:dyDescent="0.2">
      <c r="A4" s="4">
        <v>213</v>
      </c>
      <c r="B4" s="5" t="s">
        <v>232</v>
      </c>
      <c r="C4" s="5" t="s">
        <v>8</v>
      </c>
      <c r="D4" s="5" t="s">
        <v>229</v>
      </c>
      <c r="E4" s="5" t="s">
        <v>230</v>
      </c>
      <c r="F4" s="5" t="s">
        <v>213</v>
      </c>
      <c r="G4" s="5" t="s">
        <v>231</v>
      </c>
      <c r="H4" s="5" t="s">
        <v>216</v>
      </c>
      <c r="I4" s="5" t="s">
        <v>217</v>
      </c>
      <c r="J4" s="5" t="s">
        <v>233</v>
      </c>
      <c r="K4" s="5" t="s">
        <v>234</v>
      </c>
      <c r="L4" s="5" t="s">
        <v>220</v>
      </c>
      <c r="M4" s="5" t="s">
        <v>235</v>
      </c>
      <c r="N4" s="5" t="s">
        <v>236</v>
      </c>
      <c r="O4" s="5" t="s">
        <v>223</v>
      </c>
      <c r="P4" s="5" t="s">
        <v>237</v>
      </c>
    </row>
    <row r="5" spans="1:16" x14ac:dyDescent="0.2">
      <c r="A5" s="4">
        <v>214</v>
      </c>
      <c r="B5" s="5" t="s">
        <v>241</v>
      </c>
      <c r="C5" s="5" t="s">
        <v>10</v>
      </c>
      <c r="D5" s="5" t="s">
        <v>238</v>
      </c>
      <c r="E5" s="5" t="s">
        <v>239</v>
      </c>
      <c r="F5" s="5" t="s">
        <v>213</v>
      </c>
      <c r="G5" s="5" t="s">
        <v>240</v>
      </c>
      <c r="H5" s="5" t="s">
        <v>216</v>
      </c>
      <c r="I5" s="5" t="s">
        <v>217</v>
      </c>
      <c r="J5" s="5" t="s">
        <v>242</v>
      </c>
      <c r="K5" s="5" t="s">
        <v>243</v>
      </c>
      <c r="L5" s="5" t="s">
        <v>220</v>
      </c>
      <c r="M5" s="5" t="s">
        <v>244</v>
      </c>
      <c r="N5" s="5" t="s">
        <v>245</v>
      </c>
      <c r="O5" s="5" t="s">
        <v>223</v>
      </c>
      <c r="P5" s="5" t="s">
        <v>246</v>
      </c>
    </row>
    <row r="6" spans="1:16" x14ac:dyDescent="0.2">
      <c r="A6" s="4">
        <v>215</v>
      </c>
      <c r="B6" s="5" t="s">
        <v>251</v>
      </c>
      <c r="C6" s="5" t="s">
        <v>247</v>
      </c>
      <c r="D6" s="5" t="s">
        <v>248</v>
      </c>
      <c r="E6" s="5" t="s">
        <v>249</v>
      </c>
      <c r="F6" s="5" t="s">
        <v>213</v>
      </c>
      <c r="G6" s="5" t="s">
        <v>250</v>
      </c>
      <c r="H6" s="5" t="s">
        <v>216</v>
      </c>
      <c r="I6" s="5" t="s">
        <v>217</v>
      </c>
      <c r="J6" s="5" t="s">
        <v>1</v>
      </c>
      <c r="K6" s="5" t="s">
        <v>1</v>
      </c>
      <c r="L6" s="5" t="s">
        <v>1</v>
      </c>
      <c r="M6" s="5" t="s">
        <v>1</v>
      </c>
      <c r="N6" s="5" t="s">
        <v>1</v>
      </c>
      <c r="O6" s="5" t="s">
        <v>1</v>
      </c>
      <c r="P6" s="5" t="s">
        <v>1</v>
      </c>
    </row>
    <row r="7" spans="1:16" x14ac:dyDescent="0.2">
      <c r="A7" s="4">
        <v>216</v>
      </c>
      <c r="B7" s="5" t="s">
        <v>256</v>
      </c>
      <c r="C7" s="5" t="s">
        <v>252</v>
      </c>
      <c r="D7" s="5" t="s">
        <v>253</v>
      </c>
      <c r="E7" s="5" t="s">
        <v>254</v>
      </c>
      <c r="F7" s="5" t="s">
        <v>213</v>
      </c>
      <c r="G7" s="5" t="s">
        <v>255</v>
      </c>
      <c r="H7" s="5" t="s">
        <v>216</v>
      </c>
      <c r="I7" s="5" t="s">
        <v>217</v>
      </c>
      <c r="J7" s="5" t="s">
        <v>1</v>
      </c>
      <c r="K7" s="5" t="s">
        <v>1</v>
      </c>
      <c r="L7" s="5" t="s">
        <v>1</v>
      </c>
      <c r="M7" s="5" t="s">
        <v>1</v>
      </c>
      <c r="N7" s="5" t="s">
        <v>1</v>
      </c>
      <c r="O7" s="5" t="s">
        <v>1</v>
      </c>
      <c r="P7" s="5" t="s">
        <v>1</v>
      </c>
    </row>
    <row r="8" spans="1:16" x14ac:dyDescent="0.2">
      <c r="A8" s="4">
        <v>217</v>
      </c>
      <c r="B8" s="5" t="s">
        <v>260</v>
      </c>
      <c r="C8" s="5" t="s">
        <v>57</v>
      </c>
      <c r="D8" s="5" t="s">
        <v>257</v>
      </c>
      <c r="E8" s="5" t="s">
        <v>258</v>
      </c>
      <c r="F8" s="5" t="s">
        <v>213</v>
      </c>
      <c r="G8" s="5" t="s">
        <v>259</v>
      </c>
      <c r="H8" s="5" t="s">
        <v>216</v>
      </c>
      <c r="I8" s="5" t="s">
        <v>217</v>
      </c>
      <c r="J8" s="5" t="s">
        <v>261</v>
      </c>
      <c r="K8" s="5" t="s">
        <v>262</v>
      </c>
      <c r="L8" s="5" t="s">
        <v>220</v>
      </c>
      <c r="M8" s="5" t="s">
        <v>263</v>
      </c>
      <c r="N8" s="5" t="s">
        <v>264</v>
      </c>
      <c r="O8" s="5" t="s">
        <v>223</v>
      </c>
      <c r="P8" s="5" t="s">
        <v>265</v>
      </c>
    </row>
    <row r="9" spans="1:16" x14ac:dyDescent="0.2">
      <c r="A9" s="4">
        <v>952</v>
      </c>
      <c r="B9" s="5" t="s">
        <v>1</v>
      </c>
      <c r="C9" s="5" t="s">
        <v>266</v>
      </c>
      <c r="D9" s="5" t="s">
        <v>1</v>
      </c>
      <c r="E9" s="5" t="s">
        <v>267</v>
      </c>
      <c r="F9" s="5" t="s">
        <v>1</v>
      </c>
      <c r="G9" s="5" t="s">
        <v>268</v>
      </c>
      <c r="H9" s="5" t="s">
        <v>1</v>
      </c>
      <c r="I9" s="5" t="s">
        <v>269</v>
      </c>
      <c r="J9" s="5" t="s">
        <v>1</v>
      </c>
      <c r="K9" s="5" t="s">
        <v>1</v>
      </c>
      <c r="L9" s="5" t="s">
        <v>1</v>
      </c>
      <c r="M9" s="5" t="s">
        <v>1</v>
      </c>
      <c r="N9" s="5" t="s">
        <v>1</v>
      </c>
      <c r="O9" s="5" t="s">
        <v>1</v>
      </c>
      <c r="P9" s="5" t="s">
        <v>1</v>
      </c>
    </row>
    <row r="10" spans="1:16" x14ac:dyDescent="0.2">
      <c r="A10" s="4">
        <v>954</v>
      </c>
      <c r="B10" s="5" t="s">
        <v>273</v>
      </c>
      <c r="C10" s="5" t="s">
        <v>270</v>
      </c>
      <c r="D10" s="5" t="s">
        <v>1</v>
      </c>
      <c r="E10" s="5" t="s">
        <v>271</v>
      </c>
      <c r="F10" s="5" t="s">
        <v>1</v>
      </c>
      <c r="G10" s="5" t="s">
        <v>272</v>
      </c>
      <c r="H10" s="5" t="s">
        <v>216</v>
      </c>
      <c r="I10" s="5" t="s">
        <v>217</v>
      </c>
      <c r="J10" s="5" t="s">
        <v>1</v>
      </c>
      <c r="K10" s="5" t="s">
        <v>1</v>
      </c>
      <c r="L10" s="5" t="s">
        <v>1</v>
      </c>
      <c r="M10" s="5" t="s">
        <v>1</v>
      </c>
      <c r="N10" s="5" t="s">
        <v>1</v>
      </c>
      <c r="O10" s="5" t="s">
        <v>1</v>
      </c>
      <c r="P10" s="5" t="s">
        <v>1</v>
      </c>
    </row>
    <row r="11" spans="1:16" x14ac:dyDescent="0.2">
      <c r="A11" s="4">
        <v>801</v>
      </c>
      <c r="B11" s="5" t="s">
        <v>278</v>
      </c>
      <c r="C11" s="5" t="s">
        <v>274</v>
      </c>
      <c r="D11" s="5" t="s">
        <v>1</v>
      </c>
      <c r="E11" s="5" t="s">
        <v>275</v>
      </c>
      <c r="F11" s="5" t="s">
        <v>276</v>
      </c>
      <c r="G11" s="5" t="s">
        <v>277</v>
      </c>
      <c r="H11" s="5" t="s">
        <v>279</v>
      </c>
      <c r="I11" s="5" t="s">
        <v>217</v>
      </c>
      <c r="J11" s="5" t="s">
        <v>1</v>
      </c>
      <c r="K11" s="5" t="s">
        <v>1</v>
      </c>
      <c r="L11" s="5" t="s">
        <v>1</v>
      </c>
      <c r="M11" s="5" t="s">
        <v>1</v>
      </c>
      <c r="N11" s="5" t="s">
        <v>1</v>
      </c>
      <c r="O11" s="5" t="s">
        <v>1</v>
      </c>
      <c r="P11" s="5" t="s">
        <v>1</v>
      </c>
    </row>
    <row r="12" spans="1:16" x14ac:dyDescent="0.2">
      <c r="A12" s="4">
        <v>218</v>
      </c>
      <c r="B12" s="5" t="s">
        <v>285</v>
      </c>
      <c r="C12" s="5" t="s">
        <v>280</v>
      </c>
      <c r="D12" s="5" t="s">
        <v>281</v>
      </c>
      <c r="E12" s="5" t="s">
        <v>282</v>
      </c>
      <c r="F12" s="5" t="s">
        <v>283</v>
      </c>
      <c r="G12" s="5" t="s">
        <v>284</v>
      </c>
      <c r="H12" s="5" t="s">
        <v>216</v>
      </c>
      <c r="I12" s="5" t="s">
        <v>217</v>
      </c>
      <c r="J12" s="5" t="s">
        <v>286</v>
      </c>
      <c r="K12" s="5" t="s">
        <v>287</v>
      </c>
      <c r="L12" s="5" t="s">
        <v>1</v>
      </c>
      <c r="M12" s="5" t="s">
        <v>288</v>
      </c>
      <c r="N12" s="5" t="s">
        <v>289</v>
      </c>
      <c r="O12" s="5" t="s">
        <v>223</v>
      </c>
      <c r="P12" s="5" t="s">
        <v>290</v>
      </c>
    </row>
    <row r="13" spans="1:16" x14ac:dyDescent="0.2">
      <c r="A13" s="4">
        <v>219</v>
      </c>
      <c r="B13" s="5" t="s">
        <v>215</v>
      </c>
      <c r="C13" s="5" t="s">
        <v>66</v>
      </c>
      <c r="D13" s="5" t="s">
        <v>1</v>
      </c>
      <c r="E13" s="5" t="s">
        <v>67</v>
      </c>
      <c r="F13" s="5" t="s">
        <v>1</v>
      </c>
      <c r="G13" s="5" t="s">
        <v>214</v>
      </c>
      <c r="H13" s="5" t="s">
        <v>216</v>
      </c>
      <c r="I13" s="5" t="s">
        <v>217</v>
      </c>
      <c r="J13" s="5" t="s">
        <v>218</v>
      </c>
      <c r="K13" s="5" t="s">
        <v>219</v>
      </c>
      <c r="L13" s="5" t="s">
        <v>220</v>
      </c>
      <c r="M13" s="5" t="s">
        <v>221</v>
      </c>
      <c r="N13" s="5" t="s">
        <v>222</v>
      </c>
      <c r="O13" s="5" t="s">
        <v>223</v>
      </c>
      <c r="P13" s="5" t="s">
        <v>224</v>
      </c>
    </row>
    <row r="14" spans="1:16" x14ac:dyDescent="0.2">
      <c r="A14" s="4">
        <v>220</v>
      </c>
      <c r="B14" s="5" t="s">
        <v>228</v>
      </c>
      <c r="C14" s="5" t="s">
        <v>68</v>
      </c>
      <c r="D14" s="5" t="s">
        <v>1</v>
      </c>
      <c r="E14" s="5" t="s">
        <v>291</v>
      </c>
      <c r="F14" s="5" t="s">
        <v>1</v>
      </c>
      <c r="G14" s="5" t="s">
        <v>227</v>
      </c>
      <c r="H14" s="5" t="s">
        <v>216</v>
      </c>
      <c r="I14" s="5" t="s">
        <v>217</v>
      </c>
      <c r="J14" s="5" t="s">
        <v>1</v>
      </c>
      <c r="K14" s="5" t="s">
        <v>1</v>
      </c>
      <c r="L14" s="5" t="s">
        <v>1</v>
      </c>
      <c r="M14" s="5" t="s">
        <v>1</v>
      </c>
      <c r="N14" s="5" t="s">
        <v>1</v>
      </c>
      <c r="O14" s="5" t="s">
        <v>1</v>
      </c>
      <c r="P14" s="5" t="s">
        <v>1</v>
      </c>
    </row>
    <row r="15" spans="1:16" x14ac:dyDescent="0.2">
      <c r="A15" s="4">
        <v>221</v>
      </c>
      <c r="B15" s="5" t="s">
        <v>232</v>
      </c>
      <c r="C15" s="5" t="s">
        <v>70</v>
      </c>
      <c r="D15" s="5" t="s">
        <v>1</v>
      </c>
      <c r="E15" s="5" t="s">
        <v>71</v>
      </c>
      <c r="F15" s="5" t="s">
        <v>1</v>
      </c>
      <c r="G15" s="5" t="s">
        <v>231</v>
      </c>
      <c r="H15" s="5" t="s">
        <v>216</v>
      </c>
      <c r="I15" s="5" t="s">
        <v>217</v>
      </c>
      <c r="J15" s="5" t="s">
        <v>233</v>
      </c>
      <c r="K15" s="5" t="s">
        <v>234</v>
      </c>
      <c r="L15" s="5" t="s">
        <v>220</v>
      </c>
      <c r="M15" s="5" t="s">
        <v>235</v>
      </c>
      <c r="N15" s="5" t="s">
        <v>236</v>
      </c>
      <c r="O15" s="5" t="s">
        <v>223</v>
      </c>
      <c r="P15" s="5" t="s">
        <v>237</v>
      </c>
    </row>
    <row r="16" spans="1:16" x14ac:dyDescent="0.2">
      <c r="A16" s="4">
        <v>222</v>
      </c>
      <c r="B16" s="5" t="s">
        <v>241</v>
      </c>
      <c r="C16" s="5" t="s">
        <v>72</v>
      </c>
      <c r="D16" s="5" t="s">
        <v>1</v>
      </c>
      <c r="E16" s="5" t="s">
        <v>73</v>
      </c>
      <c r="F16" s="5" t="s">
        <v>1</v>
      </c>
      <c r="G16" s="5" t="s">
        <v>240</v>
      </c>
      <c r="H16" s="5" t="s">
        <v>216</v>
      </c>
      <c r="I16" s="5" t="s">
        <v>217</v>
      </c>
      <c r="J16" s="5" t="s">
        <v>242</v>
      </c>
      <c r="K16" s="5" t="s">
        <v>243</v>
      </c>
      <c r="L16" s="5" t="s">
        <v>220</v>
      </c>
      <c r="M16" s="5" t="s">
        <v>244</v>
      </c>
      <c r="N16" s="5" t="s">
        <v>245</v>
      </c>
      <c r="O16" s="5" t="s">
        <v>223</v>
      </c>
      <c r="P16" s="5" t="s">
        <v>246</v>
      </c>
    </row>
    <row r="17" spans="1:16" x14ac:dyDescent="0.2">
      <c r="A17" s="4">
        <v>223</v>
      </c>
      <c r="B17" s="5" t="s">
        <v>260</v>
      </c>
      <c r="C17" s="5" t="s">
        <v>74</v>
      </c>
      <c r="D17" s="5" t="s">
        <v>1</v>
      </c>
      <c r="E17" s="5" t="s">
        <v>75</v>
      </c>
      <c r="F17" s="5" t="s">
        <v>1</v>
      </c>
      <c r="G17" s="5" t="s">
        <v>259</v>
      </c>
      <c r="H17" s="5" t="s">
        <v>216</v>
      </c>
      <c r="I17" s="5" t="s">
        <v>217</v>
      </c>
      <c r="J17" s="5" t="s">
        <v>261</v>
      </c>
      <c r="K17" s="5" t="s">
        <v>262</v>
      </c>
      <c r="L17" s="5" t="s">
        <v>220</v>
      </c>
      <c r="M17" s="5" t="s">
        <v>263</v>
      </c>
      <c r="N17" s="5" t="s">
        <v>264</v>
      </c>
      <c r="O17" s="5" t="s">
        <v>223</v>
      </c>
      <c r="P17" s="5" t="s">
        <v>265</v>
      </c>
    </row>
    <row r="18" spans="1:16" x14ac:dyDescent="0.2">
      <c r="A18" s="4">
        <v>224</v>
      </c>
      <c r="B18" s="5" t="s">
        <v>296</v>
      </c>
      <c r="C18" s="5" t="s">
        <v>292</v>
      </c>
      <c r="D18" s="5" t="s">
        <v>293</v>
      </c>
      <c r="E18" s="5" t="s">
        <v>294</v>
      </c>
      <c r="F18" s="5" t="s">
        <v>283</v>
      </c>
      <c r="G18" s="5" t="s">
        <v>295</v>
      </c>
      <c r="H18" s="5" t="s">
        <v>216</v>
      </c>
      <c r="I18" s="5" t="s">
        <v>217</v>
      </c>
      <c r="J18" s="5" t="s">
        <v>1</v>
      </c>
      <c r="K18" s="5" t="s">
        <v>1</v>
      </c>
      <c r="L18" s="5" t="s">
        <v>1</v>
      </c>
      <c r="M18" s="5" t="s">
        <v>1</v>
      </c>
      <c r="N18" s="5" t="s">
        <v>1</v>
      </c>
      <c r="O18" s="5" t="s">
        <v>1</v>
      </c>
      <c r="P18" s="5" t="s">
        <v>1</v>
      </c>
    </row>
    <row r="19" spans="1:16" x14ac:dyDescent="0.2">
      <c r="A19" s="4">
        <v>910</v>
      </c>
      <c r="B19" s="5" t="s">
        <v>285</v>
      </c>
      <c r="C19" s="5" t="s">
        <v>297</v>
      </c>
      <c r="D19" s="5" t="s">
        <v>1</v>
      </c>
      <c r="E19" s="5" t="s">
        <v>298</v>
      </c>
      <c r="F19" s="5" t="s">
        <v>283</v>
      </c>
      <c r="G19" s="5" t="s">
        <v>284</v>
      </c>
      <c r="H19" s="5" t="s">
        <v>216</v>
      </c>
      <c r="I19" s="5" t="s">
        <v>217</v>
      </c>
      <c r="J19" s="5" t="s">
        <v>1</v>
      </c>
      <c r="K19" s="5" t="s">
        <v>1</v>
      </c>
      <c r="L19" s="5" t="s">
        <v>1</v>
      </c>
      <c r="M19" s="5" t="s">
        <v>1</v>
      </c>
      <c r="N19" s="5" t="s">
        <v>1</v>
      </c>
      <c r="O19" s="5" t="s">
        <v>1</v>
      </c>
      <c r="P19" s="5" t="s">
        <v>1</v>
      </c>
    </row>
    <row r="20" spans="1:16" x14ac:dyDescent="0.2">
      <c r="A20" s="4">
        <v>225</v>
      </c>
      <c r="B20" s="5" t="s">
        <v>303</v>
      </c>
      <c r="C20" s="5" t="s">
        <v>21</v>
      </c>
      <c r="D20" s="5" t="s">
        <v>299</v>
      </c>
      <c r="E20" s="5" t="s">
        <v>300</v>
      </c>
      <c r="F20" s="5" t="s">
        <v>301</v>
      </c>
      <c r="G20" s="5" t="s">
        <v>302</v>
      </c>
      <c r="H20" s="5" t="s">
        <v>216</v>
      </c>
      <c r="I20" s="5" t="s">
        <v>217</v>
      </c>
      <c r="J20" s="5" t="s">
        <v>304</v>
      </c>
      <c r="K20" s="5" t="s">
        <v>305</v>
      </c>
      <c r="L20" s="5" t="s">
        <v>220</v>
      </c>
      <c r="M20" s="5" t="s">
        <v>306</v>
      </c>
      <c r="N20" s="5" t="s">
        <v>307</v>
      </c>
      <c r="O20" s="5" t="s">
        <v>223</v>
      </c>
      <c r="P20" s="5" t="s">
        <v>308</v>
      </c>
    </row>
    <row r="21" spans="1:16" x14ac:dyDescent="0.2">
      <c r="A21" s="4">
        <v>226</v>
      </c>
      <c r="B21" s="5" t="s">
        <v>312</v>
      </c>
      <c r="C21" s="5" t="s">
        <v>49</v>
      </c>
      <c r="D21" s="5" t="s">
        <v>309</v>
      </c>
      <c r="E21" s="5" t="s">
        <v>310</v>
      </c>
      <c r="F21" s="5" t="s">
        <v>301</v>
      </c>
      <c r="G21" s="5" t="s">
        <v>311</v>
      </c>
      <c r="H21" s="5" t="s">
        <v>313</v>
      </c>
      <c r="I21" s="5" t="s">
        <v>217</v>
      </c>
      <c r="J21" s="5" t="s">
        <v>314</v>
      </c>
      <c r="K21" s="5" t="s">
        <v>315</v>
      </c>
      <c r="L21" s="5" t="s">
        <v>220</v>
      </c>
      <c r="M21" s="5" t="s">
        <v>316</v>
      </c>
      <c r="N21" s="5" t="s">
        <v>307</v>
      </c>
      <c r="O21" s="5" t="s">
        <v>223</v>
      </c>
      <c r="P21" s="5" t="s">
        <v>317</v>
      </c>
    </row>
    <row r="22" spans="1:16" x14ac:dyDescent="0.2">
      <c r="A22" s="4">
        <v>227</v>
      </c>
      <c r="B22" s="5" t="s">
        <v>321</v>
      </c>
      <c r="C22" s="5" t="s">
        <v>13</v>
      </c>
      <c r="D22" s="5" t="s">
        <v>318</v>
      </c>
      <c r="E22" s="5" t="s">
        <v>319</v>
      </c>
      <c r="F22" s="5" t="s">
        <v>301</v>
      </c>
      <c r="G22" s="5" t="s">
        <v>320</v>
      </c>
      <c r="H22" s="5" t="s">
        <v>216</v>
      </c>
      <c r="I22" s="5" t="s">
        <v>217</v>
      </c>
      <c r="J22" s="5" t="s">
        <v>322</v>
      </c>
      <c r="K22" s="5" t="s">
        <v>323</v>
      </c>
      <c r="L22" s="5" t="s">
        <v>220</v>
      </c>
      <c r="M22" s="5" t="s">
        <v>324</v>
      </c>
      <c r="N22" s="5" t="s">
        <v>325</v>
      </c>
      <c r="O22" s="5" t="s">
        <v>223</v>
      </c>
      <c r="P22" s="5" t="s">
        <v>326</v>
      </c>
    </row>
    <row r="23" spans="1:16" x14ac:dyDescent="0.2">
      <c r="A23" s="4">
        <v>980</v>
      </c>
      <c r="B23" s="5" t="s">
        <v>328</v>
      </c>
      <c r="C23" s="5" t="s">
        <v>327</v>
      </c>
      <c r="D23" s="5" t="s">
        <v>318</v>
      </c>
      <c r="E23" s="5" t="s">
        <v>319</v>
      </c>
      <c r="F23" s="5" t="s">
        <v>301</v>
      </c>
      <c r="G23" s="5" t="s">
        <v>320</v>
      </c>
      <c r="H23" s="5" t="s">
        <v>313</v>
      </c>
      <c r="I23" s="5" t="s">
        <v>217</v>
      </c>
      <c r="J23" s="5" t="s">
        <v>1</v>
      </c>
      <c r="K23" s="5" t="s">
        <v>1</v>
      </c>
      <c r="L23" s="5" t="s">
        <v>1</v>
      </c>
      <c r="M23" s="5" t="s">
        <v>329</v>
      </c>
      <c r="N23" s="5" t="s">
        <v>330</v>
      </c>
      <c r="O23" s="5" t="s">
        <v>223</v>
      </c>
      <c r="P23" s="5" t="s">
        <v>331</v>
      </c>
    </row>
    <row r="24" spans="1:16" x14ac:dyDescent="0.2">
      <c r="A24" s="4">
        <v>228</v>
      </c>
      <c r="B24" s="5" t="s">
        <v>335</v>
      </c>
      <c r="C24" s="5" t="s">
        <v>31</v>
      </c>
      <c r="D24" s="5" t="s">
        <v>332</v>
      </c>
      <c r="E24" s="5" t="s">
        <v>333</v>
      </c>
      <c r="F24" s="5" t="s">
        <v>301</v>
      </c>
      <c r="G24" s="5" t="s">
        <v>334</v>
      </c>
      <c r="H24" s="5" t="s">
        <v>216</v>
      </c>
      <c r="I24" s="5" t="s">
        <v>217</v>
      </c>
      <c r="J24" s="5" t="s">
        <v>336</v>
      </c>
      <c r="K24" s="5" t="s">
        <v>337</v>
      </c>
      <c r="L24" s="5" t="s">
        <v>220</v>
      </c>
      <c r="M24" s="5" t="s">
        <v>338</v>
      </c>
      <c r="N24" s="5" t="s">
        <v>339</v>
      </c>
      <c r="O24" s="5" t="s">
        <v>223</v>
      </c>
      <c r="P24" s="5" t="s">
        <v>340</v>
      </c>
    </row>
    <row r="25" spans="1:16" x14ac:dyDescent="0.2">
      <c r="A25" s="4">
        <v>229</v>
      </c>
      <c r="B25" s="5" t="s">
        <v>345</v>
      </c>
      <c r="C25" s="5" t="s">
        <v>341</v>
      </c>
      <c r="D25" s="5" t="s">
        <v>342</v>
      </c>
      <c r="E25" s="5" t="s">
        <v>343</v>
      </c>
      <c r="F25" s="5" t="s">
        <v>301</v>
      </c>
      <c r="G25" s="5" t="s">
        <v>344</v>
      </c>
      <c r="H25" s="5" t="s">
        <v>216</v>
      </c>
      <c r="I25" s="5" t="s">
        <v>217</v>
      </c>
      <c r="J25" s="5" t="s">
        <v>346</v>
      </c>
      <c r="K25" s="5" t="s">
        <v>347</v>
      </c>
      <c r="L25" s="5" t="s">
        <v>1</v>
      </c>
      <c r="M25" s="5" t="s">
        <v>348</v>
      </c>
      <c r="N25" s="5" t="s">
        <v>349</v>
      </c>
      <c r="O25" s="5" t="s">
        <v>223</v>
      </c>
      <c r="P25" s="5" t="s">
        <v>350</v>
      </c>
    </row>
    <row r="26" spans="1:16" x14ac:dyDescent="0.2">
      <c r="A26" s="4">
        <v>230</v>
      </c>
      <c r="B26" s="5" t="s">
        <v>191</v>
      </c>
      <c r="C26" s="5" t="s">
        <v>7</v>
      </c>
      <c r="D26" s="5" t="s">
        <v>351</v>
      </c>
      <c r="E26" s="5" t="s">
        <v>352</v>
      </c>
      <c r="F26" s="5" t="s">
        <v>301</v>
      </c>
      <c r="G26" s="5" t="s">
        <v>353</v>
      </c>
      <c r="H26" s="5" t="s">
        <v>354</v>
      </c>
      <c r="I26" s="5" t="s">
        <v>217</v>
      </c>
      <c r="J26" s="5" t="s">
        <v>355</v>
      </c>
      <c r="K26" s="5" t="s">
        <v>356</v>
      </c>
      <c r="L26" s="5" t="s">
        <v>220</v>
      </c>
      <c r="M26" s="5" t="s">
        <v>357</v>
      </c>
      <c r="N26" s="5" t="s">
        <v>358</v>
      </c>
      <c r="O26" s="5" t="s">
        <v>223</v>
      </c>
      <c r="P26" s="5" t="s">
        <v>359</v>
      </c>
    </row>
    <row r="27" spans="1:16" x14ac:dyDescent="0.2">
      <c r="A27" s="4">
        <v>231</v>
      </c>
      <c r="B27" s="5" t="s">
        <v>364</v>
      </c>
      <c r="C27" s="5" t="s">
        <v>360</v>
      </c>
      <c r="D27" s="5" t="s">
        <v>361</v>
      </c>
      <c r="E27" s="5" t="s">
        <v>362</v>
      </c>
      <c r="F27" s="5" t="s">
        <v>301</v>
      </c>
      <c r="G27" s="5" t="s">
        <v>363</v>
      </c>
      <c r="H27" s="5" t="s">
        <v>216</v>
      </c>
      <c r="I27" s="5" t="s">
        <v>217</v>
      </c>
      <c r="J27" s="5" t="s">
        <v>1</v>
      </c>
      <c r="K27" s="5" t="s">
        <v>1</v>
      </c>
      <c r="L27" s="5" t="s">
        <v>1</v>
      </c>
      <c r="M27" s="5" t="s">
        <v>1</v>
      </c>
      <c r="N27" s="5" t="s">
        <v>1</v>
      </c>
      <c r="O27" s="5" t="s">
        <v>1</v>
      </c>
      <c r="P27" s="5" t="s">
        <v>1</v>
      </c>
    </row>
    <row r="28" spans="1:16" x14ac:dyDescent="0.2">
      <c r="A28" s="4">
        <v>907</v>
      </c>
      <c r="B28" s="5" t="s">
        <v>228</v>
      </c>
      <c r="C28" s="5" t="s">
        <v>365</v>
      </c>
      <c r="D28" s="5" t="s">
        <v>1</v>
      </c>
      <c r="E28" s="5" t="s">
        <v>366</v>
      </c>
      <c r="F28" s="5" t="s">
        <v>213</v>
      </c>
      <c r="G28" s="5" t="s">
        <v>227</v>
      </c>
      <c r="H28" s="5" t="s">
        <v>216</v>
      </c>
      <c r="I28" s="5" t="s">
        <v>217</v>
      </c>
      <c r="J28" s="5" t="s">
        <v>1</v>
      </c>
      <c r="K28" s="5" t="s">
        <v>1</v>
      </c>
      <c r="L28" s="5" t="s">
        <v>1</v>
      </c>
      <c r="M28" s="5" t="s">
        <v>1</v>
      </c>
      <c r="N28" s="5" t="s">
        <v>1</v>
      </c>
      <c r="O28" s="5" t="s">
        <v>1</v>
      </c>
      <c r="P28" s="5" t="s">
        <v>1</v>
      </c>
    </row>
    <row r="29" spans="1:16" x14ac:dyDescent="0.2">
      <c r="A29" s="4">
        <v>232</v>
      </c>
      <c r="B29" s="5" t="s">
        <v>372</v>
      </c>
      <c r="C29" s="5" t="s">
        <v>367</v>
      </c>
      <c r="D29" s="5" t="s">
        <v>368</v>
      </c>
      <c r="E29" s="5" t="s">
        <v>369</v>
      </c>
      <c r="F29" s="5" t="s">
        <v>370</v>
      </c>
      <c r="G29" s="5" t="s">
        <v>371</v>
      </c>
      <c r="H29" s="5" t="s">
        <v>313</v>
      </c>
      <c r="I29" s="5" t="s">
        <v>217</v>
      </c>
      <c r="J29" s="5" t="s">
        <v>373</v>
      </c>
      <c r="K29" s="5" t="s">
        <v>374</v>
      </c>
      <c r="L29" s="5" t="s">
        <v>1</v>
      </c>
      <c r="M29" s="5" t="s">
        <v>375</v>
      </c>
      <c r="N29" s="5" t="s">
        <v>376</v>
      </c>
      <c r="O29" s="5" t="s">
        <v>223</v>
      </c>
      <c r="P29" s="5" t="s">
        <v>377</v>
      </c>
    </row>
    <row r="30" spans="1:16" x14ac:dyDescent="0.2">
      <c r="A30" s="4">
        <v>233</v>
      </c>
      <c r="B30" s="5" t="s">
        <v>383</v>
      </c>
      <c r="C30" s="5" t="s">
        <v>378</v>
      </c>
      <c r="D30" s="5" t="s">
        <v>379</v>
      </c>
      <c r="E30" s="5" t="s">
        <v>380</v>
      </c>
      <c r="F30" s="5" t="s">
        <v>381</v>
      </c>
      <c r="G30" s="5" t="s">
        <v>382</v>
      </c>
      <c r="H30" s="5" t="s">
        <v>216</v>
      </c>
      <c r="I30" s="5" t="s">
        <v>217</v>
      </c>
      <c r="J30" s="5" t="s">
        <v>1</v>
      </c>
      <c r="K30" s="5" t="s">
        <v>1</v>
      </c>
      <c r="L30" s="5" t="s">
        <v>1</v>
      </c>
      <c r="M30" s="5" t="s">
        <v>1</v>
      </c>
      <c r="N30" s="5" t="s">
        <v>1</v>
      </c>
      <c r="O30" s="5" t="s">
        <v>1</v>
      </c>
      <c r="P30" s="5" t="s">
        <v>1</v>
      </c>
    </row>
    <row r="31" spans="1:16" x14ac:dyDescent="0.2">
      <c r="A31" s="4">
        <v>234</v>
      </c>
      <c r="B31" s="5" t="s">
        <v>388</v>
      </c>
      <c r="C31" s="5" t="s">
        <v>384</v>
      </c>
      <c r="D31" s="5" t="s">
        <v>385</v>
      </c>
      <c r="E31" s="5" t="s">
        <v>386</v>
      </c>
      <c r="F31" s="5" t="s">
        <v>381</v>
      </c>
      <c r="G31" s="5" t="s">
        <v>387</v>
      </c>
      <c r="H31" s="5" t="s">
        <v>216</v>
      </c>
      <c r="I31" s="5" t="s">
        <v>217</v>
      </c>
      <c r="J31" s="5" t="s">
        <v>1</v>
      </c>
      <c r="K31" s="5" t="s">
        <v>1</v>
      </c>
      <c r="L31" s="5" t="s">
        <v>1</v>
      </c>
      <c r="M31" s="5" t="s">
        <v>1</v>
      </c>
      <c r="N31" s="5" t="s">
        <v>1</v>
      </c>
      <c r="O31" s="5" t="s">
        <v>1</v>
      </c>
      <c r="P31" s="5" t="s">
        <v>1</v>
      </c>
    </row>
    <row r="32" spans="1:16" x14ac:dyDescent="0.2">
      <c r="A32" s="4">
        <v>235</v>
      </c>
      <c r="B32" s="5" t="s">
        <v>393</v>
      </c>
      <c r="C32" s="5" t="s">
        <v>389</v>
      </c>
      <c r="D32" s="5" t="s">
        <v>390</v>
      </c>
      <c r="E32" s="5" t="s">
        <v>391</v>
      </c>
      <c r="F32" s="5" t="s">
        <v>381</v>
      </c>
      <c r="G32" s="5" t="s">
        <v>392</v>
      </c>
      <c r="H32" s="5" t="s">
        <v>216</v>
      </c>
      <c r="I32" s="5" t="s">
        <v>217</v>
      </c>
      <c r="J32" s="5" t="s">
        <v>1</v>
      </c>
      <c r="K32" s="5" t="s">
        <v>1</v>
      </c>
      <c r="L32" s="5" t="s">
        <v>1</v>
      </c>
      <c r="M32" s="5" t="s">
        <v>1</v>
      </c>
      <c r="N32" s="5" t="s">
        <v>1</v>
      </c>
      <c r="O32" s="5" t="s">
        <v>1</v>
      </c>
      <c r="P32" s="5" t="s">
        <v>1</v>
      </c>
    </row>
    <row r="33" spans="1:16" x14ac:dyDescent="0.2">
      <c r="A33" s="4">
        <v>236</v>
      </c>
      <c r="B33" s="5" t="s">
        <v>398</v>
      </c>
      <c r="C33" s="5" t="s">
        <v>394</v>
      </c>
      <c r="D33" s="5" t="s">
        <v>395</v>
      </c>
      <c r="E33" s="5" t="s">
        <v>396</v>
      </c>
      <c r="F33" s="5" t="s">
        <v>381</v>
      </c>
      <c r="G33" s="5" t="s">
        <v>397</v>
      </c>
      <c r="H33" s="5" t="s">
        <v>216</v>
      </c>
      <c r="I33" s="5" t="s">
        <v>217</v>
      </c>
      <c r="J33" s="5" t="s">
        <v>1</v>
      </c>
      <c r="K33" s="5" t="s">
        <v>1</v>
      </c>
      <c r="L33" s="5" t="s">
        <v>1</v>
      </c>
      <c r="M33" s="5" t="s">
        <v>1</v>
      </c>
      <c r="N33" s="5" t="s">
        <v>1</v>
      </c>
      <c r="O33" s="5" t="s">
        <v>1</v>
      </c>
      <c r="P33" s="5" t="s">
        <v>1</v>
      </c>
    </row>
    <row r="34" spans="1:16" x14ac:dyDescent="0.2">
      <c r="A34" s="4">
        <v>905</v>
      </c>
      <c r="B34" s="5" t="s">
        <v>215</v>
      </c>
      <c r="C34" s="5" t="s">
        <v>399</v>
      </c>
      <c r="D34" s="5" t="s">
        <v>1</v>
      </c>
      <c r="E34" s="5" t="s">
        <v>400</v>
      </c>
      <c r="F34" s="5" t="s">
        <v>213</v>
      </c>
      <c r="G34" s="5" t="s">
        <v>214</v>
      </c>
      <c r="H34" s="5" t="s">
        <v>216</v>
      </c>
      <c r="I34" s="5" t="s">
        <v>217</v>
      </c>
      <c r="J34" s="5" t="s">
        <v>1</v>
      </c>
      <c r="K34" s="5" t="s">
        <v>1</v>
      </c>
      <c r="L34" s="5" t="s">
        <v>1</v>
      </c>
      <c r="M34" s="5" t="s">
        <v>1</v>
      </c>
      <c r="N34" s="5" t="s">
        <v>1</v>
      </c>
      <c r="O34" s="5" t="s">
        <v>1</v>
      </c>
      <c r="P34" s="5" t="s">
        <v>1</v>
      </c>
    </row>
    <row r="35" spans="1:16" x14ac:dyDescent="0.2">
      <c r="A35" s="4">
        <v>237</v>
      </c>
      <c r="B35" s="5" t="s">
        <v>405</v>
      </c>
      <c r="C35" s="5" t="s">
        <v>401</v>
      </c>
      <c r="D35" s="5" t="s">
        <v>402</v>
      </c>
      <c r="E35" s="5" t="s">
        <v>403</v>
      </c>
      <c r="F35" s="5" t="s">
        <v>381</v>
      </c>
      <c r="G35" s="5" t="s">
        <v>404</v>
      </c>
      <c r="H35" s="5" t="s">
        <v>216</v>
      </c>
      <c r="I35" s="5" t="s">
        <v>217</v>
      </c>
      <c r="J35" s="5" t="s">
        <v>406</v>
      </c>
      <c r="K35" s="5" t="s">
        <v>407</v>
      </c>
      <c r="L35" s="5" t="s">
        <v>1</v>
      </c>
      <c r="M35" s="5" t="s">
        <v>408</v>
      </c>
      <c r="N35" s="5" t="s">
        <v>409</v>
      </c>
      <c r="O35" s="5" t="s">
        <v>223</v>
      </c>
      <c r="P35" s="5" t="s">
        <v>410</v>
      </c>
    </row>
    <row r="36" spans="1:16" x14ac:dyDescent="0.2">
      <c r="A36" s="4">
        <v>238</v>
      </c>
      <c r="B36" s="5" t="s">
        <v>416</v>
      </c>
      <c r="C36" s="5" t="s">
        <v>411</v>
      </c>
      <c r="D36" s="5" t="s">
        <v>412</v>
      </c>
      <c r="E36" s="5" t="s">
        <v>413</v>
      </c>
      <c r="F36" s="5" t="s">
        <v>414</v>
      </c>
      <c r="G36" s="5" t="s">
        <v>415</v>
      </c>
      <c r="H36" s="5" t="s">
        <v>313</v>
      </c>
      <c r="I36" s="5" t="s">
        <v>217</v>
      </c>
      <c r="J36" s="5" t="s">
        <v>1</v>
      </c>
      <c r="K36" s="5" t="s">
        <v>1</v>
      </c>
      <c r="L36" s="5" t="s">
        <v>1</v>
      </c>
      <c r="M36" s="5" t="s">
        <v>1</v>
      </c>
      <c r="N36" s="5" t="s">
        <v>1</v>
      </c>
      <c r="O36" s="5" t="s">
        <v>1</v>
      </c>
      <c r="P36" s="5" t="s">
        <v>1</v>
      </c>
    </row>
    <row r="37" spans="1:16" x14ac:dyDescent="0.2">
      <c r="A37" s="4">
        <v>239</v>
      </c>
      <c r="B37" s="5" t="s">
        <v>303</v>
      </c>
      <c r="C37" s="5" t="s">
        <v>76</v>
      </c>
      <c r="D37" s="5" t="s">
        <v>1</v>
      </c>
      <c r="E37" s="5" t="s">
        <v>77</v>
      </c>
      <c r="F37" s="5" t="s">
        <v>1</v>
      </c>
      <c r="G37" s="5" t="s">
        <v>302</v>
      </c>
      <c r="H37" s="5" t="s">
        <v>216</v>
      </c>
      <c r="I37" s="5" t="s">
        <v>217</v>
      </c>
      <c r="J37" s="5" t="s">
        <v>304</v>
      </c>
      <c r="K37" s="5" t="s">
        <v>305</v>
      </c>
      <c r="L37" s="5" t="s">
        <v>220</v>
      </c>
      <c r="M37" s="5" t="s">
        <v>306</v>
      </c>
      <c r="N37" s="5" t="s">
        <v>307</v>
      </c>
      <c r="O37" s="5" t="s">
        <v>223</v>
      </c>
      <c r="P37" s="5" t="s">
        <v>308</v>
      </c>
    </row>
    <row r="38" spans="1:16" x14ac:dyDescent="0.2">
      <c r="A38" s="4">
        <v>240</v>
      </c>
      <c r="B38" s="5" t="s">
        <v>312</v>
      </c>
      <c r="C38" s="5" t="s">
        <v>78</v>
      </c>
      <c r="D38" s="5" t="s">
        <v>1</v>
      </c>
      <c r="E38" s="5" t="s">
        <v>79</v>
      </c>
      <c r="F38" s="5" t="s">
        <v>1</v>
      </c>
      <c r="G38" s="5" t="s">
        <v>311</v>
      </c>
      <c r="H38" s="5" t="s">
        <v>313</v>
      </c>
      <c r="I38" s="5" t="s">
        <v>217</v>
      </c>
      <c r="J38" s="5" t="s">
        <v>314</v>
      </c>
      <c r="K38" s="5" t="s">
        <v>315</v>
      </c>
      <c r="L38" s="5" t="s">
        <v>220</v>
      </c>
      <c r="M38" s="5" t="s">
        <v>316</v>
      </c>
      <c r="N38" s="5" t="s">
        <v>307</v>
      </c>
      <c r="O38" s="5" t="s">
        <v>223</v>
      </c>
      <c r="P38" s="5" t="s">
        <v>317</v>
      </c>
    </row>
    <row r="39" spans="1:16" x14ac:dyDescent="0.2">
      <c r="A39" s="4">
        <v>241</v>
      </c>
      <c r="B39" s="5" t="s">
        <v>321</v>
      </c>
      <c r="C39" s="5" t="s">
        <v>80</v>
      </c>
      <c r="D39" s="5" t="s">
        <v>1</v>
      </c>
      <c r="E39" s="5" t="s">
        <v>81</v>
      </c>
      <c r="F39" s="5" t="s">
        <v>1</v>
      </c>
      <c r="G39" s="5" t="s">
        <v>320</v>
      </c>
      <c r="H39" s="5" t="s">
        <v>216</v>
      </c>
      <c r="I39" s="5" t="s">
        <v>217</v>
      </c>
      <c r="J39" s="5" t="s">
        <v>322</v>
      </c>
      <c r="K39" s="5" t="s">
        <v>323</v>
      </c>
      <c r="L39" s="5" t="s">
        <v>220</v>
      </c>
      <c r="M39" s="5" t="s">
        <v>324</v>
      </c>
      <c r="N39" s="5" t="s">
        <v>307</v>
      </c>
      <c r="O39" s="5" t="s">
        <v>223</v>
      </c>
      <c r="P39" s="5" t="s">
        <v>326</v>
      </c>
    </row>
    <row r="40" spans="1:16" x14ac:dyDescent="0.2">
      <c r="A40" s="4">
        <v>242</v>
      </c>
      <c r="B40" s="5" t="s">
        <v>335</v>
      </c>
      <c r="C40" s="5" t="s">
        <v>82</v>
      </c>
      <c r="D40" s="5" t="s">
        <v>1</v>
      </c>
      <c r="E40" s="5" t="s">
        <v>83</v>
      </c>
      <c r="F40" s="5" t="s">
        <v>1</v>
      </c>
      <c r="G40" s="5" t="s">
        <v>334</v>
      </c>
      <c r="H40" s="5" t="s">
        <v>216</v>
      </c>
      <c r="I40" s="5" t="s">
        <v>217</v>
      </c>
      <c r="J40" s="5" t="s">
        <v>336</v>
      </c>
      <c r="K40" s="5" t="s">
        <v>337</v>
      </c>
      <c r="L40" s="5" t="s">
        <v>220</v>
      </c>
      <c r="M40" s="5" t="s">
        <v>338</v>
      </c>
      <c r="N40" s="5" t="s">
        <v>339</v>
      </c>
      <c r="O40" s="5" t="s">
        <v>223</v>
      </c>
      <c r="P40" s="5" t="s">
        <v>340</v>
      </c>
    </row>
    <row r="41" spans="1:16" x14ac:dyDescent="0.2">
      <c r="A41" s="4">
        <v>243</v>
      </c>
      <c r="B41" s="5" t="s">
        <v>191</v>
      </c>
      <c r="C41" s="5" t="s">
        <v>84</v>
      </c>
      <c r="D41" s="5" t="s">
        <v>1</v>
      </c>
      <c r="E41" s="5" t="s">
        <v>417</v>
      </c>
      <c r="F41" s="5" t="s">
        <v>1</v>
      </c>
      <c r="G41" s="5" t="s">
        <v>353</v>
      </c>
      <c r="H41" s="5" t="s">
        <v>354</v>
      </c>
      <c r="I41" s="5" t="s">
        <v>217</v>
      </c>
      <c r="J41" s="5" t="s">
        <v>355</v>
      </c>
      <c r="K41" s="5" t="s">
        <v>356</v>
      </c>
      <c r="L41" s="5" t="s">
        <v>220</v>
      </c>
      <c r="M41" s="5" t="s">
        <v>357</v>
      </c>
      <c r="N41" s="5" t="s">
        <v>358</v>
      </c>
      <c r="O41" s="5" t="s">
        <v>223</v>
      </c>
      <c r="P41" s="5" t="s">
        <v>359</v>
      </c>
    </row>
    <row r="42" spans="1:16" x14ac:dyDescent="0.2">
      <c r="A42" s="4">
        <v>244</v>
      </c>
      <c r="B42" s="5" t="s">
        <v>422</v>
      </c>
      <c r="C42" s="5" t="s">
        <v>418</v>
      </c>
      <c r="D42" s="5" t="s">
        <v>419</v>
      </c>
      <c r="E42" s="5" t="s">
        <v>420</v>
      </c>
      <c r="F42" s="5" t="s">
        <v>414</v>
      </c>
      <c r="G42" s="5" t="s">
        <v>421</v>
      </c>
      <c r="H42" s="5" t="s">
        <v>216</v>
      </c>
      <c r="I42" s="5" t="s">
        <v>217</v>
      </c>
      <c r="J42" s="5" t="s">
        <v>1</v>
      </c>
      <c r="K42" s="5" t="s">
        <v>1</v>
      </c>
      <c r="L42" s="5" t="s">
        <v>1</v>
      </c>
      <c r="M42" s="5" t="s">
        <v>1</v>
      </c>
      <c r="N42" s="5" t="s">
        <v>1</v>
      </c>
      <c r="O42" s="5" t="s">
        <v>1</v>
      </c>
      <c r="P42" s="5" t="s">
        <v>1</v>
      </c>
    </row>
    <row r="43" spans="1:16" x14ac:dyDescent="0.2">
      <c r="A43" s="4">
        <v>926</v>
      </c>
      <c r="B43" s="5" t="s">
        <v>427</v>
      </c>
      <c r="C43" s="5" t="s">
        <v>423</v>
      </c>
      <c r="D43" s="5" t="s">
        <v>1</v>
      </c>
      <c r="E43" s="5" t="s">
        <v>424</v>
      </c>
      <c r="F43" s="5" t="s">
        <v>425</v>
      </c>
      <c r="G43" s="5" t="s">
        <v>426</v>
      </c>
      <c r="H43" s="5" t="s">
        <v>428</v>
      </c>
      <c r="I43" s="5" t="s">
        <v>217</v>
      </c>
      <c r="J43" s="5" t="s">
        <v>1</v>
      </c>
      <c r="K43" s="5" t="s">
        <v>1</v>
      </c>
      <c r="L43" s="5" t="s">
        <v>1</v>
      </c>
      <c r="M43" s="5" t="s">
        <v>1</v>
      </c>
      <c r="N43" s="5" t="s">
        <v>1</v>
      </c>
      <c r="O43" s="5" t="s">
        <v>1</v>
      </c>
      <c r="P43" s="5" t="s">
        <v>1</v>
      </c>
    </row>
    <row r="44" spans="1:16" x14ac:dyDescent="0.2">
      <c r="A44" s="4">
        <v>983</v>
      </c>
      <c r="B44" s="5" t="s">
        <v>191</v>
      </c>
      <c r="C44" s="5" t="s">
        <v>429</v>
      </c>
      <c r="D44" s="5" t="s">
        <v>1</v>
      </c>
      <c r="E44" s="5" t="s">
        <v>430</v>
      </c>
      <c r="F44" s="5" t="s">
        <v>1</v>
      </c>
      <c r="G44" s="5" t="s">
        <v>353</v>
      </c>
      <c r="H44" s="5" t="s">
        <v>354</v>
      </c>
      <c r="I44" s="5" t="s">
        <v>217</v>
      </c>
      <c r="J44" s="5" t="s">
        <v>1</v>
      </c>
      <c r="K44" s="5" t="s">
        <v>1</v>
      </c>
      <c r="L44" s="5" t="s">
        <v>1</v>
      </c>
      <c r="M44" s="5" t="s">
        <v>1</v>
      </c>
      <c r="N44" s="5" t="s">
        <v>1</v>
      </c>
      <c r="O44" s="5" t="s">
        <v>1</v>
      </c>
      <c r="P44" s="5" t="s">
        <v>1</v>
      </c>
    </row>
    <row r="45" spans="1:16" x14ac:dyDescent="0.2">
      <c r="A45" s="4">
        <v>921</v>
      </c>
      <c r="B45" s="5" t="s">
        <v>435</v>
      </c>
      <c r="C45" s="5" t="s">
        <v>431</v>
      </c>
      <c r="D45" s="5" t="s">
        <v>1</v>
      </c>
      <c r="E45" s="5" t="s">
        <v>432</v>
      </c>
      <c r="F45" s="5" t="s">
        <v>433</v>
      </c>
      <c r="G45" s="5" t="s">
        <v>434</v>
      </c>
      <c r="H45" s="5" t="s">
        <v>216</v>
      </c>
      <c r="I45" s="5" t="s">
        <v>217</v>
      </c>
      <c r="J45" s="5" t="s">
        <v>1</v>
      </c>
      <c r="K45" s="5" t="s">
        <v>1</v>
      </c>
      <c r="L45" s="5" t="s">
        <v>1</v>
      </c>
      <c r="M45" s="5" t="s">
        <v>1</v>
      </c>
      <c r="N45" s="5" t="s">
        <v>1</v>
      </c>
      <c r="O45" s="5" t="s">
        <v>1</v>
      </c>
      <c r="P45" s="5" t="s">
        <v>1</v>
      </c>
    </row>
    <row r="46" spans="1:16" x14ac:dyDescent="0.2">
      <c r="A46" s="4">
        <v>245</v>
      </c>
      <c r="B46" s="5" t="s">
        <v>440</v>
      </c>
      <c r="C46" s="5" t="s">
        <v>45</v>
      </c>
      <c r="D46" s="5" t="s">
        <v>436</v>
      </c>
      <c r="E46" s="5" t="s">
        <v>437</v>
      </c>
      <c r="F46" s="5" t="s">
        <v>438</v>
      </c>
      <c r="G46" s="5" t="s">
        <v>439</v>
      </c>
      <c r="H46" s="5" t="s">
        <v>216</v>
      </c>
      <c r="I46" s="5" t="s">
        <v>217</v>
      </c>
      <c r="J46" s="5" t="s">
        <v>441</v>
      </c>
      <c r="K46" s="5" t="s">
        <v>442</v>
      </c>
      <c r="L46" s="5" t="s">
        <v>220</v>
      </c>
      <c r="M46" s="5" t="s">
        <v>443</v>
      </c>
      <c r="N46" s="5" t="s">
        <v>444</v>
      </c>
      <c r="O46" s="5" t="s">
        <v>223</v>
      </c>
      <c r="P46" s="5" t="s">
        <v>445</v>
      </c>
    </row>
    <row r="47" spans="1:16" x14ac:dyDescent="0.2">
      <c r="A47" s="4">
        <v>246</v>
      </c>
      <c r="B47" s="5" t="s">
        <v>449</v>
      </c>
      <c r="C47" s="5" t="s">
        <v>9</v>
      </c>
      <c r="D47" s="5" t="s">
        <v>446</v>
      </c>
      <c r="E47" s="5" t="s">
        <v>447</v>
      </c>
      <c r="F47" s="5" t="s">
        <v>438</v>
      </c>
      <c r="G47" s="5" t="s">
        <v>448</v>
      </c>
      <c r="H47" s="5" t="s">
        <v>216</v>
      </c>
      <c r="I47" s="5" t="s">
        <v>217</v>
      </c>
      <c r="J47" s="5" t="s">
        <v>450</v>
      </c>
      <c r="K47" s="5" t="s">
        <v>451</v>
      </c>
      <c r="L47" s="5" t="s">
        <v>220</v>
      </c>
      <c r="M47" s="5" t="s">
        <v>452</v>
      </c>
      <c r="N47" s="5" t="s">
        <v>453</v>
      </c>
      <c r="O47" s="5" t="s">
        <v>223</v>
      </c>
      <c r="P47" s="5" t="s">
        <v>454</v>
      </c>
    </row>
    <row r="48" spans="1:16" x14ac:dyDescent="0.2">
      <c r="A48" s="4">
        <v>247</v>
      </c>
      <c r="B48" s="5" t="s">
        <v>460</v>
      </c>
      <c r="C48" s="5" t="s">
        <v>455</v>
      </c>
      <c r="D48" s="5" t="s">
        <v>456</v>
      </c>
      <c r="E48" s="5" t="s">
        <v>457</v>
      </c>
      <c r="F48" s="5" t="s">
        <v>458</v>
      </c>
      <c r="G48" s="5" t="s">
        <v>459</v>
      </c>
      <c r="H48" s="5" t="s">
        <v>313</v>
      </c>
      <c r="I48" s="5" t="s">
        <v>217</v>
      </c>
      <c r="J48" s="5" t="s">
        <v>1</v>
      </c>
      <c r="K48" s="5" t="s">
        <v>1</v>
      </c>
      <c r="L48" s="5" t="s">
        <v>1</v>
      </c>
      <c r="M48" s="5" t="s">
        <v>1</v>
      </c>
      <c r="N48" s="5" t="s">
        <v>1</v>
      </c>
      <c r="O48" s="5" t="s">
        <v>1</v>
      </c>
      <c r="P48" s="5" t="s">
        <v>1</v>
      </c>
    </row>
    <row r="49" spans="1:16" x14ac:dyDescent="0.2">
      <c r="A49" s="4">
        <v>248</v>
      </c>
      <c r="B49" s="5" t="s">
        <v>465</v>
      </c>
      <c r="C49" s="5" t="s">
        <v>461</v>
      </c>
      <c r="D49" s="5" t="s">
        <v>462</v>
      </c>
      <c r="E49" s="5" t="s">
        <v>463</v>
      </c>
      <c r="F49" s="5" t="s">
        <v>458</v>
      </c>
      <c r="G49" s="5" t="s">
        <v>464</v>
      </c>
      <c r="H49" s="5" t="s">
        <v>216</v>
      </c>
      <c r="I49" s="5" t="s">
        <v>217</v>
      </c>
      <c r="J49" s="5" t="s">
        <v>466</v>
      </c>
      <c r="K49" s="5" t="s">
        <v>467</v>
      </c>
      <c r="L49" s="5" t="s">
        <v>1</v>
      </c>
      <c r="M49" s="5" t="s">
        <v>468</v>
      </c>
      <c r="N49" s="5" t="s">
        <v>469</v>
      </c>
      <c r="O49" s="5" t="s">
        <v>223</v>
      </c>
      <c r="P49" s="5" t="s">
        <v>470</v>
      </c>
    </row>
    <row r="50" spans="1:16" x14ac:dyDescent="0.2">
      <c r="A50" s="4">
        <v>249</v>
      </c>
      <c r="B50" s="5" t="s">
        <v>476</v>
      </c>
      <c r="C50" s="5" t="s">
        <v>471</v>
      </c>
      <c r="D50" s="5" t="s">
        <v>472</v>
      </c>
      <c r="E50" s="5" t="s">
        <v>473</v>
      </c>
      <c r="F50" s="5" t="s">
        <v>474</v>
      </c>
      <c r="G50" s="5" t="s">
        <v>475</v>
      </c>
      <c r="H50" s="5" t="s">
        <v>216</v>
      </c>
      <c r="I50" s="5" t="s">
        <v>217</v>
      </c>
      <c r="J50" s="5" t="s">
        <v>1</v>
      </c>
      <c r="K50" s="5" t="s">
        <v>1</v>
      </c>
      <c r="L50" s="5" t="s">
        <v>1</v>
      </c>
      <c r="M50" s="5" t="s">
        <v>1</v>
      </c>
      <c r="N50" s="5" t="s">
        <v>1</v>
      </c>
      <c r="O50" s="5" t="s">
        <v>1</v>
      </c>
      <c r="P50" s="5" t="s">
        <v>1</v>
      </c>
    </row>
    <row r="51" spans="1:16" x14ac:dyDescent="0.2">
      <c r="A51" s="4">
        <v>250</v>
      </c>
      <c r="B51" s="5" t="s">
        <v>481</v>
      </c>
      <c r="C51" s="5" t="s">
        <v>477</v>
      </c>
      <c r="D51" s="5" t="s">
        <v>478</v>
      </c>
      <c r="E51" s="5" t="s">
        <v>479</v>
      </c>
      <c r="F51" s="5" t="s">
        <v>474</v>
      </c>
      <c r="G51" s="5" t="s">
        <v>480</v>
      </c>
      <c r="H51" s="5" t="s">
        <v>313</v>
      </c>
      <c r="I51" s="5" t="s">
        <v>217</v>
      </c>
      <c r="J51" s="5" t="s">
        <v>1</v>
      </c>
      <c r="K51" s="5" t="s">
        <v>1</v>
      </c>
      <c r="L51" s="5" t="s">
        <v>1</v>
      </c>
      <c r="M51" s="5" t="s">
        <v>1</v>
      </c>
      <c r="N51" s="5" t="s">
        <v>1</v>
      </c>
      <c r="O51" s="5" t="s">
        <v>1</v>
      </c>
      <c r="P51" s="5" t="s">
        <v>1</v>
      </c>
    </row>
    <row r="52" spans="1:16" x14ac:dyDescent="0.2">
      <c r="A52" s="4">
        <v>251</v>
      </c>
      <c r="B52" s="5" t="s">
        <v>487</v>
      </c>
      <c r="C52" s="5" t="s">
        <v>482</v>
      </c>
      <c r="D52" s="5" t="s">
        <v>483</v>
      </c>
      <c r="E52" s="5" t="s">
        <v>484</v>
      </c>
      <c r="F52" s="5" t="s">
        <v>485</v>
      </c>
      <c r="G52" s="5" t="s">
        <v>486</v>
      </c>
      <c r="H52" s="5" t="s">
        <v>216</v>
      </c>
      <c r="I52" s="5" t="s">
        <v>217</v>
      </c>
      <c r="J52" s="5" t="s">
        <v>488</v>
      </c>
      <c r="K52" s="5" t="s">
        <v>489</v>
      </c>
      <c r="L52" s="5" t="s">
        <v>220</v>
      </c>
      <c r="M52" s="5" t="s">
        <v>490</v>
      </c>
      <c r="N52" s="5" t="s">
        <v>491</v>
      </c>
      <c r="O52" s="5" t="s">
        <v>223</v>
      </c>
      <c r="P52" s="5" t="s">
        <v>492</v>
      </c>
    </row>
    <row r="53" spans="1:16" x14ac:dyDescent="0.2">
      <c r="A53" s="4">
        <v>252</v>
      </c>
      <c r="B53" s="5" t="s">
        <v>498</v>
      </c>
      <c r="C53" s="5" t="s">
        <v>493</v>
      </c>
      <c r="D53" s="5" t="s">
        <v>494</v>
      </c>
      <c r="E53" s="5" t="s">
        <v>495</v>
      </c>
      <c r="F53" s="5" t="s">
        <v>496</v>
      </c>
      <c r="G53" s="5" t="s">
        <v>497</v>
      </c>
      <c r="H53" s="5" t="s">
        <v>313</v>
      </c>
      <c r="I53" s="5" t="s">
        <v>217</v>
      </c>
      <c r="J53" s="5" t="s">
        <v>1</v>
      </c>
      <c r="K53" s="5" t="s">
        <v>1</v>
      </c>
      <c r="L53" s="5" t="s">
        <v>1</v>
      </c>
      <c r="M53" s="5" t="s">
        <v>1</v>
      </c>
      <c r="N53" s="5" t="s">
        <v>1</v>
      </c>
      <c r="O53" s="5" t="s">
        <v>1</v>
      </c>
      <c r="P53" s="5" t="s">
        <v>1</v>
      </c>
    </row>
    <row r="54" spans="1:16" x14ac:dyDescent="0.2">
      <c r="A54" s="4">
        <v>253</v>
      </c>
      <c r="B54" s="5" t="s">
        <v>503</v>
      </c>
      <c r="C54" s="5" t="s">
        <v>499</v>
      </c>
      <c r="D54" s="5" t="s">
        <v>500</v>
      </c>
      <c r="E54" s="5" t="s">
        <v>501</v>
      </c>
      <c r="F54" s="5" t="s">
        <v>496</v>
      </c>
      <c r="G54" s="5" t="s">
        <v>502</v>
      </c>
      <c r="H54" s="5" t="s">
        <v>216</v>
      </c>
      <c r="I54" s="5" t="s">
        <v>217</v>
      </c>
      <c r="J54" s="5" t="s">
        <v>1</v>
      </c>
      <c r="K54" s="5" t="s">
        <v>1</v>
      </c>
      <c r="L54" s="5" t="s">
        <v>1</v>
      </c>
      <c r="M54" s="5" t="s">
        <v>1</v>
      </c>
      <c r="N54" s="5" t="s">
        <v>1</v>
      </c>
      <c r="O54" s="5" t="s">
        <v>1</v>
      </c>
      <c r="P54" s="5" t="s">
        <v>1</v>
      </c>
    </row>
    <row r="55" spans="1:16" x14ac:dyDescent="0.2">
      <c r="A55" s="4">
        <v>254</v>
      </c>
      <c r="B55" s="5" t="s">
        <v>508</v>
      </c>
      <c r="C55" s="5" t="s">
        <v>504</v>
      </c>
      <c r="D55" s="5" t="s">
        <v>505</v>
      </c>
      <c r="E55" s="5" t="s">
        <v>506</v>
      </c>
      <c r="F55" s="5" t="s">
        <v>496</v>
      </c>
      <c r="G55" s="5" t="s">
        <v>507</v>
      </c>
      <c r="H55" s="5" t="s">
        <v>313</v>
      </c>
      <c r="I55" s="5" t="s">
        <v>217</v>
      </c>
      <c r="J55" s="5" t="s">
        <v>1</v>
      </c>
      <c r="K55" s="5" t="s">
        <v>1</v>
      </c>
      <c r="L55" s="5" t="s">
        <v>1</v>
      </c>
      <c r="M55" s="5" t="s">
        <v>1</v>
      </c>
      <c r="N55" s="5" t="s">
        <v>1</v>
      </c>
      <c r="O55" s="5" t="s">
        <v>1</v>
      </c>
      <c r="P55" s="5" t="s">
        <v>1</v>
      </c>
    </row>
    <row r="56" spans="1:16" x14ac:dyDescent="0.2">
      <c r="A56" s="4">
        <v>255</v>
      </c>
      <c r="B56" s="5" t="s">
        <v>514</v>
      </c>
      <c r="C56" s="5" t="s">
        <v>509</v>
      </c>
      <c r="D56" s="5" t="s">
        <v>510</v>
      </c>
      <c r="E56" s="5" t="s">
        <v>511</v>
      </c>
      <c r="F56" s="5" t="s">
        <v>512</v>
      </c>
      <c r="G56" s="5" t="s">
        <v>513</v>
      </c>
      <c r="H56" s="5" t="s">
        <v>216</v>
      </c>
      <c r="I56" s="5" t="s">
        <v>217</v>
      </c>
      <c r="J56" s="5" t="s">
        <v>1</v>
      </c>
      <c r="K56" s="5" t="s">
        <v>1</v>
      </c>
      <c r="L56" s="5" t="s">
        <v>1</v>
      </c>
      <c r="M56" s="5" t="s">
        <v>1</v>
      </c>
      <c r="N56" s="5" t="s">
        <v>1</v>
      </c>
      <c r="O56" s="5" t="s">
        <v>1</v>
      </c>
      <c r="P56" s="5" t="s">
        <v>1</v>
      </c>
    </row>
    <row r="57" spans="1:16" x14ac:dyDescent="0.2">
      <c r="A57" s="4">
        <v>950</v>
      </c>
      <c r="B57" s="5" t="s">
        <v>1</v>
      </c>
      <c r="C57" s="5" t="s">
        <v>515</v>
      </c>
      <c r="D57" s="5" t="s">
        <v>1</v>
      </c>
      <c r="E57" s="5" t="s">
        <v>516</v>
      </c>
      <c r="F57" s="5" t="s">
        <v>1</v>
      </c>
      <c r="G57" s="5" t="s">
        <v>268</v>
      </c>
      <c r="H57" s="5" t="s">
        <v>1</v>
      </c>
      <c r="I57" s="5" t="s">
        <v>269</v>
      </c>
      <c r="J57" s="5" t="s">
        <v>1</v>
      </c>
      <c r="K57" s="5" t="s">
        <v>1</v>
      </c>
      <c r="L57" s="5" t="s">
        <v>1</v>
      </c>
      <c r="M57" s="5" t="s">
        <v>1</v>
      </c>
      <c r="N57" s="5" t="s">
        <v>1</v>
      </c>
      <c r="O57" s="5" t="s">
        <v>1</v>
      </c>
      <c r="P57" s="5" t="s">
        <v>1</v>
      </c>
    </row>
    <row r="58" spans="1:16" x14ac:dyDescent="0.2">
      <c r="A58" s="4">
        <v>256</v>
      </c>
      <c r="B58" s="5" t="s">
        <v>440</v>
      </c>
      <c r="C58" s="5" t="s">
        <v>86</v>
      </c>
      <c r="D58" s="5" t="s">
        <v>1</v>
      </c>
      <c r="E58" s="5" t="s">
        <v>517</v>
      </c>
      <c r="F58" s="5" t="s">
        <v>1</v>
      </c>
      <c r="G58" s="5" t="s">
        <v>439</v>
      </c>
      <c r="H58" s="5" t="s">
        <v>216</v>
      </c>
      <c r="I58" s="5" t="s">
        <v>217</v>
      </c>
      <c r="J58" s="5" t="s">
        <v>441</v>
      </c>
      <c r="K58" s="5" t="s">
        <v>442</v>
      </c>
      <c r="L58" s="5" t="s">
        <v>220</v>
      </c>
      <c r="M58" s="5" t="s">
        <v>443</v>
      </c>
      <c r="N58" s="5" t="s">
        <v>444</v>
      </c>
      <c r="O58" s="5" t="s">
        <v>223</v>
      </c>
      <c r="P58" s="5" t="s">
        <v>445</v>
      </c>
    </row>
    <row r="59" spans="1:16" x14ac:dyDescent="0.2">
      <c r="A59" s="4">
        <v>257</v>
      </c>
      <c r="B59" s="5" t="s">
        <v>449</v>
      </c>
      <c r="C59" s="5" t="s">
        <v>88</v>
      </c>
      <c r="D59" s="5" t="s">
        <v>1</v>
      </c>
      <c r="E59" s="5" t="s">
        <v>518</v>
      </c>
      <c r="F59" s="5" t="s">
        <v>1</v>
      </c>
      <c r="G59" s="5" t="s">
        <v>448</v>
      </c>
      <c r="H59" s="5" t="s">
        <v>216</v>
      </c>
      <c r="I59" s="5" t="s">
        <v>217</v>
      </c>
      <c r="J59" s="5" t="s">
        <v>450</v>
      </c>
      <c r="K59" s="5" t="s">
        <v>451</v>
      </c>
      <c r="L59" s="5" t="s">
        <v>220</v>
      </c>
      <c r="M59" s="5" t="s">
        <v>452</v>
      </c>
      <c r="N59" s="5" t="s">
        <v>453</v>
      </c>
      <c r="O59" s="5" t="s">
        <v>223</v>
      </c>
      <c r="P59" s="5" t="s">
        <v>454</v>
      </c>
    </row>
    <row r="60" spans="1:16" x14ac:dyDescent="0.2">
      <c r="A60" s="4">
        <v>258</v>
      </c>
      <c r="B60" s="5" t="s">
        <v>523</v>
      </c>
      <c r="C60" s="5" t="s">
        <v>519</v>
      </c>
      <c r="D60" s="5" t="s">
        <v>520</v>
      </c>
      <c r="E60" s="5" t="s">
        <v>521</v>
      </c>
      <c r="F60" s="5" t="s">
        <v>512</v>
      </c>
      <c r="G60" s="5" t="s">
        <v>522</v>
      </c>
      <c r="H60" s="5" t="s">
        <v>216</v>
      </c>
      <c r="I60" s="5" t="s">
        <v>217</v>
      </c>
      <c r="J60" s="5" t="s">
        <v>1</v>
      </c>
      <c r="K60" s="5" t="s">
        <v>1</v>
      </c>
      <c r="L60" s="5" t="s">
        <v>1</v>
      </c>
      <c r="M60" s="5" t="s">
        <v>1</v>
      </c>
      <c r="N60" s="5" t="s">
        <v>1</v>
      </c>
      <c r="O60" s="5" t="s">
        <v>1</v>
      </c>
      <c r="P60" s="5" t="s">
        <v>1</v>
      </c>
    </row>
    <row r="61" spans="1:16" x14ac:dyDescent="0.2">
      <c r="A61" s="4">
        <v>1000</v>
      </c>
      <c r="B61" s="5" t="s">
        <v>528</v>
      </c>
      <c r="C61" s="5" t="s">
        <v>524</v>
      </c>
      <c r="D61" s="5" t="s">
        <v>1</v>
      </c>
      <c r="E61" s="5" t="s">
        <v>525</v>
      </c>
      <c r="F61" s="5" t="s">
        <v>526</v>
      </c>
      <c r="G61" s="5" t="s">
        <v>527</v>
      </c>
      <c r="H61" s="5" t="s">
        <v>216</v>
      </c>
      <c r="I61" s="5" t="s">
        <v>217</v>
      </c>
      <c r="J61" s="5" t="s">
        <v>1</v>
      </c>
      <c r="K61" s="5" t="s">
        <v>1</v>
      </c>
      <c r="L61" s="5" t="s">
        <v>1</v>
      </c>
      <c r="M61" s="5" t="s">
        <v>1</v>
      </c>
      <c r="N61" s="5" t="s">
        <v>1</v>
      </c>
      <c r="O61" s="5" t="s">
        <v>1</v>
      </c>
      <c r="P61" s="5" t="s">
        <v>1</v>
      </c>
    </row>
    <row r="62" spans="1:16" x14ac:dyDescent="0.2">
      <c r="A62" s="4">
        <v>259</v>
      </c>
      <c r="B62" s="5" t="s">
        <v>534</v>
      </c>
      <c r="C62" s="5" t="s">
        <v>529</v>
      </c>
      <c r="D62" s="5" t="s">
        <v>530</v>
      </c>
      <c r="E62" s="5" t="s">
        <v>531</v>
      </c>
      <c r="F62" s="5" t="s">
        <v>532</v>
      </c>
      <c r="G62" s="5" t="s">
        <v>533</v>
      </c>
      <c r="H62" s="5" t="s">
        <v>216</v>
      </c>
      <c r="I62" s="5" t="s">
        <v>217</v>
      </c>
      <c r="J62" s="5" t="s">
        <v>1</v>
      </c>
      <c r="K62" s="5" t="s">
        <v>1</v>
      </c>
      <c r="L62" s="5" t="s">
        <v>1</v>
      </c>
      <c r="M62" s="5" t="s">
        <v>1</v>
      </c>
      <c r="N62" s="5" t="s">
        <v>1</v>
      </c>
      <c r="O62" s="5" t="s">
        <v>1</v>
      </c>
      <c r="P62" s="5" t="s">
        <v>1</v>
      </c>
    </row>
    <row r="63" spans="1:16" x14ac:dyDescent="0.2">
      <c r="A63" s="4">
        <v>260</v>
      </c>
      <c r="B63" s="5" t="s">
        <v>540</v>
      </c>
      <c r="C63" s="5" t="s">
        <v>535</v>
      </c>
      <c r="D63" s="5" t="s">
        <v>536</v>
      </c>
      <c r="E63" s="5" t="s">
        <v>537</v>
      </c>
      <c r="F63" s="5" t="s">
        <v>538</v>
      </c>
      <c r="G63" s="5" t="s">
        <v>539</v>
      </c>
      <c r="H63" s="5" t="s">
        <v>216</v>
      </c>
      <c r="I63" s="5" t="s">
        <v>217</v>
      </c>
      <c r="J63" s="5" t="s">
        <v>1</v>
      </c>
      <c r="K63" s="5" t="s">
        <v>1</v>
      </c>
      <c r="L63" s="5" t="s">
        <v>1</v>
      </c>
      <c r="M63" s="5" t="s">
        <v>1</v>
      </c>
      <c r="N63" s="5" t="s">
        <v>1</v>
      </c>
      <c r="O63" s="5" t="s">
        <v>1</v>
      </c>
      <c r="P63" s="5" t="s">
        <v>1</v>
      </c>
    </row>
    <row r="64" spans="1:16" x14ac:dyDescent="0.2">
      <c r="A64" s="4">
        <v>261</v>
      </c>
      <c r="B64" s="5" t="s">
        <v>545</v>
      </c>
      <c r="C64" s="5" t="s">
        <v>16</v>
      </c>
      <c r="D64" s="5" t="s">
        <v>541</v>
      </c>
      <c r="E64" s="5" t="s">
        <v>542</v>
      </c>
      <c r="F64" s="5" t="s">
        <v>543</v>
      </c>
      <c r="G64" s="5" t="s">
        <v>544</v>
      </c>
      <c r="H64" s="5" t="s">
        <v>546</v>
      </c>
      <c r="I64" s="5" t="s">
        <v>217</v>
      </c>
      <c r="J64" s="5" t="s">
        <v>547</v>
      </c>
      <c r="K64" s="5" t="s">
        <v>548</v>
      </c>
      <c r="L64" s="5" t="s">
        <v>220</v>
      </c>
      <c r="M64" s="5" t="s">
        <v>549</v>
      </c>
      <c r="N64" s="5" t="s">
        <v>550</v>
      </c>
      <c r="O64" s="5" t="s">
        <v>223</v>
      </c>
      <c r="P64" s="5" t="s">
        <v>551</v>
      </c>
    </row>
    <row r="65" spans="1:16" x14ac:dyDescent="0.2">
      <c r="A65" s="4">
        <v>262</v>
      </c>
      <c r="B65" s="5" t="s">
        <v>278</v>
      </c>
      <c r="C65" s="5" t="s">
        <v>17</v>
      </c>
      <c r="D65" s="5" t="s">
        <v>552</v>
      </c>
      <c r="E65" s="5" t="s">
        <v>553</v>
      </c>
      <c r="F65" s="5" t="s">
        <v>276</v>
      </c>
      <c r="G65" s="5" t="s">
        <v>277</v>
      </c>
      <c r="H65" s="5" t="s">
        <v>279</v>
      </c>
      <c r="I65" s="5" t="s">
        <v>217</v>
      </c>
      <c r="J65" s="5" t="s">
        <v>554</v>
      </c>
      <c r="K65" s="5" t="s">
        <v>555</v>
      </c>
      <c r="L65" s="5" t="s">
        <v>556</v>
      </c>
      <c r="M65" s="5" t="s">
        <v>557</v>
      </c>
      <c r="N65" s="5" t="s">
        <v>222</v>
      </c>
      <c r="O65" s="5" t="s">
        <v>223</v>
      </c>
      <c r="P65" s="5" t="s">
        <v>558</v>
      </c>
    </row>
    <row r="66" spans="1:16" x14ac:dyDescent="0.2">
      <c r="A66" s="4">
        <v>263</v>
      </c>
      <c r="B66" s="5" t="s">
        <v>564</v>
      </c>
      <c r="C66" s="5" t="s">
        <v>559</v>
      </c>
      <c r="D66" s="5" t="s">
        <v>560</v>
      </c>
      <c r="E66" s="5" t="s">
        <v>561</v>
      </c>
      <c r="F66" s="5" t="s">
        <v>562</v>
      </c>
      <c r="G66" s="5" t="s">
        <v>563</v>
      </c>
      <c r="H66" s="5" t="s">
        <v>216</v>
      </c>
      <c r="I66" s="5" t="s">
        <v>217</v>
      </c>
      <c r="J66" s="5" t="s">
        <v>1</v>
      </c>
      <c r="K66" s="5" t="s">
        <v>1</v>
      </c>
      <c r="L66" s="5" t="s">
        <v>1</v>
      </c>
      <c r="M66" s="5" t="s">
        <v>1</v>
      </c>
      <c r="N66" s="5" t="s">
        <v>1</v>
      </c>
      <c r="O66" s="5" t="s">
        <v>1</v>
      </c>
      <c r="P66" s="5" t="s">
        <v>1</v>
      </c>
    </row>
    <row r="67" spans="1:16" x14ac:dyDescent="0.2">
      <c r="A67" s="4">
        <v>931</v>
      </c>
      <c r="B67" s="5" t="s">
        <v>569</v>
      </c>
      <c r="C67" s="5" t="s">
        <v>565</v>
      </c>
      <c r="D67" s="5" t="s">
        <v>1</v>
      </c>
      <c r="E67" s="5" t="s">
        <v>566</v>
      </c>
      <c r="F67" s="5" t="s">
        <v>567</v>
      </c>
      <c r="G67" s="5" t="s">
        <v>568</v>
      </c>
      <c r="H67" s="5" t="s">
        <v>216</v>
      </c>
      <c r="I67" s="5" t="s">
        <v>217</v>
      </c>
      <c r="J67" s="5" t="s">
        <v>1</v>
      </c>
      <c r="K67" s="5" t="s">
        <v>1</v>
      </c>
      <c r="L67" s="5" t="s">
        <v>1</v>
      </c>
      <c r="M67" s="5" t="s">
        <v>1</v>
      </c>
      <c r="N67" s="5" t="s">
        <v>1</v>
      </c>
      <c r="O67" s="5" t="s">
        <v>1</v>
      </c>
      <c r="P67" s="5" t="s">
        <v>1</v>
      </c>
    </row>
    <row r="68" spans="1:16" x14ac:dyDescent="0.2">
      <c r="A68" s="4">
        <v>264</v>
      </c>
      <c r="B68" s="5" t="s">
        <v>574</v>
      </c>
      <c r="C68" s="5" t="s">
        <v>18</v>
      </c>
      <c r="D68" s="5" t="s">
        <v>570</v>
      </c>
      <c r="E68" s="5" t="s">
        <v>571</v>
      </c>
      <c r="F68" s="5" t="s">
        <v>572</v>
      </c>
      <c r="G68" s="5" t="s">
        <v>573</v>
      </c>
      <c r="H68" s="5" t="s">
        <v>428</v>
      </c>
      <c r="I68" s="5" t="s">
        <v>217</v>
      </c>
      <c r="J68" s="5" t="s">
        <v>575</v>
      </c>
      <c r="K68" s="5" t="s">
        <v>576</v>
      </c>
      <c r="L68" s="5" t="s">
        <v>577</v>
      </c>
      <c r="M68" s="5" t="s">
        <v>578</v>
      </c>
      <c r="N68" s="5" t="s">
        <v>579</v>
      </c>
      <c r="O68" s="5" t="s">
        <v>223</v>
      </c>
      <c r="P68" s="5" t="s">
        <v>580</v>
      </c>
    </row>
    <row r="69" spans="1:16" x14ac:dyDescent="0.2">
      <c r="A69" s="4">
        <v>265</v>
      </c>
      <c r="B69" s="5" t="s">
        <v>487</v>
      </c>
      <c r="C69" s="5" t="s">
        <v>581</v>
      </c>
      <c r="D69" s="5" t="s">
        <v>1</v>
      </c>
      <c r="E69" s="5" t="s">
        <v>582</v>
      </c>
      <c r="F69" s="5" t="s">
        <v>1</v>
      </c>
      <c r="G69" s="5" t="s">
        <v>486</v>
      </c>
      <c r="H69" s="5" t="s">
        <v>216</v>
      </c>
      <c r="I69" s="5" t="s">
        <v>217</v>
      </c>
      <c r="J69" s="5" t="s">
        <v>488</v>
      </c>
      <c r="K69" s="5" t="s">
        <v>489</v>
      </c>
      <c r="L69" s="5" t="s">
        <v>220</v>
      </c>
      <c r="M69" s="5" t="s">
        <v>490</v>
      </c>
      <c r="N69" s="5" t="s">
        <v>491</v>
      </c>
      <c r="O69" s="5" t="s">
        <v>223</v>
      </c>
      <c r="P69" s="5" t="s">
        <v>492</v>
      </c>
    </row>
    <row r="70" spans="1:16" x14ac:dyDescent="0.2">
      <c r="A70" s="4">
        <v>266</v>
      </c>
      <c r="B70" s="5" t="s">
        <v>587</v>
      </c>
      <c r="C70" s="5" t="s">
        <v>19</v>
      </c>
      <c r="D70" s="5" t="s">
        <v>583</v>
      </c>
      <c r="E70" s="5" t="s">
        <v>584</v>
      </c>
      <c r="F70" s="5" t="s">
        <v>585</v>
      </c>
      <c r="G70" s="5" t="s">
        <v>586</v>
      </c>
      <c r="H70" s="5" t="s">
        <v>428</v>
      </c>
      <c r="I70" s="5" t="s">
        <v>217</v>
      </c>
      <c r="J70" s="5" t="s">
        <v>588</v>
      </c>
      <c r="K70" s="5" t="s">
        <v>1</v>
      </c>
      <c r="L70" s="5" t="s">
        <v>1</v>
      </c>
      <c r="M70" s="5" t="s">
        <v>589</v>
      </c>
      <c r="N70" s="5" t="s">
        <v>585</v>
      </c>
      <c r="O70" s="5" t="s">
        <v>223</v>
      </c>
      <c r="P70" s="5" t="s">
        <v>590</v>
      </c>
    </row>
    <row r="71" spans="1:16" x14ac:dyDescent="0.2">
      <c r="A71" s="4">
        <v>267</v>
      </c>
      <c r="B71" s="5" t="s">
        <v>596</v>
      </c>
      <c r="C71" s="5" t="s">
        <v>591</v>
      </c>
      <c r="D71" s="5" t="s">
        <v>592</v>
      </c>
      <c r="E71" s="5" t="s">
        <v>593</v>
      </c>
      <c r="F71" s="5" t="s">
        <v>594</v>
      </c>
      <c r="G71" s="5" t="s">
        <v>595</v>
      </c>
      <c r="H71" s="5" t="s">
        <v>216</v>
      </c>
      <c r="I71" s="5" t="s">
        <v>217</v>
      </c>
      <c r="J71" s="5" t="s">
        <v>597</v>
      </c>
      <c r="K71" s="5" t="s">
        <v>598</v>
      </c>
      <c r="L71" s="5" t="s">
        <v>220</v>
      </c>
      <c r="M71" s="5" t="s">
        <v>599</v>
      </c>
      <c r="N71" s="5" t="s">
        <v>600</v>
      </c>
      <c r="O71" s="5" t="s">
        <v>223</v>
      </c>
      <c r="P71" s="5" t="s">
        <v>601</v>
      </c>
    </row>
    <row r="72" spans="1:16" x14ac:dyDescent="0.2">
      <c r="A72" s="4">
        <v>268</v>
      </c>
      <c r="B72" s="5" t="s">
        <v>606</v>
      </c>
      <c r="C72" s="5" t="s">
        <v>602</v>
      </c>
      <c r="D72" s="5" t="s">
        <v>603</v>
      </c>
      <c r="E72" s="5" t="s">
        <v>604</v>
      </c>
      <c r="F72" s="5" t="s">
        <v>594</v>
      </c>
      <c r="G72" s="5" t="s">
        <v>605</v>
      </c>
      <c r="H72" s="5" t="s">
        <v>216</v>
      </c>
      <c r="I72" s="5" t="s">
        <v>217</v>
      </c>
      <c r="J72" s="5" t="s">
        <v>607</v>
      </c>
      <c r="K72" s="5" t="s">
        <v>608</v>
      </c>
      <c r="L72" s="5" t="s">
        <v>1</v>
      </c>
      <c r="M72" s="5" t="s">
        <v>609</v>
      </c>
      <c r="N72" s="5" t="s">
        <v>610</v>
      </c>
      <c r="O72" s="5" t="s">
        <v>223</v>
      </c>
      <c r="P72" s="5" t="s">
        <v>611</v>
      </c>
    </row>
    <row r="73" spans="1:16" x14ac:dyDescent="0.2">
      <c r="A73" s="4">
        <v>914</v>
      </c>
      <c r="B73" s="5" t="s">
        <v>449</v>
      </c>
      <c r="C73" s="5" t="s">
        <v>612</v>
      </c>
      <c r="D73" s="5" t="s">
        <v>1</v>
      </c>
      <c r="E73" s="5" t="s">
        <v>613</v>
      </c>
      <c r="F73" s="5" t="s">
        <v>438</v>
      </c>
      <c r="G73" s="5" t="s">
        <v>448</v>
      </c>
      <c r="H73" s="5" t="s">
        <v>216</v>
      </c>
      <c r="I73" s="5" t="s">
        <v>217</v>
      </c>
      <c r="J73" s="5" t="s">
        <v>1</v>
      </c>
      <c r="K73" s="5" t="s">
        <v>1</v>
      </c>
      <c r="L73" s="5" t="s">
        <v>1</v>
      </c>
      <c r="M73" s="5" t="s">
        <v>1</v>
      </c>
      <c r="N73" s="5" t="s">
        <v>1</v>
      </c>
      <c r="O73" s="5" t="s">
        <v>1</v>
      </c>
      <c r="P73" s="5" t="s">
        <v>1</v>
      </c>
    </row>
    <row r="74" spans="1:16" x14ac:dyDescent="0.2">
      <c r="A74" s="4">
        <v>269</v>
      </c>
      <c r="B74" s="5" t="s">
        <v>618</v>
      </c>
      <c r="C74" s="5" t="s">
        <v>614</v>
      </c>
      <c r="D74" s="5" t="s">
        <v>615</v>
      </c>
      <c r="E74" s="5" t="s">
        <v>616</v>
      </c>
      <c r="F74" s="5" t="s">
        <v>594</v>
      </c>
      <c r="G74" s="5" t="s">
        <v>617</v>
      </c>
      <c r="H74" s="5" t="s">
        <v>216</v>
      </c>
      <c r="I74" s="5" t="s">
        <v>217</v>
      </c>
      <c r="J74" s="5" t="s">
        <v>619</v>
      </c>
      <c r="K74" s="5" t="s">
        <v>620</v>
      </c>
      <c r="L74" s="5" t="s">
        <v>1</v>
      </c>
      <c r="M74" s="5" t="s">
        <v>621</v>
      </c>
      <c r="N74" s="5" t="s">
        <v>622</v>
      </c>
      <c r="O74" s="5" t="s">
        <v>223</v>
      </c>
      <c r="P74" s="5" t="s">
        <v>623</v>
      </c>
    </row>
    <row r="75" spans="1:16" x14ac:dyDescent="0.2">
      <c r="A75" s="4">
        <v>270</v>
      </c>
      <c r="B75" s="5" t="s">
        <v>628</v>
      </c>
      <c r="C75" s="5" t="s">
        <v>624</v>
      </c>
      <c r="D75" s="5" t="s">
        <v>625</v>
      </c>
      <c r="E75" s="5" t="s">
        <v>626</v>
      </c>
      <c r="F75" s="5" t="s">
        <v>594</v>
      </c>
      <c r="G75" s="5" t="s">
        <v>627</v>
      </c>
      <c r="H75" s="5" t="s">
        <v>216</v>
      </c>
      <c r="I75" s="5" t="s">
        <v>217</v>
      </c>
      <c r="J75" s="5" t="s">
        <v>1</v>
      </c>
      <c r="K75" s="5" t="s">
        <v>1</v>
      </c>
      <c r="L75" s="5" t="s">
        <v>1</v>
      </c>
      <c r="M75" s="5" t="s">
        <v>1</v>
      </c>
      <c r="N75" s="5" t="s">
        <v>1</v>
      </c>
      <c r="O75" s="5" t="s">
        <v>1</v>
      </c>
      <c r="P75" s="5" t="s">
        <v>1</v>
      </c>
    </row>
    <row r="76" spans="1:16" x14ac:dyDescent="0.2">
      <c r="A76" s="4">
        <v>271</v>
      </c>
      <c r="B76" s="5" t="s">
        <v>633</v>
      </c>
      <c r="C76" s="5" t="s">
        <v>629</v>
      </c>
      <c r="D76" s="5" t="s">
        <v>630</v>
      </c>
      <c r="E76" s="5" t="s">
        <v>631</v>
      </c>
      <c r="F76" s="5" t="s">
        <v>594</v>
      </c>
      <c r="G76" s="5" t="s">
        <v>632</v>
      </c>
      <c r="H76" s="5" t="s">
        <v>216</v>
      </c>
      <c r="I76" s="5" t="s">
        <v>217</v>
      </c>
      <c r="J76" s="5" t="s">
        <v>1</v>
      </c>
      <c r="K76" s="5" t="s">
        <v>1</v>
      </c>
      <c r="L76" s="5" t="s">
        <v>1</v>
      </c>
      <c r="M76" s="5" t="s">
        <v>1</v>
      </c>
      <c r="N76" s="5" t="s">
        <v>1</v>
      </c>
      <c r="O76" s="5" t="s">
        <v>1</v>
      </c>
      <c r="P76" s="5" t="s">
        <v>1</v>
      </c>
    </row>
    <row r="77" spans="1:16" x14ac:dyDescent="0.2">
      <c r="A77" s="4">
        <v>272</v>
      </c>
      <c r="B77" s="5" t="s">
        <v>638</v>
      </c>
      <c r="C77" s="5" t="s">
        <v>634</v>
      </c>
      <c r="D77" s="5" t="s">
        <v>635</v>
      </c>
      <c r="E77" s="5" t="s">
        <v>636</v>
      </c>
      <c r="F77" s="5" t="s">
        <v>433</v>
      </c>
      <c r="G77" s="5" t="s">
        <v>637</v>
      </c>
      <c r="H77" s="5" t="s">
        <v>216</v>
      </c>
      <c r="I77" s="5" t="s">
        <v>217</v>
      </c>
      <c r="J77" s="5" t="s">
        <v>1</v>
      </c>
      <c r="K77" s="5" t="s">
        <v>1</v>
      </c>
      <c r="L77" s="5" t="s">
        <v>1</v>
      </c>
      <c r="M77" s="5" t="s">
        <v>1</v>
      </c>
      <c r="N77" s="5" t="s">
        <v>1</v>
      </c>
      <c r="O77" s="5" t="s">
        <v>1</v>
      </c>
      <c r="P77" s="5" t="s">
        <v>1</v>
      </c>
    </row>
    <row r="78" spans="1:16" x14ac:dyDescent="0.2">
      <c r="A78" s="4">
        <v>273</v>
      </c>
      <c r="B78" s="5" t="s">
        <v>435</v>
      </c>
      <c r="C78" s="5" t="s">
        <v>27</v>
      </c>
      <c r="D78" s="5" t="s">
        <v>639</v>
      </c>
      <c r="E78" s="5" t="s">
        <v>640</v>
      </c>
      <c r="F78" s="5" t="s">
        <v>433</v>
      </c>
      <c r="G78" s="5" t="s">
        <v>434</v>
      </c>
      <c r="H78" s="5" t="s">
        <v>216</v>
      </c>
      <c r="I78" s="5" t="s">
        <v>217</v>
      </c>
      <c r="J78" s="5" t="s">
        <v>641</v>
      </c>
      <c r="K78" s="5" t="s">
        <v>642</v>
      </c>
      <c r="L78" s="5" t="s">
        <v>220</v>
      </c>
      <c r="M78" s="5" t="s">
        <v>643</v>
      </c>
      <c r="N78" s="5" t="s">
        <v>644</v>
      </c>
      <c r="O78" s="5" t="s">
        <v>223</v>
      </c>
      <c r="P78" s="5" t="s">
        <v>645</v>
      </c>
    </row>
    <row r="79" spans="1:16" x14ac:dyDescent="0.2">
      <c r="A79" s="4">
        <v>274</v>
      </c>
      <c r="B79" s="5" t="s">
        <v>649</v>
      </c>
      <c r="C79" s="5" t="s">
        <v>58</v>
      </c>
      <c r="D79" s="5" t="s">
        <v>646</v>
      </c>
      <c r="E79" s="5" t="s">
        <v>647</v>
      </c>
      <c r="F79" s="5" t="s">
        <v>433</v>
      </c>
      <c r="G79" s="5" t="s">
        <v>648</v>
      </c>
      <c r="H79" s="5" t="s">
        <v>216</v>
      </c>
      <c r="I79" s="5" t="s">
        <v>217</v>
      </c>
      <c r="J79" s="5" t="s">
        <v>650</v>
      </c>
      <c r="K79" s="5" t="s">
        <v>651</v>
      </c>
      <c r="L79" s="5" t="s">
        <v>220</v>
      </c>
      <c r="M79" s="5" t="s">
        <v>652</v>
      </c>
      <c r="N79" s="5" t="s">
        <v>644</v>
      </c>
      <c r="O79" s="5" t="s">
        <v>223</v>
      </c>
      <c r="P79" s="5" t="s">
        <v>653</v>
      </c>
    </row>
    <row r="80" spans="1:16" x14ac:dyDescent="0.2">
      <c r="A80" s="4">
        <v>275</v>
      </c>
      <c r="B80" s="5" t="s">
        <v>657</v>
      </c>
      <c r="C80" s="5" t="s">
        <v>24</v>
      </c>
      <c r="D80" s="5" t="s">
        <v>654</v>
      </c>
      <c r="E80" s="5" t="s">
        <v>655</v>
      </c>
      <c r="F80" s="5" t="s">
        <v>433</v>
      </c>
      <c r="G80" s="5" t="s">
        <v>656</v>
      </c>
      <c r="H80" s="5" t="s">
        <v>216</v>
      </c>
      <c r="I80" s="5" t="s">
        <v>217</v>
      </c>
      <c r="J80" s="5" t="s">
        <v>658</v>
      </c>
      <c r="K80" s="5" t="s">
        <v>659</v>
      </c>
      <c r="L80" s="5" t="s">
        <v>660</v>
      </c>
      <c r="M80" s="5" t="s">
        <v>661</v>
      </c>
      <c r="N80" s="5" t="s">
        <v>662</v>
      </c>
      <c r="O80" s="5" t="s">
        <v>223</v>
      </c>
      <c r="P80" s="5" t="s">
        <v>663</v>
      </c>
    </row>
    <row r="81" spans="1:16" x14ac:dyDescent="0.2">
      <c r="A81" s="4">
        <v>276</v>
      </c>
      <c r="B81" s="5" t="s">
        <v>667</v>
      </c>
      <c r="C81" s="5" t="s">
        <v>15</v>
      </c>
      <c r="D81" s="5" t="s">
        <v>664</v>
      </c>
      <c r="E81" s="5" t="s">
        <v>665</v>
      </c>
      <c r="F81" s="5" t="s">
        <v>433</v>
      </c>
      <c r="G81" s="5" t="s">
        <v>666</v>
      </c>
      <c r="H81" s="5" t="s">
        <v>216</v>
      </c>
      <c r="I81" s="5" t="s">
        <v>217</v>
      </c>
      <c r="J81" s="5" t="s">
        <v>668</v>
      </c>
      <c r="K81" s="5" t="s">
        <v>669</v>
      </c>
      <c r="L81" s="5" t="s">
        <v>220</v>
      </c>
      <c r="M81" s="5" t="s">
        <v>670</v>
      </c>
      <c r="N81" s="5" t="s">
        <v>644</v>
      </c>
      <c r="O81" s="5" t="s">
        <v>223</v>
      </c>
      <c r="P81" s="5" t="s">
        <v>671</v>
      </c>
    </row>
    <row r="82" spans="1:16" x14ac:dyDescent="0.2">
      <c r="A82" s="4">
        <v>277</v>
      </c>
      <c r="B82" s="5" t="s">
        <v>675</v>
      </c>
      <c r="C82" s="5" t="s">
        <v>14</v>
      </c>
      <c r="D82" s="5" t="s">
        <v>672</v>
      </c>
      <c r="E82" s="5" t="s">
        <v>673</v>
      </c>
      <c r="F82" s="5" t="s">
        <v>433</v>
      </c>
      <c r="G82" s="5" t="s">
        <v>674</v>
      </c>
      <c r="H82" s="5" t="s">
        <v>216</v>
      </c>
      <c r="I82" s="5" t="s">
        <v>217</v>
      </c>
      <c r="J82" s="5" t="s">
        <v>1</v>
      </c>
      <c r="K82" s="5" t="s">
        <v>1</v>
      </c>
      <c r="L82" s="5" t="s">
        <v>1</v>
      </c>
      <c r="M82" s="5" t="s">
        <v>1</v>
      </c>
      <c r="N82" s="5" t="s">
        <v>1</v>
      </c>
      <c r="O82" s="5" t="s">
        <v>1</v>
      </c>
      <c r="P82" s="5" t="s">
        <v>1</v>
      </c>
    </row>
    <row r="83" spans="1:16" x14ac:dyDescent="0.2">
      <c r="A83" s="4">
        <v>278</v>
      </c>
      <c r="B83" s="5" t="s">
        <v>680</v>
      </c>
      <c r="C83" s="5" t="s">
        <v>676</v>
      </c>
      <c r="D83" s="5" t="s">
        <v>677</v>
      </c>
      <c r="E83" s="5" t="s">
        <v>678</v>
      </c>
      <c r="F83" s="5" t="s">
        <v>433</v>
      </c>
      <c r="G83" s="5" t="s">
        <v>679</v>
      </c>
      <c r="H83" s="5" t="s">
        <v>216</v>
      </c>
      <c r="I83" s="5" t="s">
        <v>217</v>
      </c>
      <c r="J83" s="5" t="s">
        <v>1</v>
      </c>
      <c r="K83" s="5" t="s">
        <v>1</v>
      </c>
      <c r="L83" s="5" t="s">
        <v>1</v>
      </c>
      <c r="M83" s="5" t="s">
        <v>1</v>
      </c>
      <c r="N83" s="5" t="s">
        <v>1</v>
      </c>
      <c r="O83" s="5" t="s">
        <v>1</v>
      </c>
      <c r="P83" s="5" t="s">
        <v>1</v>
      </c>
    </row>
    <row r="84" spans="1:16" x14ac:dyDescent="0.2">
      <c r="A84" s="4">
        <v>279</v>
      </c>
      <c r="B84" s="5" t="s">
        <v>684</v>
      </c>
      <c r="C84" s="5" t="s">
        <v>5</v>
      </c>
      <c r="D84" s="5" t="s">
        <v>681</v>
      </c>
      <c r="E84" s="5" t="s">
        <v>682</v>
      </c>
      <c r="F84" s="5" t="s">
        <v>433</v>
      </c>
      <c r="G84" s="5" t="s">
        <v>683</v>
      </c>
      <c r="H84" s="5" t="s">
        <v>216</v>
      </c>
      <c r="I84" s="5" t="s">
        <v>217</v>
      </c>
      <c r="J84" s="5" t="s">
        <v>685</v>
      </c>
      <c r="K84" s="5" t="s">
        <v>686</v>
      </c>
      <c r="L84" s="5" t="s">
        <v>687</v>
      </c>
      <c r="M84" s="5" t="s">
        <v>688</v>
      </c>
      <c r="N84" s="5" t="s">
        <v>644</v>
      </c>
      <c r="O84" s="5" t="s">
        <v>223</v>
      </c>
      <c r="P84" s="5" t="s">
        <v>689</v>
      </c>
    </row>
    <row r="85" spans="1:16" x14ac:dyDescent="0.2">
      <c r="A85" s="4">
        <v>280</v>
      </c>
      <c r="B85" s="5" t="s">
        <v>694</v>
      </c>
      <c r="C85" s="5" t="s">
        <v>690</v>
      </c>
      <c r="D85" s="5" t="s">
        <v>691</v>
      </c>
      <c r="E85" s="5" t="s">
        <v>692</v>
      </c>
      <c r="F85" s="5" t="s">
        <v>433</v>
      </c>
      <c r="G85" s="5" t="s">
        <v>693</v>
      </c>
      <c r="H85" s="5" t="s">
        <v>216</v>
      </c>
      <c r="I85" s="5" t="s">
        <v>217</v>
      </c>
      <c r="J85" s="5" t="s">
        <v>1</v>
      </c>
      <c r="K85" s="5" t="s">
        <v>1</v>
      </c>
      <c r="L85" s="5" t="s">
        <v>1</v>
      </c>
      <c r="M85" s="5" t="s">
        <v>1</v>
      </c>
      <c r="N85" s="5" t="s">
        <v>1</v>
      </c>
      <c r="O85" s="5" t="s">
        <v>1</v>
      </c>
      <c r="P85" s="5" t="s">
        <v>1</v>
      </c>
    </row>
    <row r="86" spans="1:16" x14ac:dyDescent="0.2">
      <c r="A86" s="4">
        <v>281</v>
      </c>
      <c r="B86" s="5" t="s">
        <v>699</v>
      </c>
      <c r="C86" s="5" t="s">
        <v>695</v>
      </c>
      <c r="D86" s="5" t="s">
        <v>696</v>
      </c>
      <c r="E86" s="5" t="s">
        <v>697</v>
      </c>
      <c r="F86" s="5" t="s">
        <v>433</v>
      </c>
      <c r="G86" s="5" t="s">
        <v>698</v>
      </c>
      <c r="H86" s="5" t="s">
        <v>216</v>
      </c>
      <c r="I86" s="5" t="s">
        <v>217</v>
      </c>
      <c r="J86" s="5" t="s">
        <v>700</v>
      </c>
      <c r="K86" s="5" t="s">
        <v>701</v>
      </c>
      <c r="L86" s="5" t="s">
        <v>1</v>
      </c>
      <c r="M86" s="5" t="s">
        <v>702</v>
      </c>
      <c r="N86" s="5" t="s">
        <v>703</v>
      </c>
      <c r="O86" s="5" t="s">
        <v>223</v>
      </c>
      <c r="P86" s="5" t="s">
        <v>704</v>
      </c>
    </row>
    <row r="87" spans="1:16" x14ac:dyDescent="0.2">
      <c r="A87" s="4">
        <v>282</v>
      </c>
      <c r="B87" s="5" t="s">
        <v>709</v>
      </c>
      <c r="C87" s="5" t="s">
        <v>705</v>
      </c>
      <c r="D87" s="5" t="s">
        <v>706</v>
      </c>
      <c r="E87" s="5" t="s">
        <v>707</v>
      </c>
      <c r="F87" s="5" t="s">
        <v>433</v>
      </c>
      <c r="G87" s="5" t="s">
        <v>708</v>
      </c>
      <c r="H87" s="5" t="s">
        <v>216</v>
      </c>
      <c r="I87" s="5" t="s">
        <v>217</v>
      </c>
      <c r="J87" s="5" t="s">
        <v>1</v>
      </c>
      <c r="K87" s="5" t="s">
        <v>1</v>
      </c>
      <c r="L87" s="5" t="s">
        <v>1</v>
      </c>
      <c r="M87" s="5" t="s">
        <v>1</v>
      </c>
      <c r="N87" s="5" t="s">
        <v>1</v>
      </c>
      <c r="O87" s="5" t="s">
        <v>1</v>
      </c>
      <c r="P87" s="5" t="s">
        <v>1</v>
      </c>
    </row>
    <row r="88" spans="1:16" x14ac:dyDescent="0.2">
      <c r="A88" s="4">
        <v>283</v>
      </c>
      <c r="B88" s="5" t="s">
        <v>713</v>
      </c>
      <c r="C88" s="5" t="s">
        <v>30</v>
      </c>
      <c r="D88" s="5" t="s">
        <v>710</v>
      </c>
      <c r="E88" s="5" t="s">
        <v>711</v>
      </c>
      <c r="F88" s="5" t="s">
        <v>433</v>
      </c>
      <c r="G88" s="5" t="s">
        <v>712</v>
      </c>
      <c r="H88" s="5" t="s">
        <v>216</v>
      </c>
      <c r="I88" s="5" t="s">
        <v>217</v>
      </c>
      <c r="J88" s="5" t="s">
        <v>714</v>
      </c>
      <c r="K88" s="5" t="s">
        <v>715</v>
      </c>
      <c r="L88" s="5" t="s">
        <v>716</v>
      </c>
      <c r="M88" s="5" t="s">
        <v>717</v>
      </c>
      <c r="N88" s="5" t="s">
        <v>718</v>
      </c>
      <c r="O88" s="5" t="s">
        <v>223</v>
      </c>
      <c r="P88" s="5" t="s">
        <v>719</v>
      </c>
    </row>
    <row r="89" spans="1:16" x14ac:dyDescent="0.2">
      <c r="A89" s="4">
        <v>284</v>
      </c>
      <c r="B89" s="5" t="s">
        <v>723</v>
      </c>
      <c r="C89" s="5" t="s">
        <v>22</v>
      </c>
      <c r="D89" s="5" t="s">
        <v>720</v>
      </c>
      <c r="E89" s="5" t="s">
        <v>721</v>
      </c>
      <c r="F89" s="5" t="s">
        <v>433</v>
      </c>
      <c r="G89" s="5" t="s">
        <v>722</v>
      </c>
      <c r="H89" s="5" t="s">
        <v>216</v>
      </c>
      <c r="I89" s="5" t="s">
        <v>217</v>
      </c>
      <c r="J89" s="5" t="s">
        <v>112</v>
      </c>
      <c r="K89" s="5" t="s">
        <v>724</v>
      </c>
      <c r="L89" s="5" t="s">
        <v>220</v>
      </c>
      <c r="M89" s="5" t="s">
        <v>725</v>
      </c>
      <c r="N89" s="5" t="s">
        <v>726</v>
      </c>
      <c r="O89" s="5" t="s">
        <v>223</v>
      </c>
      <c r="P89" s="5" t="s">
        <v>704</v>
      </c>
    </row>
    <row r="90" spans="1:16" x14ac:dyDescent="0.2">
      <c r="A90" s="4">
        <v>285</v>
      </c>
      <c r="B90" s="5" t="s">
        <v>731</v>
      </c>
      <c r="C90" s="5" t="s">
        <v>727</v>
      </c>
      <c r="D90" s="5" t="s">
        <v>728</v>
      </c>
      <c r="E90" s="5" t="s">
        <v>729</v>
      </c>
      <c r="F90" s="5" t="s">
        <v>433</v>
      </c>
      <c r="G90" s="5" t="s">
        <v>730</v>
      </c>
      <c r="H90" s="5" t="s">
        <v>216</v>
      </c>
      <c r="I90" s="5" t="s">
        <v>217</v>
      </c>
      <c r="J90" s="5" t="s">
        <v>1</v>
      </c>
      <c r="K90" s="5" t="s">
        <v>1</v>
      </c>
      <c r="L90" s="5" t="s">
        <v>1</v>
      </c>
      <c r="M90" s="5" t="s">
        <v>1</v>
      </c>
      <c r="N90" s="5" t="s">
        <v>1</v>
      </c>
      <c r="O90" s="5" t="s">
        <v>1</v>
      </c>
      <c r="P90" s="5" t="s">
        <v>1</v>
      </c>
    </row>
    <row r="91" spans="1:16" x14ac:dyDescent="0.2">
      <c r="A91" s="4">
        <v>286</v>
      </c>
      <c r="B91" s="5" t="s">
        <v>736</v>
      </c>
      <c r="C91" s="5" t="s">
        <v>732</v>
      </c>
      <c r="D91" s="5" t="s">
        <v>733</v>
      </c>
      <c r="E91" s="5" t="s">
        <v>734</v>
      </c>
      <c r="F91" s="5" t="s">
        <v>433</v>
      </c>
      <c r="G91" s="5" t="s">
        <v>735</v>
      </c>
      <c r="H91" s="5" t="s">
        <v>216</v>
      </c>
      <c r="I91" s="5" t="s">
        <v>217</v>
      </c>
      <c r="J91" s="5" t="s">
        <v>1</v>
      </c>
      <c r="K91" s="5" t="s">
        <v>1</v>
      </c>
      <c r="L91" s="5" t="s">
        <v>1</v>
      </c>
      <c r="M91" s="5" t="s">
        <v>1</v>
      </c>
      <c r="N91" s="5" t="s">
        <v>1</v>
      </c>
      <c r="O91" s="5" t="s">
        <v>1</v>
      </c>
      <c r="P91" s="5" t="s">
        <v>1</v>
      </c>
    </row>
    <row r="92" spans="1:16" x14ac:dyDescent="0.2">
      <c r="A92" s="4">
        <v>287</v>
      </c>
      <c r="B92" s="5" t="s">
        <v>741</v>
      </c>
      <c r="C92" s="5" t="s">
        <v>11</v>
      </c>
      <c r="D92" s="5" t="s">
        <v>737</v>
      </c>
      <c r="E92" s="5" t="s">
        <v>738</v>
      </c>
      <c r="F92" s="5" t="s">
        <v>739</v>
      </c>
      <c r="G92" s="5" t="s">
        <v>740</v>
      </c>
      <c r="H92" s="5" t="s">
        <v>216</v>
      </c>
      <c r="I92" s="5" t="s">
        <v>217</v>
      </c>
      <c r="J92" s="5" t="s">
        <v>742</v>
      </c>
      <c r="K92" s="5" t="s">
        <v>743</v>
      </c>
      <c r="L92" s="5" t="s">
        <v>220</v>
      </c>
      <c r="M92" s="5" t="s">
        <v>744</v>
      </c>
      <c r="N92" s="5" t="s">
        <v>745</v>
      </c>
      <c r="O92" s="5" t="s">
        <v>223</v>
      </c>
      <c r="P92" s="5" t="s">
        <v>746</v>
      </c>
    </row>
    <row r="93" spans="1:16" x14ac:dyDescent="0.2">
      <c r="A93" s="4">
        <v>288</v>
      </c>
      <c r="B93" s="5" t="s">
        <v>751</v>
      </c>
      <c r="C93" s="5" t="s">
        <v>747</v>
      </c>
      <c r="D93" s="5" t="s">
        <v>748</v>
      </c>
      <c r="E93" s="5" t="s">
        <v>749</v>
      </c>
      <c r="F93" s="5" t="s">
        <v>739</v>
      </c>
      <c r="G93" s="5" t="s">
        <v>750</v>
      </c>
      <c r="H93" s="5" t="s">
        <v>216</v>
      </c>
      <c r="I93" s="5" t="s">
        <v>217</v>
      </c>
      <c r="J93" s="5" t="s">
        <v>1</v>
      </c>
      <c r="K93" s="5" t="s">
        <v>1</v>
      </c>
      <c r="L93" s="5" t="s">
        <v>1</v>
      </c>
      <c r="M93" s="5" t="s">
        <v>1</v>
      </c>
      <c r="N93" s="5" t="s">
        <v>1</v>
      </c>
      <c r="O93" s="5" t="s">
        <v>1</v>
      </c>
      <c r="P93" s="5" t="s">
        <v>1</v>
      </c>
    </row>
    <row r="94" spans="1:16" x14ac:dyDescent="0.2">
      <c r="A94" s="4">
        <v>289</v>
      </c>
      <c r="B94" s="5" t="s">
        <v>756</v>
      </c>
      <c r="C94" s="5" t="s">
        <v>752</v>
      </c>
      <c r="D94" s="5" t="s">
        <v>753</v>
      </c>
      <c r="E94" s="5" t="s">
        <v>754</v>
      </c>
      <c r="F94" s="5" t="s">
        <v>739</v>
      </c>
      <c r="G94" s="5" t="s">
        <v>755</v>
      </c>
      <c r="H94" s="5" t="s">
        <v>216</v>
      </c>
      <c r="I94" s="5" t="s">
        <v>217</v>
      </c>
      <c r="J94" s="5" t="s">
        <v>1</v>
      </c>
      <c r="K94" s="5" t="s">
        <v>1</v>
      </c>
      <c r="L94" s="5" t="s">
        <v>1</v>
      </c>
      <c r="M94" s="5" t="s">
        <v>1</v>
      </c>
      <c r="N94" s="5" t="s">
        <v>1</v>
      </c>
      <c r="O94" s="5" t="s">
        <v>1</v>
      </c>
      <c r="P94" s="5" t="s">
        <v>1</v>
      </c>
    </row>
    <row r="95" spans="1:16" x14ac:dyDescent="0.2">
      <c r="A95" s="4">
        <v>290</v>
      </c>
      <c r="B95" s="5" t="s">
        <v>762</v>
      </c>
      <c r="C95" s="5" t="s">
        <v>757</v>
      </c>
      <c r="D95" s="5" t="s">
        <v>758</v>
      </c>
      <c r="E95" s="5" t="s">
        <v>759</v>
      </c>
      <c r="F95" s="5" t="s">
        <v>760</v>
      </c>
      <c r="G95" s="5" t="s">
        <v>761</v>
      </c>
      <c r="H95" s="5" t="s">
        <v>428</v>
      </c>
      <c r="I95" s="5" t="s">
        <v>217</v>
      </c>
      <c r="J95" s="5" t="s">
        <v>763</v>
      </c>
      <c r="K95" s="5" t="s">
        <v>1</v>
      </c>
      <c r="L95" s="5" t="s">
        <v>1</v>
      </c>
      <c r="M95" s="5" t="s">
        <v>764</v>
      </c>
      <c r="N95" s="5" t="s">
        <v>765</v>
      </c>
      <c r="O95" s="5" t="s">
        <v>223</v>
      </c>
      <c r="P95" s="5" t="s">
        <v>766</v>
      </c>
    </row>
    <row r="96" spans="1:16" x14ac:dyDescent="0.2">
      <c r="A96" s="4">
        <v>291</v>
      </c>
      <c r="B96" s="5" t="s">
        <v>771</v>
      </c>
      <c r="C96" s="5" t="s">
        <v>767</v>
      </c>
      <c r="D96" s="5" t="s">
        <v>768</v>
      </c>
      <c r="E96" s="5" t="s">
        <v>769</v>
      </c>
      <c r="F96" s="5" t="s">
        <v>760</v>
      </c>
      <c r="G96" s="5" t="s">
        <v>770</v>
      </c>
      <c r="H96" s="5" t="s">
        <v>216</v>
      </c>
      <c r="I96" s="5" t="s">
        <v>217</v>
      </c>
      <c r="J96" s="5" t="s">
        <v>1</v>
      </c>
      <c r="K96" s="5" t="s">
        <v>1</v>
      </c>
      <c r="L96" s="5" t="s">
        <v>1</v>
      </c>
      <c r="M96" s="5" t="s">
        <v>1</v>
      </c>
      <c r="N96" s="5" t="s">
        <v>1</v>
      </c>
      <c r="O96" s="5" t="s">
        <v>1</v>
      </c>
      <c r="P96" s="5" t="s">
        <v>1</v>
      </c>
    </row>
    <row r="97" spans="1:16" x14ac:dyDescent="0.2">
      <c r="A97" s="4">
        <v>920</v>
      </c>
      <c r="B97" s="5" t="s">
        <v>638</v>
      </c>
      <c r="C97" s="5" t="s">
        <v>772</v>
      </c>
      <c r="D97" s="5" t="s">
        <v>1</v>
      </c>
      <c r="E97" s="5" t="s">
        <v>773</v>
      </c>
      <c r="F97" s="5" t="s">
        <v>433</v>
      </c>
      <c r="G97" s="5" t="s">
        <v>637</v>
      </c>
      <c r="H97" s="5" t="s">
        <v>216</v>
      </c>
      <c r="I97" s="5" t="s">
        <v>217</v>
      </c>
      <c r="J97" s="5" t="s">
        <v>1</v>
      </c>
      <c r="K97" s="5" t="s">
        <v>1</v>
      </c>
      <c r="L97" s="5" t="s">
        <v>1</v>
      </c>
      <c r="M97" s="5" t="s">
        <v>1</v>
      </c>
      <c r="N97" s="5" t="s">
        <v>1</v>
      </c>
      <c r="O97" s="5" t="s">
        <v>1</v>
      </c>
      <c r="P97" s="5" t="s">
        <v>1</v>
      </c>
    </row>
    <row r="98" spans="1:16" x14ac:dyDescent="0.2">
      <c r="A98" s="4">
        <v>292</v>
      </c>
      <c r="B98" s="5" t="s">
        <v>778</v>
      </c>
      <c r="C98" s="5" t="s">
        <v>774</v>
      </c>
      <c r="D98" s="5" t="s">
        <v>775</v>
      </c>
      <c r="E98" s="5" t="s">
        <v>776</v>
      </c>
      <c r="F98" s="5" t="s">
        <v>760</v>
      </c>
      <c r="G98" s="5" t="s">
        <v>777</v>
      </c>
      <c r="H98" s="5" t="s">
        <v>313</v>
      </c>
      <c r="I98" s="5" t="s">
        <v>217</v>
      </c>
      <c r="J98" s="5" t="s">
        <v>1</v>
      </c>
      <c r="K98" s="5" t="s">
        <v>1</v>
      </c>
      <c r="L98" s="5" t="s">
        <v>1</v>
      </c>
      <c r="M98" s="5" t="s">
        <v>1</v>
      </c>
      <c r="N98" s="5" t="s">
        <v>1</v>
      </c>
      <c r="O98" s="5" t="s">
        <v>1</v>
      </c>
      <c r="P98" s="5" t="s">
        <v>1</v>
      </c>
    </row>
    <row r="99" spans="1:16" x14ac:dyDescent="0.2">
      <c r="A99" s="4">
        <v>922</v>
      </c>
      <c r="B99" s="5" t="s">
        <v>435</v>
      </c>
      <c r="C99" s="5" t="s">
        <v>779</v>
      </c>
      <c r="D99" s="5" t="s">
        <v>1</v>
      </c>
      <c r="E99" s="5" t="s">
        <v>780</v>
      </c>
      <c r="F99" s="5" t="s">
        <v>433</v>
      </c>
      <c r="G99" s="5" t="s">
        <v>434</v>
      </c>
      <c r="H99" s="5" t="s">
        <v>216</v>
      </c>
      <c r="I99" s="5" t="s">
        <v>217</v>
      </c>
      <c r="J99" s="5" t="s">
        <v>1</v>
      </c>
      <c r="K99" s="5" t="s">
        <v>1</v>
      </c>
      <c r="L99" s="5" t="s">
        <v>1</v>
      </c>
      <c r="M99" s="5" t="s">
        <v>1</v>
      </c>
      <c r="N99" s="5" t="s">
        <v>1</v>
      </c>
      <c r="O99" s="5" t="s">
        <v>1</v>
      </c>
      <c r="P99" s="5" t="s">
        <v>1</v>
      </c>
    </row>
    <row r="100" spans="1:16" x14ac:dyDescent="0.2">
      <c r="A100" s="4">
        <v>293</v>
      </c>
      <c r="B100" s="5" t="s">
        <v>786</v>
      </c>
      <c r="C100" s="5" t="s">
        <v>781</v>
      </c>
      <c r="D100" s="5" t="s">
        <v>782</v>
      </c>
      <c r="E100" s="5" t="s">
        <v>783</v>
      </c>
      <c r="F100" s="5" t="s">
        <v>784</v>
      </c>
      <c r="G100" s="5" t="s">
        <v>785</v>
      </c>
      <c r="H100" s="5" t="s">
        <v>216</v>
      </c>
      <c r="I100" s="5" t="s">
        <v>217</v>
      </c>
      <c r="J100" s="5" t="s">
        <v>1</v>
      </c>
      <c r="K100" s="5" t="s">
        <v>1</v>
      </c>
      <c r="L100" s="5" t="s">
        <v>1</v>
      </c>
      <c r="M100" s="5" t="s">
        <v>1</v>
      </c>
      <c r="N100" s="5" t="s">
        <v>1</v>
      </c>
      <c r="O100" s="5" t="s">
        <v>1</v>
      </c>
      <c r="P100" s="5" t="s">
        <v>1</v>
      </c>
    </row>
    <row r="101" spans="1:16" x14ac:dyDescent="0.2">
      <c r="A101" s="4">
        <v>294</v>
      </c>
      <c r="B101" s="5" t="s">
        <v>792</v>
      </c>
      <c r="C101" s="5" t="s">
        <v>787</v>
      </c>
      <c r="D101" s="5" t="s">
        <v>788</v>
      </c>
      <c r="E101" s="5" t="s">
        <v>789</v>
      </c>
      <c r="F101" s="5" t="s">
        <v>790</v>
      </c>
      <c r="G101" s="5" t="s">
        <v>791</v>
      </c>
      <c r="H101" s="5" t="s">
        <v>313</v>
      </c>
      <c r="I101" s="5" t="s">
        <v>217</v>
      </c>
      <c r="J101" s="5" t="s">
        <v>1</v>
      </c>
      <c r="K101" s="5" t="s">
        <v>1</v>
      </c>
      <c r="L101" s="5" t="s">
        <v>1</v>
      </c>
      <c r="M101" s="5" t="s">
        <v>1</v>
      </c>
      <c r="N101" s="5" t="s">
        <v>1</v>
      </c>
      <c r="O101" s="5" t="s">
        <v>1</v>
      </c>
      <c r="P101" s="5" t="s">
        <v>1</v>
      </c>
    </row>
    <row r="102" spans="1:16" x14ac:dyDescent="0.2">
      <c r="A102" s="4">
        <v>295</v>
      </c>
      <c r="B102" s="5" t="s">
        <v>798</v>
      </c>
      <c r="C102" s="5" t="s">
        <v>793</v>
      </c>
      <c r="D102" s="5" t="s">
        <v>794</v>
      </c>
      <c r="E102" s="5" t="s">
        <v>795</v>
      </c>
      <c r="F102" s="5" t="s">
        <v>796</v>
      </c>
      <c r="G102" s="5" t="s">
        <v>797</v>
      </c>
      <c r="H102" s="5" t="s">
        <v>216</v>
      </c>
      <c r="I102" s="5" t="s">
        <v>217</v>
      </c>
      <c r="J102" s="5" t="s">
        <v>799</v>
      </c>
      <c r="K102" s="5" t="s">
        <v>800</v>
      </c>
      <c r="L102" s="5" t="s">
        <v>1</v>
      </c>
      <c r="M102" s="5" t="s">
        <v>801</v>
      </c>
      <c r="N102" s="5" t="s">
        <v>802</v>
      </c>
      <c r="O102" s="5" t="s">
        <v>223</v>
      </c>
      <c r="P102" s="5" t="s">
        <v>803</v>
      </c>
    </row>
    <row r="103" spans="1:16" x14ac:dyDescent="0.2">
      <c r="A103" s="4">
        <v>296</v>
      </c>
      <c r="B103" s="5" t="s">
        <v>808</v>
      </c>
      <c r="C103" s="5" t="s">
        <v>26</v>
      </c>
      <c r="D103" s="5" t="s">
        <v>804</v>
      </c>
      <c r="E103" s="5" t="s">
        <v>805</v>
      </c>
      <c r="F103" s="5" t="s">
        <v>806</v>
      </c>
      <c r="G103" s="5" t="s">
        <v>807</v>
      </c>
      <c r="H103" s="5" t="s">
        <v>216</v>
      </c>
      <c r="I103" s="5" t="s">
        <v>217</v>
      </c>
      <c r="J103" s="5" t="s">
        <v>809</v>
      </c>
      <c r="K103" s="5" t="s">
        <v>810</v>
      </c>
      <c r="L103" s="5" t="s">
        <v>220</v>
      </c>
      <c r="M103" s="5" t="s">
        <v>811</v>
      </c>
      <c r="N103" s="5" t="s">
        <v>812</v>
      </c>
      <c r="O103" s="5" t="s">
        <v>223</v>
      </c>
      <c r="P103" s="5" t="s">
        <v>813</v>
      </c>
    </row>
    <row r="104" spans="1:16" x14ac:dyDescent="0.2">
      <c r="A104" s="4">
        <v>297</v>
      </c>
      <c r="B104" s="5" t="s">
        <v>818</v>
      </c>
      <c r="C104" s="5" t="s">
        <v>814</v>
      </c>
      <c r="D104" s="5" t="s">
        <v>1</v>
      </c>
      <c r="E104" s="5" t="s">
        <v>815</v>
      </c>
      <c r="F104" s="5" t="s">
        <v>816</v>
      </c>
      <c r="G104" s="5" t="s">
        <v>817</v>
      </c>
      <c r="H104" s="5" t="s">
        <v>216</v>
      </c>
      <c r="I104" s="5" t="s">
        <v>217</v>
      </c>
      <c r="J104" s="5" t="s">
        <v>1</v>
      </c>
      <c r="K104" s="5" t="s">
        <v>1</v>
      </c>
      <c r="L104" s="5" t="s">
        <v>1</v>
      </c>
      <c r="M104" s="5" t="s">
        <v>819</v>
      </c>
      <c r="N104" s="5" t="s">
        <v>820</v>
      </c>
      <c r="O104" s="5" t="s">
        <v>223</v>
      </c>
      <c r="P104" s="5" t="s">
        <v>821</v>
      </c>
    </row>
    <row r="105" spans="1:16" x14ac:dyDescent="0.2">
      <c r="A105" s="4">
        <v>1001</v>
      </c>
      <c r="B105" s="5" t="s">
        <v>435</v>
      </c>
      <c r="C105" s="5" t="s">
        <v>822</v>
      </c>
      <c r="D105" s="5" t="s">
        <v>1</v>
      </c>
      <c r="E105" s="5" t="s">
        <v>823</v>
      </c>
      <c r="F105" s="5" t="s">
        <v>433</v>
      </c>
      <c r="G105" s="5" t="s">
        <v>434</v>
      </c>
      <c r="H105" s="5" t="s">
        <v>216</v>
      </c>
      <c r="I105" s="5" t="s">
        <v>217</v>
      </c>
      <c r="J105" s="5" t="s">
        <v>641</v>
      </c>
      <c r="K105" s="5" t="s">
        <v>642</v>
      </c>
      <c r="L105" s="5" t="s">
        <v>220</v>
      </c>
      <c r="M105" s="5" t="s">
        <v>643</v>
      </c>
      <c r="N105" s="5" t="s">
        <v>644</v>
      </c>
      <c r="O105" s="5" t="s">
        <v>223</v>
      </c>
      <c r="P105" s="5" t="s">
        <v>645</v>
      </c>
    </row>
    <row r="106" spans="1:16" x14ac:dyDescent="0.2">
      <c r="A106" s="4">
        <v>298</v>
      </c>
      <c r="B106" s="5" t="s">
        <v>829</v>
      </c>
      <c r="C106" s="5" t="s">
        <v>824</v>
      </c>
      <c r="D106" s="5" t="s">
        <v>825</v>
      </c>
      <c r="E106" s="5" t="s">
        <v>826</v>
      </c>
      <c r="F106" s="5" t="s">
        <v>827</v>
      </c>
      <c r="G106" s="5" t="s">
        <v>828</v>
      </c>
      <c r="H106" s="5" t="s">
        <v>216</v>
      </c>
      <c r="I106" s="5" t="s">
        <v>217</v>
      </c>
      <c r="J106" s="5" t="s">
        <v>1</v>
      </c>
      <c r="K106" s="5" t="s">
        <v>1</v>
      </c>
      <c r="L106" s="5" t="s">
        <v>1</v>
      </c>
      <c r="M106" s="5" t="s">
        <v>1</v>
      </c>
      <c r="N106" s="5" t="s">
        <v>1</v>
      </c>
      <c r="O106" s="5" t="s">
        <v>1</v>
      </c>
      <c r="P106" s="5" t="s">
        <v>1</v>
      </c>
    </row>
    <row r="107" spans="1:16" x14ac:dyDescent="0.2">
      <c r="A107" s="4">
        <v>937</v>
      </c>
      <c r="B107" s="5" t="s">
        <v>834</v>
      </c>
      <c r="C107" s="5" t="s">
        <v>830</v>
      </c>
      <c r="D107" s="5" t="s">
        <v>1</v>
      </c>
      <c r="E107" s="5" t="s">
        <v>831</v>
      </c>
      <c r="F107" s="5" t="s">
        <v>832</v>
      </c>
      <c r="G107" s="5" t="s">
        <v>833</v>
      </c>
      <c r="H107" s="5" t="s">
        <v>216</v>
      </c>
      <c r="I107" s="5" t="s">
        <v>217</v>
      </c>
      <c r="J107" s="5" t="s">
        <v>1</v>
      </c>
      <c r="K107" s="5" t="s">
        <v>1</v>
      </c>
      <c r="L107" s="5" t="s">
        <v>1</v>
      </c>
      <c r="M107" s="5" t="s">
        <v>1</v>
      </c>
      <c r="N107" s="5" t="s">
        <v>1</v>
      </c>
      <c r="O107" s="5" t="s">
        <v>1</v>
      </c>
      <c r="P107" s="5" t="s">
        <v>1</v>
      </c>
    </row>
    <row r="108" spans="1:16" x14ac:dyDescent="0.2">
      <c r="A108" s="4">
        <v>299</v>
      </c>
      <c r="B108" s="5" t="s">
        <v>839</v>
      </c>
      <c r="C108" s="5" t="s">
        <v>835</v>
      </c>
      <c r="D108" s="5" t="s">
        <v>836</v>
      </c>
      <c r="E108" s="5" t="s">
        <v>837</v>
      </c>
      <c r="F108" s="5" t="s">
        <v>827</v>
      </c>
      <c r="G108" s="5" t="s">
        <v>838</v>
      </c>
      <c r="H108" s="5" t="s">
        <v>216</v>
      </c>
      <c r="I108" s="5" t="s">
        <v>217</v>
      </c>
      <c r="J108" s="5" t="s">
        <v>1</v>
      </c>
      <c r="K108" s="5" t="s">
        <v>1</v>
      </c>
      <c r="L108" s="5" t="s">
        <v>1</v>
      </c>
      <c r="M108" s="5" t="s">
        <v>1</v>
      </c>
      <c r="N108" s="5" t="s">
        <v>1</v>
      </c>
      <c r="O108" s="5" t="s">
        <v>1</v>
      </c>
      <c r="P108" s="5" t="s">
        <v>1</v>
      </c>
    </row>
    <row r="109" spans="1:16" x14ac:dyDescent="0.2">
      <c r="A109" s="4">
        <v>940</v>
      </c>
      <c r="B109" s="5" t="s">
        <v>193</v>
      </c>
      <c r="C109" s="5" t="s">
        <v>840</v>
      </c>
      <c r="D109" s="5" t="s">
        <v>1</v>
      </c>
      <c r="E109" s="5" t="s">
        <v>841</v>
      </c>
      <c r="F109" s="5" t="s">
        <v>842</v>
      </c>
      <c r="G109" s="5" t="s">
        <v>843</v>
      </c>
      <c r="H109" s="5" t="s">
        <v>216</v>
      </c>
      <c r="I109" s="5" t="s">
        <v>217</v>
      </c>
      <c r="J109" s="5" t="s">
        <v>1</v>
      </c>
      <c r="K109" s="5" t="s">
        <v>1</v>
      </c>
      <c r="L109" s="5" t="s">
        <v>1</v>
      </c>
      <c r="M109" s="5" t="s">
        <v>1</v>
      </c>
      <c r="N109" s="5" t="s">
        <v>1</v>
      </c>
      <c r="O109" s="5" t="s">
        <v>1</v>
      </c>
      <c r="P109" s="5" t="s">
        <v>1</v>
      </c>
    </row>
    <row r="110" spans="1:16" x14ac:dyDescent="0.2">
      <c r="A110" s="4">
        <v>300</v>
      </c>
      <c r="B110" s="5" t="s">
        <v>849</v>
      </c>
      <c r="C110" s="5" t="s">
        <v>844</v>
      </c>
      <c r="D110" s="5" t="s">
        <v>845</v>
      </c>
      <c r="E110" s="5" t="s">
        <v>846</v>
      </c>
      <c r="F110" s="5" t="s">
        <v>847</v>
      </c>
      <c r="G110" s="5" t="s">
        <v>848</v>
      </c>
      <c r="H110" s="5" t="s">
        <v>216</v>
      </c>
      <c r="I110" s="5" t="s">
        <v>217</v>
      </c>
      <c r="J110" s="5" t="s">
        <v>1</v>
      </c>
      <c r="K110" s="5" t="s">
        <v>1</v>
      </c>
      <c r="L110" s="5" t="s">
        <v>1</v>
      </c>
      <c r="M110" s="5" t="s">
        <v>1</v>
      </c>
      <c r="N110" s="5" t="s">
        <v>1</v>
      </c>
      <c r="O110" s="5" t="s">
        <v>1</v>
      </c>
      <c r="P110" s="5" t="s">
        <v>1</v>
      </c>
    </row>
    <row r="111" spans="1:16" x14ac:dyDescent="0.2">
      <c r="A111" s="4">
        <v>943</v>
      </c>
      <c r="B111" s="5" t="s">
        <v>854</v>
      </c>
      <c r="C111" s="5" t="s">
        <v>850</v>
      </c>
      <c r="D111" s="5" t="s">
        <v>1</v>
      </c>
      <c r="E111" s="5" t="s">
        <v>851</v>
      </c>
      <c r="F111" s="5" t="s">
        <v>852</v>
      </c>
      <c r="G111" s="5" t="s">
        <v>853</v>
      </c>
      <c r="H111" s="5" t="s">
        <v>216</v>
      </c>
      <c r="I111" s="5" t="s">
        <v>217</v>
      </c>
      <c r="J111" s="5" t="s">
        <v>1</v>
      </c>
      <c r="K111" s="5" t="s">
        <v>1</v>
      </c>
      <c r="L111" s="5" t="s">
        <v>1</v>
      </c>
      <c r="M111" s="5" t="s">
        <v>1</v>
      </c>
      <c r="N111" s="5" t="s">
        <v>1</v>
      </c>
      <c r="O111" s="5" t="s">
        <v>1</v>
      </c>
      <c r="P111" s="5" t="s">
        <v>1</v>
      </c>
    </row>
    <row r="112" spans="1:16" ht="25.5" x14ac:dyDescent="0.2">
      <c r="A112" s="4">
        <v>301</v>
      </c>
      <c r="B112" s="5" t="s">
        <v>427</v>
      </c>
      <c r="C112" s="5" t="s">
        <v>28</v>
      </c>
      <c r="D112" s="5" t="s">
        <v>855</v>
      </c>
      <c r="E112" s="5" t="s">
        <v>856</v>
      </c>
      <c r="F112" s="5" t="s">
        <v>425</v>
      </c>
      <c r="G112" s="5" t="s">
        <v>426</v>
      </c>
      <c r="H112" s="5" t="s">
        <v>428</v>
      </c>
      <c r="I112" s="5" t="s">
        <v>217</v>
      </c>
      <c r="J112" s="5" t="s">
        <v>857</v>
      </c>
      <c r="K112" s="5" t="s">
        <v>858</v>
      </c>
      <c r="L112" s="5" t="s">
        <v>859</v>
      </c>
      <c r="M112" s="5" t="s">
        <v>860</v>
      </c>
      <c r="N112" s="5" t="s">
        <v>861</v>
      </c>
      <c r="O112" s="5" t="s">
        <v>223</v>
      </c>
      <c r="P112" s="5" t="s">
        <v>862</v>
      </c>
    </row>
    <row r="113" spans="1:16" x14ac:dyDescent="0.2">
      <c r="A113" s="4">
        <v>302</v>
      </c>
      <c r="B113" s="5" t="s">
        <v>868</v>
      </c>
      <c r="C113" s="5" t="s">
        <v>863</v>
      </c>
      <c r="D113" s="5" t="s">
        <v>864</v>
      </c>
      <c r="E113" s="5" t="s">
        <v>865</v>
      </c>
      <c r="F113" s="5" t="s">
        <v>866</v>
      </c>
      <c r="G113" s="5" t="s">
        <v>867</v>
      </c>
      <c r="H113" s="5" t="s">
        <v>216</v>
      </c>
      <c r="I113" s="5" t="s">
        <v>217</v>
      </c>
      <c r="J113" s="5" t="s">
        <v>1</v>
      </c>
      <c r="K113" s="5" t="s">
        <v>1</v>
      </c>
      <c r="L113" s="5" t="s">
        <v>1</v>
      </c>
      <c r="M113" s="5" t="s">
        <v>1</v>
      </c>
      <c r="N113" s="5" t="s">
        <v>1</v>
      </c>
      <c r="O113" s="5" t="s">
        <v>1</v>
      </c>
      <c r="P113" s="5" t="s">
        <v>1</v>
      </c>
    </row>
    <row r="114" spans="1:16" x14ac:dyDescent="0.2">
      <c r="A114" s="4">
        <v>303</v>
      </c>
      <c r="B114" s="5" t="s">
        <v>873</v>
      </c>
      <c r="C114" s="5" t="s">
        <v>869</v>
      </c>
      <c r="D114" s="5" t="s">
        <v>870</v>
      </c>
      <c r="E114" s="5" t="s">
        <v>871</v>
      </c>
      <c r="F114" s="5" t="s">
        <v>866</v>
      </c>
      <c r="G114" s="5" t="s">
        <v>872</v>
      </c>
      <c r="H114" s="5" t="s">
        <v>216</v>
      </c>
      <c r="I114" s="5" t="s">
        <v>217</v>
      </c>
      <c r="J114" s="5" t="s">
        <v>1</v>
      </c>
      <c r="K114" s="5" t="s">
        <v>1</v>
      </c>
      <c r="L114" s="5" t="s">
        <v>1</v>
      </c>
      <c r="M114" s="5" t="s">
        <v>1</v>
      </c>
      <c r="N114" s="5" t="s">
        <v>1</v>
      </c>
      <c r="O114" s="5" t="s">
        <v>1</v>
      </c>
      <c r="P114" s="5" t="s">
        <v>1</v>
      </c>
    </row>
    <row r="115" spans="1:16" x14ac:dyDescent="0.2">
      <c r="A115" s="4">
        <v>946</v>
      </c>
      <c r="B115" s="5" t="s">
        <v>877</v>
      </c>
      <c r="C115" s="5" t="s">
        <v>874</v>
      </c>
      <c r="D115" s="5" t="s">
        <v>1</v>
      </c>
      <c r="E115" s="5" t="s">
        <v>875</v>
      </c>
      <c r="F115" s="5" t="s">
        <v>526</v>
      </c>
      <c r="G115" s="5" t="s">
        <v>876</v>
      </c>
      <c r="H115" s="5" t="s">
        <v>216</v>
      </c>
      <c r="I115" s="5" t="s">
        <v>217</v>
      </c>
      <c r="J115" s="5" t="s">
        <v>1</v>
      </c>
      <c r="K115" s="5" t="s">
        <v>1</v>
      </c>
      <c r="L115" s="5" t="s">
        <v>1</v>
      </c>
      <c r="M115" s="5" t="s">
        <v>1</v>
      </c>
      <c r="N115" s="5" t="s">
        <v>1</v>
      </c>
      <c r="O115" s="5" t="s">
        <v>1</v>
      </c>
      <c r="P115" s="5" t="s">
        <v>1</v>
      </c>
    </row>
    <row r="116" spans="1:16" x14ac:dyDescent="0.2">
      <c r="A116" s="4">
        <v>304</v>
      </c>
      <c r="B116" s="5" t="s">
        <v>883</v>
      </c>
      <c r="C116" s="5" t="s">
        <v>878</v>
      </c>
      <c r="D116" s="5" t="s">
        <v>879</v>
      </c>
      <c r="E116" s="5" t="s">
        <v>880</v>
      </c>
      <c r="F116" s="5" t="s">
        <v>881</v>
      </c>
      <c r="G116" s="5" t="s">
        <v>882</v>
      </c>
      <c r="H116" s="5" t="s">
        <v>216</v>
      </c>
      <c r="I116" s="5" t="s">
        <v>217</v>
      </c>
      <c r="J116" s="5" t="s">
        <v>1</v>
      </c>
      <c r="K116" s="5" t="s">
        <v>1</v>
      </c>
      <c r="L116" s="5" t="s">
        <v>1</v>
      </c>
      <c r="M116" s="5" t="s">
        <v>1</v>
      </c>
      <c r="N116" s="5" t="s">
        <v>1</v>
      </c>
      <c r="O116" s="5" t="s">
        <v>1</v>
      </c>
      <c r="P116" s="5" t="s">
        <v>1</v>
      </c>
    </row>
    <row r="117" spans="1:16" x14ac:dyDescent="0.2">
      <c r="A117" s="4">
        <v>818</v>
      </c>
      <c r="B117" s="5" t="s">
        <v>427</v>
      </c>
      <c r="C117" s="5" t="s">
        <v>884</v>
      </c>
      <c r="D117" s="5" t="s">
        <v>1</v>
      </c>
      <c r="E117" s="5" t="s">
        <v>885</v>
      </c>
      <c r="F117" s="5" t="s">
        <v>886</v>
      </c>
      <c r="G117" s="5" t="s">
        <v>426</v>
      </c>
      <c r="H117" s="5" t="s">
        <v>428</v>
      </c>
      <c r="I117" s="5" t="s">
        <v>217</v>
      </c>
      <c r="J117" s="5" t="s">
        <v>1</v>
      </c>
      <c r="K117" s="5" t="s">
        <v>1</v>
      </c>
      <c r="L117" s="5" t="s">
        <v>1</v>
      </c>
      <c r="M117" s="5" t="s">
        <v>1</v>
      </c>
      <c r="N117" s="5" t="s">
        <v>1</v>
      </c>
      <c r="O117" s="5" t="s">
        <v>1</v>
      </c>
      <c r="P117" s="5" t="s">
        <v>1</v>
      </c>
    </row>
    <row r="118" spans="1:16" x14ac:dyDescent="0.2">
      <c r="A118" s="4">
        <v>305</v>
      </c>
      <c r="B118" s="5" t="s">
        <v>891</v>
      </c>
      <c r="C118" s="5" t="s">
        <v>887</v>
      </c>
      <c r="D118" s="5" t="s">
        <v>888</v>
      </c>
      <c r="E118" s="5" t="s">
        <v>889</v>
      </c>
      <c r="F118" s="5" t="s">
        <v>881</v>
      </c>
      <c r="G118" s="5" t="s">
        <v>890</v>
      </c>
      <c r="H118" s="5" t="s">
        <v>216</v>
      </c>
      <c r="I118" s="5" t="s">
        <v>217</v>
      </c>
      <c r="J118" s="5" t="s">
        <v>1</v>
      </c>
      <c r="K118" s="5" t="s">
        <v>1</v>
      </c>
      <c r="L118" s="5" t="s">
        <v>1</v>
      </c>
      <c r="M118" s="5" t="s">
        <v>1</v>
      </c>
      <c r="N118" s="5" t="s">
        <v>1</v>
      </c>
      <c r="O118" s="5" t="s">
        <v>1</v>
      </c>
      <c r="P118" s="5" t="s">
        <v>1</v>
      </c>
    </row>
    <row r="119" spans="1:16" x14ac:dyDescent="0.2">
      <c r="A119" s="4">
        <v>306</v>
      </c>
      <c r="B119" s="5" t="s">
        <v>896</v>
      </c>
      <c r="C119" s="5" t="s">
        <v>892</v>
      </c>
      <c r="D119" s="5" t="s">
        <v>893</v>
      </c>
      <c r="E119" s="5" t="s">
        <v>894</v>
      </c>
      <c r="F119" s="5" t="s">
        <v>881</v>
      </c>
      <c r="G119" s="5" t="s">
        <v>895</v>
      </c>
      <c r="H119" s="5" t="s">
        <v>216</v>
      </c>
      <c r="I119" s="5" t="s">
        <v>217</v>
      </c>
      <c r="J119" s="5" t="s">
        <v>1</v>
      </c>
      <c r="K119" s="5" t="s">
        <v>1</v>
      </c>
      <c r="L119" s="5" t="s">
        <v>1</v>
      </c>
      <c r="M119" s="5" t="s">
        <v>1</v>
      </c>
      <c r="N119" s="5" t="s">
        <v>1</v>
      </c>
      <c r="O119" s="5" t="s">
        <v>1</v>
      </c>
      <c r="P119" s="5" t="s">
        <v>1</v>
      </c>
    </row>
    <row r="120" spans="1:16" x14ac:dyDescent="0.2">
      <c r="A120" s="4">
        <v>307</v>
      </c>
      <c r="B120" s="5" t="s">
        <v>901</v>
      </c>
      <c r="C120" s="5" t="s">
        <v>897</v>
      </c>
      <c r="D120" s="5" t="s">
        <v>898</v>
      </c>
      <c r="E120" s="5" t="s">
        <v>899</v>
      </c>
      <c r="F120" s="5" t="s">
        <v>881</v>
      </c>
      <c r="G120" s="5" t="s">
        <v>900</v>
      </c>
      <c r="H120" s="5" t="s">
        <v>216</v>
      </c>
      <c r="I120" s="5" t="s">
        <v>217</v>
      </c>
      <c r="J120" s="5" t="s">
        <v>1</v>
      </c>
      <c r="K120" s="5" t="s">
        <v>1</v>
      </c>
      <c r="L120" s="5" t="s">
        <v>1</v>
      </c>
      <c r="M120" s="5" t="s">
        <v>1</v>
      </c>
      <c r="N120" s="5" t="s">
        <v>1</v>
      </c>
      <c r="O120" s="5" t="s">
        <v>1</v>
      </c>
      <c r="P120" s="5" t="s">
        <v>1</v>
      </c>
    </row>
    <row r="121" spans="1:16" x14ac:dyDescent="0.2">
      <c r="A121" s="4">
        <v>308</v>
      </c>
      <c r="B121" s="5" t="s">
        <v>906</v>
      </c>
      <c r="C121" s="5" t="s">
        <v>902</v>
      </c>
      <c r="D121" s="5" t="s">
        <v>903</v>
      </c>
      <c r="E121" s="5" t="s">
        <v>904</v>
      </c>
      <c r="F121" s="5" t="s">
        <v>881</v>
      </c>
      <c r="G121" s="5" t="s">
        <v>905</v>
      </c>
      <c r="H121" s="5" t="s">
        <v>216</v>
      </c>
      <c r="I121" s="5" t="s">
        <v>217</v>
      </c>
      <c r="J121" s="5" t="s">
        <v>907</v>
      </c>
      <c r="K121" s="5" t="s">
        <v>908</v>
      </c>
      <c r="L121" s="5" t="s">
        <v>1</v>
      </c>
      <c r="M121" s="5" t="s">
        <v>909</v>
      </c>
      <c r="N121" s="5" t="s">
        <v>910</v>
      </c>
      <c r="O121" s="5" t="s">
        <v>223</v>
      </c>
      <c r="P121" s="5" t="s">
        <v>911</v>
      </c>
    </row>
    <row r="122" spans="1:16" x14ac:dyDescent="0.2">
      <c r="A122" s="4">
        <v>309</v>
      </c>
      <c r="B122" s="5" t="s">
        <v>545</v>
      </c>
      <c r="C122" s="5" t="s">
        <v>90</v>
      </c>
      <c r="D122" s="5" t="s">
        <v>1</v>
      </c>
      <c r="E122" s="5" t="s">
        <v>91</v>
      </c>
      <c r="F122" s="5" t="s">
        <v>1</v>
      </c>
      <c r="G122" s="5" t="s">
        <v>544</v>
      </c>
      <c r="H122" s="5" t="s">
        <v>546</v>
      </c>
      <c r="I122" s="5" t="s">
        <v>217</v>
      </c>
      <c r="J122" s="5" t="s">
        <v>547</v>
      </c>
      <c r="K122" s="5" t="s">
        <v>548</v>
      </c>
      <c r="L122" s="5" t="s">
        <v>220</v>
      </c>
      <c r="M122" s="5" t="s">
        <v>549</v>
      </c>
      <c r="N122" s="5" t="s">
        <v>550</v>
      </c>
      <c r="O122" s="5" t="s">
        <v>223</v>
      </c>
      <c r="P122" s="5" t="s">
        <v>551</v>
      </c>
    </row>
    <row r="123" spans="1:16" x14ac:dyDescent="0.2">
      <c r="A123" s="4">
        <v>310</v>
      </c>
      <c r="B123" s="5" t="s">
        <v>917</v>
      </c>
      <c r="C123" s="5" t="s">
        <v>912</v>
      </c>
      <c r="D123" s="5" t="s">
        <v>913</v>
      </c>
      <c r="E123" s="5" t="s">
        <v>914</v>
      </c>
      <c r="F123" s="5" t="s">
        <v>915</v>
      </c>
      <c r="G123" s="5" t="s">
        <v>916</v>
      </c>
      <c r="H123" s="5" t="s">
        <v>216</v>
      </c>
      <c r="I123" s="5" t="s">
        <v>217</v>
      </c>
      <c r="J123" s="5" t="s">
        <v>918</v>
      </c>
      <c r="K123" s="5" t="s">
        <v>919</v>
      </c>
      <c r="L123" s="5" t="s">
        <v>920</v>
      </c>
      <c r="M123" s="5" t="s">
        <v>921</v>
      </c>
      <c r="N123" s="5" t="s">
        <v>922</v>
      </c>
      <c r="O123" s="5" t="s">
        <v>223</v>
      </c>
      <c r="P123" s="5" t="s">
        <v>923</v>
      </c>
    </row>
    <row r="124" spans="1:16" x14ac:dyDescent="0.2">
      <c r="A124" s="4">
        <v>311</v>
      </c>
      <c r="B124" s="5" t="s">
        <v>929</v>
      </c>
      <c r="C124" s="5" t="s">
        <v>924</v>
      </c>
      <c r="D124" s="5" t="s">
        <v>925</v>
      </c>
      <c r="E124" s="5" t="s">
        <v>926</v>
      </c>
      <c r="F124" s="5" t="s">
        <v>927</v>
      </c>
      <c r="G124" s="5" t="s">
        <v>928</v>
      </c>
      <c r="H124" s="5" t="s">
        <v>216</v>
      </c>
      <c r="I124" s="5" t="s">
        <v>217</v>
      </c>
      <c r="J124" s="5" t="s">
        <v>1</v>
      </c>
      <c r="K124" s="5" t="s">
        <v>1</v>
      </c>
      <c r="L124" s="5" t="s">
        <v>1</v>
      </c>
      <c r="M124" s="5" t="s">
        <v>1</v>
      </c>
      <c r="N124" s="5" t="s">
        <v>1</v>
      </c>
      <c r="O124" s="5" t="s">
        <v>1</v>
      </c>
      <c r="P124" s="5" t="s">
        <v>1</v>
      </c>
    </row>
    <row r="125" spans="1:16" x14ac:dyDescent="0.2">
      <c r="A125" s="4">
        <v>312</v>
      </c>
      <c r="B125" s="5" t="s">
        <v>934</v>
      </c>
      <c r="C125" s="5" t="s">
        <v>930</v>
      </c>
      <c r="D125" s="5" t="s">
        <v>931</v>
      </c>
      <c r="E125" s="5" t="s">
        <v>932</v>
      </c>
      <c r="F125" s="5" t="s">
        <v>927</v>
      </c>
      <c r="G125" s="5" t="s">
        <v>933</v>
      </c>
      <c r="H125" s="5" t="s">
        <v>216</v>
      </c>
      <c r="I125" s="5" t="s">
        <v>217</v>
      </c>
      <c r="J125" s="5" t="s">
        <v>935</v>
      </c>
      <c r="K125" s="5" t="s">
        <v>936</v>
      </c>
      <c r="L125" s="5" t="s">
        <v>1</v>
      </c>
      <c r="M125" s="5" t="s">
        <v>937</v>
      </c>
      <c r="N125" s="5" t="s">
        <v>938</v>
      </c>
      <c r="O125" s="5" t="s">
        <v>223</v>
      </c>
      <c r="P125" s="5" t="s">
        <v>939</v>
      </c>
    </row>
    <row r="126" spans="1:16" x14ac:dyDescent="0.2">
      <c r="A126" s="4">
        <v>313</v>
      </c>
      <c r="B126" s="5" t="s">
        <v>944</v>
      </c>
      <c r="C126" s="5" t="s">
        <v>940</v>
      </c>
      <c r="D126" s="5" t="s">
        <v>941</v>
      </c>
      <c r="E126" s="5" t="s">
        <v>942</v>
      </c>
      <c r="F126" s="5" t="s">
        <v>927</v>
      </c>
      <c r="G126" s="5" t="s">
        <v>943</v>
      </c>
      <c r="H126" s="5" t="s">
        <v>216</v>
      </c>
      <c r="I126" s="5" t="s">
        <v>217</v>
      </c>
      <c r="J126" s="5" t="s">
        <v>1</v>
      </c>
      <c r="K126" s="5" t="s">
        <v>1</v>
      </c>
      <c r="L126" s="5" t="s">
        <v>1</v>
      </c>
      <c r="M126" s="5" t="s">
        <v>1</v>
      </c>
      <c r="N126" s="5" t="s">
        <v>1</v>
      </c>
      <c r="O126" s="5" t="s">
        <v>1</v>
      </c>
      <c r="P126" s="5" t="s">
        <v>1</v>
      </c>
    </row>
    <row r="127" spans="1:16" x14ac:dyDescent="0.2">
      <c r="A127" s="4">
        <v>314</v>
      </c>
      <c r="B127" s="5" t="s">
        <v>569</v>
      </c>
      <c r="C127" s="5" t="s">
        <v>41</v>
      </c>
      <c r="D127" s="5" t="s">
        <v>945</v>
      </c>
      <c r="E127" s="5" t="s">
        <v>946</v>
      </c>
      <c r="F127" s="5" t="s">
        <v>567</v>
      </c>
      <c r="G127" s="5" t="s">
        <v>568</v>
      </c>
      <c r="H127" s="5" t="s">
        <v>216</v>
      </c>
      <c r="I127" s="5" t="s">
        <v>217</v>
      </c>
      <c r="J127" s="5" t="s">
        <v>947</v>
      </c>
      <c r="K127" s="5" t="s">
        <v>948</v>
      </c>
      <c r="L127" s="5" t="s">
        <v>220</v>
      </c>
      <c r="M127" s="5" t="s">
        <v>949</v>
      </c>
      <c r="N127" s="5" t="s">
        <v>950</v>
      </c>
      <c r="O127" s="5" t="s">
        <v>223</v>
      </c>
      <c r="P127" s="5" t="s">
        <v>951</v>
      </c>
    </row>
    <row r="128" spans="1:16" x14ac:dyDescent="0.2">
      <c r="A128" s="4">
        <v>315</v>
      </c>
      <c r="B128" s="5" t="s">
        <v>192</v>
      </c>
      <c r="C128" s="5" t="s">
        <v>52</v>
      </c>
      <c r="D128" s="5" t="s">
        <v>952</v>
      </c>
      <c r="E128" s="5" t="s">
        <v>953</v>
      </c>
      <c r="F128" s="5" t="s">
        <v>567</v>
      </c>
      <c r="G128" s="5" t="s">
        <v>954</v>
      </c>
      <c r="H128" s="5" t="s">
        <v>216</v>
      </c>
      <c r="I128" s="5" t="s">
        <v>217</v>
      </c>
      <c r="J128" s="5" t="s">
        <v>955</v>
      </c>
      <c r="K128" s="5" t="s">
        <v>956</v>
      </c>
      <c r="L128" s="5" t="s">
        <v>220</v>
      </c>
      <c r="M128" s="5" t="s">
        <v>957</v>
      </c>
      <c r="N128" s="5" t="s">
        <v>958</v>
      </c>
      <c r="O128" s="5" t="s">
        <v>223</v>
      </c>
      <c r="P128" s="5" t="s">
        <v>959</v>
      </c>
    </row>
    <row r="129" spans="1:16" x14ac:dyDescent="0.2">
      <c r="A129" s="4">
        <v>316</v>
      </c>
      <c r="B129" s="5" t="s">
        <v>963</v>
      </c>
      <c r="C129" s="5" t="s">
        <v>65</v>
      </c>
      <c r="D129" s="5" t="s">
        <v>960</v>
      </c>
      <c r="E129" s="5" t="s">
        <v>961</v>
      </c>
      <c r="F129" s="5" t="s">
        <v>567</v>
      </c>
      <c r="G129" s="5" t="s">
        <v>962</v>
      </c>
      <c r="H129" s="5" t="s">
        <v>313</v>
      </c>
      <c r="I129" s="5" t="s">
        <v>217</v>
      </c>
      <c r="J129" s="5" t="s">
        <v>964</v>
      </c>
      <c r="K129" s="5" t="s">
        <v>965</v>
      </c>
      <c r="L129" s="5" t="s">
        <v>220</v>
      </c>
      <c r="M129" s="5" t="s">
        <v>966</v>
      </c>
      <c r="N129" s="5" t="s">
        <v>967</v>
      </c>
      <c r="O129" s="5" t="s">
        <v>223</v>
      </c>
      <c r="P129" s="5" t="s">
        <v>968</v>
      </c>
    </row>
    <row r="130" spans="1:16" x14ac:dyDescent="0.2">
      <c r="A130" s="4">
        <v>1002</v>
      </c>
      <c r="B130" s="5" t="s">
        <v>321</v>
      </c>
      <c r="C130" s="5" t="s">
        <v>969</v>
      </c>
      <c r="D130" s="5" t="s">
        <v>1</v>
      </c>
      <c r="E130" s="5" t="s">
        <v>970</v>
      </c>
      <c r="F130" s="5" t="s">
        <v>301</v>
      </c>
      <c r="G130" s="5" t="s">
        <v>320</v>
      </c>
      <c r="H130" s="5" t="s">
        <v>216</v>
      </c>
      <c r="I130" s="5" t="s">
        <v>217</v>
      </c>
      <c r="J130" s="5" t="s">
        <v>322</v>
      </c>
      <c r="K130" s="5" t="s">
        <v>323</v>
      </c>
      <c r="L130" s="5" t="s">
        <v>220</v>
      </c>
      <c r="M130" s="5" t="s">
        <v>324</v>
      </c>
      <c r="N130" s="5" t="s">
        <v>325</v>
      </c>
      <c r="O130" s="5" t="s">
        <v>223</v>
      </c>
      <c r="P130" s="5" t="s">
        <v>326</v>
      </c>
    </row>
    <row r="131" spans="1:16" x14ac:dyDescent="0.2">
      <c r="A131" s="4">
        <v>317</v>
      </c>
      <c r="B131" s="5" t="s">
        <v>976</v>
      </c>
      <c r="C131" s="5" t="s">
        <v>971</v>
      </c>
      <c r="D131" s="5" t="s">
        <v>972</v>
      </c>
      <c r="E131" s="5" t="s">
        <v>973</v>
      </c>
      <c r="F131" s="5" t="s">
        <v>974</v>
      </c>
      <c r="G131" s="5" t="s">
        <v>975</v>
      </c>
      <c r="H131" s="5" t="s">
        <v>977</v>
      </c>
      <c r="I131" s="5" t="s">
        <v>217</v>
      </c>
      <c r="J131" s="5" t="s">
        <v>1</v>
      </c>
      <c r="K131" s="5" t="s">
        <v>1</v>
      </c>
      <c r="L131" s="5" t="s">
        <v>1</v>
      </c>
      <c r="M131" s="5" t="s">
        <v>1</v>
      </c>
      <c r="N131" s="5" t="s">
        <v>1</v>
      </c>
      <c r="O131" s="5" t="s">
        <v>1</v>
      </c>
      <c r="P131" s="5" t="s">
        <v>1</v>
      </c>
    </row>
    <row r="132" spans="1:16" x14ac:dyDescent="0.2">
      <c r="A132" s="4">
        <v>318</v>
      </c>
      <c r="B132" s="5" t="s">
        <v>982</v>
      </c>
      <c r="C132" s="5" t="s">
        <v>978</v>
      </c>
      <c r="D132" s="5" t="s">
        <v>979</v>
      </c>
      <c r="E132" s="5" t="s">
        <v>980</v>
      </c>
      <c r="F132" s="5" t="s">
        <v>974</v>
      </c>
      <c r="G132" s="5" t="s">
        <v>981</v>
      </c>
      <c r="H132" s="5" t="s">
        <v>313</v>
      </c>
      <c r="I132" s="5" t="s">
        <v>217</v>
      </c>
      <c r="J132" s="5" t="s">
        <v>1</v>
      </c>
      <c r="K132" s="5" t="s">
        <v>1</v>
      </c>
      <c r="L132" s="5" t="s">
        <v>1</v>
      </c>
      <c r="M132" s="5" t="s">
        <v>1</v>
      </c>
      <c r="N132" s="5" t="s">
        <v>1</v>
      </c>
      <c r="O132" s="5" t="s">
        <v>1</v>
      </c>
      <c r="P132" s="5" t="s">
        <v>1</v>
      </c>
    </row>
    <row r="133" spans="1:16" x14ac:dyDescent="0.2">
      <c r="A133" s="4">
        <v>319</v>
      </c>
      <c r="B133" s="5" t="s">
        <v>987</v>
      </c>
      <c r="C133" s="5" t="s">
        <v>983</v>
      </c>
      <c r="D133" s="5" t="s">
        <v>984</v>
      </c>
      <c r="E133" s="5" t="s">
        <v>985</v>
      </c>
      <c r="F133" s="5" t="s">
        <v>974</v>
      </c>
      <c r="G133" s="5" t="s">
        <v>986</v>
      </c>
      <c r="H133" s="5" t="s">
        <v>216</v>
      </c>
      <c r="I133" s="5" t="s">
        <v>217</v>
      </c>
      <c r="J133" s="5" t="s">
        <v>1</v>
      </c>
      <c r="K133" s="5" t="s">
        <v>1</v>
      </c>
      <c r="L133" s="5" t="s">
        <v>1</v>
      </c>
      <c r="M133" s="5" t="s">
        <v>1</v>
      </c>
      <c r="N133" s="5" t="s">
        <v>1</v>
      </c>
      <c r="O133" s="5" t="s">
        <v>1</v>
      </c>
      <c r="P133" s="5" t="s">
        <v>1</v>
      </c>
    </row>
    <row r="134" spans="1:16" x14ac:dyDescent="0.2">
      <c r="A134" s="4">
        <v>320</v>
      </c>
      <c r="B134" s="5" t="s">
        <v>278</v>
      </c>
      <c r="C134" s="5" t="s">
        <v>92</v>
      </c>
      <c r="D134" s="5" t="s">
        <v>1</v>
      </c>
      <c r="E134" s="5" t="s">
        <v>93</v>
      </c>
      <c r="F134" s="5" t="s">
        <v>1</v>
      </c>
      <c r="G134" s="5" t="s">
        <v>277</v>
      </c>
      <c r="H134" s="5" t="s">
        <v>279</v>
      </c>
      <c r="I134" s="5" t="s">
        <v>217</v>
      </c>
      <c r="J134" s="5" t="s">
        <v>554</v>
      </c>
      <c r="K134" s="5" t="s">
        <v>555</v>
      </c>
      <c r="L134" s="5" t="s">
        <v>556</v>
      </c>
      <c r="M134" s="5" t="s">
        <v>988</v>
      </c>
      <c r="N134" s="5" t="s">
        <v>222</v>
      </c>
      <c r="O134" s="5" t="s">
        <v>223</v>
      </c>
      <c r="P134" s="5" t="s">
        <v>558</v>
      </c>
    </row>
    <row r="135" spans="1:16" x14ac:dyDescent="0.2">
      <c r="A135" s="4">
        <v>321</v>
      </c>
      <c r="B135" s="5" t="s">
        <v>993</v>
      </c>
      <c r="C135" s="5" t="s">
        <v>989</v>
      </c>
      <c r="D135" s="5" t="s">
        <v>990</v>
      </c>
      <c r="E135" s="5" t="s">
        <v>991</v>
      </c>
      <c r="F135" s="5" t="s">
        <v>974</v>
      </c>
      <c r="G135" s="5" t="s">
        <v>992</v>
      </c>
      <c r="H135" s="5" t="s">
        <v>216</v>
      </c>
      <c r="I135" s="5" t="s">
        <v>217</v>
      </c>
      <c r="J135" s="5" t="s">
        <v>1</v>
      </c>
      <c r="K135" s="5" t="s">
        <v>1</v>
      </c>
      <c r="L135" s="5" t="s">
        <v>1</v>
      </c>
      <c r="M135" s="5" t="s">
        <v>1</v>
      </c>
      <c r="N135" s="5" t="s">
        <v>1</v>
      </c>
      <c r="O135" s="5" t="s">
        <v>1</v>
      </c>
      <c r="P135" s="5" t="s">
        <v>1</v>
      </c>
    </row>
    <row r="136" spans="1:16" x14ac:dyDescent="0.2">
      <c r="A136" s="4">
        <v>1003</v>
      </c>
      <c r="B136" s="5" t="s">
        <v>684</v>
      </c>
      <c r="C136" s="5" t="s">
        <v>994</v>
      </c>
      <c r="D136" s="5" t="s">
        <v>1</v>
      </c>
      <c r="E136" s="5" t="s">
        <v>995</v>
      </c>
      <c r="F136" s="5" t="s">
        <v>433</v>
      </c>
      <c r="G136" s="5" t="s">
        <v>683</v>
      </c>
      <c r="H136" s="5" t="s">
        <v>216</v>
      </c>
      <c r="I136" s="5" t="s">
        <v>217</v>
      </c>
      <c r="J136" s="5" t="s">
        <v>685</v>
      </c>
      <c r="K136" s="5" t="s">
        <v>686</v>
      </c>
      <c r="L136" s="5" t="s">
        <v>687</v>
      </c>
      <c r="M136" s="5" t="s">
        <v>688</v>
      </c>
      <c r="N136" s="5" t="s">
        <v>644</v>
      </c>
      <c r="O136" s="5" t="s">
        <v>223</v>
      </c>
      <c r="P136" s="5" t="s">
        <v>689</v>
      </c>
    </row>
    <row r="137" spans="1:16" x14ac:dyDescent="0.2">
      <c r="A137" s="4">
        <v>322</v>
      </c>
      <c r="B137" s="5" t="s">
        <v>1000</v>
      </c>
      <c r="C137" s="5" t="s">
        <v>996</v>
      </c>
      <c r="D137" s="5" t="s">
        <v>997</v>
      </c>
      <c r="E137" s="5" t="s">
        <v>998</v>
      </c>
      <c r="F137" s="5" t="s">
        <v>974</v>
      </c>
      <c r="G137" s="5" t="s">
        <v>999</v>
      </c>
      <c r="H137" s="5" t="s">
        <v>216</v>
      </c>
      <c r="I137" s="5" t="s">
        <v>217</v>
      </c>
      <c r="J137" s="5" t="s">
        <v>1</v>
      </c>
      <c r="K137" s="5" t="s">
        <v>1</v>
      </c>
      <c r="L137" s="5" t="s">
        <v>1</v>
      </c>
      <c r="M137" s="5" t="s">
        <v>1</v>
      </c>
      <c r="N137" s="5" t="s">
        <v>1</v>
      </c>
      <c r="O137" s="5" t="s">
        <v>1</v>
      </c>
      <c r="P137" s="5" t="s">
        <v>1</v>
      </c>
    </row>
    <row r="138" spans="1:16" x14ac:dyDescent="0.2">
      <c r="A138" s="4">
        <v>323</v>
      </c>
      <c r="B138" s="5" t="s">
        <v>1005</v>
      </c>
      <c r="C138" s="5" t="s">
        <v>1001</v>
      </c>
      <c r="D138" s="5" t="s">
        <v>1002</v>
      </c>
      <c r="E138" s="5" t="s">
        <v>1003</v>
      </c>
      <c r="F138" s="5" t="s">
        <v>974</v>
      </c>
      <c r="G138" s="5" t="s">
        <v>1004</v>
      </c>
      <c r="H138" s="5" t="s">
        <v>216</v>
      </c>
      <c r="I138" s="5" t="s">
        <v>217</v>
      </c>
      <c r="J138" s="5" t="s">
        <v>1</v>
      </c>
      <c r="K138" s="5" t="s">
        <v>1</v>
      </c>
      <c r="L138" s="5" t="s">
        <v>1</v>
      </c>
      <c r="M138" s="5" t="s">
        <v>1</v>
      </c>
      <c r="N138" s="5" t="s">
        <v>1</v>
      </c>
      <c r="O138" s="5" t="s">
        <v>1</v>
      </c>
      <c r="P138" s="5" t="s">
        <v>1</v>
      </c>
    </row>
    <row r="139" spans="1:16" x14ac:dyDescent="0.2">
      <c r="A139" s="4">
        <v>324</v>
      </c>
      <c r="B139" s="5" t="s">
        <v>1011</v>
      </c>
      <c r="C139" s="5" t="s">
        <v>1006</v>
      </c>
      <c r="D139" s="5" t="s">
        <v>1007</v>
      </c>
      <c r="E139" s="5" t="s">
        <v>1008</v>
      </c>
      <c r="F139" s="5" t="s">
        <v>1009</v>
      </c>
      <c r="G139" s="5" t="s">
        <v>1010</v>
      </c>
      <c r="H139" s="5" t="s">
        <v>216</v>
      </c>
      <c r="I139" s="5" t="s">
        <v>217</v>
      </c>
      <c r="J139" s="5" t="s">
        <v>1012</v>
      </c>
      <c r="K139" s="5" t="s">
        <v>1013</v>
      </c>
      <c r="L139" s="5" t="s">
        <v>1</v>
      </c>
      <c r="M139" s="5" t="s">
        <v>1014</v>
      </c>
      <c r="N139" s="5" t="s">
        <v>1015</v>
      </c>
      <c r="O139" s="5" t="s">
        <v>223</v>
      </c>
      <c r="P139" s="5" t="s">
        <v>1016</v>
      </c>
    </row>
    <row r="140" spans="1:16" x14ac:dyDescent="0.2">
      <c r="A140" s="4">
        <v>325</v>
      </c>
      <c r="B140" s="5" t="s">
        <v>1021</v>
      </c>
      <c r="C140" s="5" t="s">
        <v>1017</v>
      </c>
      <c r="D140" s="5" t="s">
        <v>1018</v>
      </c>
      <c r="E140" s="5" t="s">
        <v>1019</v>
      </c>
      <c r="F140" s="5" t="s">
        <v>1009</v>
      </c>
      <c r="G140" s="5" t="s">
        <v>1020</v>
      </c>
      <c r="H140" s="5" t="s">
        <v>216</v>
      </c>
      <c r="I140" s="5" t="s">
        <v>217</v>
      </c>
      <c r="J140" s="5" t="s">
        <v>1</v>
      </c>
      <c r="K140" s="5" t="s">
        <v>1</v>
      </c>
      <c r="L140" s="5" t="s">
        <v>1</v>
      </c>
      <c r="M140" s="5" t="s">
        <v>1</v>
      </c>
      <c r="N140" s="5" t="s">
        <v>1</v>
      </c>
      <c r="O140" s="5" t="s">
        <v>1</v>
      </c>
      <c r="P140" s="5" t="s">
        <v>1</v>
      </c>
    </row>
    <row r="141" spans="1:16" x14ac:dyDescent="0.2">
      <c r="A141" s="4">
        <v>953</v>
      </c>
      <c r="B141" s="5" t="s">
        <v>1</v>
      </c>
      <c r="C141" s="5" t="s">
        <v>1022</v>
      </c>
      <c r="D141" s="5" t="s">
        <v>1</v>
      </c>
      <c r="E141" s="5" t="s">
        <v>1023</v>
      </c>
      <c r="F141" s="5" t="s">
        <v>1</v>
      </c>
      <c r="G141" s="5" t="s">
        <v>268</v>
      </c>
      <c r="H141" s="5" t="s">
        <v>1</v>
      </c>
      <c r="I141" s="5" t="s">
        <v>269</v>
      </c>
      <c r="J141" s="5" t="s">
        <v>1</v>
      </c>
      <c r="K141" s="5" t="s">
        <v>1</v>
      </c>
      <c r="L141" s="5" t="s">
        <v>1</v>
      </c>
      <c r="M141" s="5" t="s">
        <v>1</v>
      </c>
      <c r="N141" s="5" t="s">
        <v>1</v>
      </c>
      <c r="O141" s="5" t="s">
        <v>1</v>
      </c>
      <c r="P141" s="5" t="s">
        <v>1</v>
      </c>
    </row>
    <row r="142" spans="1:16" x14ac:dyDescent="0.2">
      <c r="A142" s="4">
        <v>326</v>
      </c>
      <c r="B142" s="5" t="s">
        <v>574</v>
      </c>
      <c r="C142" s="5" t="s">
        <v>95</v>
      </c>
      <c r="D142" s="5" t="s">
        <v>1</v>
      </c>
      <c r="E142" s="5" t="s">
        <v>1024</v>
      </c>
      <c r="F142" s="5" t="s">
        <v>1</v>
      </c>
      <c r="G142" s="5" t="s">
        <v>573</v>
      </c>
      <c r="H142" s="5" t="s">
        <v>428</v>
      </c>
      <c r="I142" s="5" t="s">
        <v>217</v>
      </c>
      <c r="J142" s="5" t="s">
        <v>575</v>
      </c>
      <c r="K142" s="5" t="s">
        <v>576</v>
      </c>
      <c r="L142" s="5" t="s">
        <v>577</v>
      </c>
      <c r="M142" s="5" t="s">
        <v>578</v>
      </c>
      <c r="N142" s="5" t="s">
        <v>579</v>
      </c>
      <c r="O142" s="5" t="s">
        <v>223</v>
      </c>
      <c r="P142" s="5" t="s">
        <v>580</v>
      </c>
    </row>
    <row r="143" spans="1:16" x14ac:dyDescent="0.2">
      <c r="A143" s="4">
        <v>327</v>
      </c>
      <c r="B143" s="5" t="s">
        <v>1029</v>
      </c>
      <c r="C143" s="5" t="s">
        <v>1025</v>
      </c>
      <c r="D143" s="5" t="s">
        <v>1026</v>
      </c>
      <c r="E143" s="5" t="s">
        <v>1027</v>
      </c>
      <c r="F143" s="5" t="s">
        <v>1009</v>
      </c>
      <c r="G143" s="5" t="s">
        <v>1028</v>
      </c>
      <c r="H143" s="5" t="s">
        <v>216</v>
      </c>
      <c r="I143" s="5" t="s">
        <v>217</v>
      </c>
      <c r="J143" s="5" t="s">
        <v>1</v>
      </c>
      <c r="K143" s="5" t="s">
        <v>1</v>
      </c>
      <c r="L143" s="5" t="s">
        <v>1</v>
      </c>
      <c r="M143" s="5" t="s">
        <v>1</v>
      </c>
      <c r="N143" s="5" t="s">
        <v>1</v>
      </c>
      <c r="O143" s="5" t="s">
        <v>1</v>
      </c>
      <c r="P143" s="5" t="s">
        <v>1</v>
      </c>
    </row>
    <row r="144" spans="1:16" x14ac:dyDescent="0.2">
      <c r="A144" s="4">
        <v>328</v>
      </c>
      <c r="B144" s="5" t="s">
        <v>1034</v>
      </c>
      <c r="C144" s="5" t="s">
        <v>55</v>
      </c>
      <c r="D144" s="5" t="s">
        <v>1030</v>
      </c>
      <c r="E144" s="5" t="s">
        <v>1031</v>
      </c>
      <c r="F144" s="5" t="s">
        <v>1032</v>
      </c>
      <c r="G144" s="5" t="s">
        <v>1033</v>
      </c>
      <c r="H144" s="5" t="s">
        <v>216</v>
      </c>
      <c r="I144" s="5" t="s">
        <v>217</v>
      </c>
      <c r="J144" s="5" t="s">
        <v>1035</v>
      </c>
      <c r="K144" s="5" t="s">
        <v>1036</v>
      </c>
      <c r="L144" s="5" t="s">
        <v>220</v>
      </c>
      <c r="M144" s="5" t="s">
        <v>1037</v>
      </c>
      <c r="N144" s="5" t="s">
        <v>1038</v>
      </c>
      <c r="O144" s="5" t="s">
        <v>223</v>
      </c>
      <c r="P144" s="5" t="s">
        <v>1039</v>
      </c>
    </row>
    <row r="145" spans="1:16" x14ac:dyDescent="0.2">
      <c r="A145" s="4">
        <v>329</v>
      </c>
      <c r="B145" s="5" t="s">
        <v>1044</v>
      </c>
      <c r="C145" s="5" t="s">
        <v>1040</v>
      </c>
      <c r="D145" s="5" t="s">
        <v>1041</v>
      </c>
      <c r="E145" s="5" t="s">
        <v>1042</v>
      </c>
      <c r="F145" s="5" t="s">
        <v>1032</v>
      </c>
      <c r="G145" s="5" t="s">
        <v>1043</v>
      </c>
      <c r="H145" s="5" t="s">
        <v>216</v>
      </c>
      <c r="I145" s="5" t="s">
        <v>217</v>
      </c>
      <c r="J145" s="5" t="s">
        <v>1</v>
      </c>
      <c r="K145" s="5" t="s">
        <v>1</v>
      </c>
      <c r="L145" s="5" t="s">
        <v>1</v>
      </c>
      <c r="M145" s="5" t="s">
        <v>1</v>
      </c>
      <c r="N145" s="5" t="s">
        <v>1</v>
      </c>
      <c r="O145" s="5" t="s">
        <v>1</v>
      </c>
      <c r="P145" s="5" t="s">
        <v>1</v>
      </c>
    </row>
    <row r="146" spans="1:16" x14ac:dyDescent="0.2">
      <c r="A146" s="4">
        <v>330</v>
      </c>
      <c r="B146" s="5" t="s">
        <v>1049</v>
      </c>
      <c r="C146" s="5" t="s">
        <v>1045</v>
      </c>
      <c r="D146" s="5" t="s">
        <v>1046</v>
      </c>
      <c r="E146" s="5" t="s">
        <v>1047</v>
      </c>
      <c r="F146" s="5" t="s">
        <v>1032</v>
      </c>
      <c r="G146" s="5" t="s">
        <v>1048</v>
      </c>
      <c r="H146" s="5" t="s">
        <v>216</v>
      </c>
      <c r="I146" s="5" t="s">
        <v>217</v>
      </c>
      <c r="J146" s="5" t="s">
        <v>1</v>
      </c>
      <c r="K146" s="5" t="s">
        <v>1</v>
      </c>
      <c r="L146" s="5" t="s">
        <v>1</v>
      </c>
      <c r="M146" s="5" t="s">
        <v>1</v>
      </c>
      <c r="N146" s="5" t="s">
        <v>1</v>
      </c>
      <c r="O146" s="5" t="s">
        <v>1</v>
      </c>
      <c r="P146" s="5" t="s">
        <v>1</v>
      </c>
    </row>
    <row r="147" spans="1:16" x14ac:dyDescent="0.2">
      <c r="A147" s="4">
        <v>918</v>
      </c>
      <c r="B147" s="5" t="s">
        <v>278</v>
      </c>
      <c r="C147" s="5" t="s">
        <v>1050</v>
      </c>
      <c r="D147" s="5" t="s">
        <v>1</v>
      </c>
      <c r="E147" s="5" t="s">
        <v>1051</v>
      </c>
      <c r="F147" s="5" t="s">
        <v>276</v>
      </c>
      <c r="G147" s="5" t="s">
        <v>277</v>
      </c>
      <c r="H147" s="5" t="s">
        <v>279</v>
      </c>
      <c r="I147" s="5" t="s">
        <v>217</v>
      </c>
      <c r="J147" s="5" t="s">
        <v>1</v>
      </c>
      <c r="K147" s="5" t="s">
        <v>1</v>
      </c>
      <c r="L147" s="5" t="s">
        <v>1</v>
      </c>
      <c r="M147" s="5" t="s">
        <v>1</v>
      </c>
      <c r="N147" s="5" t="s">
        <v>1</v>
      </c>
      <c r="O147" s="5" t="s">
        <v>1</v>
      </c>
      <c r="P147" s="5" t="s">
        <v>1</v>
      </c>
    </row>
    <row r="148" spans="1:16" x14ac:dyDescent="0.2">
      <c r="A148" s="4">
        <v>331</v>
      </c>
      <c r="B148" s="5" t="s">
        <v>1055</v>
      </c>
      <c r="C148" s="5" t="s">
        <v>1052</v>
      </c>
      <c r="D148" s="5" t="s">
        <v>664</v>
      </c>
      <c r="E148" s="5" t="s">
        <v>1053</v>
      </c>
      <c r="F148" s="5" t="s">
        <v>1032</v>
      </c>
      <c r="G148" s="5" t="s">
        <v>1054</v>
      </c>
      <c r="H148" s="5" t="s">
        <v>216</v>
      </c>
      <c r="I148" s="5" t="s">
        <v>217</v>
      </c>
      <c r="J148" s="5" t="s">
        <v>1056</v>
      </c>
      <c r="K148" s="5" t="s">
        <v>1057</v>
      </c>
      <c r="L148" s="5" t="s">
        <v>1</v>
      </c>
      <c r="M148" s="5" t="s">
        <v>1058</v>
      </c>
      <c r="N148" s="5" t="s">
        <v>1059</v>
      </c>
      <c r="O148" s="5" t="s">
        <v>223</v>
      </c>
      <c r="P148" s="5" t="s">
        <v>1060</v>
      </c>
    </row>
    <row r="149" spans="1:16" x14ac:dyDescent="0.2">
      <c r="A149" s="4">
        <v>981</v>
      </c>
      <c r="B149" s="5" t="s">
        <v>587</v>
      </c>
      <c r="C149" s="5" t="s">
        <v>1061</v>
      </c>
      <c r="D149" s="5" t="s">
        <v>1</v>
      </c>
      <c r="E149" s="5" t="s">
        <v>584</v>
      </c>
      <c r="F149" s="5" t="s">
        <v>1</v>
      </c>
      <c r="G149" s="5" t="s">
        <v>586</v>
      </c>
      <c r="H149" s="5" t="s">
        <v>428</v>
      </c>
      <c r="I149" s="5" t="s">
        <v>217</v>
      </c>
      <c r="J149" s="5" t="s">
        <v>588</v>
      </c>
      <c r="K149" s="5" t="s">
        <v>1</v>
      </c>
      <c r="L149" s="5" t="s">
        <v>1</v>
      </c>
      <c r="M149" s="5" t="s">
        <v>589</v>
      </c>
      <c r="N149" s="5" t="s">
        <v>585</v>
      </c>
      <c r="O149" s="5" t="s">
        <v>223</v>
      </c>
      <c r="P149" s="5" t="s">
        <v>590</v>
      </c>
    </row>
    <row r="150" spans="1:16" x14ac:dyDescent="0.2">
      <c r="A150" s="4">
        <v>332</v>
      </c>
      <c r="B150" s="5" t="s">
        <v>1</v>
      </c>
      <c r="C150" s="5" t="s">
        <v>1062</v>
      </c>
      <c r="D150" s="5" t="s">
        <v>1</v>
      </c>
      <c r="E150" s="5" t="s">
        <v>1063</v>
      </c>
      <c r="F150" s="5" t="s">
        <v>1</v>
      </c>
      <c r="G150" s="5" t="s">
        <v>1064</v>
      </c>
      <c r="H150" s="5" t="s">
        <v>1</v>
      </c>
      <c r="I150" s="5" t="s">
        <v>217</v>
      </c>
      <c r="J150" s="5" t="s">
        <v>1</v>
      </c>
      <c r="K150" s="5" t="s">
        <v>1</v>
      </c>
      <c r="L150" s="5" t="s">
        <v>1</v>
      </c>
      <c r="M150" s="5" t="s">
        <v>1</v>
      </c>
      <c r="N150" s="5" t="s">
        <v>1</v>
      </c>
      <c r="O150" s="5" t="s">
        <v>1</v>
      </c>
      <c r="P150" s="5" t="s">
        <v>1</v>
      </c>
    </row>
    <row r="151" spans="1:16" x14ac:dyDescent="0.2">
      <c r="A151" s="4">
        <v>333</v>
      </c>
      <c r="B151" s="5" t="s">
        <v>596</v>
      </c>
      <c r="C151" s="5" t="s">
        <v>1065</v>
      </c>
      <c r="D151" s="5" t="s">
        <v>1</v>
      </c>
      <c r="E151" s="5" t="s">
        <v>1066</v>
      </c>
      <c r="F151" s="5" t="s">
        <v>1</v>
      </c>
      <c r="G151" s="5" t="s">
        <v>595</v>
      </c>
      <c r="H151" s="5" t="s">
        <v>216</v>
      </c>
      <c r="I151" s="5" t="s">
        <v>217</v>
      </c>
      <c r="J151" s="5" t="s">
        <v>597</v>
      </c>
      <c r="K151" s="5" t="s">
        <v>598</v>
      </c>
      <c r="L151" s="5" t="s">
        <v>220</v>
      </c>
      <c r="M151" s="5" t="s">
        <v>599</v>
      </c>
      <c r="N151" s="5" t="s">
        <v>600</v>
      </c>
      <c r="O151" s="5" t="s">
        <v>223</v>
      </c>
      <c r="P151" s="5" t="s">
        <v>601</v>
      </c>
    </row>
    <row r="152" spans="1:16" x14ac:dyDescent="0.2">
      <c r="A152" s="4">
        <v>334</v>
      </c>
      <c r="B152" s="5" t="s">
        <v>1072</v>
      </c>
      <c r="C152" s="5" t="s">
        <v>1067</v>
      </c>
      <c r="D152" s="5" t="s">
        <v>1068</v>
      </c>
      <c r="E152" s="5" t="s">
        <v>1069</v>
      </c>
      <c r="F152" s="5" t="s">
        <v>1070</v>
      </c>
      <c r="G152" s="5" t="s">
        <v>1071</v>
      </c>
      <c r="H152" s="5" t="s">
        <v>216</v>
      </c>
      <c r="I152" s="5" t="s">
        <v>217</v>
      </c>
      <c r="J152" s="5" t="s">
        <v>1073</v>
      </c>
      <c r="K152" s="5" t="s">
        <v>1074</v>
      </c>
      <c r="L152" s="5" t="s">
        <v>1</v>
      </c>
      <c r="M152" s="5" t="s">
        <v>408</v>
      </c>
      <c r="N152" s="5" t="s">
        <v>1075</v>
      </c>
      <c r="O152" s="5" t="s">
        <v>223</v>
      </c>
      <c r="P152" s="5" t="s">
        <v>1076</v>
      </c>
    </row>
    <row r="153" spans="1:16" x14ac:dyDescent="0.2">
      <c r="A153" s="4">
        <v>335</v>
      </c>
      <c r="B153" s="5" t="s">
        <v>1081</v>
      </c>
      <c r="C153" s="5" t="s">
        <v>1077</v>
      </c>
      <c r="D153" s="5" t="s">
        <v>1078</v>
      </c>
      <c r="E153" s="5" t="s">
        <v>1079</v>
      </c>
      <c r="F153" s="5" t="s">
        <v>1070</v>
      </c>
      <c r="G153" s="5" t="s">
        <v>1080</v>
      </c>
      <c r="H153" s="5" t="s">
        <v>216</v>
      </c>
      <c r="I153" s="5" t="s">
        <v>217</v>
      </c>
      <c r="J153" s="5" t="s">
        <v>1082</v>
      </c>
      <c r="K153" s="5" t="s">
        <v>1083</v>
      </c>
      <c r="L153" s="5" t="s">
        <v>1</v>
      </c>
      <c r="M153" s="5" t="s">
        <v>1084</v>
      </c>
      <c r="N153" s="5" t="s">
        <v>1085</v>
      </c>
      <c r="O153" s="5" t="s">
        <v>223</v>
      </c>
      <c r="P153" s="5" t="s">
        <v>1086</v>
      </c>
    </row>
    <row r="154" spans="1:16" x14ac:dyDescent="0.2">
      <c r="A154" s="4">
        <v>336</v>
      </c>
      <c r="B154" s="5" t="s">
        <v>1090</v>
      </c>
      <c r="C154" s="5" t="s">
        <v>33</v>
      </c>
      <c r="D154" s="5" t="s">
        <v>1087</v>
      </c>
      <c r="E154" s="5" t="s">
        <v>1088</v>
      </c>
      <c r="F154" s="5" t="s">
        <v>1070</v>
      </c>
      <c r="G154" s="5" t="s">
        <v>1089</v>
      </c>
      <c r="H154" s="5" t="s">
        <v>216</v>
      </c>
      <c r="I154" s="5" t="s">
        <v>217</v>
      </c>
      <c r="J154" s="5" t="s">
        <v>1091</v>
      </c>
      <c r="K154" s="5" t="s">
        <v>1092</v>
      </c>
      <c r="L154" s="5" t="s">
        <v>1093</v>
      </c>
      <c r="M154" s="5" t="s">
        <v>1094</v>
      </c>
      <c r="N154" s="5" t="s">
        <v>1095</v>
      </c>
      <c r="O154" s="5" t="s">
        <v>223</v>
      </c>
      <c r="P154" s="5" t="s">
        <v>1096</v>
      </c>
    </row>
    <row r="155" spans="1:16" x14ac:dyDescent="0.2">
      <c r="A155" s="4">
        <v>337</v>
      </c>
      <c r="B155" s="5" t="s">
        <v>1102</v>
      </c>
      <c r="C155" s="5" t="s">
        <v>1097</v>
      </c>
      <c r="D155" s="5" t="s">
        <v>1098</v>
      </c>
      <c r="E155" s="5" t="s">
        <v>1099</v>
      </c>
      <c r="F155" s="5" t="s">
        <v>1100</v>
      </c>
      <c r="G155" s="5" t="s">
        <v>1101</v>
      </c>
      <c r="H155" s="5" t="s">
        <v>216</v>
      </c>
      <c r="I155" s="5" t="s">
        <v>217</v>
      </c>
      <c r="J155" s="5" t="s">
        <v>1</v>
      </c>
      <c r="K155" s="5" t="s">
        <v>1</v>
      </c>
      <c r="L155" s="5" t="s">
        <v>1</v>
      </c>
      <c r="M155" s="5" t="s">
        <v>1</v>
      </c>
      <c r="N155" s="5" t="s">
        <v>1</v>
      </c>
      <c r="O155" s="5" t="s">
        <v>1</v>
      </c>
      <c r="P155" s="5" t="s">
        <v>1</v>
      </c>
    </row>
    <row r="156" spans="1:16" x14ac:dyDescent="0.2">
      <c r="A156" s="4">
        <v>942</v>
      </c>
      <c r="B156" s="5" t="s">
        <v>1106</v>
      </c>
      <c r="C156" s="5" t="s">
        <v>1103</v>
      </c>
      <c r="D156" s="5" t="s">
        <v>1</v>
      </c>
      <c r="E156" s="5" t="s">
        <v>1104</v>
      </c>
      <c r="F156" s="5" t="s">
        <v>852</v>
      </c>
      <c r="G156" s="5" t="s">
        <v>1105</v>
      </c>
      <c r="H156" s="5" t="s">
        <v>216</v>
      </c>
      <c r="I156" s="5" t="s">
        <v>217</v>
      </c>
      <c r="J156" s="5" t="s">
        <v>1</v>
      </c>
      <c r="K156" s="5" t="s">
        <v>1</v>
      </c>
      <c r="L156" s="5" t="s">
        <v>1</v>
      </c>
      <c r="M156" s="5" t="s">
        <v>1</v>
      </c>
      <c r="N156" s="5" t="s">
        <v>1</v>
      </c>
      <c r="O156" s="5" t="s">
        <v>1</v>
      </c>
      <c r="P156" s="5" t="s">
        <v>1</v>
      </c>
    </row>
    <row r="157" spans="1:16" x14ac:dyDescent="0.2">
      <c r="A157" s="4">
        <v>338</v>
      </c>
      <c r="B157" s="5" t="s">
        <v>1111</v>
      </c>
      <c r="C157" s="5" t="s">
        <v>34</v>
      </c>
      <c r="D157" s="5" t="s">
        <v>1107</v>
      </c>
      <c r="E157" s="5" t="s">
        <v>1108</v>
      </c>
      <c r="F157" s="5" t="s">
        <v>1109</v>
      </c>
      <c r="G157" s="5" t="s">
        <v>1110</v>
      </c>
      <c r="H157" s="5" t="s">
        <v>216</v>
      </c>
      <c r="I157" s="5" t="s">
        <v>217</v>
      </c>
      <c r="J157" s="5" t="s">
        <v>1112</v>
      </c>
      <c r="K157" s="5" t="s">
        <v>1113</v>
      </c>
      <c r="L157" s="5" t="s">
        <v>220</v>
      </c>
      <c r="M157" s="5" t="s">
        <v>1114</v>
      </c>
      <c r="N157" s="5" t="s">
        <v>1115</v>
      </c>
      <c r="O157" s="5" t="s">
        <v>223</v>
      </c>
      <c r="P157" s="5" t="s">
        <v>1116</v>
      </c>
    </row>
    <row r="158" spans="1:16" x14ac:dyDescent="0.2">
      <c r="A158" s="4">
        <v>945</v>
      </c>
      <c r="B158" s="5" t="s">
        <v>1121</v>
      </c>
      <c r="C158" s="5" t="s">
        <v>1117</v>
      </c>
      <c r="D158" s="5" t="s">
        <v>1</v>
      </c>
      <c r="E158" s="5" t="s">
        <v>1118</v>
      </c>
      <c r="F158" s="5" t="s">
        <v>1119</v>
      </c>
      <c r="G158" s="5" t="s">
        <v>1120</v>
      </c>
      <c r="H158" s="5" t="s">
        <v>216</v>
      </c>
      <c r="I158" s="5" t="s">
        <v>217</v>
      </c>
      <c r="J158" s="5" t="s">
        <v>1</v>
      </c>
      <c r="K158" s="5" t="s">
        <v>1</v>
      </c>
      <c r="L158" s="5" t="s">
        <v>1</v>
      </c>
      <c r="M158" s="5" t="s">
        <v>1</v>
      </c>
      <c r="N158" s="5" t="s">
        <v>1</v>
      </c>
      <c r="O158" s="5" t="s">
        <v>1</v>
      </c>
      <c r="P158" s="5" t="s">
        <v>1</v>
      </c>
    </row>
    <row r="159" spans="1:16" x14ac:dyDescent="0.2">
      <c r="A159" s="4">
        <v>339</v>
      </c>
      <c r="B159" s="5" t="s">
        <v>1127</v>
      </c>
      <c r="C159" s="5" t="s">
        <v>1122</v>
      </c>
      <c r="D159" s="5" t="s">
        <v>1123</v>
      </c>
      <c r="E159" s="5" t="s">
        <v>1124</v>
      </c>
      <c r="F159" s="5" t="s">
        <v>1125</v>
      </c>
      <c r="G159" s="5" t="s">
        <v>1126</v>
      </c>
      <c r="H159" s="5" t="s">
        <v>216</v>
      </c>
      <c r="I159" s="5" t="s">
        <v>217</v>
      </c>
      <c r="J159" s="5" t="s">
        <v>1</v>
      </c>
      <c r="K159" s="5" t="s">
        <v>1</v>
      </c>
      <c r="L159" s="5" t="s">
        <v>1</v>
      </c>
      <c r="M159" s="5" t="s">
        <v>1</v>
      </c>
      <c r="N159" s="5" t="s">
        <v>1</v>
      </c>
      <c r="O159" s="5" t="s">
        <v>1</v>
      </c>
      <c r="P159" s="5" t="s">
        <v>1</v>
      </c>
    </row>
    <row r="160" spans="1:16" x14ac:dyDescent="0.2">
      <c r="A160" s="4">
        <v>340</v>
      </c>
      <c r="B160" s="5" t="s">
        <v>1132</v>
      </c>
      <c r="C160" s="5" t="s">
        <v>1128</v>
      </c>
      <c r="D160" s="5" t="s">
        <v>1129</v>
      </c>
      <c r="E160" s="5" t="s">
        <v>1130</v>
      </c>
      <c r="F160" s="5" t="s">
        <v>1125</v>
      </c>
      <c r="G160" s="5" t="s">
        <v>1131</v>
      </c>
      <c r="H160" s="5" t="s">
        <v>216</v>
      </c>
      <c r="I160" s="5" t="s">
        <v>217</v>
      </c>
      <c r="J160" s="5" t="s">
        <v>1</v>
      </c>
      <c r="K160" s="5" t="s">
        <v>1</v>
      </c>
      <c r="L160" s="5" t="s">
        <v>1</v>
      </c>
      <c r="M160" s="5" t="s">
        <v>1</v>
      </c>
      <c r="N160" s="5" t="s">
        <v>1</v>
      </c>
      <c r="O160" s="5" t="s">
        <v>1</v>
      </c>
      <c r="P160" s="5" t="s">
        <v>1</v>
      </c>
    </row>
    <row r="161" spans="1:16" x14ac:dyDescent="0.2">
      <c r="A161" s="4">
        <v>341</v>
      </c>
      <c r="B161" s="5" t="s">
        <v>1137</v>
      </c>
      <c r="C161" s="5" t="s">
        <v>1133</v>
      </c>
      <c r="D161" s="5" t="s">
        <v>1134</v>
      </c>
      <c r="E161" s="5" t="s">
        <v>1135</v>
      </c>
      <c r="F161" s="5" t="s">
        <v>1125</v>
      </c>
      <c r="G161" s="5" t="s">
        <v>1136</v>
      </c>
      <c r="H161" s="5" t="s">
        <v>216</v>
      </c>
      <c r="I161" s="5" t="s">
        <v>217</v>
      </c>
      <c r="J161" s="5" t="s">
        <v>1</v>
      </c>
      <c r="K161" s="5" t="s">
        <v>1</v>
      </c>
      <c r="L161" s="5" t="s">
        <v>1</v>
      </c>
      <c r="M161" s="5" t="s">
        <v>1</v>
      </c>
      <c r="N161" s="5" t="s">
        <v>1</v>
      </c>
      <c r="O161" s="5" t="s">
        <v>1</v>
      </c>
      <c r="P161" s="5" t="s">
        <v>1</v>
      </c>
    </row>
    <row r="162" spans="1:16" x14ac:dyDescent="0.2">
      <c r="A162" s="4">
        <v>342</v>
      </c>
      <c r="B162" s="5" t="s">
        <v>435</v>
      </c>
      <c r="C162" s="5" t="s">
        <v>97</v>
      </c>
      <c r="D162" s="5" t="s">
        <v>1</v>
      </c>
      <c r="E162" s="5" t="s">
        <v>98</v>
      </c>
      <c r="F162" s="5" t="s">
        <v>1</v>
      </c>
      <c r="G162" s="5" t="s">
        <v>434</v>
      </c>
      <c r="H162" s="5" t="s">
        <v>216</v>
      </c>
      <c r="I162" s="5" t="s">
        <v>217</v>
      </c>
      <c r="J162" s="5" t="s">
        <v>641</v>
      </c>
      <c r="K162" s="5" t="s">
        <v>642</v>
      </c>
      <c r="L162" s="5" t="s">
        <v>220</v>
      </c>
      <c r="M162" s="5" t="s">
        <v>643</v>
      </c>
      <c r="N162" s="5" t="s">
        <v>644</v>
      </c>
      <c r="O162" s="5" t="s">
        <v>223</v>
      </c>
      <c r="P162" s="5" t="s">
        <v>645</v>
      </c>
    </row>
    <row r="163" spans="1:16" x14ac:dyDescent="0.2">
      <c r="A163" s="4">
        <v>343</v>
      </c>
      <c r="B163" s="5" t="s">
        <v>649</v>
      </c>
      <c r="C163" s="5" t="s">
        <v>99</v>
      </c>
      <c r="D163" s="5" t="s">
        <v>1</v>
      </c>
      <c r="E163" s="5" t="s">
        <v>100</v>
      </c>
      <c r="F163" s="5" t="s">
        <v>1</v>
      </c>
      <c r="G163" s="5" t="s">
        <v>648</v>
      </c>
      <c r="H163" s="5" t="s">
        <v>216</v>
      </c>
      <c r="I163" s="5" t="s">
        <v>217</v>
      </c>
      <c r="J163" s="5" t="s">
        <v>650</v>
      </c>
      <c r="K163" s="5" t="s">
        <v>651</v>
      </c>
      <c r="L163" s="5" t="s">
        <v>220</v>
      </c>
      <c r="M163" s="5" t="s">
        <v>652</v>
      </c>
      <c r="N163" s="5" t="s">
        <v>644</v>
      </c>
      <c r="O163" s="5" t="s">
        <v>223</v>
      </c>
      <c r="P163" s="5" t="s">
        <v>653</v>
      </c>
    </row>
    <row r="164" spans="1:16" x14ac:dyDescent="0.2">
      <c r="A164" s="4">
        <v>344</v>
      </c>
      <c r="B164" s="5" t="s">
        <v>657</v>
      </c>
      <c r="C164" s="5" t="s">
        <v>101</v>
      </c>
      <c r="D164" s="5" t="s">
        <v>1</v>
      </c>
      <c r="E164" s="5" t="s">
        <v>102</v>
      </c>
      <c r="F164" s="5" t="s">
        <v>1</v>
      </c>
      <c r="G164" s="5" t="s">
        <v>656</v>
      </c>
      <c r="H164" s="5" t="s">
        <v>216</v>
      </c>
      <c r="I164" s="5" t="s">
        <v>217</v>
      </c>
      <c r="J164" s="5" t="s">
        <v>658</v>
      </c>
      <c r="K164" s="5" t="s">
        <v>659</v>
      </c>
      <c r="L164" s="5" t="s">
        <v>660</v>
      </c>
      <c r="M164" s="5" t="s">
        <v>661</v>
      </c>
      <c r="N164" s="5" t="s">
        <v>662</v>
      </c>
      <c r="O164" s="5" t="s">
        <v>223</v>
      </c>
      <c r="P164" s="5" t="s">
        <v>663</v>
      </c>
    </row>
    <row r="165" spans="1:16" x14ac:dyDescent="0.2">
      <c r="A165" s="4">
        <v>345</v>
      </c>
      <c r="B165" s="5" t="s">
        <v>667</v>
      </c>
      <c r="C165" s="5" t="s">
        <v>103</v>
      </c>
      <c r="D165" s="5" t="s">
        <v>1</v>
      </c>
      <c r="E165" s="5" t="s">
        <v>104</v>
      </c>
      <c r="F165" s="5" t="s">
        <v>1</v>
      </c>
      <c r="G165" s="5" t="s">
        <v>666</v>
      </c>
      <c r="H165" s="5" t="s">
        <v>216</v>
      </c>
      <c r="I165" s="5" t="s">
        <v>217</v>
      </c>
      <c r="J165" s="5" t="s">
        <v>668</v>
      </c>
      <c r="K165" s="5" t="s">
        <v>669</v>
      </c>
      <c r="L165" s="5" t="s">
        <v>220</v>
      </c>
      <c r="M165" s="5" t="s">
        <v>670</v>
      </c>
      <c r="N165" s="5" t="s">
        <v>644</v>
      </c>
      <c r="O165" s="5" t="s">
        <v>223</v>
      </c>
      <c r="P165" s="5" t="s">
        <v>671</v>
      </c>
    </row>
    <row r="166" spans="1:16" x14ac:dyDescent="0.2">
      <c r="A166" s="4">
        <v>346</v>
      </c>
      <c r="B166" s="5" t="s">
        <v>675</v>
      </c>
      <c r="C166" s="5" t="s">
        <v>105</v>
      </c>
      <c r="D166" s="5" t="s">
        <v>1</v>
      </c>
      <c r="E166" s="5" t="s">
        <v>106</v>
      </c>
      <c r="F166" s="5" t="s">
        <v>1</v>
      </c>
      <c r="G166" s="5" t="s">
        <v>674</v>
      </c>
      <c r="H166" s="5" t="s">
        <v>216</v>
      </c>
      <c r="I166" s="5" t="s">
        <v>217</v>
      </c>
      <c r="J166" s="5" t="s">
        <v>1</v>
      </c>
      <c r="K166" s="5" t="s">
        <v>1</v>
      </c>
      <c r="L166" s="5" t="s">
        <v>1</v>
      </c>
      <c r="M166" s="5" t="s">
        <v>1</v>
      </c>
      <c r="N166" s="5" t="s">
        <v>1</v>
      </c>
      <c r="O166" s="5" t="s">
        <v>1</v>
      </c>
      <c r="P166" s="5" t="s">
        <v>1</v>
      </c>
    </row>
    <row r="167" spans="1:16" x14ac:dyDescent="0.2">
      <c r="A167" s="4">
        <v>347</v>
      </c>
      <c r="B167" s="5" t="s">
        <v>684</v>
      </c>
      <c r="C167" s="5" t="s">
        <v>107</v>
      </c>
      <c r="D167" s="5" t="s">
        <v>1</v>
      </c>
      <c r="E167" s="5" t="s">
        <v>108</v>
      </c>
      <c r="F167" s="5" t="s">
        <v>1</v>
      </c>
      <c r="G167" s="5" t="s">
        <v>683</v>
      </c>
      <c r="H167" s="5" t="s">
        <v>216</v>
      </c>
      <c r="I167" s="5" t="s">
        <v>217</v>
      </c>
      <c r="J167" s="5" t="s">
        <v>685</v>
      </c>
      <c r="K167" s="5" t="s">
        <v>686</v>
      </c>
      <c r="L167" s="5" t="s">
        <v>687</v>
      </c>
      <c r="M167" s="5" t="s">
        <v>688</v>
      </c>
      <c r="N167" s="5" t="s">
        <v>644</v>
      </c>
      <c r="O167" s="5" t="s">
        <v>223</v>
      </c>
      <c r="P167" s="5" t="s">
        <v>689</v>
      </c>
    </row>
    <row r="168" spans="1:16" x14ac:dyDescent="0.2">
      <c r="A168" s="4">
        <v>348</v>
      </c>
      <c r="B168" s="5" t="s">
        <v>713</v>
      </c>
      <c r="C168" s="5" t="s">
        <v>109</v>
      </c>
      <c r="D168" s="5" t="s">
        <v>1</v>
      </c>
      <c r="E168" s="5" t="s">
        <v>110</v>
      </c>
      <c r="F168" s="5" t="s">
        <v>1</v>
      </c>
      <c r="G168" s="5" t="s">
        <v>712</v>
      </c>
      <c r="H168" s="5" t="s">
        <v>216</v>
      </c>
      <c r="I168" s="5" t="s">
        <v>217</v>
      </c>
      <c r="J168" s="5" t="s">
        <v>714</v>
      </c>
      <c r="K168" s="5" t="s">
        <v>715</v>
      </c>
      <c r="L168" s="5" t="s">
        <v>716</v>
      </c>
      <c r="M168" s="5" t="s">
        <v>717</v>
      </c>
      <c r="N168" s="5" t="s">
        <v>718</v>
      </c>
      <c r="O168" s="5" t="s">
        <v>223</v>
      </c>
      <c r="P168" s="5" t="s">
        <v>719</v>
      </c>
    </row>
    <row r="169" spans="1:16" x14ac:dyDescent="0.2">
      <c r="A169" s="4">
        <v>349</v>
      </c>
      <c r="B169" s="5" t="s">
        <v>723</v>
      </c>
      <c r="C169" s="5" t="s">
        <v>111</v>
      </c>
      <c r="D169" s="5" t="s">
        <v>1</v>
      </c>
      <c r="E169" s="5" t="s">
        <v>112</v>
      </c>
      <c r="F169" s="5" t="s">
        <v>1</v>
      </c>
      <c r="G169" s="5" t="s">
        <v>722</v>
      </c>
      <c r="H169" s="5" t="s">
        <v>216</v>
      </c>
      <c r="I169" s="5" t="s">
        <v>217</v>
      </c>
      <c r="J169" s="5" t="s">
        <v>112</v>
      </c>
      <c r="K169" s="5" t="s">
        <v>724</v>
      </c>
      <c r="L169" s="5" t="s">
        <v>220</v>
      </c>
      <c r="M169" s="5" t="s">
        <v>725</v>
      </c>
      <c r="N169" s="5" t="s">
        <v>726</v>
      </c>
      <c r="O169" s="5" t="s">
        <v>223</v>
      </c>
      <c r="P169" s="5" t="s">
        <v>704</v>
      </c>
    </row>
    <row r="170" spans="1:16" x14ac:dyDescent="0.2">
      <c r="A170" s="4">
        <v>1004</v>
      </c>
      <c r="B170" s="5" t="s">
        <v>278</v>
      </c>
      <c r="C170" s="5" t="s">
        <v>1138</v>
      </c>
      <c r="D170" s="5" t="s">
        <v>1</v>
      </c>
      <c r="E170" s="5" t="s">
        <v>1139</v>
      </c>
      <c r="F170" s="5" t="s">
        <v>276</v>
      </c>
      <c r="G170" s="5" t="s">
        <v>277</v>
      </c>
      <c r="H170" s="5" t="s">
        <v>279</v>
      </c>
      <c r="I170" s="5" t="s">
        <v>217</v>
      </c>
      <c r="J170" s="5" t="s">
        <v>554</v>
      </c>
      <c r="K170" s="5" t="s">
        <v>555</v>
      </c>
      <c r="L170" s="5" t="s">
        <v>556</v>
      </c>
      <c r="M170" s="5" t="s">
        <v>557</v>
      </c>
      <c r="N170" s="5" t="s">
        <v>222</v>
      </c>
      <c r="O170" s="5" t="s">
        <v>223</v>
      </c>
      <c r="P170" s="5" t="s">
        <v>558</v>
      </c>
    </row>
    <row r="171" spans="1:16" x14ac:dyDescent="0.2">
      <c r="A171" s="4">
        <v>1005</v>
      </c>
      <c r="B171" s="5" t="s">
        <v>278</v>
      </c>
      <c r="C171" s="5" t="s">
        <v>1140</v>
      </c>
      <c r="D171" s="5" t="s">
        <v>1</v>
      </c>
      <c r="E171" s="5" t="s">
        <v>1141</v>
      </c>
      <c r="F171" s="5" t="s">
        <v>276</v>
      </c>
      <c r="G171" s="5" t="s">
        <v>277</v>
      </c>
      <c r="H171" s="5" t="s">
        <v>279</v>
      </c>
      <c r="I171" s="5" t="s">
        <v>217</v>
      </c>
      <c r="J171" s="5" t="s">
        <v>554</v>
      </c>
      <c r="K171" s="5" t="s">
        <v>555</v>
      </c>
      <c r="L171" s="5" t="s">
        <v>556</v>
      </c>
      <c r="M171" s="5" t="s">
        <v>557</v>
      </c>
      <c r="N171" s="5" t="s">
        <v>222</v>
      </c>
      <c r="O171" s="5" t="s">
        <v>223</v>
      </c>
      <c r="P171" s="5" t="s">
        <v>558</v>
      </c>
    </row>
    <row r="172" spans="1:16" x14ac:dyDescent="0.2">
      <c r="A172" s="4">
        <v>941</v>
      </c>
      <c r="B172" s="5" t="s">
        <v>1146</v>
      </c>
      <c r="C172" s="5" t="s">
        <v>1142</v>
      </c>
      <c r="D172" s="5" t="s">
        <v>1</v>
      </c>
      <c r="E172" s="5" t="s">
        <v>1143</v>
      </c>
      <c r="F172" s="5" t="s">
        <v>1144</v>
      </c>
      <c r="G172" s="5" t="s">
        <v>1145</v>
      </c>
      <c r="H172" s="5" t="s">
        <v>216</v>
      </c>
      <c r="I172" s="5" t="s">
        <v>217</v>
      </c>
      <c r="J172" s="5" t="s">
        <v>1</v>
      </c>
      <c r="K172" s="5" t="s">
        <v>1</v>
      </c>
      <c r="L172" s="5" t="s">
        <v>1</v>
      </c>
      <c r="M172" s="5" t="s">
        <v>1</v>
      </c>
      <c r="N172" s="5" t="s">
        <v>1</v>
      </c>
      <c r="O172" s="5" t="s">
        <v>1</v>
      </c>
      <c r="P172" s="5" t="s">
        <v>1</v>
      </c>
    </row>
    <row r="173" spans="1:16" x14ac:dyDescent="0.2">
      <c r="A173" s="4">
        <v>350</v>
      </c>
      <c r="B173" s="5" t="s">
        <v>1149</v>
      </c>
      <c r="C173" s="5" t="s">
        <v>113</v>
      </c>
      <c r="D173" s="5" t="s">
        <v>1</v>
      </c>
      <c r="E173" s="5" t="s">
        <v>1147</v>
      </c>
      <c r="F173" s="5" t="s">
        <v>1</v>
      </c>
      <c r="G173" s="5" t="s">
        <v>1148</v>
      </c>
      <c r="H173" s="5" t="s">
        <v>428</v>
      </c>
      <c r="I173" s="5" t="s">
        <v>217</v>
      </c>
      <c r="J173" s="5" t="s">
        <v>1</v>
      </c>
      <c r="K173" s="5" t="s">
        <v>1</v>
      </c>
      <c r="L173" s="5" t="s">
        <v>1</v>
      </c>
      <c r="M173" s="5" t="s">
        <v>1</v>
      </c>
      <c r="N173" s="5" t="s">
        <v>1</v>
      </c>
      <c r="O173" s="5" t="s">
        <v>1</v>
      </c>
      <c r="P173" s="5" t="s">
        <v>1</v>
      </c>
    </row>
    <row r="174" spans="1:16" x14ac:dyDescent="0.2">
      <c r="A174" s="4">
        <v>956</v>
      </c>
      <c r="B174" s="5" t="s">
        <v>195</v>
      </c>
      <c r="C174" s="5" t="s">
        <v>1150</v>
      </c>
      <c r="D174" s="5" t="s">
        <v>1</v>
      </c>
      <c r="E174" s="5" t="s">
        <v>1151</v>
      </c>
      <c r="F174" s="5" t="s">
        <v>1</v>
      </c>
      <c r="G174" s="5" t="s">
        <v>1152</v>
      </c>
      <c r="H174" s="5" t="s">
        <v>216</v>
      </c>
      <c r="I174" s="5" t="s">
        <v>217</v>
      </c>
      <c r="J174" s="5" t="s">
        <v>1</v>
      </c>
      <c r="K174" s="5" t="s">
        <v>1</v>
      </c>
      <c r="L174" s="5" t="s">
        <v>1</v>
      </c>
      <c r="M174" s="5" t="s">
        <v>1</v>
      </c>
      <c r="N174" s="5" t="s">
        <v>1</v>
      </c>
      <c r="O174" s="5" t="s">
        <v>1</v>
      </c>
      <c r="P174" s="5" t="s">
        <v>1</v>
      </c>
    </row>
    <row r="175" spans="1:16" x14ac:dyDescent="0.2">
      <c r="A175" s="4">
        <v>351</v>
      </c>
      <c r="B175" s="5" t="s">
        <v>834</v>
      </c>
      <c r="C175" s="5" t="s">
        <v>35</v>
      </c>
      <c r="D175" s="5" t="s">
        <v>1153</v>
      </c>
      <c r="E175" s="5" t="s">
        <v>1154</v>
      </c>
      <c r="F175" s="5" t="s">
        <v>832</v>
      </c>
      <c r="G175" s="5" t="s">
        <v>833</v>
      </c>
      <c r="H175" s="5" t="s">
        <v>216</v>
      </c>
      <c r="I175" s="5" t="s">
        <v>217</v>
      </c>
      <c r="J175" s="5" t="s">
        <v>1155</v>
      </c>
      <c r="K175" s="5" t="s">
        <v>1156</v>
      </c>
      <c r="L175" s="5" t="s">
        <v>220</v>
      </c>
      <c r="M175" s="5" t="s">
        <v>1157</v>
      </c>
      <c r="N175" s="5" t="s">
        <v>1158</v>
      </c>
      <c r="O175" s="5" t="s">
        <v>223</v>
      </c>
      <c r="P175" s="5" t="s">
        <v>1159</v>
      </c>
    </row>
    <row r="176" spans="1:16" x14ac:dyDescent="0.2">
      <c r="A176" s="4">
        <v>1006</v>
      </c>
      <c r="B176" s="5" t="s">
        <v>278</v>
      </c>
      <c r="C176" s="5" t="s">
        <v>1160</v>
      </c>
      <c r="D176" s="5" t="s">
        <v>1</v>
      </c>
      <c r="E176" s="5" t="s">
        <v>1161</v>
      </c>
      <c r="F176" s="5" t="s">
        <v>276</v>
      </c>
      <c r="G176" s="5" t="s">
        <v>277</v>
      </c>
      <c r="H176" s="5" t="s">
        <v>279</v>
      </c>
      <c r="I176" s="5" t="s">
        <v>217</v>
      </c>
      <c r="J176" s="5" t="s">
        <v>554</v>
      </c>
      <c r="K176" s="5" t="s">
        <v>555</v>
      </c>
      <c r="L176" s="5" t="s">
        <v>556</v>
      </c>
      <c r="M176" s="5" t="s">
        <v>557</v>
      </c>
      <c r="N176" s="5" t="s">
        <v>222</v>
      </c>
      <c r="O176" s="5" t="s">
        <v>223</v>
      </c>
      <c r="P176" s="5" t="s">
        <v>558</v>
      </c>
    </row>
    <row r="177" spans="1:16" x14ac:dyDescent="0.2">
      <c r="A177" s="4">
        <v>352</v>
      </c>
      <c r="B177" s="5" t="s">
        <v>1166</v>
      </c>
      <c r="C177" s="5" t="s">
        <v>1162</v>
      </c>
      <c r="D177" s="5" t="s">
        <v>1163</v>
      </c>
      <c r="E177" s="5" t="s">
        <v>1164</v>
      </c>
      <c r="F177" s="5" t="s">
        <v>832</v>
      </c>
      <c r="G177" s="5" t="s">
        <v>1165</v>
      </c>
      <c r="H177" s="5" t="s">
        <v>216</v>
      </c>
      <c r="I177" s="5" t="s">
        <v>217</v>
      </c>
      <c r="J177" s="5" t="s">
        <v>1</v>
      </c>
      <c r="K177" s="5" t="s">
        <v>1</v>
      </c>
      <c r="L177" s="5" t="s">
        <v>1</v>
      </c>
      <c r="M177" s="5" t="s">
        <v>1</v>
      </c>
      <c r="N177" s="5" t="s">
        <v>1</v>
      </c>
      <c r="O177" s="5" t="s">
        <v>1</v>
      </c>
      <c r="P177" s="5" t="s">
        <v>1</v>
      </c>
    </row>
    <row r="178" spans="1:16" x14ac:dyDescent="0.2">
      <c r="A178" s="4">
        <v>353</v>
      </c>
      <c r="B178" s="5" t="s">
        <v>741</v>
      </c>
      <c r="C178" s="5" t="s">
        <v>115</v>
      </c>
      <c r="D178" s="5" t="s">
        <v>1</v>
      </c>
      <c r="E178" s="5" t="s">
        <v>116</v>
      </c>
      <c r="F178" s="5" t="s">
        <v>1</v>
      </c>
      <c r="G178" s="5" t="s">
        <v>740</v>
      </c>
      <c r="H178" s="5" t="s">
        <v>216</v>
      </c>
      <c r="I178" s="5" t="s">
        <v>217</v>
      </c>
      <c r="J178" s="5" t="s">
        <v>742</v>
      </c>
      <c r="K178" s="5" t="s">
        <v>743</v>
      </c>
      <c r="L178" s="5" t="s">
        <v>220</v>
      </c>
      <c r="M178" s="5" t="s">
        <v>744</v>
      </c>
      <c r="N178" s="5" t="s">
        <v>745</v>
      </c>
      <c r="O178" s="5" t="s">
        <v>223</v>
      </c>
      <c r="P178" s="5" t="s">
        <v>746</v>
      </c>
    </row>
    <row r="179" spans="1:16" x14ac:dyDescent="0.2">
      <c r="A179" s="4">
        <v>816</v>
      </c>
      <c r="B179" s="5" t="s">
        <v>278</v>
      </c>
      <c r="C179" s="5" t="s">
        <v>1167</v>
      </c>
      <c r="D179" s="5" t="s">
        <v>1</v>
      </c>
      <c r="E179" s="5" t="s">
        <v>1168</v>
      </c>
      <c r="F179" s="5" t="s">
        <v>276</v>
      </c>
      <c r="G179" s="5" t="s">
        <v>277</v>
      </c>
      <c r="H179" s="5" t="s">
        <v>279</v>
      </c>
      <c r="I179" s="5" t="s">
        <v>217</v>
      </c>
      <c r="J179" s="5" t="s">
        <v>1</v>
      </c>
      <c r="K179" s="5" t="s">
        <v>1</v>
      </c>
      <c r="L179" s="5" t="s">
        <v>1</v>
      </c>
      <c r="M179" s="5" t="s">
        <v>1</v>
      </c>
      <c r="N179" s="5" t="s">
        <v>1</v>
      </c>
      <c r="O179" s="5" t="s">
        <v>1</v>
      </c>
      <c r="P179" s="5" t="s">
        <v>1</v>
      </c>
    </row>
    <row r="180" spans="1:16" x14ac:dyDescent="0.2">
      <c r="A180" s="4">
        <v>955</v>
      </c>
      <c r="B180" s="5" t="s">
        <v>1172</v>
      </c>
      <c r="C180" s="5" t="s">
        <v>1169</v>
      </c>
      <c r="D180" s="5" t="s">
        <v>1</v>
      </c>
      <c r="E180" s="5" t="s">
        <v>1170</v>
      </c>
      <c r="F180" s="5" t="s">
        <v>1</v>
      </c>
      <c r="G180" s="5" t="s">
        <v>1171</v>
      </c>
      <c r="H180" s="5" t="s">
        <v>216</v>
      </c>
      <c r="I180" s="5" t="s">
        <v>217</v>
      </c>
      <c r="J180" s="5" t="s">
        <v>1</v>
      </c>
      <c r="K180" s="5" t="s">
        <v>1</v>
      </c>
      <c r="L180" s="5" t="s">
        <v>1</v>
      </c>
      <c r="M180" s="5" t="s">
        <v>1</v>
      </c>
      <c r="N180" s="5" t="s">
        <v>1</v>
      </c>
      <c r="O180" s="5" t="s">
        <v>1</v>
      </c>
      <c r="P180" s="5" t="s">
        <v>1</v>
      </c>
    </row>
    <row r="181" spans="1:16" x14ac:dyDescent="0.2">
      <c r="A181" s="4">
        <v>917</v>
      </c>
      <c r="B181" s="5" t="s">
        <v>278</v>
      </c>
      <c r="C181" s="5" t="s">
        <v>1173</v>
      </c>
      <c r="D181" s="5" t="s">
        <v>1</v>
      </c>
      <c r="E181" s="5" t="s">
        <v>1174</v>
      </c>
      <c r="F181" s="5" t="s">
        <v>276</v>
      </c>
      <c r="G181" s="5" t="s">
        <v>277</v>
      </c>
      <c r="H181" s="5" t="s">
        <v>279</v>
      </c>
      <c r="I181" s="5" t="s">
        <v>217</v>
      </c>
      <c r="J181" s="5" t="s">
        <v>1</v>
      </c>
      <c r="K181" s="5" t="s">
        <v>1</v>
      </c>
      <c r="L181" s="5" t="s">
        <v>1</v>
      </c>
      <c r="M181" s="5" t="s">
        <v>1</v>
      </c>
      <c r="N181" s="5" t="s">
        <v>1</v>
      </c>
      <c r="O181" s="5" t="s">
        <v>1</v>
      </c>
      <c r="P181" s="5" t="s">
        <v>1</v>
      </c>
    </row>
    <row r="182" spans="1:16" x14ac:dyDescent="0.2">
      <c r="A182" s="4">
        <v>836</v>
      </c>
      <c r="B182" s="5" t="s">
        <v>278</v>
      </c>
      <c r="C182" s="5" t="s">
        <v>1175</v>
      </c>
      <c r="D182" s="5" t="s">
        <v>1</v>
      </c>
      <c r="E182" s="5" t="s">
        <v>1176</v>
      </c>
      <c r="F182" s="5" t="s">
        <v>276</v>
      </c>
      <c r="G182" s="5" t="s">
        <v>277</v>
      </c>
      <c r="H182" s="5" t="s">
        <v>279</v>
      </c>
      <c r="I182" s="5" t="s">
        <v>217</v>
      </c>
      <c r="J182" s="5" t="s">
        <v>1</v>
      </c>
      <c r="K182" s="5" t="s">
        <v>1</v>
      </c>
      <c r="L182" s="5" t="s">
        <v>1</v>
      </c>
      <c r="M182" s="5" t="s">
        <v>1</v>
      </c>
      <c r="N182" s="5" t="s">
        <v>1</v>
      </c>
      <c r="O182" s="5" t="s">
        <v>1</v>
      </c>
      <c r="P182" s="5" t="s">
        <v>1</v>
      </c>
    </row>
    <row r="183" spans="1:16" x14ac:dyDescent="0.2">
      <c r="A183" s="4">
        <v>354</v>
      </c>
      <c r="B183" s="5" t="s">
        <v>1182</v>
      </c>
      <c r="C183" s="5" t="s">
        <v>1177</v>
      </c>
      <c r="D183" s="5" t="s">
        <v>1178</v>
      </c>
      <c r="E183" s="5" t="s">
        <v>1179</v>
      </c>
      <c r="F183" s="5" t="s">
        <v>1180</v>
      </c>
      <c r="G183" s="5" t="s">
        <v>1181</v>
      </c>
      <c r="H183" s="5" t="s">
        <v>216</v>
      </c>
      <c r="I183" s="5" t="s">
        <v>217</v>
      </c>
      <c r="J183" s="5" t="s">
        <v>1</v>
      </c>
      <c r="K183" s="5" t="s">
        <v>1</v>
      </c>
      <c r="L183" s="5" t="s">
        <v>1</v>
      </c>
      <c r="M183" s="5" t="s">
        <v>1</v>
      </c>
      <c r="N183" s="5" t="s">
        <v>1</v>
      </c>
      <c r="O183" s="5" t="s">
        <v>1</v>
      </c>
      <c r="P183" s="5" t="s">
        <v>1</v>
      </c>
    </row>
    <row r="184" spans="1:16" x14ac:dyDescent="0.2">
      <c r="A184" s="4">
        <v>355</v>
      </c>
      <c r="B184" s="5" t="s">
        <v>1186</v>
      </c>
      <c r="C184" s="5" t="s">
        <v>23</v>
      </c>
      <c r="D184" s="5" t="s">
        <v>1183</v>
      </c>
      <c r="E184" s="5" t="s">
        <v>1184</v>
      </c>
      <c r="F184" s="5" t="s">
        <v>1180</v>
      </c>
      <c r="G184" s="5" t="s">
        <v>1185</v>
      </c>
      <c r="H184" s="5" t="s">
        <v>216</v>
      </c>
      <c r="I184" s="5" t="s">
        <v>217</v>
      </c>
      <c r="J184" s="5" t="s">
        <v>1187</v>
      </c>
      <c r="K184" s="5" t="s">
        <v>1188</v>
      </c>
      <c r="L184" s="5" t="s">
        <v>220</v>
      </c>
      <c r="M184" s="5" t="s">
        <v>1189</v>
      </c>
      <c r="N184" s="5" t="s">
        <v>1190</v>
      </c>
      <c r="O184" s="5" t="s">
        <v>223</v>
      </c>
      <c r="P184" s="5" t="s">
        <v>1191</v>
      </c>
    </row>
    <row r="185" spans="1:16" x14ac:dyDescent="0.2">
      <c r="A185" s="4">
        <v>356</v>
      </c>
      <c r="B185" s="5" t="s">
        <v>1196</v>
      </c>
      <c r="C185" s="5" t="s">
        <v>1192</v>
      </c>
      <c r="D185" s="5" t="s">
        <v>1193</v>
      </c>
      <c r="E185" s="5" t="s">
        <v>1194</v>
      </c>
      <c r="F185" s="5" t="s">
        <v>1180</v>
      </c>
      <c r="G185" s="5" t="s">
        <v>1195</v>
      </c>
      <c r="H185" s="5" t="s">
        <v>216</v>
      </c>
      <c r="I185" s="5" t="s">
        <v>217</v>
      </c>
      <c r="J185" s="5" t="s">
        <v>1197</v>
      </c>
      <c r="K185" s="5" t="s">
        <v>1198</v>
      </c>
      <c r="L185" s="5" t="s">
        <v>1</v>
      </c>
      <c r="M185" s="5" t="s">
        <v>1199</v>
      </c>
      <c r="N185" s="5" t="s">
        <v>1200</v>
      </c>
      <c r="O185" s="5" t="s">
        <v>223</v>
      </c>
      <c r="P185" s="5" t="s">
        <v>1201</v>
      </c>
    </row>
    <row r="186" spans="1:16" x14ac:dyDescent="0.2">
      <c r="A186" s="4">
        <v>357</v>
      </c>
      <c r="B186" s="5" t="s">
        <v>1206</v>
      </c>
      <c r="C186" s="5" t="s">
        <v>1202</v>
      </c>
      <c r="D186" s="5" t="s">
        <v>1203</v>
      </c>
      <c r="E186" s="5" t="s">
        <v>1204</v>
      </c>
      <c r="F186" s="5" t="s">
        <v>1180</v>
      </c>
      <c r="G186" s="5" t="s">
        <v>1205</v>
      </c>
      <c r="H186" s="5" t="s">
        <v>216</v>
      </c>
      <c r="I186" s="5" t="s">
        <v>217</v>
      </c>
      <c r="J186" s="5" t="s">
        <v>1</v>
      </c>
      <c r="K186" s="5" t="s">
        <v>1</v>
      </c>
      <c r="L186" s="5" t="s">
        <v>1</v>
      </c>
      <c r="M186" s="5" t="s">
        <v>1</v>
      </c>
      <c r="N186" s="5" t="s">
        <v>1</v>
      </c>
      <c r="O186" s="5" t="s">
        <v>1</v>
      </c>
      <c r="P186" s="5" t="s">
        <v>1</v>
      </c>
    </row>
    <row r="187" spans="1:16" x14ac:dyDescent="0.2">
      <c r="A187" s="4">
        <v>358</v>
      </c>
      <c r="B187" s="5" t="s">
        <v>1212</v>
      </c>
      <c r="C187" s="5" t="s">
        <v>1207</v>
      </c>
      <c r="D187" s="5" t="s">
        <v>1208</v>
      </c>
      <c r="E187" s="5" t="s">
        <v>1209</v>
      </c>
      <c r="F187" s="5" t="s">
        <v>1210</v>
      </c>
      <c r="G187" s="5" t="s">
        <v>1211</v>
      </c>
      <c r="H187" s="5" t="s">
        <v>216</v>
      </c>
      <c r="I187" s="5" t="s">
        <v>217</v>
      </c>
      <c r="J187" s="5" t="s">
        <v>1</v>
      </c>
      <c r="K187" s="5" t="s">
        <v>1</v>
      </c>
      <c r="L187" s="5" t="s">
        <v>1</v>
      </c>
      <c r="M187" s="5" t="s">
        <v>1</v>
      </c>
      <c r="N187" s="5" t="s">
        <v>1</v>
      </c>
      <c r="O187" s="5" t="s">
        <v>1</v>
      </c>
      <c r="P187" s="5" t="s">
        <v>1</v>
      </c>
    </row>
    <row r="188" spans="1:16" x14ac:dyDescent="0.2">
      <c r="A188" s="4">
        <v>359</v>
      </c>
      <c r="B188" s="5" t="s">
        <v>1217</v>
      </c>
      <c r="C188" s="5" t="s">
        <v>1213</v>
      </c>
      <c r="D188" s="5" t="s">
        <v>1214</v>
      </c>
      <c r="E188" s="5" t="s">
        <v>1215</v>
      </c>
      <c r="F188" s="5" t="s">
        <v>1210</v>
      </c>
      <c r="G188" s="5" t="s">
        <v>1216</v>
      </c>
      <c r="H188" s="5" t="s">
        <v>216</v>
      </c>
      <c r="I188" s="5" t="s">
        <v>217</v>
      </c>
      <c r="J188" s="5" t="s">
        <v>1</v>
      </c>
      <c r="K188" s="5" t="s">
        <v>1</v>
      </c>
      <c r="L188" s="5" t="s">
        <v>1</v>
      </c>
      <c r="M188" s="5" t="s">
        <v>1</v>
      </c>
      <c r="N188" s="5" t="s">
        <v>1</v>
      </c>
      <c r="O188" s="5" t="s">
        <v>1</v>
      </c>
      <c r="P188" s="5" t="s">
        <v>1</v>
      </c>
    </row>
    <row r="189" spans="1:16" x14ac:dyDescent="0.2">
      <c r="A189" s="4">
        <v>360</v>
      </c>
      <c r="B189" s="5" t="s">
        <v>1222</v>
      </c>
      <c r="C189" s="5" t="s">
        <v>1218</v>
      </c>
      <c r="D189" s="5" t="s">
        <v>1219</v>
      </c>
      <c r="E189" s="5" t="s">
        <v>1220</v>
      </c>
      <c r="F189" s="5" t="s">
        <v>1210</v>
      </c>
      <c r="G189" s="5" t="s">
        <v>1221</v>
      </c>
      <c r="H189" s="5" t="s">
        <v>216</v>
      </c>
      <c r="I189" s="5" t="s">
        <v>217</v>
      </c>
      <c r="J189" s="5" t="s">
        <v>1223</v>
      </c>
      <c r="K189" s="5" t="s">
        <v>1224</v>
      </c>
      <c r="L189" s="5" t="s">
        <v>1</v>
      </c>
      <c r="M189" s="5" t="s">
        <v>1225</v>
      </c>
      <c r="N189" s="5" t="s">
        <v>1226</v>
      </c>
      <c r="O189" s="5" t="s">
        <v>223</v>
      </c>
      <c r="P189" s="5" t="s">
        <v>1227</v>
      </c>
    </row>
    <row r="190" spans="1:16" x14ac:dyDescent="0.2">
      <c r="A190" s="4">
        <v>361</v>
      </c>
      <c r="B190" s="5" t="s">
        <v>1232</v>
      </c>
      <c r="C190" s="5" t="s">
        <v>1228</v>
      </c>
      <c r="D190" s="5" t="s">
        <v>1229</v>
      </c>
      <c r="E190" s="5" t="s">
        <v>1230</v>
      </c>
      <c r="F190" s="5" t="s">
        <v>1210</v>
      </c>
      <c r="G190" s="5" t="s">
        <v>1231</v>
      </c>
      <c r="H190" s="5" t="s">
        <v>216</v>
      </c>
      <c r="I190" s="5" t="s">
        <v>217</v>
      </c>
      <c r="J190" s="5" t="s">
        <v>1233</v>
      </c>
      <c r="K190" s="5" t="s">
        <v>1234</v>
      </c>
      <c r="L190" s="5" t="s">
        <v>1</v>
      </c>
      <c r="M190" s="5" t="s">
        <v>1235</v>
      </c>
      <c r="N190" s="5" t="s">
        <v>1236</v>
      </c>
      <c r="O190" s="5" t="s">
        <v>223</v>
      </c>
      <c r="P190" s="5" t="s">
        <v>1237</v>
      </c>
    </row>
    <row r="191" spans="1:16" x14ac:dyDescent="0.2">
      <c r="A191" s="4">
        <v>362</v>
      </c>
      <c r="B191" s="5" t="s">
        <v>1242</v>
      </c>
      <c r="C191" s="5" t="s">
        <v>1238</v>
      </c>
      <c r="D191" s="5" t="s">
        <v>1239</v>
      </c>
      <c r="E191" s="5" t="s">
        <v>1240</v>
      </c>
      <c r="F191" s="5" t="s">
        <v>1210</v>
      </c>
      <c r="G191" s="5" t="s">
        <v>1241</v>
      </c>
      <c r="H191" s="5" t="s">
        <v>216</v>
      </c>
      <c r="I191" s="5" t="s">
        <v>217</v>
      </c>
      <c r="J191" s="5" t="s">
        <v>1</v>
      </c>
      <c r="K191" s="5" t="s">
        <v>1</v>
      </c>
      <c r="L191" s="5" t="s">
        <v>1</v>
      </c>
      <c r="M191" s="5" t="s">
        <v>1</v>
      </c>
      <c r="N191" s="5" t="s">
        <v>1</v>
      </c>
      <c r="O191" s="5" t="s">
        <v>1</v>
      </c>
      <c r="P191" s="5" t="s">
        <v>1</v>
      </c>
    </row>
    <row r="192" spans="1:16" x14ac:dyDescent="0.2">
      <c r="A192" s="4">
        <v>363</v>
      </c>
      <c r="B192" s="5" t="s">
        <v>1247</v>
      </c>
      <c r="C192" s="5" t="s">
        <v>1243</v>
      </c>
      <c r="D192" s="5" t="s">
        <v>1244</v>
      </c>
      <c r="E192" s="5" t="s">
        <v>1245</v>
      </c>
      <c r="F192" s="5" t="s">
        <v>1210</v>
      </c>
      <c r="G192" s="5" t="s">
        <v>1246</v>
      </c>
      <c r="H192" s="5" t="s">
        <v>216</v>
      </c>
      <c r="I192" s="5" t="s">
        <v>217</v>
      </c>
      <c r="J192" s="5" t="s">
        <v>1</v>
      </c>
      <c r="K192" s="5" t="s">
        <v>1</v>
      </c>
      <c r="L192" s="5" t="s">
        <v>1</v>
      </c>
      <c r="M192" s="5" t="s">
        <v>1</v>
      </c>
      <c r="N192" s="5" t="s">
        <v>1</v>
      </c>
      <c r="O192" s="5" t="s">
        <v>1</v>
      </c>
      <c r="P192" s="5" t="s">
        <v>1</v>
      </c>
    </row>
    <row r="193" spans="1:16" x14ac:dyDescent="0.2">
      <c r="A193" s="4">
        <v>364</v>
      </c>
      <c r="B193" s="5" t="s">
        <v>1253</v>
      </c>
      <c r="C193" s="5" t="s">
        <v>1248</v>
      </c>
      <c r="D193" s="5" t="s">
        <v>1249</v>
      </c>
      <c r="E193" s="5" t="s">
        <v>1250</v>
      </c>
      <c r="F193" s="5" t="s">
        <v>1251</v>
      </c>
      <c r="G193" s="5" t="s">
        <v>1252</v>
      </c>
      <c r="H193" s="5" t="s">
        <v>216</v>
      </c>
      <c r="I193" s="5" t="s">
        <v>217</v>
      </c>
      <c r="J193" s="5" t="s">
        <v>1</v>
      </c>
      <c r="K193" s="5" t="s">
        <v>1</v>
      </c>
      <c r="L193" s="5" t="s">
        <v>1</v>
      </c>
      <c r="M193" s="5" t="s">
        <v>1</v>
      </c>
      <c r="N193" s="5" t="s">
        <v>1</v>
      </c>
      <c r="O193" s="5" t="s">
        <v>1</v>
      </c>
      <c r="P193" s="5" t="s">
        <v>1</v>
      </c>
    </row>
    <row r="194" spans="1:16" x14ac:dyDescent="0.2">
      <c r="A194" s="4">
        <v>365</v>
      </c>
      <c r="B194" s="5" t="s">
        <v>1258</v>
      </c>
      <c r="C194" s="5" t="s">
        <v>1254</v>
      </c>
      <c r="D194" s="5" t="s">
        <v>1255</v>
      </c>
      <c r="E194" s="5" t="s">
        <v>1256</v>
      </c>
      <c r="F194" s="5" t="s">
        <v>1251</v>
      </c>
      <c r="G194" s="5" t="s">
        <v>1257</v>
      </c>
      <c r="H194" s="5" t="s">
        <v>216</v>
      </c>
      <c r="I194" s="5" t="s">
        <v>217</v>
      </c>
      <c r="J194" s="5" t="s">
        <v>1</v>
      </c>
      <c r="K194" s="5" t="s">
        <v>1</v>
      </c>
      <c r="L194" s="5" t="s">
        <v>1</v>
      </c>
      <c r="M194" s="5" t="s">
        <v>1</v>
      </c>
      <c r="N194" s="5" t="s">
        <v>1</v>
      </c>
      <c r="O194" s="5" t="s">
        <v>1</v>
      </c>
      <c r="P194" s="5" t="s">
        <v>1</v>
      </c>
    </row>
    <row r="195" spans="1:16" x14ac:dyDescent="0.2">
      <c r="A195" s="4">
        <v>366</v>
      </c>
      <c r="B195" s="5" t="s">
        <v>1264</v>
      </c>
      <c r="C195" s="5" t="s">
        <v>1259</v>
      </c>
      <c r="D195" s="5" t="s">
        <v>1260</v>
      </c>
      <c r="E195" s="5" t="s">
        <v>1261</v>
      </c>
      <c r="F195" s="5" t="s">
        <v>1262</v>
      </c>
      <c r="G195" s="5" t="s">
        <v>1263</v>
      </c>
      <c r="H195" s="5" t="s">
        <v>216</v>
      </c>
      <c r="I195" s="5" t="s">
        <v>217</v>
      </c>
      <c r="J195" s="5" t="s">
        <v>1</v>
      </c>
      <c r="K195" s="5" t="s">
        <v>1</v>
      </c>
      <c r="L195" s="5" t="s">
        <v>1</v>
      </c>
      <c r="M195" s="5" t="s">
        <v>1</v>
      </c>
      <c r="N195" s="5" t="s">
        <v>1</v>
      </c>
      <c r="O195" s="5" t="s">
        <v>1</v>
      </c>
      <c r="P195" s="5" t="s">
        <v>1</v>
      </c>
    </row>
    <row r="196" spans="1:16" x14ac:dyDescent="0.2">
      <c r="A196" s="4">
        <v>367</v>
      </c>
      <c r="B196" s="5" t="s">
        <v>808</v>
      </c>
      <c r="C196" s="5" t="s">
        <v>117</v>
      </c>
      <c r="D196" s="5" t="s">
        <v>1</v>
      </c>
      <c r="E196" s="5" t="s">
        <v>1265</v>
      </c>
      <c r="F196" s="5" t="s">
        <v>1</v>
      </c>
      <c r="G196" s="5" t="s">
        <v>807</v>
      </c>
      <c r="H196" s="5" t="s">
        <v>216</v>
      </c>
      <c r="I196" s="5" t="s">
        <v>217</v>
      </c>
      <c r="J196" s="5" t="s">
        <v>809</v>
      </c>
      <c r="K196" s="5" t="s">
        <v>810</v>
      </c>
      <c r="L196" s="5" t="s">
        <v>220</v>
      </c>
      <c r="M196" s="5" t="s">
        <v>811</v>
      </c>
      <c r="N196" s="5" t="s">
        <v>812</v>
      </c>
      <c r="O196" s="5" t="s">
        <v>223</v>
      </c>
      <c r="P196" s="5" t="s">
        <v>813</v>
      </c>
    </row>
    <row r="197" spans="1:16" x14ac:dyDescent="0.2">
      <c r="A197" s="4">
        <v>368</v>
      </c>
      <c r="B197" s="5" t="s">
        <v>1270</v>
      </c>
      <c r="C197" s="5" t="s">
        <v>1266</v>
      </c>
      <c r="D197" s="5" t="s">
        <v>1267</v>
      </c>
      <c r="E197" s="5" t="s">
        <v>1268</v>
      </c>
      <c r="F197" s="5" t="s">
        <v>1262</v>
      </c>
      <c r="G197" s="5" t="s">
        <v>1269</v>
      </c>
      <c r="H197" s="5" t="s">
        <v>216</v>
      </c>
      <c r="I197" s="5" t="s">
        <v>217</v>
      </c>
      <c r="J197" s="5" t="s">
        <v>1</v>
      </c>
      <c r="K197" s="5" t="s">
        <v>1</v>
      </c>
      <c r="L197" s="5" t="s">
        <v>1</v>
      </c>
      <c r="M197" s="5" t="s">
        <v>1</v>
      </c>
      <c r="N197" s="5" t="s">
        <v>1</v>
      </c>
      <c r="O197" s="5" t="s">
        <v>1</v>
      </c>
      <c r="P197" s="5" t="s">
        <v>1</v>
      </c>
    </row>
    <row r="198" spans="1:16" x14ac:dyDescent="0.2">
      <c r="A198" s="4">
        <v>369</v>
      </c>
      <c r="B198" s="5" t="s">
        <v>1276</v>
      </c>
      <c r="C198" s="5" t="s">
        <v>1271</v>
      </c>
      <c r="D198" s="5" t="s">
        <v>1272</v>
      </c>
      <c r="E198" s="5" t="s">
        <v>1273</v>
      </c>
      <c r="F198" s="5" t="s">
        <v>1274</v>
      </c>
      <c r="G198" s="5" t="s">
        <v>1275</v>
      </c>
      <c r="H198" s="5" t="s">
        <v>216</v>
      </c>
      <c r="I198" s="5" t="s">
        <v>217</v>
      </c>
      <c r="J198" s="5" t="s">
        <v>1</v>
      </c>
      <c r="K198" s="5" t="s">
        <v>1</v>
      </c>
      <c r="L198" s="5" t="s">
        <v>1</v>
      </c>
      <c r="M198" s="5" t="s">
        <v>1</v>
      </c>
      <c r="N198" s="5" t="s">
        <v>1</v>
      </c>
      <c r="O198" s="5" t="s">
        <v>1</v>
      </c>
      <c r="P198" s="5" t="s">
        <v>1</v>
      </c>
    </row>
    <row r="199" spans="1:16" x14ac:dyDescent="0.2">
      <c r="A199" s="4">
        <v>370</v>
      </c>
      <c r="B199" s="5" t="s">
        <v>1281</v>
      </c>
      <c r="C199" s="5" t="s">
        <v>1277</v>
      </c>
      <c r="D199" s="5" t="s">
        <v>1278</v>
      </c>
      <c r="E199" s="5" t="s">
        <v>1279</v>
      </c>
      <c r="F199" s="5" t="s">
        <v>1274</v>
      </c>
      <c r="G199" s="5" t="s">
        <v>1280</v>
      </c>
      <c r="H199" s="5" t="s">
        <v>216</v>
      </c>
      <c r="I199" s="5" t="s">
        <v>217</v>
      </c>
      <c r="J199" s="5" t="s">
        <v>1</v>
      </c>
      <c r="K199" s="5" t="s">
        <v>1</v>
      </c>
      <c r="L199" s="5" t="s">
        <v>1</v>
      </c>
      <c r="M199" s="5" t="s">
        <v>1</v>
      </c>
      <c r="N199" s="5" t="s">
        <v>1</v>
      </c>
      <c r="O199" s="5" t="s">
        <v>1</v>
      </c>
      <c r="P199" s="5" t="s">
        <v>1</v>
      </c>
    </row>
    <row r="200" spans="1:16" x14ac:dyDescent="0.2">
      <c r="A200" s="4">
        <v>371</v>
      </c>
      <c r="B200" s="5" t="s">
        <v>1287</v>
      </c>
      <c r="C200" s="5" t="s">
        <v>1282</v>
      </c>
      <c r="D200" s="5" t="s">
        <v>1283</v>
      </c>
      <c r="E200" s="5" t="s">
        <v>1284</v>
      </c>
      <c r="F200" s="5" t="s">
        <v>1285</v>
      </c>
      <c r="G200" s="5" t="s">
        <v>1286</v>
      </c>
      <c r="H200" s="5" t="s">
        <v>216</v>
      </c>
      <c r="I200" s="5" t="s">
        <v>217</v>
      </c>
      <c r="J200" s="5" t="s">
        <v>1</v>
      </c>
      <c r="K200" s="5" t="s">
        <v>1</v>
      </c>
      <c r="L200" s="5" t="s">
        <v>1</v>
      </c>
      <c r="M200" s="5" t="s">
        <v>1</v>
      </c>
      <c r="N200" s="5" t="s">
        <v>1</v>
      </c>
      <c r="O200" s="5" t="s">
        <v>1</v>
      </c>
      <c r="P200" s="5" t="s">
        <v>1</v>
      </c>
    </row>
    <row r="201" spans="1:16" x14ac:dyDescent="0.2">
      <c r="A201" s="4">
        <v>372</v>
      </c>
      <c r="B201" s="5" t="s">
        <v>1293</v>
      </c>
      <c r="C201" s="5" t="s">
        <v>1288</v>
      </c>
      <c r="D201" s="5" t="s">
        <v>1289</v>
      </c>
      <c r="E201" s="5" t="s">
        <v>1290</v>
      </c>
      <c r="F201" s="5" t="s">
        <v>1291</v>
      </c>
      <c r="G201" s="5" t="s">
        <v>1292</v>
      </c>
      <c r="H201" s="5" t="s">
        <v>216</v>
      </c>
      <c r="I201" s="5" t="s">
        <v>217</v>
      </c>
      <c r="J201" s="5" t="s">
        <v>1</v>
      </c>
      <c r="K201" s="5" t="s">
        <v>1</v>
      </c>
      <c r="L201" s="5" t="s">
        <v>1</v>
      </c>
      <c r="M201" s="5" t="s">
        <v>1</v>
      </c>
      <c r="N201" s="5" t="s">
        <v>1</v>
      </c>
      <c r="O201" s="5" t="s">
        <v>1</v>
      </c>
      <c r="P201" s="5" t="s">
        <v>1</v>
      </c>
    </row>
    <row r="202" spans="1:16" x14ac:dyDescent="0.2">
      <c r="A202" s="4">
        <v>373</v>
      </c>
      <c r="B202" s="5" t="s">
        <v>1298</v>
      </c>
      <c r="C202" s="5" t="s">
        <v>1294</v>
      </c>
      <c r="D202" s="5" t="s">
        <v>1295</v>
      </c>
      <c r="E202" s="5" t="s">
        <v>1296</v>
      </c>
      <c r="F202" s="5" t="s">
        <v>1291</v>
      </c>
      <c r="G202" s="5" t="s">
        <v>1297</v>
      </c>
      <c r="H202" s="5" t="s">
        <v>216</v>
      </c>
      <c r="I202" s="5" t="s">
        <v>217</v>
      </c>
      <c r="J202" s="5" t="s">
        <v>1299</v>
      </c>
      <c r="K202" s="5" t="s">
        <v>1300</v>
      </c>
      <c r="L202" s="5" t="s">
        <v>1</v>
      </c>
      <c r="M202" s="5" t="s">
        <v>1301</v>
      </c>
      <c r="N202" s="5" t="s">
        <v>1302</v>
      </c>
      <c r="O202" s="5" t="s">
        <v>223</v>
      </c>
      <c r="P202" s="5" t="s">
        <v>1303</v>
      </c>
    </row>
    <row r="203" spans="1:16" x14ac:dyDescent="0.2">
      <c r="A203" s="4">
        <v>374</v>
      </c>
      <c r="B203" s="5" t="s">
        <v>1308</v>
      </c>
      <c r="C203" s="5" t="s">
        <v>1304</v>
      </c>
      <c r="D203" s="5" t="s">
        <v>1305</v>
      </c>
      <c r="E203" s="5" t="s">
        <v>1306</v>
      </c>
      <c r="F203" s="5" t="s">
        <v>1291</v>
      </c>
      <c r="G203" s="5" t="s">
        <v>1307</v>
      </c>
      <c r="H203" s="5" t="s">
        <v>216</v>
      </c>
      <c r="I203" s="5" t="s">
        <v>217</v>
      </c>
      <c r="J203" s="5" t="s">
        <v>1</v>
      </c>
      <c r="K203" s="5" t="s">
        <v>1</v>
      </c>
      <c r="L203" s="5" t="s">
        <v>1</v>
      </c>
      <c r="M203" s="5" t="s">
        <v>1</v>
      </c>
      <c r="N203" s="5" t="s">
        <v>1</v>
      </c>
      <c r="O203" s="5" t="s">
        <v>1</v>
      </c>
      <c r="P203" s="5" t="s">
        <v>1</v>
      </c>
    </row>
    <row r="204" spans="1:16" x14ac:dyDescent="0.2">
      <c r="A204" s="4">
        <v>375</v>
      </c>
      <c r="B204" s="5" t="s">
        <v>1313</v>
      </c>
      <c r="C204" s="5" t="s">
        <v>1309</v>
      </c>
      <c r="D204" s="5" t="s">
        <v>1310</v>
      </c>
      <c r="E204" s="5" t="s">
        <v>1311</v>
      </c>
      <c r="F204" s="5" t="s">
        <v>1291</v>
      </c>
      <c r="G204" s="5" t="s">
        <v>1312</v>
      </c>
      <c r="H204" s="5" t="s">
        <v>216</v>
      </c>
      <c r="I204" s="5" t="s">
        <v>217</v>
      </c>
      <c r="J204" s="5" t="s">
        <v>1</v>
      </c>
      <c r="K204" s="5" t="s">
        <v>1</v>
      </c>
      <c r="L204" s="5" t="s">
        <v>1</v>
      </c>
      <c r="M204" s="5" t="s">
        <v>1</v>
      </c>
      <c r="N204" s="5" t="s">
        <v>1</v>
      </c>
      <c r="O204" s="5" t="s">
        <v>1</v>
      </c>
      <c r="P204" s="5" t="s">
        <v>1</v>
      </c>
    </row>
    <row r="205" spans="1:16" x14ac:dyDescent="0.2">
      <c r="A205" s="4">
        <v>376</v>
      </c>
      <c r="B205" s="5" t="s">
        <v>193</v>
      </c>
      <c r="C205" s="5" t="s">
        <v>42</v>
      </c>
      <c r="D205" s="5" t="s">
        <v>1314</v>
      </c>
      <c r="E205" s="5" t="s">
        <v>1315</v>
      </c>
      <c r="F205" s="5" t="s">
        <v>842</v>
      </c>
      <c r="G205" s="5" t="s">
        <v>843</v>
      </c>
      <c r="H205" s="5" t="s">
        <v>216</v>
      </c>
      <c r="I205" s="5" t="s">
        <v>217</v>
      </c>
      <c r="J205" s="5" t="s">
        <v>1316</v>
      </c>
      <c r="K205" s="5" t="s">
        <v>1317</v>
      </c>
      <c r="L205" s="5" t="s">
        <v>220</v>
      </c>
      <c r="M205" s="5" t="s">
        <v>1318</v>
      </c>
      <c r="N205" s="5" t="s">
        <v>1319</v>
      </c>
      <c r="O205" s="5" t="s">
        <v>223</v>
      </c>
      <c r="P205" s="5" t="s">
        <v>1320</v>
      </c>
    </row>
    <row r="206" spans="1:16" x14ac:dyDescent="0.2">
      <c r="A206" s="4">
        <v>377</v>
      </c>
      <c r="B206" s="5" t="s">
        <v>1324</v>
      </c>
      <c r="C206" s="5" t="s">
        <v>43</v>
      </c>
      <c r="D206" s="5" t="s">
        <v>1321</v>
      </c>
      <c r="E206" s="5" t="s">
        <v>1322</v>
      </c>
      <c r="F206" s="5" t="s">
        <v>842</v>
      </c>
      <c r="G206" s="5" t="s">
        <v>1323</v>
      </c>
      <c r="H206" s="5" t="s">
        <v>216</v>
      </c>
      <c r="I206" s="5" t="s">
        <v>217</v>
      </c>
      <c r="J206" s="5" t="s">
        <v>1325</v>
      </c>
      <c r="K206" s="5" t="s">
        <v>1326</v>
      </c>
      <c r="L206" s="5" t="s">
        <v>1327</v>
      </c>
      <c r="M206" s="5" t="s">
        <v>1328</v>
      </c>
      <c r="N206" s="5" t="s">
        <v>1319</v>
      </c>
      <c r="O206" s="5" t="s">
        <v>223</v>
      </c>
      <c r="P206" s="5" t="s">
        <v>1329</v>
      </c>
    </row>
    <row r="207" spans="1:16" x14ac:dyDescent="0.2">
      <c r="A207" s="4">
        <v>378</v>
      </c>
      <c r="B207" s="5" t="s">
        <v>1335</v>
      </c>
      <c r="C207" s="5" t="s">
        <v>1330</v>
      </c>
      <c r="D207" s="5" t="s">
        <v>1331</v>
      </c>
      <c r="E207" s="5" t="s">
        <v>1332</v>
      </c>
      <c r="F207" s="5" t="s">
        <v>1333</v>
      </c>
      <c r="G207" s="5" t="s">
        <v>1334</v>
      </c>
      <c r="H207" s="5" t="s">
        <v>216</v>
      </c>
      <c r="I207" s="5" t="s">
        <v>217</v>
      </c>
      <c r="J207" s="5" t="s">
        <v>1</v>
      </c>
      <c r="K207" s="5" t="s">
        <v>1</v>
      </c>
      <c r="L207" s="5" t="s">
        <v>1</v>
      </c>
      <c r="M207" s="5" t="s">
        <v>1</v>
      </c>
      <c r="N207" s="5" t="s">
        <v>1</v>
      </c>
      <c r="O207" s="5" t="s">
        <v>1</v>
      </c>
      <c r="P207" s="5" t="s">
        <v>1</v>
      </c>
    </row>
    <row r="208" spans="1:16" x14ac:dyDescent="0.2">
      <c r="A208" s="4">
        <v>379</v>
      </c>
      <c r="B208" s="5" t="s">
        <v>1340</v>
      </c>
      <c r="C208" s="5" t="s">
        <v>1336</v>
      </c>
      <c r="D208" s="5" t="s">
        <v>1337</v>
      </c>
      <c r="E208" s="5" t="s">
        <v>1338</v>
      </c>
      <c r="F208" s="5" t="s">
        <v>1333</v>
      </c>
      <c r="G208" s="5" t="s">
        <v>1339</v>
      </c>
      <c r="H208" s="5" t="s">
        <v>216</v>
      </c>
      <c r="I208" s="5" t="s">
        <v>217</v>
      </c>
      <c r="J208" s="5" t="s">
        <v>1</v>
      </c>
      <c r="K208" s="5" t="s">
        <v>1</v>
      </c>
      <c r="L208" s="5" t="s">
        <v>1</v>
      </c>
      <c r="M208" s="5" t="s">
        <v>1</v>
      </c>
      <c r="N208" s="5" t="s">
        <v>1</v>
      </c>
      <c r="O208" s="5" t="s">
        <v>1</v>
      </c>
      <c r="P208" s="5" t="s">
        <v>1</v>
      </c>
    </row>
    <row r="209" spans="1:16" x14ac:dyDescent="0.2">
      <c r="A209" s="4">
        <v>380</v>
      </c>
      <c r="B209" s="5" t="s">
        <v>1146</v>
      </c>
      <c r="C209" s="5" t="s">
        <v>1341</v>
      </c>
      <c r="D209" s="5" t="s">
        <v>1342</v>
      </c>
      <c r="E209" s="5" t="s">
        <v>1343</v>
      </c>
      <c r="F209" s="5" t="s">
        <v>1144</v>
      </c>
      <c r="G209" s="5" t="s">
        <v>1145</v>
      </c>
      <c r="H209" s="5" t="s">
        <v>216</v>
      </c>
      <c r="I209" s="5" t="s">
        <v>217</v>
      </c>
      <c r="J209" s="5" t="s">
        <v>1</v>
      </c>
      <c r="K209" s="5" t="s">
        <v>1</v>
      </c>
      <c r="L209" s="5" t="s">
        <v>1</v>
      </c>
      <c r="M209" s="5" t="s">
        <v>1</v>
      </c>
      <c r="N209" s="5" t="s">
        <v>1</v>
      </c>
      <c r="O209" s="5" t="s">
        <v>1</v>
      </c>
      <c r="P209" s="5" t="s">
        <v>1</v>
      </c>
    </row>
    <row r="210" spans="1:16" x14ac:dyDescent="0.2">
      <c r="A210" s="4">
        <v>381</v>
      </c>
      <c r="B210" s="5" t="s">
        <v>1348</v>
      </c>
      <c r="C210" s="5" t="s">
        <v>1344</v>
      </c>
      <c r="D210" s="5" t="s">
        <v>1345</v>
      </c>
      <c r="E210" s="5" t="s">
        <v>1346</v>
      </c>
      <c r="F210" s="5" t="s">
        <v>1144</v>
      </c>
      <c r="G210" s="5" t="s">
        <v>1347</v>
      </c>
      <c r="H210" s="5" t="s">
        <v>216</v>
      </c>
      <c r="I210" s="5" t="s">
        <v>217</v>
      </c>
      <c r="J210" s="5" t="s">
        <v>1</v>
      </c>
      <c r="K210" s="5" t="s">
        <v>1</v>
      </c>
      <c r="L210" s="5" t="s">
        <v>1</v>
      </c>
      <c r="M210" s="5" t="s">
        <v>1</v>
      </c>
      <c r="N210" s="5" t="s">
        <v>1</v>
      </c>
      <c r="O210" s="5" t="s">
        <v>1</v>
      </c>
      <c r="P210" s="5" t="s">
        <v>1</v>
      </c>
    </row>
    <row r="211" spans="1:16" x14ac:dyDescent="0.2">
      <c r="A211" s="4">
        <v>382</v>
      </c>
      <c r="B211" s="5" t="s">
        <v>1353</v>
      </c>
      <c r="C211" s="5" t="s">
        <v>1349</v>
      </c>
      <c r="D211" s="5" t="s">
        <v>1350</v>
      </c>
      <c r="E211" s="5" t="s">
        <v>1351</v>
      </c>
      <c r="F211" s="5" t="s">
        <v>1144</v>
      </c>
      <c r="G211" s="5" t="s">
        <v>1352</v>
      </c>
      <c r="H211" s="5" t="s">
        <v>216</v>
      </c>
      <c r="I211" s="5" t="s">
        <v>217</v>
      </c>
      <c r="J211" s="5" t="s">
        <v>1354</v>
      </c>
      <c r="K211" s="5" t="s">
        <v>1355</v>
      </c>
      <c r="L211" s="5" t="s">
        <v>1</v>
      </c>
      <c r="M211" s="5" t="s">
        <v>1356</v>
      </c>
      <c r="N211" s="5" t="s">
        <v>1357</v>
      </c>
      <c r="O211" s="5" t="s">
        <v>223</v>
      </c>
      <c r="P211" s="5" t="s">
        <v>1358</v>
      </c>
    </row>
    <row r="212" spans="1:16" x14ac:dyDescent="0.2">
      <c r="A212" s="4">
        <v>911</v>
      </c>
      <c r="B212" s="5" t="s">
        <v>303</v>
      </c>
      <c r="C212" s="5" t="s">
        <v>1359</v>
      </c>
      <c r="D212" s="5" t="s">
        <v>1</v>
      </c>
      <c r="E212" s="5" t="s">
        <v>1360</v>
      </c>
      <c r="F212" s="5" t="s">
        <v>301</v>
      </c>
      <c r="G212" s="5" t="s">
        <v>302</v>
      </c>
      <c r="H212" s="5" t="s">
        <v>216</v>
      </c>
      <c r="I212" s="5" t="s">
        <v>217</v>
      </c>
      <c r="J212" s="5" t="s">
        <v>1</v>
      </c>
      <c r="K212" s="5" t="s">
        <v>1</v>
      </c>
      <c r="L212" s="5" t="s">
        <v>1</v>
      </c>
      <c r="M212" s="5" t="s">
        <v>1</v>
      </c>
      <c r="N212" s="5" t="s">
        <v>1</v>
      </c>
      <c r="O212" s="5" t="s">
        <v>1</v>
      </c>
      <c r="P212" s="5" t="s">
        <v>1</v>
      </c>
    </row>
    <row r="213" spans="1:16" x14ac:dyDescent="0.2">
      <c r="A213" s="4">
        <v>383</v>
      </c>
      <c r="B213" s="5" t="s">
        <v>1366</v>
      </c>
      <c r="C213" s="5" t="s">
        <v>1361</v>
      </c>
      <c r="D213" s="5" t="s">
        <v>1362</v>
      </c>
      <c r="E213" s="5" t="s">
        <v>1363</v>
      </c>
      <c r="F213" s="5" t="s">
        <v>1364</v>
      </c>
      <c r="G213" s="5" t="s">
        <v>1365</v>
      </c>
      <c r="H213" s="5" t="s">
        <v>216</v>
      </c>
      <c r="I213" s="5" t="s">
        <v>217</v>
      </c>
      <c r="J213" s="5" t="s">
        <v>1367</v>
      </c>
      <c r="K213" s="5" t="s">
        <v>1368</v>
      </c>
      <c r="L213" s="5" t="s">
        <v>1</v>
      </c>
      <c r="M213" s="5" t="s">
        <v>408</v>
      </c>
      <c r="N213" s="5" t="s">
        <v>1369</v>
      </c>
      <c r="O213" s="5" t="s">
        <v>223</v>
      </c>
      <c r="P213" s="5" t="s">
        <v>1370</v>
      </c>
    </row>
    <row r="214" spans="1:16" x14ac:dyDescent="0.2">
      <c r="A214" s="4">
        <v>384</v>
      </c>
      <c r="B214" s="5" t="s">
        <v>1375</v>
      </c>
      <c r="C214" s="5" t="s">
        <v>1371</v>
      </c>
      <c r="D214" s="5" t="s">
        <v>1372</v>
      </c>
      <c r="E214" s="5" t="s">
        <v>1373</v>
      </c>
      <c r="F214" s="5" t="s">
        <v>1364</v>
      </c>
      <c r="G214" s="5" t="s">
        <v>1374</v>
      </c>
      <c r="H214" s="5" t="s">
        <v>216</v>
      </c>
      <c r="I214" s="5" t="s">
        <v>217</v>
      </c>
      <c r="J214" s="5" t="s">
        <v>1376</v>
      </c>
      <c r="K214" s="5" t="s">
        <v>1377</v>
      </c>
      <c r="L214" s="5" t="s">
        <v>1</v>
      </c>
      <c r="M214" s="5" t="s">
        <v>1378</v>
      </c>
      <c r="N214" s="5" t="s">
        <v>1379</v>
      </c>
      <c r="O214" s="5" t="s">
        <v>223</v>
      </c>
      <c r="P214" s="5" t="s">
        <v>1380</v>
      </c>
    </row>
    <row r="215" spans="1:16" x14ac:dyDescent="0.2">
      <c r="A215" s="4">
        <v>385</v>
      </c>
      <c r="B215" s="5" t="s">
        <v>1385</v>
      </c>
      <c r="C215" s="5" t="s">
        <v>1381</v>
      </c>
      <c r="D215" s="5" t="s">
        <v>1382</v>
      </c>
      <c r="E215" s="5" t="s">
        <v>1383</v>
      </c>
      <c r="F215" s="5" t="s">
        <v>1364</v>
      </c>
      <c r="G215" s="5" t="s">
        <v>1384</v>
      </c>
      <c r="H215" s="5" t="s">
        <v>216</v>
      </c>
      <c r="I215" s="5" t="s">
        <v>217</v>
      </c>
      <c r="J215" s="5" t="s">
        <v>1386</v>
      </c>
      <c r="K215" s="5" t="s">
        <v>1387</v>
      </c>
      <c r="L215" s="5" t="s">
        <v>1</v>
      </c>
      <c r="M215" s="5" t="s">
        <v>1388</v>
      </c>
      <c r="N215" s="5" t="s">
        <v>1389</v>
      </c>
      <c r="O215" s="5" t="s">
        <v>223</v>
      </c>
      <c r="P215" s="5" t="s">
        <v>1390</v>
      </c>
    </row>
    <row r="216" spans="1:16" x14ac:dyDescent="0.2">
      <c r="A216" s="4">
        <v>386</v>
      </c>
      <c r="B216" s="5" t="s">
        <v>1395</v>
      </c>
      <c r="C216" s="5" t="s">
        <v>1391</v>
      </c>
      <c r="D216" s="5" t="s">
        <v>1392</v>
      </c>
      <c r="E216" s="5" t="s">
        <v>1393</v>
      </c>
      <c r="F216" s="5" t="s">
        <v>852</v>
      </c>
      <c r="G216" s="5" t="s">
        <v>1394</v>
      </c>
      <c r="H216" s="5" t="s">
        <v>216</v>
      </c>
      <c r="I216" s="5" t="s">
        <v>217</v>
      </c>
      <c r="J216" s="5" t="s">
        <v>1</v>
      </c>
      <c r="K216" s="5" t="s">
        <v>1</v>
      </c>
      <c r="L216" s="5" t="s">
        <v>1</v>
      </c>
      <c r="M216" s="5" t="s">
        <v>1</v>
      </c>
      <c r="N216" s="5" t="s">
        <v>1</v>
      </c>
      <c r="O216" s="5" t="s">
        <v>1</v>
      </c>
      <c r="P216" s="5" t="s">
        <v>1</v>
      </c>
    </row>
    <row r="217" spans="1:16" x14ac:dyDescent="0.2">
      <c r="A217" s="4">
        <v>387</v>
      </c>
      <c r="B217" s="5" t="s">
        <v>1106</v>
      </c>
      <c r="C217" s="5" t="s">
        <v>1396</v>
      </c>
      <c r="D217" s="5" t="s">
        <v>1397</v>
      </c>
      <c r="E217" s="5" t="s">
        <v>1398</v>
      </c>
      <c r="F217" s="5" t="s">
        <v>852</v>
      </c>
      <c r="G217" s="5" t="s">
        <v>1105</v>
      </c>
      <c r="H217" s="5" t="s">
        <v>216</v>
      </c>
      <c r="I217" s="5" t="s">
        <v>217</v>
      </c>
      <c r="J217" s="5" t="s">
        <v>1</v>
      </c>
      <c r="K217" s="5" t="s">
        <v>1</v>
      </c>
      <c r="L217" s="5" t="s">
        <v>1</v>
      </c>
      <c r="M217" s="5" t="s">
        <v>1</v>
      </c>
      <c r="N217" s="5" t="s">
        <v>1</v>
      </c>
      <c r="O217" s="5" t="s">
        <v>1</v>
      </c>
      <c r="P217" s="5" t="s">
        <v>1</v>
      </c>
    </row>
    <row r="218" spans="1:16" x14ac:dyDescent="0.2">
      <c r="A218" s="4">
        <v>388</v>
      </c>
      <c r="B218" s="5" t="s">
        <v>854</v>
      </c>
      <c r="C218" s="5" t="s">
        <v>1399</v>
      </c>
      <c r="D218" s="5" t="s">
        <v>1400</v>
      </c>
      <c r="E218" s="5" t="s">
        <v>1401</v>
      </c>
      <c r="F218" s="5" t="s">
        <v>852</v>
      </c>
      <c r="G218" s="5" t="s">
        <v>853</v>
      </c>
      <c r="H218" s="5" t="s">
        <v>216</v>
      </c>
      <c r="I218" s="5" t="s">
        <v>217</v>
      </c>
      <c r="J218" s="5" t="s">
        <v>1</v>
      </c>
      <c r="K218" s="5" t="s">
        <v>1</v>
      </c>
      <c r="L218" s="5" t="s">
        <v>1</v>
      </c>
      <c r="M218" s="5" t="s">
        <v>1</v>
      </c>
      <c r="N218" s="5" t="s">
        <v>1</v>
      </c>
      <c r="O218" s="5" t="s">
        <v>1</v>
      </c>
      <c r="P218" s="5" t="s">
        <v>1</v>
      </c>
    </row>
    <row r="219" spans="1:16" x14ac:dyDescent="0.2">
      <c r="A219" s="4">
        <v>389</v>
      </c>
      <c r="B219" s="5" t="s">
        <v>1407</v>
      </c>
      <c r="C219" s="5" t="s">
        <v>1402</v>
      </c>
      <c r="D219" s="5" t="s">
        <v>1403</v>
      </c>
      <c r="E219" s="5" t="s">
        <v>1404</v>
      </c>
      <c r="F219" s="5" t="s">
        <v>1405</v>
      </c>
      <c r="G219" s="5" t="s">
        <v>1406</v>
      </c>
      <c r="H219" s="5" t="s">
        <v>216</v>
      </c>
      <c r="I219" s="5" t="s">
        <v>217</v>
      </c>
      <c r="J219" s="5" t="s">
        <v>1408</v>
      </c>
      <c r="K219" s="5" t="s">
        <v>1409</v>
      </c>
      <c r="L219" s="5" t="s">
        <v>1</v>
      </c>
      <c r="M219" s="5" t="s">
        <v>609</v>
      </c>
      <c r="N219" s="5" t="s">
        <v>1410</v>
      </c>
      <c r="O219" s="5" t="s">
        <v>223</v>
      </c>
      <c r="P219" s="5" t="s">
        <v>1411</v>
      </c>
    </row>
    <row r="220" spans="1:16" x14ac:dyDescent="0.2">
      <c r="A220" s="4">
        <v>390</v>
      </c>
      <c r="B220" s="5" t="s">
        <v>1417</v>
      </c>
      <c r="C220" s="5" t="s">
        <v>1412</v>
      </c>
      <c r="D220" s="5" t="s">
        <v>1413</v>
      </c>
      <c r="E220" s="5" t="s">
        <v>1414</v>
      </c>
      <c r="F220" s="5" t="s">
        <v>1415</v>
      </c>
      <c r="G220" s="5" t="s">
        <v>1416</v>
      </c>
      <c r="H220" s="5" t="s">
        <v>313</v>
      </c>
      <c r="I220" s="5" t="s">
        <v>217</v>
      </c>
      <c r="J220" s="5" t="s">
        <v>1</v>
      </c>
      <c r="K220" s="5" t="s">
        <v>1</v>
      </c>
      <c r="L220" s="5" t="s">
        <v>1</v>
      </c>
      <c r="M220" s="5" t="s">
        <v>1</v>
      </c>
      <c r="N220" s="5" t="s">
        <v>1</v>
      </c>
      <c r="O220" s="5" t="s">
        <v>1</v>
      </c>
      <c r="P220" s="5" t="s">
        <v>1</v>
      </c>
    </row>
    <row r="221" spans="1:16" x14ac:dyDescent="0.2">
      <c r="A221" s="4">
        <v>391</v>
      </c>
      <c r="B221" s="5" t="s">
        <v>1422</v>
      </c>
      <c r="C221" s="5" t="s">
        <v>1418</v>
      </c>
      <c r="D221" s="5" t="s">
        <v>1419</v>
      </c>
      <c r="E221" s="5" t="s">
        <v>1420</v>
      </c>
      <c r="F221" s="5" t="s">
        <v>1415</v>
      </c>
      <c r="G221" s="5" t="s">
        <v>1421</v>
      </c>
      <c r="H221" s="5" t="s">
        <v>216</v>
      </c>
      <c r="I221" s="5" t="s">
        <v>217</v>
      </c>
      <c r="J221" s="5" t="s">
        <v>1423</v>
      </c>
      <c r="K221" s="5" t="s">
        <v>1424</v>
      </c>
      <c r="L221" s="5" t="s">
        <v>1</v>
      </c>
      <c r="M221" s="5" t="s">
        <v>1425</v>
      </c>
      <c r="N221" s="5" t="s">
        <v>1426</v>
      </c>
      <c r="O221" s="5" t="s">
        <v>223</v>
      </c>
      <c r="P221" s="5" t="s">
        <v>1427</v>
      </c>
    </row>
    <row r="222" spans="1:16" x14ac:dyDescent="0.2">
      <c r="A222" s="4">
        <v>392</v>
      </c>
      <c r="B222" s="5" t="s">
        <v>1433</v>
      </c>
      <c r="C222" s="5" t="s">
        <v>1428</v>
      </c>
      <c r="D222" s="5" t="s">
        <v>1429</v>
      </c>
      <c r="E222" s="5" t="s">
        <v>1430</v>
      </c>
      <c r="F222" s="5" t="s">
        <v>1431</v>
      </c>
      <c r="G222" s="5" t="s">
        <v>1432</v>
      </c>
      <c r="H222" s="5" t="s">
        <v>216</v>
      </c>
      <c r="I222" s="5" t="s">
        <v>217</v>
      </c>
      <c r="J222" s="5" t="s">
        <v>1</v>
      </c>
      <c r="K222" s="5" t="s">
        <v>1</v>
      </c>
      <c r="L222" s="5" t="s">
        <v>1</v>
      </c>
      <c r="M222" s="5" t="s">
        <v>1</v>
      </c>
      <c r="N222" s="5" t="s">
        <v>1</v>
      </c>
      <c r="O222" s="5" t="s">
        <v>1</v>
      </c>
      <c r="P222" s="5" t="s">
        <v>1</v>
      </c>
    </row>
    <row r="223" spans="1:16" x14ac:dyDescent="0.2">
      <c r="A223" s="4">
        <v>393</v>
      </c>
      <c r="B223" s="5" t="s">
        <v>1438</v>
      </c>
      <c r="C223" s="5" t="s">
        <v>1434</v>
      </c>
      <c r="D223" s="5" t="s">
        <v>1435</v>
      </c>
      <c r="E223" s="5" t="s">
        <v>1436</v>
      </c>
      <c r="F223" s="5" t="s">
        <v>1431</v>
      </c>
      <c r="G223" s="5" t="s">
        <v>1437</v>
      </c>
      <c r="H223" s="5" t="s">
        <v>216</v>
      </c>
      <c r="I223" s="5" t="s">
        <v>217</v>
      </c>
      <c r="J223" s="5" t="s">
        <v>1</v>
      </c>
      <c r="K223" s="5" t="s">
        <v>1</v>
      </c>
      <c r="L223" s="5" t="s">
        <v>1</v>
      </c>
      <c r="M223" s="5" t="s">
        <v>1</v>
      </c>
      <c r="N223" s="5" t="s">
        <v>1</v>
      </c>
      <c r="O223" s="5" t="s">
        <v>1</v>
      </c>
      <c r="P223" s="5" t="s">
        <v>1</v>
      </c>
    </row>
    <row r="224" spans="1:16" x14ac:dyDescent="0.2">
      <c r="A224" s="4">
        <v>394</v>
      </c>
      <c r="B224" s="5" t="s">
        <v>1444</v>
      </c>
      <c r="C224" s="5" t="s">
        <v>1439</v>
      </c>
      <c r="D224" s="5" t="s">
        <v>1440</v>
      </c>
      <c r="E224" s="5" t="s">
        <v>1441</v>
      </c>
      <c r="F224" s="5" t="s">
        <v>1442</v>
      </c>
      <c r="G224" s="5" t="s">
        <v>1443</v>
      </c>
      <c r="H224" s="5" t="s">
        <v>216</v>
      </c>
      <c r="I224" s="5" t="s">
        <v>217</v>
      </c>
      <c r="J224" s="5" t="s">
        <v>1</v>
      </c>
      <c r="K224" s="5" t="s">
        <v>1</v>
      </c>
      <c r="L224" s="5" t="s">
        <v>1</v>
      </c>
      <c r="M224" s="5" t="s">
        <v>1</v>
      </c>
      <c r="N224" s="5" t="s">
        <v>1</v>
      </c>
      <c r="O224" s="5" t="s">
        <v>1</v>
      </c>
      <c r="P224" s="5" t="s">
        <v>1</v>
      </c>
    </row>
    <row r="225" spans="1:16" ht="25.5" x14ac:dyDescent="0.2">
      <c r="A225" s="4">
        <v>395</v>
      </c>
      <c r="B225" s="5" t="s">
        <v>427</v>
      </c>
      <c r="C225" s="5" t="s">
        <v>119</v>
      </c>
      <c r="D225" s="5" t="s">
        <v>1</v>
      </c>
      <c r="E225" s="5" t="s">
        <v>1445</v>
      </c>
      <c r="F225" s="5" t="s">
        <v>1</v>
      </c>
      <c r="G225" s="5" t="s">
        <v>426</v>
      </c>
      <c r="H225" s="5" t="s">
        <v>428</v>
      </c>
      <c r="I225" s="5" t="s">
        <v>217</v>
      </c>
      <c r="J225" s="5" t="s">
        <v>857</v>
      </c>
      <c r="K225" s="5" t="s">
        <v>858</v>
      </c>
      <c r="L225" s="5" t="s">
        <v>859</v>
      </c>
      <c r="M225" s="5" t="s">
        <v>860</v>
      </c>
      <c r="N225" s="5" t="s">
        <v>861</v>
      </c>
      <c r="O225" s="5" t="s">
        <v>223</v>
      </c>
      <c r="P225" s="5" t="s">
        <v>862</v>
      </c>
    </row>
    <row r="226" spans="1:16" x14ac:dyDescent="0.2">
      <c r="A226" s="4">
        <v>396</v>
      </c>
      <c r="B226" s="5" t="s">
        <v>1121</v>
      </c>
      <c r="C226" s="5" t="s">
        <v>1446</v>
      </c>
      <c r="D226" s="5" t="s">
        <v>1447</v>
      </c>
      <c r="E226" s="5" t="s">
        <v>1448</v>
      </c>
      <c r="F226" s="5" t="s">
        <v>1119</v>
      </c>
      <c r="G226" s="5" t="s">
        <v>1120</v>
      </c>
      <c r="H226" s="5" t="s">
        <v>216</v>
      </c>
      <c r="I226" s="5" t="s">
        <v>217</v>
      </c>
      <c r="J226" s="5" t="s">
        <v>1449</v>
      </c>
      <c r="K226" s="5" t="s">
        <v>1450</v>
      </c>
      <c r="L226" s="5" t="s">
        <v>1</v>
      </c>
      <c r="M226" s="5" t="s">
        <v>1451</v>
      </c>
      <c r="N226" s="5" t="s">
        <v>1452</v>
      </c>
      <c r="O226" s="5" t="s">
        <v>223</v>
      </c>
      <c r="P226" s="5" t="s">
        <v>1453</v>
      </c>
    </row>
    <row r="227" spans="1:16" x14ac:dyDescent="0.2">
      <c r="A227" s="4">
        <v>397</v>
      </c>
      <c r="B227" s="5" t="s">
        <v>1458</v>
      </c>
      <c r="C227" s="5" t="s">
        <v>1454</v>
      </c>
      <c r="D227" s="5" t="s">
        <v>1455</v>
      </c>
      <c r="E227" s="5" t="s">
        <v>1456</v>
      </c>
      <c r="F227" s="5" t="s">
        <v>1119</v>
      </c>
      <c r="G227" s="5" t="s">
        <v>1457</v>
      </c>
      <c r="H227" s="5" t="s">
        <v>216</v>
      </c>
      <c r="I227" s="5" t="s">
        <v>217</v>
      </c>
      <c r="J227" s="5" t="s">
        <v>1459</v>
      </c>
      <c r="K227" s="5" t="s">
        <v>1460</v>
      </c>
      <c r="L227" s="5" t="s">
        <v>1461</v>
      </c>
      <c r="M227" s="5" t="s">
        <v>1462</v>
      </c>
      <c r="N227" s="5" t="s">
        <v>1463</v>
      </c>
      <c r="O227" s="5" t="s">
        <v>223</v>
      </c>
      <c r="P227" s="5" t="s">
        <v>1464</v>
      </c>
    </row>
    <row r="228" spans="1:16" x14ac:dyDescent="0.2">
      <c r="A228" s="4">
        <v>398</v>
      </c>
      <c r="B228" s="5" t="s">
        <v>1470</v>
      </c>
      <c r="C228" s="5" t="s">
        <v>1465</v>
      </c>
      <c r="D228" s="5" t="s">
        <v>1466</v>
      </c>
      <c r="E228" s="5" t="s">
        <v>1467</v>
      </c>
      <c r="F228" s="5" t="s">
        <v>1468</v>
      </c>
      <c r="G228" s="5" t="s">
        <v>1469</v>
      </c>
      <c r="H228" s="5" t="s">
        <v>216</v>
      </c>
      <c r="I228" s="5" t="s">
        <v>217</v>
      </c>
      <c r="J228" s="5" t="s">
        <v>1</v>
      </c>
      <c r="K228" s="5" t="s">
        <v>1</v>
      </c>
      <c r="L228" s="5" t="s">
        <v>1</v>
      </c>
      <c r="M228" s="5" t="s">
        <v>1</v>
      </c>
      <c r="N228" s="5" t="s">
        <v>1</v>
      </c>
      <c r="O228" s="5" t="s">
        <v>1</v>
      </c>
      <c r="P228" s="5" t="s">
        <v>1</v>
      </c>
    </row>
    <row r="229" spans="1:16" x14ac:dyDescent="0.2">
      <c r="A229" s="4">
        <v>399</v>
      </c>
      <c r="B229" s="5" t="s">
        <v>1475</v>
      </c>
      <c r="C229" s="5" t="s">
        <v>1471</v>
      </c>
      <c r="D229" s="5" t="s">
        <v>1472</v>
      </c>
      <c r="E229" s="5" t="s">
        <v>1473</v>
      </c>
      <c r="F229" s="5" t="s">
        <v>1468</v>
      </c>
      <c r="G229" s="5" t="s">
        <v>1474</v>
      </c>
      <c r="H229" s="5" t="s">
        <v>216</v>
      </c>
      <c r="I229" s="5" t="s">
        <v>217</v>
      </c>
      <c r="J229" s="5" t="s">
        <v>1476</v>
      </c>
      <c r="K229" s="5" t="s">
        <v>1477</v>
      </c>
      <c r="L229" s="5" t="s">
        <v>1</v>
      </c>
      <c r="M229" s="5" t="s">
        <v>1478</v>
      </c>
      <c r="N229" s="5" t="s">
        <v>1479</v>
      </c>
      <c r="O229" s="5" t="s">
        <v>223</v>
      </c>
      <c r="P229" s="5" t="s">
        <v>1480</v>
      </c>
    </row>
    <row r="230" spans="1:16" x14ac:dyDescent="0.2">
      <c r="A230" s="4">
        <v>400</v>
      </c>
      <c r="B230" s="5" t="s">
        <v>1485</v>
      </c>
      <c r="C230" s="5" t="s">
        <v>1481</v>
      </c>
      <c r="D230" s="5" t="s">
        <v>1482</v>
      </c>
      <c r="E230" s="5" t="s">
        <v>1483</v>
      </c>
      <c r="F230" s="5" t="s">
        <v>1468</v>
      </c>
      <c r="G230" s="5" t="s">
        <v>1484</v>
      </c>
      <c r="H230" s="5" t="s">
        <v>216</v>
      </c>
      <c r="I230" s="5" t="s">
        <v>217</v>
      </c>
      <c r="J230" s="5" t="s">
        <v>1486</v>
      </c>
      <c r="K230" s="5" t="s">
        <v>1487</v>
      </c>
      <c r="L230" s="5" t="s">
        <v>1</v>
      </c>
      <c r="M230" s="5" t="s">
        <v>1488</v>
      </c>
      <c r="N230" s="5" t="s">
        <v>1489</v>
      </c>
      <c r="O230" s="5" t="s">
        <v>223</v>
      </c>
      <c r="P230" s="5" t="s">
        <v>1490</v>
      </c>
    </row>
    <row r="231" spans="1:16" x14ac:dyDescent="0.2">
      <c r="A231" s="4">
        <v>401</v>
      </c>
      <c r="B231" s="5" t="s">
        <v>1495</v>
      </c>
      <c r="C231" s="5" t="s">
        <v>1491</v>
      </c>
      <c r="D231" s="5" t="s">
        <v>1492</v>
      </c>
      <c r="E231" s="5" t="s">
        <v>1493</v>
      </c>
      <c r="F231" s="5" t="s">
        <v>1468</v>
      </c>
      <c r="G231" s="5" t="s">
        <v>1494</v>
      </c>
      <c r="H231" s="5" t="s">
        <v>216</v>
      </c>
      <c r="I231" s="5" t="s">
        <v>217</v>
      </c>
      <c r="J231" s="5" t="s">
        <v>1</v>
      </c>
      <c r="K231" s="5" t="s">
        <v>1</v>
      </c>
      <c r="L231" s="5" t="s">
        <v>1</v>
      </c>
      <c r="M231" s="5" t="s">
        <v>1</v>
      </c>
      <c r="N231" s="5" t="s">
        <v>1</v>
      </c>
      <c r="O231" s="5" t="s">
        <v>1</v>
      </c>
      <c r="P231" s="5" t="s">
        <v>1</v>
      </c>
    </row>
    <row r="232" spans="1:16" x14ac:dyDescent="0.2">
      <c r="A232" s="4">
        <v>402</v>
      </c>
      <c r="B232" s="5" t="s">
        <v>1500</v>
      </c>
      <c r="C232" s="5" t="s">
        <v>1496</v>
      </c>
      <c r="D232" s="5" t="s">
        <v>1497</v>
      </c>
      <c r="E232" s="5" t="s">
        <v>1498</v>
      </c>
      <c r="F232" s="5" t="s">
        <v>1468</v>
      </c>
      <c r="G232" s="5" t="s">
        <v>1499</v>
      </c>
      <c r="H232" s="5" t="s">
        <v>977</v>
      </c>
      <c r="I232" s="5" t="s">
        <v>217</v>
      </c>
      <c r="J232" s="5" t="s">
        <v>1</v>
      </c>
      <c r="K232" s="5" t="s">
        <v>1</v>
      </c>
      <c r="L232" s="5" t="s">
        <v>1</v>
      </c>
      <c r="M232" s="5" t="s">
        <v>1</v>
      </c>
      <c r="N232" s="5" t="s">
        <v>1</v>
      </c>
      <c r="O232" s="5" t="s">
        <v>1</v>
      </c>
      <c r="P232" s="5" t="s">
        <v>1</v>
      </c>
    </row>
    <row r="233" spans="1:16" x14ac:dyDescent="0.2">
      <c r="A233" s="4">
        <v>938</v>
      </c>
      <c r="B233" s="5" t="s">
        <v>1186</v>
      </c>
      <c r="C233" s="5" t="s">
        <v>1501</v>
      </c>
      <c r="D233" s="5" t="s">
        <v>1</v>
      </c>
      <c r="E233" s="5" t="s">
        <v>1502</v>
      </c>
      <c r="F233" s="5" t="s">
        <v>1180</v>
      </c>
      <c r="G233" s="5" t="s">
        <v>1185</v>
      </c>
      <c r="H233" s="5" t="s">
        <v>216</v>
      </c>
      <c r="I233" s="5" t="s">
        <v>217</v>
      </c>
      <c r="J233" s="5" t="s">
        <v>1</v>
      </c>
      <c r="K233" s="5" t="s">
        <v>1</v>
      </c>
      <c r="L233" s="5" t="s">
        <v>1</v>
      </c>
      <c r="M233" s="5" t="s">
        <v>1</v>
      </c>
      <c r="N233" s="5" t="s">
        <v>1</v>
      </c>
      <c r="O233" s="5" t="s">
        <v>1</v>
      </c>
      <c r="P233" s="5" t="s">
        <v>1</v>
      </c>
    </row>
    <row r="234" spans="1:16" x14ac:dyDescent="0.2">
      <c r="A234" s="4">
        <v>403</v>
      </c>
      <c r="B234" s="5" t="s">
        <v>1507</v>
      </c>
      <c r="C234" s="5" t="s">
        <v>1503</v>
      </c>
      <c r="D234" s="5" t="s">
        <v>1504</v>
      </c>
      <c r="E234" s="5" t="s">
        <v>1505</v>
      </c>
      <c r="F234" s="5" t="s">
        <v>526</v>
      </c>
      <c r="G234" s="5" t="s">
        <v>1506</v>
      </c>
      <c r="H234" s="5" t="s">
        <v>216</v>
      </c>
      <c r="I234" s="5" t="s">
        <v>217</v>
      </c>
      <c r="J234" s="5" t="s">
        <v>1</v>
      </c>
      <c r="K234" s="5" t="s">
        <v>1</v>
      </c>
      <c r="L234" s="5" t="s">
        <v>1</v>
      </c>
      <c r="M234" s="5" t="s">
        <v>1</v>
      </c>
      <c r="N234" s="5" t="s">
        <v>1</v>
      </c>
      <c r="O234" s="5" t="s">
        <v>1</v>
      </c>
      <c r="P234" s="5" t="s">
        <v>1</v>
      </c>
    </row>
    <row r="235" spans="1:16" x14ac:dyDescent="0.2">
      <c r="A235" s="4">
        <v>404</v>
      </c>
      <c r="B235" s="5" t="s">
        <v>528</v>
      </c>
      <c r="C235" s="5" t="s">
        <v>1508</v>
      </c>
      <c r="D235" s="5" t="s">
        <v>1509</v>
      </c>
      <c r="E235" s="5" t="s">
        <v>1510</v>
      </c>
      <c r="F235" s="5" t="s">
        <v>526</v>
      </c>
      <c r="G235" s="5" t="s">
        <v>527</v>
      </c>
      <c r="H235" s="5" t="s">
        <v>216</v>
      </c>
      <c r="I235" s="5" t="s">
        <v>217</v>
      </c>
      <c r="J235" s="5" t="s">
        <v>1</v>
      </c>
      <c r="K235" s="5" t="s">
        <v>1</v>
      </c>
      <c r="L235" s="5" t="s">
        <v>1</v>
      </c>
      <c r="M235" s="5" t="s">
        <v>1</v>
      </c>
      <c r="N235" s="5" t="s">
        <v>1</v>
      </c>
      <c r="O235" s="5" t="s">
        <v>1</v>
      </c>
      <c r="P235" s="5" t="s">
        <v>1</v>
      </c>
    </row>
    <row r="236" spans="1:16" x14ac:dyDescent="0.2">
      <c r="A236" s="4">
        <v>405</v>
      </c>
      <c r="B236" s="5" t="s">
        <v>877</v>
      </c>
      <c r="C236" s="5" t="s">
        <v>1511</v>
      </c>
      <c r="D236" s="5" t="s">
        <v>1512</v>
      </c>
      <c r="E236" s="5" t="s">
        <v>1513</v>
      </c>
      <c r="F236" s="5" t="s">
        <v>526</v>
      </c>
      <c r="G236" s="5" t="s">
        <v>876</v>
      </c>
      <c r="H236" s="5" t="s">
        <v>216</v>
      </c>
      <c r="I236" s="5" t="s">
        <v>217</v>
      </c>
      <c r="J236" s="5" t="s">
        <v>1</v>
      </c>
      <c r="K236" s="5" t="s">
        <v>1</v>
      </c>
      <c r="L236" s="5" t="s">
        <v>1</v>
      </c>
      <c r="M236" s="5" t="s">
        <v>1</v>
      </c>
      <c r="N236" s="5" t="s">
        <v>1</v>
      </c>
      <c r="O236" s="5" t="s">
        <v>1</v>
      </c>
      <c r="P236" s="5" t="s">
        <v>1</v>
      </c>
    </row>
    <row r="237" spans="1:16" x14ac:dyDescent="0.2">
      <c r="A237" s="4">
        <v>406</v>
      </c>
      <c r="B237" s="5" t="s">
        <v>194</v>
      </c>
      <c r="C237" s="5" t="s">
        <v>59</v>
      </c>
      <c r="D237" s="5" t="s">
        <v>1514</v>
      </c>
      <c r="E237" s="5" t="s">
        <v>1515</v>
      </c>
      <c r="F237" s="5" t="s">
        <v>526</v>
      </c>
      <c r="G237" s="5" t="s">
        <v>1516</v>
      </c>
      <c r="H237" s="5" t="s">
        <v>216</v>
      </c>
      <c r="I237" s="5" t="s">
        <v>217</v>
      </c>
      <c r="J237" s="5" t="s">
        <v>1517</v>
      </c>
      <c r="K237" s="5" t="s">
        <v>1518</v>
      </c>
      <c r="L237" s="5" t="s">
        <v>220</v>
      </c>
      <c r="M237" s="5" t="s">
        <v>1519</v>
      </c>
      <c r="N237" s="5" t="s">
        <v>1520</v>
      </c>
      <c r="O237" s="5" t="s">
        <v>223</v>
      </c>
      <c r="P237" s="5" t="s">
        <v>1521</v>
      </c>
    </row>
    <row r="238" spans="1:16" x14ac:dyDescent="0.2">
      <c r="A238" s="4">
        <v>407</v>
      </c>
      <c r="B238" s="5" t="s">
        <v>1525</v>
      </c>
      <c r="C238" s="5" t="s">
        <v>29</v>
      </c>
      <c r="D238" s="5" t="s">
        <v>1522</v>
      </c>
      <c r="E238" s="5" t="s">
        <v>1523</v>
      </c>
      <c r="F238" s="5" t="s">
        <v>526</v>
      </c>
      <c r="G238" s="5" t="s">
        <v>1524</v>
      </c>
      <c r="H238" s="5" t="s">
        <v>216</v>
      </c>
      <c r="I238" s="5" t="s">
        <v>217</v>
      </c>
      <c r="J238" s="5" t="s">
        <v>1</v>
      </c>
      <c r="K238" s="5" t="s">
        <v>1</v>
      </c>
      <c r="L238" s="5" t="s">
        <v>1</v>
      </c>
      <c r="M238" s="5" t="s">
        <v>1</v>
      </c>
      <c r="N238" s="5" t="s">
        <v>1</v>
      </c>
      <c r="O238" s="5" t="s">
        <v>1</v>
      </c>
      <c r="P238" s="5" t="s">
        <v>1</v>
      </c>
    </row>
    <row r="239" spans="1:16" x14ac:dyDescent="0.2">
      <c r="A239" s="4">
        <v>408</v>
      </c>
      <c r="B239" s="5" t="s">
        <v>1529</v>
      </c>
      <c r="C239" s="5" t="s">
        <v>25</v>
      </c>
      <c r="D239" s="5" t="s">
        <v>1526</v>
      </c>
      <c r="E239" s="5" t="s">
        <v>1527</v>
      </c>
      <c r="F239" s="5" t="s">
        <v>526</v>
      </c>
      <c r="G239" s="5" t="s">
        <v>1528</v>
      </c>
      <c r="H239" s="5" t="s">
        <v>216</v>
      </c>
      <c r="I239" s="5" t="s">
        <v>217</v>
      </c>
      <c r="J239" s="5" t="s">
        <v>1530</v>
      </c>
      <c r="K239" s="5" t="s">
        <v>1531</v>
      </c>
      <c r="L239" s="5" t="s">
        <v>220</v>
      </c>
      <c r="M239" s="5" t="s">
        <v>1532</v>
      </c>
      <c r="N239" s="5" t="s">
        <v>1533</v>
      </c>
      <c r="O239" s="5" t="s">
        <v>223</v>
      </c>
      <c r="P239" s="5" t="s">
        <v>1534</v>
      </c>
    </row>
    <row r="240" spans="1:16" x14ac:dyDescent="0.2">
      <c r="A240" s="4">
        <v>409</v>
      </c>
      <c r="B240" s="5" t="s">
        <v>1539</v>
      </c>
      <c r="C240" s="5" t="s">
        <v>1535</v>
      </c>
      <c r="D240" s="5" t="s">
        <v>1536</v>
      </c>
      <c r="E240" s="5" t="s">
        <v>1537</v>
      </c>
      <c r="F240" s="5" t="s">
        <v>526</v>
      </c>
      <c r="G240" s="5" t="s">
        <v>1538</v>
      </c>
      <c r="H240" s="5" t="s">
        <v>216</v>
      </c>
      <c r="I240" s="5" t="s">
        <v>217</v>
      </c>
      <c r="J240" s="5" t="s">
        <v>1</v>
      </c>
      <c r="K240" s="5" t="s">
        <v>1</v>
      </c>
      <c r="L240" s="5" t="s">
        <v>1</v>
      </c>
      <c r="M240" s="5" t="s">
        <v>1</v>
      </c>
      <c r="N240" s="5" t="s">
        <v>1</v>
      </c>
      <c r="O240" s="5" t="s">
        <v>1</v>
      </c>
      <c r="P240" s="5" t="s">
        <v>1</v>
      </c>
    </row>
    <row r="241" spans="1:16" x14ac:dyDescent="0.2">
      <c r="A241" s="4">
        <v>410</v>
      </c>
      <c r="B241" s="5" t="s">
        <v>1149</v>
      </c>
      <c r="C241" s="5" t="s">
        <v>56</v>
      </c>
      <c r="D241" s="5" t="s">
        <v>1540</v>
      </c>
      <c r="E241" s="5" t="s">
        <v>1541</v>
      </c>
      <c r="F241" s="5" t="s">
        <v>526</v>
      </c>
      <c r="G241" s="5" t="s">
        <v>1542</v>
      </c>
      <c r="H241" s="5" t="s">
        <v>216</v>
      </c>
      <c r="I241" s="5" t="s">
        <v>217</v>
      </c>
      <c r="J241" s="5" t="s">
        <v>1</v>
      </c>
      <c r="K241" s="5" t="s">
        <v>1</v>
      </c>
      <c r="L241" s="5" t="s">
        <v>1</v>
      </c>
      <c r="M241" s="5" t="s">
        <v>1</v>
      </c>
      <c r="N241" s="5" t="s">
        <v>1</v>
      </c>
      <c r="O241" s="5" t="s">
        <v>1</v>
      </c>
      <c r="P241" s="5" t="s">
        <v>1</v>
      </c>
    </row>
    <row r="242" spans="1:16" x14ac:dyDescent="0.2">
      <c r="A242" s="4">
        <v>411</v>
      </c>
      <c r="B242" s="5" t="s">
        <v>1547</v>
      </c>
      <c r="C242" s="5" t="s">
        <v>1543</v>
      </c>
      <c r="D242" s="5" t="s">
        <v>1544</v>
      </c>
      <c r="E242" s="5" t="s">
        <v>1545</v>
      </c>
      <c r="F242" s="5" t="s">
        <v>526</v>
      </c>
      <c r="G242" s="5" t="s">
        <v>1546</v>
      </c>
      <c r="H242" s="5" t="s">
        <v>216</v>
      </c>
      <c r="I242" s="5" t="s">
        <v>217</v>
      </c>
      <c r="J242" s="5" t="s">
        <v>1</v>
      </c>
      <c r="K242" s="5" t="s">
        <v>1</v>
      </c>
      <c r="L242" s="5" t="s">
        <v>1</v>
      </c>
      <c r="M242" s="5" t="s">
        <v>1</v>
      </c>
      <c r="N242" s="5" t="s">
        <v>1</v>
      </c>
      <c r="O242" s="5" t="s">
        <v>1</v>
      </c>
      <c r="P242" s="5" t="s">
        <v>1</v>
      </c>
    </row>
    <row r="243" spans="1:16" x14ac:dyDescent="0.2">
      <c r="A243" s="4">
        <v>412</v>
      </c>
      <c r="B243" s="5" t="s">
        <v>1552</v>
      </c>
      <c r="C243" s="5" t="s">
        <v>1548</v>
      </c>
      <c r="D243" s="5" t="s">
        <v>1549</v>
      </c>
      <c r="E243" s="5" t="s">
        <v>1550</v>
      </c>
      <c r="F243" s="5" t="s">
        <v>526</v>
      </c>
      <c r="G243" s="5" t="s">
        <v>1551</v>
      </c>
      <c r="H243" s="5" t="s">
        <v>216</v>
      </c>
      <c r="I243" s="5" t="s">
        <v>217</v>
      </c>
      <c r="J243" s="5" t="s">
        <v>1</v>
      </c>
      <c r="K243" s="5" t="s">
        <v>1</v>
      </c>
      <c r="L243" s="5" t="s">
        <v>1</v>
      </c>
      <c r="M243" s="5" t="s">
        <v>1</v>
      </c>
      <c r="N243" s="5" t="s">
        <v>1</v>
      </c>
      <c r="O243" s="5" t="s">
        <v>1</v>
      </c>
      <c r="P243" s="5" t="s">
        <v>1</v>
      </c>
    </row>
    <row r="244" spans="1:16" x14ac:dyDescent="0.2">
      <c r="A244" s="4">
        <v>413</v>
      </c>
      <c r="B244" s="5" t="s">
        <v>1557</v>
      </c>
      <c r="C244" s="5" t="s">
        <v>1553</v>
      </c>
      <c r="D244" s="5" t="s">
        <v>1554</v>
      </c>
      <c r="E244" s="5" t="s">
        <v>1555</v>
      </c>
      <c r="F244" s="5" t="s">
        <v>526</v>
      </c>
      <c r="G244" s="5" t="s">
        <v>1556</v>
      </c>
      <c r="H244" s="5" t="s">
        <v>216</v>
      </c>
      <c r="I244" s="5" t="s">
        <v>217</v>
      </c>
      <c r="J244" s="5" t="s">
        <v>1</v>
      </c>
      <c r="K244" s="5" t="s">
        <v>1</v>
      </c>
      <c r="L244" s="5" t="s">
        <v>1</v>
      </c>
      <c r="M244" s="5" t="s">
        <v>1</v>
      </c>
      <c r="N244" s="5" t="s">
        <v>1</v>
      </c>
      <c r="O244" s="5" t="s">
        <v>1</v>
      </c>
      <c r="P244" s="5" t="s">
        <v>1</v>
      </c>
    </row>
    <row r="245" spans="1:16" x14ac:dyDescent="0.2">
      <c r="A245" s="4">
        <v>414</v>
      </c>
      <c r="B245" s="5" t="s">
        <v>1562</v>
      </c>
      <c r="C245" s="5" t="s">
        <v>1558</v>
      </c>
      <c r="D245" s="5" t="s">
        <v>1559</v>
      </c>
      <c r="E245" s="5" t="s">
        <v>1560</v>
      </c>
      <c r="F245" s="5" t="s">
        <v>526</v>
      </c>
      <c r="G245" s="5" t="s">
        <v>1561</v>
      </c>
      <c r="H245" s="5" t="s">
        <v>216</v>
      </c>
      <c r="I245" s="5" t="s">
        <v>217</v>
      </c>
      <c r="J245" s="5" t="s">
        <v>1</v>
      </c>
      <c r="K245" s="5" t="s">
        <v>1</v>
      </c>
      <c r="L245" s="5" t="s">
        <v>1</v>
      </c>
      <c r="M245" s="5" t="s">
        <v>1</v>
      </c>
      <c r="N245" s="5" t="s">
        <v>1</v>
      </c>
      <c r="O245" s="5" t="s">
        <v>1</v>
      </c>
      <c r="P245" s="5" t="s">
        <v>1</v>
      </c>
    </row>
    <row r="246" spans="1:16" x14ac:dyDescent="0.2">
      <c r="A246" s="4">
        <v>415</v>
      </c>
      <c r="B246" s="5" t="s">
        <v>1568</v>
      </c>
      <c r="C246" s="5" t="s">
        <v>1563</v>
      </c>
      <c r="D246" s="5" t="s">
        <v>1564</v>
      </c>
      <c r="E246" s="5" t="s">
        <v>1565</v>
      </c>
      <c r="F246" s="5" t="s">
        <v>1566</v>
      </c>
      <c r="G246" s="5" t="s">
        <v>1567</v>
      </c>
      <c r="H246" s="5" t="s">
        <v>216</v>
      </c>
      <c r="I246" s="5" t="s">
        <v>217</v>
      </c>
      <c r="J246" s="5" t="s">
        <v>1</v>
      </c>
      <c r="K246" s="5" t="s">
        <v>1</v>
      </c>
      <c r="L246" s="5" t="s">
        <v>1</v>
      </c>
      <c r="M246" s="5" t="s">
        <v>1</v>
      </c>
      <c r="N246" s="5" t="s">
        <v>1</v>
      </c>
      <c r="O246" s="5" t="s">
        <v>1</v>
      </c>
      <c r="P246" s="5" t="s">
        <v>1</v>
      </c>
    </row>
    <row r="247" spans="1:16" x14ac:dyDescent="0.2">
      <c r="A247" s="4">
        <v>416</v>
      </c>
      <c r="B247" s="5" t="s">
        <v>1573</v>
      </c>
      <c r="C247" s="5" t="s">
        <v>1569</v>
      </c>
      <c r="D247" s="5" t="s">
        <v>1570</v>
      </c>
      <c r="E247" s="5" t="s">
        <v>1571</v>
      </c>
      <c r="F247" s="5" t="s">
        <v>1566</v>
      </c>
      <c r="G247" s="5" t="s">
        <v>1572</v>
      </c>
      <c r="H247" s="5" t="s">
        <v>428</v>
      </c>
      <c r="I247" s="5" t="s">
        <v>217</v>
      </c>
      <c r="J247" s="5" t="s">
        <v>1</v>
      </c>
      <c r="K247" s="5" t="s">
        <v>1</v>
      </c>
      <c r="L247" s="5" t="s">
        <v>1</v>
      </c>
      <c r="M247" s="5" t="s">
        <v>1</v>
      </c>
      <c r="N247" s="5" t="s">
        <v>1</v>
      </c>
      <c r="O247" s="5" t="s">
        <v>1</v>
      </c>
      <c r="P247" s="5" t="s">
        <v>1</v>
      </c>
    </row>
    <row r="248" spans="1:16" x14ac:dyDescent="0.2">
      <c r="A248" s="4">
        <v>417</v>
      </c>
      <c r="B248" s="5" t="s">
        <v>1578</v>
      </c>
      <c r="C248" s="5" t="s">
        <v>1574</v>
      </c>
      <c r="D248" s="5" t="s">
        <v>1575</v>
      </c>
      <c r="E248" s="5" t="s">
        <v>1576</v>
      </c>
      <c r="F248" s="5" t="s">
        <v>1566</v>
      </c>
      <c r="G248" s="5" t="s">
        <v>1577</v>
      </c>
      <c r="H248" s="5" t="s">
        <v>216</v>
      </c>
      <c r="I248" s="5" t="s">
        <v>217</v>
      </c>
      <c r="J248" s="5" t="s">
        <v>1</v>
      </c>
      <c r="K248" s="5" t="s">
        <v>1</v>
      </c>
      <c r="L248" s="5" t="s">
        <v>1</v>
      </c>
      <c r="M248" s="5" t="s">
        <v>1</v>
      </c>
      <c r="N248" s="5" t="s">
        <v>1</v>
      </c>
      <c r="O248" s="5" t="s">
        <v>1</v>
      </c>
      <c r="P248" s="5" t="s">
        <v>1</v>
      </c>
    </row>
    <row r="249" spans="1:16" x14ac:dyDescent="0.2">
      <c r="A249" s="4">
        <v>418</v>
      </c>
      <c r="B249" s="5" t="s">
        <v>1583</v>
      </c>
      <c r="C249" s="5" t="s">
        <v>1579</v>
      </c>
      <c r="D249" s="5" t="s">
        <v>1580</v>
      </c>
      <c r="E249" s="5" t="s">
        <v>1581</v>
      </c>
      <c r="F249" s="5" t="s">
        <v>1566</v>
      </c>
      <c r="G249" s="5" t="s">
        <v>1582</v>
      </c>
      <c r="H249" s="5" t="s">
        <v>216</v>
      </c>
      <c r="I249" s="5" t="s">
        <v>217</v>
      </c>
      <c r="J249" s="5" t="s">
        <v>1</v>
      </c>
      <c r="K249" s="5" t="s">
        <v>1</v>
      </c>
      <c r="L249" s="5" t="s">
        <v>1</v>
      </c>
      <c r="M249" s="5" t="s">
        <v>1</v>
      </c>
      <c r="N249" s="5" t="s">
        <v>1</v>
      </c>
      <c r="O249" s="5" t="s">
        <v>1</v>
      </c>
      <c r="P249" s="5" t="s">
        <v>1</v>
      </c>
    </row>
    <row r="250" spans="1:16" x14ac:dyDescent="0.2">
      <c r="A250" s="4">
        <v>804</v>
      </c>
      <c r="B250" s="5" t="s">
        <v>1</v>
      </c>
      <c r="C250" s="5" t="s">
        <v>1584</v>
      </c>
      <c r="D250" s="5" t="s">
        <v>1</v>
      </c>
      <c r="E250" s="5" t="s">
        <v>1585</v>
      </c>
      <c r="F250" s="5" t="s">
        <v>1586</v>
      </c>
      <c r="G250" s="5" t="s">
        <v>1</v>
      </c>
      <c r="H250" s="5" t="s">
        <v>1</v>
      </c>
      <c r="I250" s="5" t="s">
        <v>269</v>
      </c>
      <c r="J250" s="5" t="s">
        <v>1</v>
      </c>
      <c r="K250" s="5" t="s">
        <v>1</v>
      </c>
      <c r="L250" s="5" t="s">
        <v>1</v>
      </c>
      <c r="M250" s="5" t="s">
        <v>1</v>
      </c>
      <c r="N250" s="5" t="s">
        <v>1</v>
      </c>
      <c r="O250" s="5" t="s">
        <v>1</v>
      </c>
      <c r="P250" s="5" t="s">
        <v>1</v>
      </c>
    </row>
    <row r="251" spans="1:16" x14ac:dyDescent="0.2">
      <c r="A251" s="4">
        <v>805</v>
      </c>
      <c r="B251" s="5" t="s">
        <v>1</v>
      </c>
      <c r="C251" s="5" t="s">
        <v>1587</v>
      </c>
      <c r="D251" s="5" t="s">
        <v>1</v>
      </c>
      <c r="E251" s="5" t="s">
        <v>1588</v>
      </c>
      <c r="F251" s="5" t="s">
        <v>1586</v>
      </c>
      <c r="G251" s="5" t="s">
        <v>1</v>
      </c>
      <c r="H251" s="5" t="s">
        <v>1</v>
      </c>
      <c r="I251" s="5" t="s">
        <v>269</v>
      </c>
      <c r="J251" s="5" t="s">
        <v>1</v>
      </c>
      <c r="K251" s="5" t="s">
        <v>1</v>
      </c>
      <c r="L251" s="5" t="s">
        <v>1</v>
      </c>
      <c r="M251" s="5" t="s">
        <v>1</v>
      </c>
      <c r="N251" s="5" t="s">
        <v>1</v>
      </c>
      <c r="O251" s="5" t="s">
        <v>1</v>
      </c>
      <c r="P251" s="5" t="s">
        <v>1</v>
      </c>
    </row>
    <row r="252" spans="1:16" x14ac:dyDescent="0.2">
      <c r="A252" s="4">
        <v>924</v>
      </c>
      <c r="B252" s="5" t="s">
        <v>723</v>
      </c>
      <c r="C252" s="5" t="s">
        <v>1589</v>
      </c>
      <c r="D252" s="5" t="s">
        <v>1</v>
      </c>
      <c r="E252" s="5" t="s">
        <v>1590</v>
      </c>
      <c r="F252" s="5" t="s">
        <v>433</v>
      </c>
      <c r="G252" s="5" t="s">
        <v>722</v>
      </c>
      <c r="H252" s="5" t="s">
        <v>216</v>
      </c>
      <c r="I252" s="5" t="s">
        <v>217</v>
      </c>
      <c r="J252" s="5" t="s">
        <v>1</v>
      </c>
      <c r="K252" s="5" t="s">
        <v>1</v>
      </c>
      <c r="L252" s="5" t="s">
        <v>1</v>
      </c>
      <c r="M252" s="5" t="s">
        <v>1</v>
      </c>
      <c r="N252" s="5" t="s">
        <v>1</v>
      </c>
      <c r="O252" s="5" t="s">
        <v>1</v>
      </c>
      <c r="P252" s="5" t="s">
        <v>1</v>
      </c>
    </row>
    <row r="253" spans="1:16" x14ac:dyDescent="0.2">
      <c r="A253" s="4">
        <v>419</v>
      </c>
      <c r="B253" s="5" t="s">
        <v>569</v>
      </c>
      <c r="C253" s="5" t="s">
        <v>121</v>
      </c>
      <c r="D253" s="5" t="s">
        <v>1</v>
      </c>
      <c r="E253" s="5" t="s">
        <v>122</v>
      </c>
      <c r="F253" s="5" t="s">
        <v>1</v>
      </c>
      <c r="G253" s="5" t="s">
        <v>568</v>
      </c>
      <c r="H253" s="5" t="s">
        <v>216</v>
      </c>
      <c r="I253" s="5" t="s">
        <v>217</v>
      </c>
      <c r="J253" s="5" t="s">
        <v>947</v>
      </c>
      <c r="K253" s="5" t="s">
        <v>948</v>
      </c>
      <c r="L253" s="5" t="s">
        <v>220</v>
      </c>
      <c r="M253" s="5" t="s">
        <v>949</v>
      </c>
      <c r="N253" s="5" t="s">
        <v>950</v>
      </c>
      <c r="O253" s="5" t="s">
        <v>223</v>
      </c>
      <c r="P253" s="5" t="s">
        <v>951</v>
      </c>
    </row>
    <row r="254" spans="1:16" x14ac:dyDescent="0.2">
      <c r="A254" s="4">
        <v>420</v>
      </c>
      <c r="B254" s="5" t="s">
        <v>192</v>
      </c>
      <c r="C254" s="5" t="s">
        <v>123</v>
      </c>
      <c r="D254" s="5" t="s">
        <v>1</v>
      </c>
      <c r="E254" s="5" t="s">
        <v>124</v>
      </c>
      <c r="F254" s="5" t="s">
        <v>1</v>
      </c>
      <c r="G254" s="5" t="s">
        <v>954</v>
      </c>
      <c r="H254" s="5" t="s">
        <v>216</v>
      </c>
      <c r="I254" s="5" t="s">
        <v>217</v>
      </c>
      <c r="J254" s="5" t="s">
        <v>955</v>
      </c>
      <c r="K254" s="5" t="s">
        <v>956</v>
      </c>
      <c r="L254" s="5" t="s">
        <v>220</v>
      </c>
      <c r="M254" s="5" t="s">
        <v>957</v>
      </c>
      <c r="N254" s="5" t="s">
        <v>958</v>
      </c>
      <c r="O254" s="5" t="s">
        <v>223</v>
      </c>
      <c r="P254" s="5" t="s">
        <v>959</v>
      </c>
    </row>
    <row r="255" spans="1:16" x14ac:dyDescent="0.2">
      <c r="A255" s="4">
        <v>421</v>
      </c>
      <c r="B255" s="5" t="s">
        <v>963</v>
      </c>
      <c r="C255" s="5" t="s">
        <v>125</v>
      </c>
      <c r="D255" s="5" t="s">
        <v>1</v>
      </c>
      <c r="E255" s="5" t="s">
        <v>126</v>
      </c>
      <c r="F255" s="5" t="s">
        <v>1</v>
      </c>
      <c r="G255" s="5" t="s">
        <v>962</v>
      </c>
      <c r="H255" s="5" t="s">
        <v>313</v>
      </c>
      <c r="I255" s="5" t="s">
        <v>217</v>
      </c>
      <c r="J255" s="5" t="s">
        <v>964</v>
      </c>
      <c r="K255" s="5" t="s">
        <v>965</v>
      </c>
      <c r="L255" s="5" t="s">
        <v>220</v>
      </c>
      <c r="M255" s="5" t="s">
        <v>966</v>
      </c>
      <c r="N255" s="5" t="s">
        <v>967</v>
      </c>
      <c r="O255" s="5" t="s">
        <v>223</v>
      </c>
      <c r="P255" s="5" t="s">
        <v>968</v>
      </c>
    </row>
    <row r="256" spans="1:16" x14ac:dyDescent="0.2">
      <c r="A256" s="4">
        <v>933</v>
      </c>
      <c r="B256" s="5" t="s">
        <v>1090</v>
      </c>
      <c r="C256" s="5" t="s">
        <v>1591</v>
      </c>
      <c r="D256" s="5" t="s">
        <v>1</v>
      </c>
      <c r="E256" s="5" t="s">
        <v>1592</v>
      </c>
      <c r="F256" s="5" t="s">
        <v>1070</v>
      </c>
      <c r="G256" s="5" t="s">
        <v>1089</v>
      </c>
      <c r="H256" s="5" t="s">
        <v>216</v>
      </c>
      <c r="I256" s="5" t="s">
        <v>217</v>
      </c>
      <c r="J256" s="5" t="s">
        <v>1</v>
      </c>
      <c r="K256" s="5" t="s">
        <v>1</v>
      </c>
      <c r="L256" s="5" t="s">
        <v>1</v>
      </c>
      <c r="M256" s="5" t="s">
        <v>1</v>
      </c>
      <c r="N256" s="5" t="s">
        <v>1</v>
      </c>
      <c r="O256" s="5" t="s">
        <v>1</v>
      </c>
      <c r="P256" s="5" t="s">
        <v>1</v>
      </c>
    </row>
    <row r="257" spans="1:16" x14ac:dyDescent="0.2">
      <c r="A257" s="4">
        <v>947</v>
      </c>
      <c r="B257" s="5" t="s">
        <v>1529</v>
      </c>
      <c r="C257" s="5" t="s">
        <v>1593</v>
      </c>
      <c r="D257" s="5" t="s">
        <v>1</v>
      </c>
      <c r="E257" s="5" t="s">
        <v>1594</v>
      </c>
      <c r="F257" s="5" t="s">
        <v>526</v>
      </c>
      <c r="G257" s="5" t="s">
        <v>1528</v>
      </c>
      <c r="H257" s="5" t="s">
        <v>216</v>
      </c>
      <c r="I257" s="5" t="s">
        <v>217</v>
      </c>
      <c r="J257" s="5" t="s">
        <v>1</v>
      </c>
      <c r="K257" s="5" t="s">
        <v>1</v>
      </c>
      <c r="L257" s="5" t="s">
        <v>1</v>
      </c>
      <c r="M257" s="5" t="s">
        <v>1</v>
      </c>
      <c r="N257" s="5" t="s">
        <v>1</v>
      </c>
      <c r="O257" s="5" t="s">
        <v>1</v>
      </c>
      <c r="P257" s="5" t="s">
        <v>1</v>
      </c>
    </row>
    <row r="258" spans="1:16" x14ac:dyDescent="0.2">
      <c r="A258" s="4">
        <v>774</v>
      </c>
      <c r="B258" s="5" t="s">
        <v>278</v>
      </c>
      <c r="C258" s="5" t="s">
        <v>1595</v>
      </c>
      <c r="D258" s="5" t="s">
        <v>1</v>
      </c>
      <c r="E258" s="5" t="s">
        <v>1596</v>
      </c>
      <c r="F258" s="5" t="s">
        <v>276</v>
      </c>
      <c r="G258" s="5" t="s">
        <v>277</v>
      </c>
      <c r="H258" s="5" t="s">
        <v>279</v>
      </c>
      <c r="I258" s="5" t="s">
        <v>217</v>
      </c>
      <c r="J258" s="5" t="s">
        <v>1</v>
      </c>
      <c r="K258" s="5" t="s">
        <v>1</v>
      </c>
      <c r="L258" s="5" t="s">
        <v>1</v>
      </c>
      <c r="M258" s="5" t="s">
        <v>1</v>
      </c>
      <c r="N258" s="5" t="s">
        <v>1</v>
      </c>
      <c r="O258" s="5" t="s">
        <v>1</v>
      </c>
      <c r="P258" s="5" t="s">
        <v>1</v>
      </c>
    </row>
    <row r="259" spans="1:16" x14ac:dyDescent="0.2">
      <c r="A259" s="4">
        <v>422</v>
      </c>
      <c r="B259" s="5" t="s">
        <v>1034</v>
      </c>
      <c r="C259" s="5" t="s">
        <v>127</v>
      </c>
      <c r="D259" s="5" t="s">
        <v>1</v>
      </c>
      <c r="E259" s="5" t="s">
        <v>128</v>
      </c>
      <c r="F259" s="5" t="s">
        <v>1</v>
      </c>
      <c r="G259" s="5" t="s">
        <v>1033</v>
      </c>
      <c r="H259" s="5" t="s">
        <v>216</v>
      </c>
      <c r="I259" s="5" t="s">
        <v>217</v>
      </c>
      <c r="J259" s="5" t="s">
        <v>1035</v>
      </c>
      <c r="K259" s="5" t="s">
        <v>1036</v>
      </c>
      <c r="L259" s="5" t="s">
        <v>220</v>
      </c>
      <c r="M259" s="5" t="s">
        <v>1037</v>
      </c>
      <c r="N259" s="5" t="s">
        <v>1038</v>
      </c>
      <c r="O259" s="5" t="s">
        <v>223</v>
      </c>
      <c r="P259" s="5" t="s">
        <v>1039</v>
      </c>
    </row>
    <row r="260" spans="1:16" x14ac:dyDescent="0.2">
      <c r="A260" s="4">
        <v>423</v>
      </c>
      <c r="B260" s="5" t="s">
        <v>1090</v>
      </c>
      <c r="C260" s="5" t="s">
        <v>129</v>
      </c>
      <c r="D260" s="5" t="s">
        <v>1</v>
      </c>
      <c r="E260" s="5" t="s">
        <v>130</v>
      </c>
      <c r="F260" s="5" t="s">
        <v>1</v>
      </c>
      <c r="G260" s="5" t="s">
        <v>1089</v>
      </c>
      <c r="H260" s="5" t="s">
        <v>216</v>
      </c>
      <c r="I260" s="5" t="s">
        <v>217</v>
      </c>
      <c r="J260" s="5" t="s">
        <v>1091</v>
      </c>
      <c r="K260" s="5" t="s">
        <v>1092</v>
      </c>
      <c r="L260" s="5" t="s">
        <v>1093</v>
      </c>
      <c r="M260" s="5" t="s">
        <v>1094</v>
      </c>
      <c r="N260" s="5" t="s">
        <v>1095</v>
      </c>
      <c r="O260" s="5" t="s">
        <v>223</v>
      </c>
      <c r="P260" s="5" t="s">
        <v>1096</v>
      </c>
    </row>
    <row r="261" spans="1:16" x14ac:dyDescent="0.2">
      <c r="A261" s="4">
        <v>1007</v>
      </c>
      <c r="B261" s="5" t="s">
        <v>278</v>
      </c>
      <c r="C261" s="5" t="s">
        <v>1597</v>
      </c>
      <c r="D261" s="5" t="s">
        <v>1</v>
      </c>
      <c r="E261" s="5" t="s">
        <v>1598</v>
      </c>
      <c r="F261" s="5" t="s">
        <v>276</v>
      </c>
      <c r="G261" s="5" t="s">
        <v>277</v>
      </c>
      <c r="H261" s="5" t="s">
        <v>279</v>
      </c>
      <c r="I261" s="5" t="s">
        <v>217</v>
      </c>
      <c r="J261" s="5" t="s">
        <v>554</v>
      </c>
      <c r="K261" s="5" t="s">
        <v>555</v>
      </c>
      <c r="L261" s="5" t="s">
        <v>556</v>
      </c>
      <c r="M261" s="5" t="s">
        <v>557</v>
      </c>
      <c r="N261" s="5" t="s">
        <v>222</v>
      </c>
      <c r="O261" s="5" t="s">
        <v>223</v>
      </c>
      <c r="P261" s="5" t="s">
        <v>558</v>
      </c>
    </row>
    <row r="262" spans="1:16" x14ac:dyDescent="0.2">
      <c r="A262" s="4">
        <v>939</v>
      </c>
      <c r="B262" s="5" t="s">
        <v>1308</v>
      </c>
      <c r="C262" s="5" t="s">
        <v>1599</v>
      </c>
      <c r="D262" s="5" t="s">
        <v>1</v>
      </c>
      <c r="E262" s="5" t="s">
        <v>1600</v>
      </c>
      <c r="F262" s="5" t="s">
        <v>1291</v>
      </c>
      <c r="G262" s="5" t="s">
        <v>1307</v>
      </c>
      <c r="H262" s="5" t="s">
        <v>216</v>
      </c>
      <c r="I262" s="5" t="s">
        <v>217</v>
      </c>
      <c r="J262" s="5" t="s">
        <v>1</v>
      </c>
      <c r="K262" s="5" t="s">
        <v>1</v>
      </c>
      <c r="L262" s="5" t="s">
        <v>1</v>
      </c>
      <c r="M262" s="5" t="s">
        <v>1</v>
      </c>
      <c r="N262" s="5" t="s">
        <v>1</v>
      </c>
      <c r="O262" s="5" t="s">
        <v>1</v>
      </c>
      <c r="P262" s="5" t="s">
        <v>1</v>
      </c>
    </row>
    <row r="263" spans="1:16" x14ac:dyDescent="0.2">
      <c r="A263" s="4">
        <v>424</v>
      </c>
      <c r="B263" s="5" t="s">
        <v>1111</v>
      </c>
      <c r="C263" s="5" t="s">
        <v>131</v>
      </c>
      <c r="D263" s="5" t="s">
        <v>1</v>
      </c>
      <c r="E263" s="5" t="s">
        <v>1601</v>
      </c>
      <c r="F263" s="5" t="s">
        <v>1</v>
      </c>
      <c r="G263" s="5" t="s">
        <v>1110</v>
      </c>
      <c r="H263" s="5" t="s">
        <v>216</v>
      </c>
      <c r="I263" s="5" t="s">
        <v>217</v>
      </c>
      <c r="J263" s="5" t="s">
        <v>1112</v>
      </c>
      <c r="K263" s="5" t="s">
        <v>1113</v>
      </c>
      <c r="L263" s="5" t="s">
        <v>220</v>
      </c>
      <c r="M263" s="5" t="s">
        <v>1114</v>
      </c>
      <c r="N263" s="5" t="s">
        <v>1115</v>
      </c>
      <c r="O263" s="5" t="s">
        <v>223</v>
      </c>
      <c r="P263" s="5" t="s">
        <v>1116</v>
      </c>
    </row>
    <row r="264" spans="1:16" x14ac:dyDescent="0.2">
      <c r="A264" s="4">
        <v>425</v>
      </c>
      <c r="B264" s="5" t="s">
        <v>834</v>
      </c>
      <c r="C264" s="5" t="s">
        <v>133</v>
      </c>
      <c r="D264" s="5" t="s">
        <v>1</v>
      </c>
      <c r="E264" s="5" t="s">
        <v>134</v>
      </c>
      <c r="F264" s="5" t="s">
        <v>1</v>
      </c>
      <c r="G264" s="5" t="s">
        <v>833</v>
      </c>
      <c r="H264" s="5" t="s">
        <v>216</v>
      </c>
      <c r="I264" s="5" t="s">
        <v>217</v>
      </c>
      <c r="J264" s="5" t="s">
        <v>1155</v>
      </c>
      <c r="K264" s="5" t="s">
        <v>1156</v>
      </c>
      <c r="L264" s="5" t="s">
        <v>220</v>
      </c>
      <c r="M264" s="5" t="s">
        <v>1157</v>
      </c>
      <c r="N264" s="5" t="s">
        <v>1158</v>
      </c>
      <c r="O264" s="5" t="s">
        <v>223</v>
      </c>
      <c r="P264" s="5" t="s">
        <v>1159</v>
      </c>
    </row>
    <row r="265" spans="1:16" x14ac:dyDescent="0.2">
      <c r="A265" s="4">
        <v>829</v>
      </c>
      <c r="B265" s="5" t="s">
        <v>1</v>
      </c>
      <c r="C265" s="5" t="s">
        <v>1602</v>
      </c>
      <c r="D265" s="5" t="s">
        <v>1</v>
      </c>
      <c r="E265" s="5" t="s">
        <v>1603</v>
      </c>
      <c r="F265" s="5" t="s">
        <v>1586</v>
      </c>
      <c r="G265" s="5" t="s">
        <v>268</v>
      </c>
      <c r="H265" s="5" t="s">
        <v>1</v>
      </c>
      <c r="I265" s="5" t="s">
        <v>269</v>
      </c>
      <c r="J265" s="5" t="s">
        <v>1</v>
      </c>
      <c r="K265" s="5" t="s">
        <v>1</v>
      </c>
      <c r="L265" s="5" t="s">
        <v>1</v>
      </c>
      <c r="M265" s="5" t="s">
        <v>1</v>
      </c>
      <c r="N265" s="5" t="s">
        <v>1</v>
      </c>
      <c r="O265" s="5" t="s">
        <v>1</v>
      </c>
      <c r="P265" s="5" t="s">
        <v>1</v>
      </c>
    </row>
    <row r="266" spans="1:16" x14ac:dyDescent="0.2">
      <c r="A266" s="4">
        <v>1008</v>
      </c>
      <c r="B266" s="5" t="s">
        <v>278</v>
      </c>
      <c r="C266" s="5" t="s">
        <v>1604</v>
      </c>
      <c r="D266" s="5" t="s">
        <v>1</v>
      </c>
      <c r="E266" s="5" t="s">
        <v>1605</v>
      </c>
      <c r="F266" s="5" t="s">
        <v>276</v>
      </c>
      <c r="G266" s="5" t="s">
        <v>277</v>
      </c>
      <c r="H266" s="5" t="s">
        <v>279</v>
      </c>
      <c r="I266" s="5" t="s">
        <v>217</v>
      </c>
      <c r="J266" s="5" t="s">
        <v>554</v>
      </c>
      <c r="K266" s="5" t="s">
        <v>555</v>
      </c>
      <c r="L266" s="5" t="s">
        <v>556</v>
      </c>
      <c r="M266" s="5" t="s">
        <v>557</v>
      </c>
      <c r="N266" s="5" t="s">
        <v>222</v>
      </c>
      <c r="O266" s="5" t="s">
        <v>223</v>
      </c>
      <c r="P266" s="5" t="s">
        <v>558</v>
      </c>
    </row>
    <row r="267" spans="1:16" x14ac:dyDescent="0.2">
      <c r="A267" s="4">
        <v>426</v>
      </c>
      <c r="B267" s="5" t="s">
        <v>1186</v>
      </c>
      <c r="C267" s="5" t="s">
        <v>135</v>
      </c>
      <c r="D267" s="5" t="s">
        <v>1</v>
      </c>
      <c r="E267" s="5" t="s">
        <v>136</v>
      </c>
      <c r="F267" s="5" t="s">
        <v>1</v>
      </c>
      <c r="G267" s="5" t="s">
        <v>1185</v>
      </c>
      <c r="H267" s="5" t="s">
        <v>216</v>
      </c>
      <c r="I267" s="5" t="s">
        <v>217</v>
      </c>
      <c r="J267" s="5" t="s">
        <v>1187</v>
      </c>
      <c r="K267" s="5" t="s">
        <v>1188</v>
      </c>
      <c r="L267" s="5" t="s">
        <v>220</v>
      </c>
      <c r="M267" s="5" t="s">
        <v>1189</v>
      </c>
      <c r="N267" s="5" t="s">
        <v>1190</v>
      </c>
      <c r="O267" s="5" t="s">
        <v>223</v>
      </c>
      <c r="P267" s="5" t="s">
        <v>1191</v>
      </c>
    </row>
    <row r="268" spans="1:16" x14ac:dyDescent="0.2">
      <c r="A268" s="4">
        <v>928</v>
      </c>
      <c r="B268" s="5" t="s">
        <v>427</v>
      </c>
      <c r="C268" s="5" t="s">
        <v>1606</v>
      </c>
      <c r="D268" s="5" t="s">
        <v>1</v>
      </c>
      <c r="E268" s="5" t="s">
        <v>1607</v>
      </c>
      <c r="F268" s="5" t="s">
        <v>425</v>
      </c>
      <c r="G268" s="5" t="s">
        <v>426</v>
      </c>
      <c r="H268" s="5" t="s">
        <v>428</v>
      </c>
      <c r="I268" s="5" t="s">
        <v>217</v>
      </c>
      <c r="J268" s="5" t="s">
        <v>1</v>
      </c>
      <c r="K268" s="5" t="s">
        <v>1</v>
      </c>
      <c r="L268" s="5" t="s">
        <v>1</v>
      </c>
      <c r="M268" s="5" t="s">
        <v>1</v>
      </c>
      <c r="N268" s="5" t="s">
        <v>1</v>
      </c>
      <c r="O268" s="5" t="s">
        <v>1</v>
      </c>
      <c r="P268" s="5" t="s">
        <v>1</v>
      </c>
    </row>
    <row r="269" spans="1:16" x14ac:dyDescent="0.2">
      <c r="A269" s="4">
        <v>819</v>
      </c>
      <c r="B269" s="5" t="s">
        <v>1090</v>
      </c>
      <c r="C269" s="5" t="s">
        <v>1608</v>
      </c>
      <c r="D269" s="5" t="s">
        <v>1</v>
      </c>
      <c r="E269" s="5" t="s">
        <v>1609</v>
      </c>
      <c r="F269" s="5" t="s">
        <v>1610</v>
      </c>
      <c r="G269" s="5" t="s">
        <v>1089</v>
      </c>
      <c r="H269" s="5" t="s">
        <v>216</v>
      </c>
      <c r="I269" s="5" t="s">
        <v>217</v>
      </c>
      <c r="J269" s="5" t="s">
        <v>1</v>
      </c>
      <c r="K269" s="5" t="s">
        <v>1</v>
      </c>
      <c r="L269" s="5" t="s">
        <v>1</v>
      </c>
      <c r="M269" s="5" t="s">
        <v>1</v>
      </c>
      <c r="N269" s="5" t="s">
        <v>1</v>
      </c>
      <c r="O269" s="5" t="s">
        <v>1</v>
      </c>
      <c r="P269" s="5" t="s">
        <v>1</v>
      </c>
    </row>
    <row r="270" spans="1:16" x14ac:dyDescent="0.2">
      <c r="A270" s="4">
        <v>1009</v>
      </c>
      <c r="B270" s="5" t="s">
        <v>278</v>
      </c>
      <c r="C270" s="5" t="s">
        <v>1611</v>
      </c>
      <c r="D270" s="5" t="s">
        <v>1</v>
      </c>
      <c r="E270" s="5" t="s">
        <v>1612</v>
      </c>
      <c r="F270" s="5" t="s">
        <v>276</v>
      </c>
      <c r="G270" s="5" t="s">
        <v>277</v>
      </c>
      <c r="H270" s="5" t="s">
        <v>279</v>
      </c>
      <c r="I270" s="5" t="s">
        <v>217</v>
      </c>
      <c r="J270" s="5" t="s">
        <v>554</v>
      </c>
      <c r="K270" s="5" t="s">
        <v>555</v>
      </c>
      <c r="L270" s="5" t="s">
        <v>556</v>
      </c>
      <c r="M270" s="5" t="s">
        <v>557</v>
      </c>
      <c r="N270" s="5" t="s">
        <v>222</v>
      </c>
      <c r="O270" s="5" t="s">
        <v>223</v>
      </c>
      <c r="P270" s="5" t="s">
        <v>558</v>
      </c>
    </row>
    <row r="271" spans="1:16" x14ac:dyDescent="0.2">
      <c r="A271" s="4">
        <v>951</v>
      </c>
      <c r="B271" s="5" t="s">
        <v>1</v>
      </c>
      <c r="C271" s="5" t="s">
        <v>1613</v>
      </c>
      <c r="D271" s="5" t="s">
        <v>1</v>
      </c>
      <c r="E271" s="5" t="s">
        <v>1614</v>
      </c>
      <c r="F271" s="5" t="s">
        <v>1</v>
      </c>
      <c r="G271" s="5" t="s">
        <v>268</v>
      </c>
      <c r="H271" s="5" t="s">
        <v>1</v>
      </c>
      <c r="I271" s="5" t="s">
        <v>269</v>
      </c>
      <c r="J271" s="5" t="s">
        <v>1</v>
      </c>
      <c r="K271" s="5" t="s">
        <v>1</v>
      </c>
      <c r="L271" s="5" t="s">
        <v>1</v>
      </c>
      <c r="M271" s="5" t="s">
        <v>1</v>
      </c>
      <c r="N271" s="5" t="s">
        <v>1</v>
      </c>
      <c r="O271" s="5" t="s">
        <v>1</v>
      </c>
      <c r="P271" s="5" t="s">
        <v>1</v>
      </c>
    </row>
    <row r="272" spans="1:16" x14ac:dyDescent="0.2">
      <c r="A272" s="4">
        <v>1010</v>
      </c>
      <c r="B272" s="5" t="s">
        <v>278</v>
      </c>
      <c r="C272" s="5" t="s">
        <v>1615</v>
      </c>
      <c r="D272" s="5" t="s">
        <v>1</v>
      </c>
      <c r="E272" s="5" t="s">
        <v>1616</v>
      </c>
      <c r="F272" s="5" t="s">
        <v>276</v>
      </c>
      <c r="G272" s="5" t="s">
        <v>277</v>
      </c>
      <c r="H272" s="5" t="s">
        <v>279</v>
      </c>
      <c r="I272" s="5" t="s">
        <v>217</v>
      </c>
      <c r="J272" s="5" t="s">
        <v>554</v>
      </c>
      <c r="K272" s="5" t="s">
        <v>555</v>
      </c>
      <c r="L272" s="5" t="s">
        <v>556</v>
      </c>
      <c r="M272" s="5" t="s">
        <v>557</v>
      </c>
      <c r="N272" s="5" t="s">
        <v>222</v>
      </c>
      <c r="O272" s="5" t="s">
        <v>223</v>
      </c>
      <c r="P272" s="5" t="s">
        <v>558</v>
      </c>
    </row>
    <row r="273" spans="1:16" x14ac:dyDescent="0.2">
      <c r="A273" s="4">
        <v>999</v>
      </c>
      <c r="B273" s="5" t="s">
        <v>1127</v>
      </c>
      <c r="C273" s="5" t="s">
        <v>1617</v>
      </c>
      <c r="D273" s="5" t="s">
        <v>1</v>
      </c>
      <c r="E273" s="5" t="s">
        <v>1618</v>
      </c>
      <c r="F273" s="5" t="s">
        <v>1125</v>
      </c>
      <c r="G273" s="5" t="s">
        <v>1126</v>
      </c>
      <c r="H273" s="5" t="s">
        <v>216</v>
      </c>
      <c r="I273" s="5" t="s">
        <v>217</v>
      </c>
      <c r="J273" s="5" t="s">
        <v>1</v>
      </c>
      <c r="K273" s="5" t="s">
        <v>1</v>
      </c>
      <c r="L273" s="5" t="s">
        <v>1</v>
      </c>
      <c r="M273" s="5" t="s">
        <v>1</v>
      </c>
      <c r="N273" s="5" t="s">
        <v>1</v>
      </c>
      <c r="O273" s="5" t="s">
        <v>1</v>
      </c>
      <c r="P273" s="5" t="s">
        <v>1</v>
      </c>
    </row>
    <row r="274" spans="1:16" x14ac:dyDescent="0.2">
      <c r="A274" s="4">
        <v>919</v>
      </c>
      <c r="B274" s="5" t="s">
        <v>278</v>
      </c>
      <c r="C274" s="5" t="s">
        <v>1619</v>
      </c>
      <c r="D274" s="5" t="s">
        <v>1</v>
      </c>
      <c r="E274" s="5" t="s">
        <v>1620</v>
      </c>
      <c r="F274" s="5" t="s">
        <v>276</v>
      </c>
      <c r="G274" s="5" t="s">
        <v>277</v>
      </c>
      <c r="H274" s="5" t="s">
        <v>279</v>
      </c>
      <c r="I274" s="5" t="s">
        <v>217</v>
      </c>
      <c r="J274" s="5" t="s">
        <v>1</v>
      </c>
      <c r="K274" s="5" t="s">
        <v>1</v>
      </c>
      <c r="L274" s="5" t="s">
        <v>1</v>
      </c>
      <c r="M274" s="5" t="s">
        <v>1</v>
      </c>
      <c r="N274" s="5" t="s">
        <v>1</v>
      </c>
      <c r="O274" s="5" t="s">
        <v>1</v>
      </c>
      <c r="P274" s="5" t="s">
        <v>1</v>
      </c>
    </row>
    <row r="275" spans="1:16" x14ac:dyDescent="0.2">
      <c r="A275" s="4">
        <v>930</v>
      </c>
      <c r="B275" s="5" t="s">
        <v>818</v>
      </c>
      <c r="C275" s="5" t="s">
        <v>1621</v>
      </c>
      <c r="D275" s="5" t="s">
        <v>1</v>
      </c>
      <c r="E275" s="5" t="s">
        <v>1622</v>
      </c>
      <c r="F275" s="5" t="s">
        <v>1623</v>
      </c>
      <c r="G275" s="5" t="s">
        <v>817</v>
      </c>
      <c r="H275" s="5" t="s">
        <v>216</v>
      </c>
      <c r="I275" s="5" t="s">
        <v>217</v>
      </c>
      <c r="J275" s="5" t="s">
        <v>1</v>
      </c>
      <c r="K275" s="5" t="s">
        <v>1</v>
      </c>
      <c r="L275" s="5" t="s">
        <v>1</v>
      </c>
      <c r="M275" s="5" t="s">
        <v>1</v>
      </c>
      <c r="N275" s="5" t="s">
        <v>1</v>
      </c>
      <c r="O275" s="5" t="s">
        <v>1</v>
      </c>
      <c r="P275" s="5" t="s">
        <v>1</v>
      </c>
    </row>
    <row r="276" spans="1:16" x14ac:dyDescent="0.2">
      <c r="A276" s="4">
        <v>929</v>
      </c>
      <c r="B276" s="5" t="s">
        <v>917</v>
      </c>
      <c r="C276" s="5" t="s">
        <v>1624</v>
      </c>
      <c r="D276" s="5" t="s">
        <v>1</v>
      </c>
      <c r="E276" s="5" t="s">
        <v>1625</v>
      </c>
      <c r="F276" s="5" t="s">
        <v>915</v>
      </c>
      <c r="G276" s="5" t="s">
        <v>916</v>
      </c>
      <c r="H276" s="5" t="s">
        <v>216</v>
      </c>
      <c r="I276" s="5" t="s">
        <v>217</v>
      </c>
      <c r="J276" s="5" t="s">
        <v>1</v>
      </c>
      <c r="K276" s="5" t="s">
        <v>1</v>
      </c>
      <c r="L276" s="5" t="s">
        <v>1</v>
      </c>
      <c r="M276" s="5" t="s">
        <v>1</v>
      </c>
      <c r="N276" s="5" t="s">
        <v>1</v>
      </c>
      <c r="O276" s="5" t="s">
        <v>1</v>
      </c>
      <c r="P276" s="5" t="s">
        <v>1</v>
      </c>
    </row>
    <row r="277" spans="1:16" x14ac:dyDescent="0.2">
      <c r="A277" s="4">
        <v>841</v>
      </c>
      <c r="B277" s="5" t="s">
        <v>1629</v>
      </c>
      <c r="C277" s="5" t="s">
        <v>1626</v>
      </c>
      <c r="D277" s="5" t="s">
        <v>1</v>
      </c>
      <c r="E277" s="5" t="s">
        <v>1627</v>
      </c>
      <c r="F277" s="5" t="s">
        <v>289</v>
      </c>
      <c r="G277" s="5" t="s">
        <v>1628</v>
      </c>
      <c r="H277" s="5" t="s">
        <v>216</v>
      </c>
      <c r="I277" s="5" t="s">
        <v>1630</v>
      </c>
      <c r="J277" s="5" t="s">
        <v>1</v>
      </c>
      <c r="K277" s="5" t="s">
        <v>1</v>
      </c>
      <c r="L277" s="5" t="s">
        <v>1</v>
      </c>
      <c r="M277" s="5" t="s">
        <v>1</v>
      </c>
      <c r="N277" s="5" t="s">
        <v>1</v>
      </c>
      <c r="O277" s="5" t="s">
        <v>1</v>
      </c>
      <c r="P277" s="5" t="s">
        <v>1</v>
      </c>
    </row>
    <row r="278" spans="1:16" x14ac:dyDescent="0.2">
      <c r="A278" s="4">
        <v>842</v>
      </c>
      <c r="B278" s="5" t="s">
        <v>1635</v>
      </c>
      <c r="C278" s="5" t="s">
        <v>1631</v>
      </c>
      <c r="D278" s="5" t="s">
        <v>1</v>
      </c>
      <c r="E278" s="5" t="s">
        <v>1632</v>
      </c>
      <c r="F278" s="5" t="s">
        <v>1633</v>
      </c>
      <c r="G278" s="5" t="s">
        <v>1634</v>
      </c>
      <c r="H278" s="5" t="s">
        <v>279</v>
      </c>
      <c r="I278" s="5" t="s">
        <v>1630</v>
      </c>
      <c r="J278" s="5" t="s">
        <v>1</v>
      </c>
      <c r="K278" s="5" t="s">
        <v>1</v>
      </c>
      <c r="L278" s="5" t="s">
        <v>1</v>
      </c>
      <c r="M278" s="5" t="s">
        <v>1</v>
      </c>
      <c r="N278" s="5" t="s">
        <v>1</v>
      </c>
      <c r="O278" s="5" t="s">
        <v>1</v>
      </c>
      <c r="P278" s="5" t="s">
        <v>1</v>
      </c>
    </row>
    <row r="279" spans="1:16" x14ac:dyDescent="0.2">
      <c r="A279" s="4">
        <v>843</v>
      </c>
      <c r="B279" s="5" t="s">
        <v>1640</v>
      </c>
      <c r="C279" s="5" t="s">
        <v>1636</v>
      </c>
      <c r="D279" s="5" t="s">
        <v>1</v>
      </c>
      <c r="E279" s="5" t="s">
        <v>1637</v>
      </c>
      <c r="F279" s="5" t="s">
        <v>1638</v>
      </c>
      <c r="G279" s="5" t="s">
        <v>1639</v>
      </c>
      <c r="H279" s="5" t="s">
        <v>1641</v>
      </c>
      <c r="I279" s="5" t="s">
        <v>1630</v>
      </c>
      <c r="J279" s="5" t="s">
        <v>1</v>
      </c>
      <c r="K279" s="5" t="s">
        <v>1</v>
      </c>
      <c r="L279" s="5" t="s">
        <v>1</v>
      </c>
      <c r="M279" s="5" t="s">
        <v>1</v>
      </c>
      <c r="N279" s="5" t="s">
        <v>1</v>
      </c>
      <c r="O279" s="5" t="s">
        <v>1</v>
      </c>
      <c r="P279" s="5" t="s">
        <v>1</v>
      </c>
    </row>
    <row r="280" spans="1:16" x14ac:dyDescent="0.2">
      <c r="A280" s="4">
        <v>844</v>
      </c>
      <c r="B280" s="5" t="s">
        <v>1645</v>
      </c>
      <c r="C280" s="5" t="s">
        <v>1642</v>
      </c>
      <c r="D280" s="5" t="s">
        <v>1</v>
      </c>
      <c r="E280" s="5" t="s">
        <v>1643</v>
      </c>
      <c r="F280" s="5" t="s">
        <v>222</v>
      </c>
      <c r="G280" s="5" t="s">
        <v>1644</v>
      </c>
      <c r="H280" s="5" t="s">
        <v>1646</v>
      </c>
      <c r="I280" s="5" t="s">
        <v>1</v>
      </c>
      <c r="J280" s="5" t="s">
        <v>1</v>
      </c>
      <c r="K280" s="5" t="s">
        <v>1</v>
      </c>
      <c r="L280" s="5" t="s">
        <v>1</v>
      </c>
      <c r="M280" s="5" t="s">
        <v>1</v>
      </c>
      <c r="N280" s="5" t="s">
        <v>1</v>
      </c>
      <c r="O280" s="5" t="s">
        <v>1</v>
      </c>
      <c r="P280" s="5" t="s">
        <v>1</v>
      </c>
    </row>
    <row r="281" spans="1:16" x14ac:dyDescent="0.2">
      <c r="A281" s="4">
        <v>845</v>
      </c>
      <c r="B281" s="5" t="s">
        <v>1650</v>
      </c>
      <c r="C281" s="5" t="s">
        <v>1647</v>
      </c>
      <c r="D281" s="5" t="s">
        <v>1</v>
      </c>
      <c r="E281" s="5" t="s">
        <v>1648</v>
      </c>
      <c r="F281" s="5" t="s">
        <v>222</v>
      </c>
      <c r="G281" s="5" t="s">
        <v>1649</v>
      </c>
      <c r="H281" s="5" t="s">
        <v>216</v>
      </c>
      <c r="I281" s="5" t="s">
        <v>1</v>
      </c>
      <c r="J281" s="5" t="s">
        <v>1</v>
      </c>
      <c r="K281" s="5" t="s">
        <v>1</v>
      </c>
      <c r="L281" s="5" t="s">
        <v>1</v>
      </c>
      <c r="M281" s="5" t="s">
        <v>1</v>
      </c>
      <c r="N281" s="5" t="s">
        <v>1</v>
      </c>
      <c r="O281" s="5" t="s">
        <v>1</v>
      </c>
      <c r="P281" s="5" t="s">
        <v>1</v>
      </c>
    </row>
    <row r="282" spans="1:16" x14ac:dyDescent="0.2">
      <c r="A282" s="4">
        <v>846</v>
      </c>
      <c r="B282" s="5" t="s">
        <v>1654</v>
      </c>
      <c r="C282" s="5" t="s">
        <v>1651</v>
      </c>
      <c r="D282" s="5" t="s">
        <v>1</v>
      </c>
      <c r="E282" s="5" t="s">
        <v>1652</v>
      </c>
      <c r="F282" s="5" t="s">
        <v>222</v>
      </c>
      <c r="G282" s="5" t="s">
        <v>1653</v>
      </c>
      <c r="H282" s="5" t="s">
        <v>1655</v>
      </c>
      <c r="I282" s="5" t="s">
        <v>1630</v>
      </c>
      <c r="J282" s="5" t="s">
        <v>1</v>
      </c>
      <c r="K282" s="5" t="s">
        <v>1</v>
      </c>
      <c r="L282" s="5" t="s">
        <v>1</v>
      </c>
      <c r="M282" s="5" t="s">
        <v>1</v>
      </c>
      <c r="N282" s="5" t="s">
        <v>1</v>
      </c>
      <c r="O282" s="5" t="s">
        <v>1</v>
      </c>
      <c r="P282" s="5" t="s">
        <v>1</v>
      </c>
    </row>
    <row r="283" spans="1:16" x14ac:dyDescent="0.2">
      <c r="A283" s="4">
        <v>847</v>
      </c>
      <c r="B283" s="5" t="s">
        <v>1660</v>
      </c>
      <c r="C283" s="5" t="s">
        <v>1656</v>
      </c>
      <c r="D283" s="5" t="s">
        <v>1</v>
      </c>
      <c r="E283" s="5" t="s">
        <v>1657</v>
      </c>
      <c r="F283" s="5" t="s">
        <v>1658</v>
      </c>
      <c r="G283" s="5" t="s">
        <v>1659</v>
      </c>
      <c r="H283" s="5" t="s">
        <v>216</v>
      </c>
      <c r="I283" s="5" t="s">
        <v>1661</v>
      </c>
      <c r="J283" s="5" t="s">
        <v>1</v>
      </c>
      <c r="K283" s="5" t="s">
        <v>1</v>
      </c>
      <c r="L283" s="5" t="s">
        <v>1</v>
      </c>
      <c r="M283" s="5" t="s">
        <v>1</v>
      </c>
      <c r="N283" s="5" t="s">
        <v>1</v>
      </c>
      <c r="O283" s="5" t="s">
        <v>1</v>
      </c>
      <c r="P283" s="5" t="s">
        <v>1</v>
      </c>
    </row>
    <row r="284" spans="1:16" x14ac:dyDescent="0.2">
      <c r="A284" s="4">
        <v>848</v>
      </c>
      <c r="B284" s="5" t="s">
        <v>1654</v>
      </c>
      <c r="C284" s="5" t="s">
        <v>1662</v>
      </c>
      <c r="D284" s="5" t="s">
        <v>1</v>
      </c>
      <c r="E284" s="5" t="s">
        <v>1663</v>
      </c>
      <c r="F284" s="5" t="s">
        <v>222</v>
      </c>
      <c r="G284" s="5" t="s">
        <v>1653</v>
      </c>
      <c r="H284" s="5" t="s">
        <v>1664</v>
      </c>
      <c r="I284" s="5" t="s">
        <v>1630</v>
      </c>
      <c r="J284" s="5" t="s">
        <v>1</v>
      </c>
      <c r="K284" s="5" t="s">
        <v>1</v>
      </c>
      <c r="L284" s="5" t="s">
        <v>1</v>
      </c>
      <c r="M284" s="5" t="s">
        <v>1</v>
      </c>
      <c r="N284" s="5" t="s">
        <v>1</v>
      </c>
      <c r="O284" s="5" t="s">
        <v>1</v>
      </c>
      <c r="P284" s="5" t="s">
        <v>1</v>
      </c>
    </row>
    <row r="285" spans="1:16" x14ac:dyDescent="0.2">
      <c r="A285" s="4">
        <v>849</v>
      </c>
      <c r="B285" s="5" t="s">
        <v>1</v>
      </c>
      <c r="C285" s="5" t="s">
        <v>1665</v>
      </c>
      <c r="D285" s="5" t="s">
        <v>1</v>
      </c>
      <c r="E285" s="5" t="s">
        <v>1666</v>
      </c>
      <c r="F285" s="5" t="s">
        <v>1319</v>
      </c>
      <c r="G285" s="5" t="s">
        <v>1667</v>
      </c>
      <c r="H285" s="5" t="s">
        <v>1</v>
      </c>
      <c r="I285" s="5" t="s">
        <v>1</v>
      </c>
      <c r="J285" s="5" t="s">
        <v>1</v>
      </c>
      <c r="K285" s="5" t="s">
        <v>1</v>
      </c>
      <c r="L285" s="5" t="s">
        <v>1</v>
      </c>
      <c r="M285" s="5" t="s">
        <v>1</v>
      </c>
      <c r="N285" s="5" t="s">
        <v>1</v>
      </c>
      <c r="O285" s="5" t="s">
        <v>1</v>
      </c>
      <c r="P285" s="5" t="s">
        <v>1</v>
      </c>
    </row>
    <row r="286" spans="1:16" x14ac:dyDescent="0.2">
      <c r="A286" s="4">
        <v>427</v>
      </c>
      <c r="B286" s="5" t="s">
        <v>193</v>
      </c>
      <c r="C286" s="5" t="s">
        <v>137</v>
      </c>
      <c r="D286" s="5" t="s">
        <v>1</v>
      </c>
      <c r="E286" s="5" t="s">
        <v>1668</v>
      </c>
      <c r="F286" s="5" t="s">
        <v>1</v>
      </c>
      <c r="G286" s="5" t="s">
        <v>843</v>
      </c>
      <c r="H286" s="5" t="s">
        <v>216</v>
      </c>
      <c r="I286" s="5" t="s">
        <v>217</v>
      </c>
      <c r="J286" s="5" t="s">
        <v>1316</v>
      </c>
      <c r="K286" s="5" t="s">
        <v>1317</v>
      </c>
      <c r="L286" s="5" t="s">
        <v>220</v>
      </c>
      <c r="M286" s="5" t="s">
        <v>1318</v>
      </c>
      <c r="N286" s="5" t="s">
        <v>1319</v>
      </c>
      <c r="O286" s="5" t="s">
        <v>223</v>
      </c>
      <c r="P286" s="5" t="s">
        <v>1320</v>
      </c>
    </row>
    <row r="287" spans="1:16" x14ac:dyDescent="0.2">
      <c r="A287" s="4">
        <v>428</v>
      </c>
      <c r="B287" s="5" t="s">
        <v>1324</v>
      </c>
      <c r="C287" s="5" t="s">
        <v>139</v>
      </c>
      <c r="D287" s="5" t="s">
        <v>1</v>
      </c>
      <c r="E287" s="5" t="s">
        <v>1669</v>
      </c>
      <c r="F287" s="5" t="s">
        <v>1</v>
      </c>
      <c r="G287" s="5" t="s">
        <v>1323</v>
      </c>
      <c r="H287" s="5" t="s">
        <v>216</v>
      </c>
      <c r="I287" s="5" t="s">
        <v>217</v>
      </c>
      <c r="J287" s="5" t="s">
        <v>1325</v>
      </c>
      <c r="K287" s="5" t="s">
        <v>1326</v>
      </c>
      <c r="L287" s="5" t="s">
        <v>1327</v>
      </c>
      <c r="M287" s="5" t="s">
        <v>1328</v>
      </c>
      <c r="N287" s="5" t="s">
        <v>1319</v>
      </c>
      <c r="O287" s="5" t="s">
        <v>223</v>
      </c>
      <c r="P287" s="5" t="s">
        <v>1329</v>
      </c>
    </row>
    <row r="288" spans="1:16" x14ac:dyDescent="0.2">
      <c r="A288" s="4">
        <v>779</v>
      </c>
      <c r="B288" s="5" t="s">
        <v>192</v>
      </c>
      <c r="C288" s="5" t="s">
        <v>1670</v>
      </c>
      <c r="D288" s="5" t="s">
        <v>1</v>
      </c>
      <c r="E288" s="5" t="s">
        <v>1671</v>
      </c>
      <c r="F288" s="5" t="s">
        <v>567</v>
      </c>
      <c r="G288" s="5" t="s">
        <v>954</v>
      </c>
      <c r="H288" s="5" t="s">
        <v>216</v>
      </c>
      <c r="I288" s="5" t="s">
        <v>217</v>
      </c>
      <c r="J288" s="5" t="s">
        <v>1</v>
      </c>
      <c r="K288" s="5" t="s">
        <v>1</v>
      </c>
      <c r="L288" s="5" t="s">
        <v>1</v>
      </c>
      <c r="M288" s="5" t="s">
        <v>1</v>
      </c>
      <c r="N288" s="5" t="s">
        <v>1</v>
      </c>
      <c r="O288" s="5" t="s">
        <v>1</v>
      </c>
      <c r="P288" s="5" t="s">
        <v>1</v>
      </c>
    </row>
    <row r="289" spans="1:16" x14ac:dyDescent="0.2">
      <c r="A289" s="4">
        <v>807</v>
      </c>
      <c r="B289" s="5" t="s">
        <v>278</v>
      </c>
      <c r="C289" s="5" t="s">
        <v>1672</v>
      </c>
      <c r="D289" s="5" t="s">
        <v>1</v>
      </c>
      <c r="E289" s="5" t="s">
        <v>1673</v>
      </c>
      <c r="F289" s="5" t="s">
        <v>276</v>
      </c>
      <c r="G289" s="5" t="s">
        <v>277</v>
      </c>
      <c r="H289" s="5" t="s">
        <v>279</v>
      </c>
      <c r="I289" s="5" t="s">
        <v>217</v>
      </c>
      <c r="J289" s="5" t="s">
        <v>1</v>
      </c>
      <c r="K289" s="5" t="s">
        <v>1</v>
      </c>
      <c r="L289" s="5" t="s">
        <v>1</v>
      </c>
      <c r="M289" s="5" t="s">
        <v>1</v>
      </c>
      <c r="N289" s="5" t="s">
        <v>1</v>
      </c>
      <c r="O289" s="5" t="s">
        <v>1</v>
      </c>
      <c r="P289" s="5" t="s">
        <v>1</v>
      </c>
    </row>
    <row r="290" spans="1:16" x14ac:dyDescent="0.2">
      <c r="A290" s="4">
        <v>906</v>
      </c>
      <c r="B290" s="5" t="s">
        <v>228</v>
      </c>
      <c r="C290" s="5" t="s">
        <v>1674</v>
      </c>
      <c r="D290" s="5" t="s">
        <v>1</v>
      </c>
      <c r="E290" s="5" t="s">
        <v>1675</v>
      </c>
      <c r="F290" s="5" t="s">
        <v>213</v>
      </c>
      <c r="G290" s="5" t="s">
        <v>227</v>
      </c>
      <c r="H290" s="5" t="s">
        <v>216</v>
      </c>
      <c r="I290" s="5" t="s">
        <v>217</v>
      </c>
      <c r="J290" s="5" t="s">
        <v>1</v>
      </c>
      <c r="K290" s="5" t="s">
        <v>1</v>
      </c>
      <c r="L290" s="5" t="s">
        <v>1</v>
      </c>
      <c r="M290" s="5" t="s">
        <v>1</v>
      </c>
      <c r="N290" s="5" t="s">
        <v>1</v>
      </c>
      <c r="O290" s="5" t="s">
        <v>1</v>
      </c>
      <c r="P290" s="5" t="s">
        <v>1</v>
      </c>
    </row>
    <row r="291" spans="1:16" x14ac:dyDescent="0.2">
      <c r="A291" s="4">
        <v>817</v>
      </c>
      <c r="B291" s="5" t="s">
        <v>1</v>
      </c>
      <c r="C291" s="5" t="s">
        <v>1676</v>
      </c>
      <c r="D291" s="5" t="s">
        <v>1</v>
      </c>
      <c r="E291" s="5" t="s">
        <v>1677</v>
      </c>
      <c r="F291" s="5" t="s">
        <v>1586</v>
      </c>
      <c r="G291" s="5" t="s">
        <v>1</v>
      </c>
      <c r="H291" s="5" t="s">
        <v>1</v>
      </c>
      <c r="I291" s="5" t="s">
        <v>269</v>
      </c>
      <c r="J291" s="5" t="s">
        <v>1</v>
      </c>
      <c r="K291" s="5" t="s">
        <v>1</v>
      </c>
      <c r="L291" s="5" t="s">
        <v>1</v>
      </c>
      <c r="M291" s="5" t="s">
        <v>1</v>
      </c>
      <c r="N291" s="5" t="s">
        <v>1</v>
      </c>
      <c r="O291" s="5" t="s">
        <v>1</v>
      </c>
      <c r="P291" s="5" t="s">
        <v>1</v>
      </c>
    </row>
    <row r="292" spans="1:16" x14ac:dyDescent="0.2">
      <c r="A292" s="4">
        <v>809</v>
      </c>
      <c r="B292" s="5" t="s">
        <v>569</v>
      </c>
      <c r="C292" s="5" t="s">
        <v>1678</v>
      </c>
      <c r="D292" s="5" t="s">
        <v>1</v>
      </c>
      <c r="E292" s="5" t="s">
        <v>1679</v>
      </c>
      <c r="F292" s="5" t="s">
        <v>567</v>
      </c>
      <c r="G292" s="5" t="s">
        <v>568</v>
      </c>
      <c r="H292" s="5" t="s">
        <v>216</v>
      </c>
      <c r="I292" s="5" t="s">
        <v>217</v>
      </c>
      <c r="J292" s="5" t="s">
        <v>1</v>
      </c>
      <c r="K292" s="5" t="s">
        <v>1</v>
      </c>
      <c r="L292" s="5" t="s">
        <v>1</v>
      </c>
      <c r="M292" s="5" t="s">
        <v>1</v>
      </c>
      <c r="N292" s="5" t="s">
        <v>1</v>
      </c>
      <c r="O292" s="5" t="s">
        <v>1</v>
      </c>
      <c r="P292" s="5" t="s">
        <v>1</v>
      </c>
    </row>
    <row r="293" spans="1:16" x14ac:dyDescent="0.2">
      <c r="A293" s="4">
        <v>808</v>
      </c>
      <c r="B293" s="5" t="s">
        <v>1</v>
      </c>
      <c r="C293" s="5" t="s">
        <v>1680</v>
      </c>
      <c r="D293" s="5" t="s">
        <v>1</v>
      </c>
      <c r="E293" s="5" t="s">
        <v>1681</v>
      </c>
      <c r="F293" s="5" t="s">
        <v>1586</v>
      </c>
      <c r="G293" s="5" t="s">
        <v>1</v>
      </c>
      <c r="H293" s="5" t="s">
        <v>1</v>
      </c>
      <c r="I293" s="5" t="s">
        <v>269</v>
      </c>
      <c r="J293" s="5" t="s">
        <v>1</v>
      </c>
      <c r="K293" s="5" t="s">
        <v>1</v>
      </c>
      <c r="L293" s="5" t="s">
        <v>1</v>
      </c>
      <c r="M293" s="5" t="s">
        <v>1</v>
      </c>
      <c r="N293" s="5" t="s">
        <v>1</v>
      </c>
      <c r="O293" s="5" t="s">
        <v>1</v>
      </c>
      <c r="P293" s="5" t="s">
        <v>1</v>
      </c>
    </row>
    <row r="294" spans="1:16" x14ac:dyDescent="0.2">
      <c r="A294" s="4">
        <v>850</v>
      </c>
      <c r="B294" s="5" t="s">
        <v>1685</v>
      </c>
      <c r="C294" s="5" t="s">
        <v>1682</v>
      </c>
      <c r="D294" s="5" t="s">
        <v>1</v>
      </c>
      <c r="E294" s="5" t="s">
        <v>1683</v>
      </c>
      <c r="F294" s="5" t="s">
        <v>222</v>
      </c>
      <c r="G294" s="5" t="s">
        <v>1684</v>
      </c>
      <c r="H294" s="5" t="s">
        <v>216</v>
      </c>
      <c r="I294" s="5" t="s">
        <v>1661</v>
      </c>
      <c r="J294" s="5" t="s">
        <v>1</v>
      </c>
      <c r="K294" s="5" t="s">
        <v>1</v>
      </c>
      <c r="L294" s="5" t="s">
        <v>1</v>
      </c>
      <c r="M294" s="5" t="s">
        <v>1</v>
      </c>
      <c r="N294" s="5" t="s">
        <v>1</v>
      </c>
      <c r="O294" s="5" t="s">
        <v>1</v>
      </c>
      <c r="P294" s="5" t="s">
        <v>1</v>
      </c>
    </row>
    <row r="295" spans="1:16" x14ac:dyDescent="0.2">
      <c r="A295" s="4">
        <v>851</v>
      </c>
      <c r="B295" s="5" t="s">
        <v>1689</v>
      </c>
      <c r="C295" s="5" t="s">
        <v>1686</v>
      </c>
      <c r="D295" s="5" t="s">
        <v>1</v>
      </c>
      <c r="E295" s="5" t="s">
        <v>1687</v>
      </c>
      <c r="F295" s="5" t="s">
        <v>1633</v>
      </c>
      <c r="G295" s="5" t="s">
        <v>1688</v>
      </c>
      <c r="H295" s="5" t="s">
        <v>313</v>
      </c>
      <c r="I295" s="5" t="s">
        <v>1</v>
      </c>
      <c r="J295" s="5" t="s">
        <v>1</v>
      </c>
      <c r="K295" s="5" t="s">
        <v>1</v>
      </c>
      <c r="L295" s="5" t="s">
        <v>1</v>
      </c>
      <c r="M295" s="5" t="s">
        <v>1</v>
      </c>
      <c r="N295" s="5" t="s">
        <v>1</v>
      </c>
      <c r="O295" s="5" t="s">
        <v>1</v>
      </c>
      <c r="P295" s="5" t="s">
        <v>1</v>
      </c>
    </row>
    <row r="296" spans="1:16" x14ac:dyDescent="0.2">
      <c r="A296" s="4">
        <v>852</v>
      </c>
      <c r="B296" s="5" t="s">
        <v>1693</v>
      </c>
      <c r="C296" s="5" t="s">
        <v>1690</v>
      </c>
      <c r="D296" s="5" t="s">
        <v>1</v>
      </c>
      <c r="E296" s="5" t="s">
        <v>1691</v>
      </c>
      <c r="F296" s="5" t="s">
        <v>1638</v>
      </c>
      <c r="G296" s="5" t="s">
        <v>1692</v>
      </c>
      <c r="H296" s="5" t="s">
        <v>977</v>
      </c>
      <c r="I296" s="5" t="s">
        <v>1661</v>
      </c>
      <c r="J296" s="5" t="s">
        <v>1</v>
      </c>
      <c r="K296" s="5" t="s">
        <v>1</v>
      </c>
      <c r="L296" s="5" t="s">
        <v>1</v>
      </c>
      <c r="M296" s="5" t="s">
        <v>1</v>
      </c>
      <c r="N296" s="5" t="s">
        <v>1</v>
      </c>
      <c r="O296" s="5" t="s">
        <v>1</v>
      </c>
      <c r="P296" s="5" t="s">
        <v>1</v>
      </c>
    </row>
    <row r="297" spans="1:16" x14ac:dyDescent="0.2">
      <c r="A297" s="4">
        <v>802</v>
      </c>
      <c r="B297" s="5" t="s">
        <v>574</v>
      </c>
      <c r="C297" s="5" t="s">
        <v>1694</v>
      </c>
      <c r="D297" s="5" t="s">
        <v>1</v>
      </c>
      <c r="E297" s="5" t="s">
        <v>1695</v>
      </c>
      <c r="F297" s="5" t="s">
        <v>572</v>
      </c>
      <c r="G297" s="5" t="s">
        <v>573</v>
      </c>
      <c r="H297" s="5" t="s">
        <v>428</v>
      </c>
      <c r="I297" s="5" t="s">
        <v>217</v>
      </c>
      <c r="J297" s="5" t="s">
        <v>1</v>
      </c>
      <c r="K297" s="5" t="s">
        <v>1</v>
      </c>
      <c r="L297" s="5" t="s">
        <v>1</v>
      </c>
      <c r="M297" s="5" t="s">
        <v>1</v>
      </c>
      <c r="N297" s="5" t="s">
        <v>1</v>
      </c>
      <c r="O297" s="5" t="s">
        <v>1</v>
      </c>
      <c r="P297" s="5" t="s">
        <v>1</v>
      </c>
    </row>
    <row r="298" spans="1:16" x14ac:dyDescent="0.2">
      <c r="A298" s="4">
        <v>935</v>
      </c>
      <c r="B298" s="5" t="s">
        <v>1127</v>
      </c>
      <c r="C298" s="5" t="s">
        <v>1696</v>
      </c>
      <c r="D298" s="5" t="s">
        <v>1</v>
      </c>
      <c r="E298" s="5" t="s">
        <v>1697</v>
      </c>
      <c r="F298" s="5" t="s">
        <v>1125</v>
      </c>
      <c r="G298" s="5" t="s">
        <v>1126</v>
      </c>
      <c r="H298" s="5" t="s">
        <v>216</v>
      </c>
      <c r="I298" s="5" t="s">
        <v>217</v>
      </c>
      <c r="J298" s="5" t="s">
        <v>1</v>
      </c>
      <c r="K298" s="5" t="s">
        <v>1</v>
      </c>
      <c r="L298" s="5" t="s">
        <v>1</v>
      </c>
      <c r="M298" s="5" t="s">
        <v>1</v>
      </c>
      <c r="N298" s="5" t="s">
        <v>1</v>
      </c>
      <c r="O298" s="5" t="s">
        <v>1</v>
      </c>
      <c r="P298" s="5" t="s">
        <v>1</v>
      </c>
    </row>
    <row r="299" spans="1:16" x14ac:dyDescent="0.2">
      <c r="A299" s="4">
        <v>970</v>
      </c>
      <c r="B299" s="5" t="s">
        <v>1701</v>
      </c>
      <c r="C299" s="5" t="s">
        <v>1698</v>
      </c>
      <c r="D299" s="5" t="s">
        <v>1</v>
      </c>
      <c r="E299" s="5" t="s">
        <v>1699</v>
      </c>
      <c r="F299" s="5" t="s">
        <v>1</v>
      </c>
      <c r="G299" s="5" t="s">
        <v>1700</v>
      </c>
      <c r="H299" s="5" t="s">
        <v>216</v>
      </c>
      <c r="I299" s="5" t="s">
        <v>1</v>
      </c>
      <c r="J299" s="5" t="s">
        <v>1</v>
      </c>
      <c r="K299" s="5" t="s">
        <v>1</v>
      </c>
      <c r="L299" s="5" t="s">
        <v>1</v>
      </c>
      <c r="M299" s="5" t="s">
        <v>1</v>
      </c>
      <c r="N299" s="5" t="s">
        <v>1</v>
      </c>
      <c r="O299" s="5" t="s">
        <v>1</v>
      </c>
      <c r="P299" s="5" t="s">
        <v>1</v>
      </c>
    </row>
    <row r="300" spans="1:16" x14ac:dyDescent="0.2">
      <c r="A300" s="4">
        <v>971</v>
      </c>
      <c r="B300" s="5" t="s">
        <v>1705</v>
      </c>
      <c r="C300" s="5" t="s">
        <v>1702</v>
      </c>
      <c r="D300" s="5" t="s">
        <v>1</v>
      </c>
      <c r="E300" s="5" t="s">
        <v>1703</v>
      </c>
      <c r="F300" s="5" t="s">
        <v>1</v>
      </c>
      <c r="G300" s="5" t="s">
        <v>1704</v>
      </c>
      <c r="H300" s="5" t="s">
        <v>216</v>
      </c>
      <c r="I300" s="5" t="s">
        <v>1</v>
      </c>
      <c r="J300" s="5" t="s">
        <v>1</v>
      </c>
      <c r="K300" s="5" t="s">
        <v>1</v>
      </c>
      <c r="L300" s="5" t="s">
        <v>1</v>
      </c>
      <c r="M300" s="5" t="s">
        <v>1</v>
      </c>
      <c r="N300" s="5" t="s">
        <v>1</v>
      </c>
      <c r="O300" s="5" t="s">
        <v>1</v>
      </c>
      <c r="P300" s="5" t="s">
        <v>1</v>
      </c>
    </row>
    <row r="301" spans="1:16" x14ac:dyDescent="0.2">
      <c r="A301" s="4">
        <v>987</v>
      </c>
      <c r="B301" s="5" t="s">
        <v>1709</v>
      </c>
      <c r="C301" s="5" t="s">
        <v>1706</v>
      </c>
      <c r="D301" s="5" t="s">
        <v>1</v>
      </c>
      <c r="E301" s="5" t="s">
        <v>1707</v>
      </c>
      <c r="F301" s="5" t="s">
        <v>1</v>
      </c>
      <c r="G301" s="5" t="s">
        <v>1708</v>
      </c>
      <c r="H301" s="5" t="s">
        <v>428</v>
      </c>
      <c r="I301" s="5" t="s">
        <v>1661</v>
      </c>
      <c r="J301" s="5" t="s">
        <v>1</v>
      </c>
      <c r="K301" s="5" t="s">
        <v>1</v>
      </c>
      <c r="L301" s="5" t="s">
        <v>1</v>
      </c>
      <c r="M301" s="5" t="s">
        <v>1</v>
      </c>
      <c r="N301" s="5" t="s">
        <v>1</v>
      </c>
      <c r="O301" s="5" t="s">
        <v>1</v>
      </c>
      <c r="P301" s="5" t="s">
        <v>1</v>
      </c>
    </row>
    <row r="302" spans="1:16" x14ac:dyDescent="0.2">
      <c r="A302" s="4">
        <v>988</v>
      </c>
      <c r="B302" s="5" t="s">
        <v>1712</v>
      </c>
      <c r="C302" s="5" t="s">
        <v>1710</v>
      </c>
      <c r="D302" s="5" t="s">
        <v>1</v>
      </c>
      <c r="E302" s="5" t="s">
        <v>1711</v>
      </c>
      <c r="F302" s="5" t="s">
        <v>222</v>
      </c>
      <c r="G302" s="5" t="s">
        <v>1644</v>
      </c>
      <c r="H302" s="5" t="s">
        <v>1713</v>
      </c>
      <c r="I302" s="5" t="s">
        <v>1</v>
      </c>
      <c r="J302" s="5" t="s">
        <v>1</v>
      </c>
      <c r="K302" s="5" t="s">
        <v>1</v>
      </c>
      <c r="L302" s="5" t="s">
        <v>1</v>
      </c>
      <c r="M302" s="5" t="s">
        <v>1</v>
      </c>
      <c r="N302" s="5" t="s">
        <v>1</v>
      </c>
      <c r="O302" s="5" t="s">
        <v>1</v>
      </c>
      <c r="P302" s="5" t="s">
        <v>1</v>
      </c>
    </row>
    <row r="303" spans="1:16" x14ac:dyDescent="0.2">
      <c r="A303" s="4">
        <v>972</v>
      </c>
      <c r="B303" s="5" t="s">
        <v>1717</v>
      </c>
      <c r="C303" s="5" t="s">
        <v>1714</v>
      </c>
      <c r="D303" s="5" t="s">
        <v>1</v>
      </c>
      <c r="E303" s="5" t="s">
        <v>1715</v>
      </c>
      <c r="F303" s="5" t="s">
        <v>1</v>
      </c>
      <c r="G303" s="5" t="s">
        <v>1716</v>
      </c>
      <c r="H303" s="5" t="s">
        <v>216</v>
      </c>
      <c r="I303" s="5" t="s">
        <v>1</v>
      </c>
      <c r="J303" s="5" t="s">
        <v>1</v>
      </c>
      <c r="K303" s="5" t="s">
        <v>1</v>
      </c>
      <c r="L303" s="5" t="s">
        <v>1</v>
      </c>
      <c r="M303" s="5" t="s">
        <v>1</v>
      </c>
      <c r="N303" s="5" t="s">
        <v>1</v>
      </c>
      <c r="O303" s="5" t="s">
        <v>1</v>
      </c>
      <c r="P303" s="5" t="s">
        <v>1</v>
      </c>
    </row>
    <row r="304" spans="1:16" x14ac:dyDescent="0.2">
      <c r="A304" s="4">
        <v>973</v>
      </c>
      <c r="B304" s="5" t="s">
        <v>1721</v>
      </c>
      <c r="C304" s="5" t="s">
        <v>1718</v>
      </c>
      <c r="D304" s="5" t="s">
        <v>1</v>
      </c>
      <c r="E304" s="5" t="s">
        <v>1719</v>
      </c>
      <c r="F304" s="5" t="s">
        <v>1</v>
      </c>
      <c r="G304" s="5" t="s">
        <v>1720</v>
      </c>
      <c r="H304" s="5" t="s">
        <v>313</v>
      </c>
      <c r="I304" s="5" t="s">
        <v>1</v>
      </c>
      <c r="J304" s="5" t="s">
        <v>1</v>
      </c>
      <c r="K304" s="5" t="s">
        <v>1</v>
      </c>
      <c r="L304" s="5" t="s">
        <v>1</v>
      </c>
      <c r="M304" s="5" t="s">
        <v>1</v>
      </c>
      <c r="N304" s="5" t="s">
        <v>1</v>
      </c>
      <c r="O304" s="5" t="s">
        <v>1</v>
      </c>
      <c r="P304" s="5" t="s">
        <v>1</v>
      </c>
    </row>
    <row r="305" spans="1:16" x14ac:dyDescent="0.2">
      <c r="A305" s="4">
        <v>974</v>
      </c>
      <c r="B305" s="5" t="s">
        <v>1725</v>
      </c>
      <c r="C305" s="5" t="s">
        <v>1722</v>
      </c>
      <c r="D305" s="5" t="s">
        <v>1</v>
      </c>
      <c r="E305" s="5" t="s">
        <v>1723</v>
      </c>
      <c r="F305" s="5" t="s">
        <v>1</v>
      </c>
      <c r="G305" s="5" t="s">
        <v>1724</v>
      </c>
      <c r="H305" s="5" t="s">
        <v>216</v>
      </c>
      <c r="I305" s="5" t="s">
        <v>1661</v>
      </c>
      <c r="J305" s="5" t="s">
        <v>1</v>
      </c>
      <c r="K305" s="5" t="s">
        <v>1</v>
      </c>
      <c r="L305" s="5" t="s">
        <v>1</v>
      </c>
      <c r="M305" s="5" t="s">
        <v>1</v>
      </c>
      <c r="N305" s="5" t="s">
        <v>1</v>
      </c>
      <c r="O305" s="5" t="s">
        <v>1</v>
      </c>
      <c r="P305" s="5" t="s">
        <v>1</v>
      </c>
    </row>
    <row r="306" spans="1:16" x14ac:dyDescent="0.2">
      <c r="A306" s="4">
        <v>975</v>
      </c>
      <c r="B306" s="5" t="s">
        <v>1729</v>
      </c>
      <c r="C306" s="5" t="s">
        <v>1726</v>
      </c>
      <c r="D306" s="5" t="s">
        <v>1</v>
      </c>
      <c r="E306" s="5" t="s">
        <v>1727</v>
      </c>
      <c r="F306" s="5" t="s">
        <v>1</v>
      </c>
      <c r="G306" s="5" t="s">
        <v>1728</v>
      </c>
      <c r="H306" s="5" t="s">
        <v>216</v>
      </c>
      <c r="I306" s="5" t="s">
        <v>1</v>
      </c>
      <c r="J306" s="5" t="s">
        <v>1</v>
      </c>
      <c r="K306" s="5" t="s">
        <v>1</v>
      </c>
      <c r="L306" s="5" t="s">
        <v>1</v>
      </c>
      <c r="M306" s="5" t="s">
        <v>1</v>
      </c>
      <c r="N306" s="5" t="s">
        <v>1</v>
      </c>
      <c r="O306" s="5" t="s">
        <v>1</v>
      </c>
      <c r="P306" s="5" t="s">
        <v>1</v>
      </c>
    </row>
    <row r="307" spans="1:16" x14ac:dyDescent="0.2">
      <c r="A307" s="4">
        <v>976</v>
      </c>
      <c r="B307" s="5" t="s">
        <v>1733</v>
      </c>
      <c r="C307" s="5" t="s">
        <v>1730</v>
      </c>
      <c r="D307" s="5" t="s">
        <v>1</v>
      </c>
      <c r="E307" s="5" t="s">
        <v>1731</v>
      </c>
      <c r="F307" s="5" t="s">
        <v>1</v>
      </c>
      <c r="G307" s="5" t="s">
        <v>1732</v>
      </c>
      <c r="H307" s="5" t="s">
        <v>216</v>
      </c>
      <c r="I307" s="5" t="s">
        <v>1</v>
      </c>
      <c r="J307" s="5" t="s">
        <v>1</v>
      </c>
      <c r="K307" s="5" t="s">
        <v>1</v>
      </c>
      <c r="L307" s="5" t="s">
        <v>1</v>
      </c>
      <c r="M307" s="5" t="s">
        <v>1</v>
      </c>
      <c r="N307" s="5" t="s">
        <v>1</v>
      </c>
      <c r="O307" s="5" t="s">
        <v>1</v>
      </c>
      <c r="P307" s="5" t="s">
        <v>1</v>
      </c>
    </row>
    <row r="308" spans="1:16" x14ac:dyDescent="0.2">
      <c r="A308" s="4">
        <v>977</v>
      </c>
      <c r="B308" s="5" t="s">
        <v>1701</v>
      </c>
      <c r="C308" s="5" t="s">
        <v>1734</v>
      </c>
      <c r="D308" s="5" t="s">
        <v>1</v>
      </c>
      <c r="E308" s="5" t="s">
        <v>1735</v>
      </c>
      <c r="F308" s="5" t="s">
        <v>1</v>
      </c>
      <c r="G308" s="5" t="s">
        <v>1736</v>
      </c>
      <c r="H308" s="5" t="s">
        <v>216</v>
      </c>
      <c r="I308" s="5" t="s">
        <v>1</v>
      </c>
      <c r="J308" s="5" t="s">
        <v>1</v>
      </c>
      <c r="K308" s="5" t="s">
        <v>1</v>
      </c>
      <c r="L308" s="5" t="s">
        <v>1</v>
      </c>
      <c r="M308" s="5" t="s">
        <v>1</v>
      </c>
      <c r="N308" s="5" t="s">
        <v>1</v>
      </c>
      <c r="O308" s="5" t="s">
        <v>1</v>
      </c>
      <c r="P308" s="5" t="s">
        <v>1</v>
      </c>
    </row>
    <row r="309" spans="1:16" x14ac:dyDescent="0.2">
      <c r="A309" s="4">
        <v>932</v>
      </c>
      <c r="B309" s="5" t="s">
        <v>192</v>
      </c>
      <c r="C309" s="5" t="s">
        <v>1737</v>
      </c>
      <c r="D309" s="5" t="s">
        <v>1</v>
      </c>
      <c r="E309" s="5" t="s">
        <v>1738</v>
      </c>
      <c r="F309" s="5" t="s">
        <v>567</v>
      </c>
      <c r="G309" s="5" t="s">
        <v>954</v>
      </c>
      <c r="H309" s="5" t="s">
        <v>216</v>
      </c>
      <c r="I309" s="5" t="s">
        <v>217</v>
      </c>
      <c r="J309" s="5" t="s">
        <v>1</v>
      </c>
      <c r="K309" s="5" t="s">
        <v>1</v>
      </c>
      <c r="L309" s="5" t="s">
        <v>1</v>
      </c>
      <c r="M309" s="5" t="s">
        <v>1</v>
      </c>
      <c r="N309" s="5" t="s">
        <v>1</v>
      </c>
      <c r="O309" s="5" t="s">
        <v>1</v>
      </c>
      <c r="P309" s="5" t="s">
        <v>1</v>
      </c>
    </row>
    <row r="310" spans="1:16" x14ac:dyDescent="0.2">
      <c r="A310" s="4">
        <v>978</v>
      </c>
      <c r="B310" s="5" t="s">
        <v>1742</v>
      </c>
      <c r="C310" s="5" t="s">
        <v>1739</v>
      </c>
      <c r="D310" s="5" t="s">
        <v>1</v>
      </c>
      <c r="E310" s="5" t="s">
        <v>1740</v>
      </c>
      <c r="F310" s="5" t="s">
        <v>1</v>
      </c>
      <c r="G310" s="5" t="s">
        <v>1741</v>
      </c>
      <c r="H310" s="5" t="s">
        <v>216</v>
      </c>
      <c r="I310" s="5" t="s">
        <v>1661</v>
      </c>
      <c r="J310" s="5" t="s">
        <v>1</v>
      </c>
      <c r="K310" s="5" t="s">
        <v>1</v>
      </c>
      <c r="L310" s="5" t="s">
        <v>1</v>
      </c>
      <c r="M310" s="5" t="s">
        <v>1</v>
      </c>
      <c r="N310" s="5" t="s">
        <v>1</v>
      </c>
      <c r="O310" s="5" t="s">
        <v>1</v>
      </c>
      <c r="P310" s="5" t="s">
        <v>1</v>
      </c>
    </row>
    <row r="311" spans="1:16" x14ac:dyDescent="0.2">
      <c r="A311" s="4">
        <v>429</v>
      </c>
      <c r="B311" s="5" t="s">
        <v>194</v>
      </c>
      <c r="C311" s="5" t="s">
        <v>141</v>
      </c>
      <c r="D311" s="5" t="s">
        <v>1</v>
      </c>
      <c r="E311" s="5" t="s">
        <v>142</v>
      </c>
      <c r="F311" s="5" t="s">
        <v>1</v>
      </c>
      <c r="G311" s="5" t="s">
        <v>1516</v>
      </c>
      <c r="H311" s="5" t="s">
        <v>216</v>
      </c>
      <c r="I311" s="5" t="s">
        <v>217</v>
      </c>
      <c r="J311" s="5" t="s">
        <v>1517</v>
      </c>
      <c r="K311" s="5" t="s">
        <v>1518</v>
      </c>
      <c r="L311" s="5" t="s">
        <v>220</v>
      </c>
      <c r="M311" s="5" t="s">
        <v>1519</v>
      </c>
      <c r="N311" s="5" t="s">
        <v>1520</v>
      </c>
      <c r="O311" s="5" t="s">
        <v>223</v>
      </c>
      <c r="P311" s="5" t="s">
        <v>1521</v>
      </c>
    </row>
    <row r="312" spans="1:16" x14ac:dyDescent="0.2">
      <c r="A312" s="4">
        <v>982</v>
      </c>
      <c r="B312" s="5" t="s">
        <v>1525</v>
      </c>
      <c r="C312" s="5" t="s">
        <v>143</v>
      </c>
      <c r="D312" s="5" t="s">
        <v>1</v>
      </c>
      <c r="E312" s="5" t="s">
        <v>1523</v>
      </c>
      <c r="F312" s="5" t="s">
        <v>526</v>
      </c>
      <c r="G312" s="5" t="s">
        <v>1524</v>
      </c>
      <c r="H312" s="5" t="s">
        <v>216</v>
      </c>
      <c r="I312" s="5" t="s">
        <v>217</v>
      </c>
      <c r="J312" s="5" t="s">
        <v>1</v>
      </c>
      <c r="K312" s="5" t="s">
        <v>1</v>
      </c>
      <c r="L312" s="5" t="s">
        <v>1</v>
      </c>
      <c r="M312" s="5" t="s">
        <v>1</v>
      </c>
      <c r="N312" s="5" t="s">
        <v>1</v>
      </c>
      <c r="O312" s="5" t="s">
        <v>1</v>
      </c>
      <c r="P312" s="5" t="s">
        <v>1</v>
      </c>
    </row>
    <row r="313" spans="1:16" x14ac:dyDescent="0.2">
      <c r="A313" s="4">
        <v>430</v>
      </c>
      <c r="B313" s="5" t="s">
        <v>1529</v>
      </c>
      <c r="C313" s="5" t="s">
        <v>145</v>
      </c>
      <c r="D313" s="5" t="s">
        <v>1</v>
      </c>
      <c r="E313" s="5" t="s">
        <v>146</v>
      </c>
      <c r="F313" s="5" t="s">
        <v>1</v>
      </c>
      <c r="G313" s="5" t="s">
        <v>1528</v>
      </c>
      <c r="H313" s="5" t="s">
        <v>216</v>
      </c>
      <c r="I313" s="5" t="s">
        <v>217</v>
      </c>
      <c r="J313" s="5" t="s">
        <v>1530</v>
      </c>
      <c r="K313" s="5" t="s">
        <v>1531</v>
      </c>
      <c r="L313" s="5" t="s">
        <v>220</v>
      </c>
      <c r="M313" s="5" t="s">
        <v>1532</v>
      </c>
      <c r="N313" s="5" t="s">
        <v>1533</v>
      </c>
      <c r="O313" s="5" t="s">
        <v>223</v>
      </c>
      <c r="P313" s="5" t="s">
        <v>1534</v>
      </c>
    </row>
    <row r="314" spans="1:16" x14ac:dyDescent="0.2">
      <c r="A314" s="4">
        <v>959</v>
      </c>
      <c r="B314" s="5" t="s">
        <v>278</v>
      </c>
      <c r="C314" s="5" t="s">
        <v>1743</v>
      </c>
      <c r="D314" s="5" t="s">
        <v>1</v>
      </c>
      <c r="E314" s="5" t="s">
        <v>1744</v>
      </c>
      <c r="F314" s="5" t="s">
        <v>222</v>
      </c>
      <c r="G314" s="5" t="s">
        <v>277</v>
      </c>
      <c r="H314" s="5" t="s">
        <v>279</v>
      </c>
      <c r="I314" s="5" t="s">
        <v>217</v>
      </c>
      <c r="J314" s="5" t="s">
        <v>1</v>
      </c>
      <c r="K314" s="5" t="s">
        <v>1</v>
      </c>
      <c r="L314" s="5" t="s">
        <v>1</v>
      </c>
      <c r="M314" s="5" t="s">
        <v>1</v>
      </c>
      <c r="N314" s="5" t="s">
        <v>1</v>
      </c>
      <c r="O314" s="5" t="s">
        <v>1</v>
      </c>
      <c r="P314" s="5" t="s">
        <v>1</v>
      </c>
    </row>
    <row r="315" spans="1:16" x14ac:dyDescent="0.2">
      <c r="A315" s="4">
        <v>925</v>
      </c>
      <c r="B315" s="5" t="s">
        <v>849</v>
      </c>
      <c r="C315" s="5" t="s">
        <v>1745</v>
      </c>
      <c r="D315" s="5" t="s">
        <v>1</v>
      </c>
      <c r="E315" s="5" t="s">
        <v>1746</v>
      </c>
      <c r="F315" s="5" t="s">
        <v>847</v>
      </c>
      <c r="G315" s="5" t="s">
        <v>848</v>
      </c>
      <c r="H315" s="5" t="s">
        <v>216</v>
      </c>
      <c r="I315" s="5" t="s">
        <v>217</v>
      </c>
      <c r="J315" s="5" t="s">
        <v>1</v>
      </c>
      <c r="K315" s="5" t="s">
        <v>1</v>
      </c>
      <c r="L315" s="5" t="s">
        <v>1</v>
      </c>
      <c r="M315" s="5" t="s">
        <v>1</v>
      </c>
      <c r="N315" s="5" t="s">
        <v>1</v>
      </c>
      <c r="O315" s="5" t="s">
        <v>1</v>
      </c>
      <c r="P315" s="5" t="s">
        <v>1</v>
      </c>
    </row>
    <row r="316" spans="1:16" x14ac:dyDescent="0.2">
      <c r="A316" s="4">
        <v>431</v>
      </c>
      <c r="B316" s="5" t="s">
        <v>1</v>
      </c>
      <c r="C316" s="5" t="s">
        <v>1747</v>
      </c>
      <c r="D316" s="5" t="s">
        <v>1</v>
      </c>
      <c r="E316" s="5" t="s">
        <v>1748</v>
      </c>
      <c r="F316" s="5" t="s">
        <v>1</v>
      </c>
      <c r="G316" s="5" t="s">
        <v>1749</v>
      </c>
      <c r="H316" s="5" t="s">
        <v>1</v>
      </c>
      <c r="I316" s="5" t="s">
        <v>217</v>
      </c>
      <c r="J316" s="5" t="s">
        <v>1</v>
      </c>
      <c r="K316" s="5" t="s">
        <v>1</v>
      </c>
      <c r="L316" s="5" t="s">
        <v>1</v>
      </c>
      <c r="M316" s="5" t="s">
        <v>1</v>
      </c>
      <c r="N316" s="5" t="s">
        <v>1</v>
      </c>
      <c r="O316" s="5" t="s">
        <v>1</v>
      </c>
      <c r="P316" s="5" t="s">
        <v>1</v>
      </c>
    </row>
    <row r="317" spans="1:16" x14ac:dyDescent="0.2">
      <c r="A317" s="4">
        <v>432</v>
      </c>
      <c r="B317" s="5" t="s">
        <v>1751</v>
      </c>
      <c r="C317" s="5" t="s">
        <v>147</v>
      </c>
      <c r="D317" s="5" t="s">
        <v>1</v>
      </c>
      <c r="E317" s="5" t="s">
        <v>148</v>
      </c>
      <c r="F317" s="5" t="s">
        <v>1</v>
      </c>
      <c r="G317" s="5" t="s">
        <v>1750</v>
      </c>
      <c r="H317" s="5" t="s">
        <v>216</v>
      </c>
      <c r="I317" s="5" t="s">
        <v>217</v>
      </c>
      <c r="J317" s="5" t="s">
        <v>1752</v>
      </c>
      <c r="K317" s="5" t="s">
        <v>1753</v>
      </c>
      <c r="L317" s="5" t="s">
        <v>220</v>
      </c>
      <c r="M317" s="5" t="s">
        <v>1754</v>
      </c>
      <c r="N317" s="5" t="s">
        <v>1755</v>
      </c>
      <c r="O317" s="5" t="s">
        <v>223</v>
      </c>
      <c r="P317" s="5" t="s">
        <v>1756</v>
      </c>
    </row>
    <row r="318" spans="1:16" x14ac:dyDescent="0.2">
      <c r="A318" s="4">
        <v>433</v>
      </c>
      <c r="B318" s="5" t="s">
        <v>1758</v>
      </c>
      <c r="C318" s="5" t="s">
        <v>149</v>
      </c>
      <c r="D318" s="5" t="s">
        <v>1</v>
      </c>
      <c r="E318" s="5" t="s">
        <v>150</v>
      </c>
      <c r="F318" s="5" t="s">
        <v>1</v>
      </c>
      <c r="G318" s="5" t="s">
        <v>1757</v>
      </c>
      <c r="H318" s="5" t="s">
        <v>216</v>
      </c>
      <c r="I318" s="5" t="s">
        <v>217</v>
      </c>
      <c r="J318" s="5" t="s">
        <v>1759</v>
      </c>
      <c r="K318" s="5" t="s">
        <v>1760</v>
      </c>
      <c r="L318" s="5" t="s">
        <v>220</v>
      </c>
      <c r="M318" s="5" t="s">
        <v>490</v>
      </c>
      <c r="N318" s="5" t="s">
        <v>491</v>
      </c>
      <c r="O318" s="5" t="s">
        <v>223</v>
      </c>
      <c r="P318" s="5" t="s">
        <v>492</v>
      </c>
    </row>
    <row r="319" spans="1:16" x14ac:dyDescent="0.2">
      <c r="A319" s="4">
        <v>434</v>
      </c>
      <c r="B319" s="5" t="s">
        <v>1764</v>
      </c>
      <c r="C319" s="5" t="s">
        <v>1761</v>
      </c>
      <c r="D319" s="5" t="s">
        <v>1</v>
      </c>
      <c r="E319" s="5" t="s">
        <v>1762</v>
      </c>
      <c r="F319" s="5" t="s">
        <v>1</v>
      </c>
      <c r="G319" s="5" t="s">
        <v>1763</v>
      </c>
      <c r="H319" s="5" t="s">
        <v>977</v>
      </c>
      <c r="I319" s="5" t="s">
        <v>217</v>
      </c>
      <c r="J319" s="5" t="s">
        <v>1765</v>
      </c>
      <c r="K319" s="5" t="s">
        <v>1766</v>
      </c>
      <c r="L319" s="5" t="s">
        <v>220</v>
      </c>
      <c r="M319" s="5" t="s">
        <v>1767</v>
      </c>
      <c r="N319" s="5" t="s">
        <v>1768</v>
      </c>
      <c r="O319" s="5" t="s">
        <v>223</v>
      </c>
      <c r="P319" s="5" t="s">
        <v>1769</v>
      </c>
    </row>
    <row r="320" spans="1:16" x14ac:dyDescent="0.2">
      <c r="A320" s="4">
        <v>435</v>
      </c>
      <c r="B320" s="5" t="s">
        <v>1771</v>
      </c>
      <c r="C320" s="5" t="s">
        <v>151</v>
      </c>
      <c r="D320" s="5" t="s">
        <v>1</v>
      </c>
      <c r="E320" s="5" t="s">
        <v>152</v>
      </c>
      <c r="F320" s="5" t="s">
        <v>1</v>
      </c>
      <c r="G320" s="5" t="s">
        <v>1770</v>
      </c>
      <c r="H320" s="5" t="s">
        <v>216</v>
      </c>
      <c r="I320" s="5" t="s">
        <v>217</v>
      </c>
      <c r="J320" s="5" t="s">
        <v>1772</v>
      </c>
      <c r="K320" s="5" t="s">
        <v>1773</v>
      </c>
      <c r="L320" s="5" t="s">
        <v>220</v>
      </c>
      <c r="M320" s="5" t="s">
        <v>1774</v>
      </c>
      <c r="N320" s="5" t="s">
        <v>922</v>
      </c>
      <c r="O320" s="5" t="s">
        <v>223</v>
      </c>
      <c r="P320" s="5" t="s">
        <v>923</v>
      </c>
    </row>
    <row r="321" spans="1:16" x14ac:dyDescent="0.2">
      <c r="A321" s="4">
        <v>436</v>
      </c>
      <c r="B321" s="5" t="s">
        <v>273</v>
      </c>
      <c r="C321" s="5" t="s">
        <v>153</v>
      </c>
      <c r="D321" s="5" t="s">
        <v>1</v>
      </c>
      <c r="E321" s="5" t="s">
        <v>1775</v>
      </c>
      <c r="F321" s="5" t="s">
        <v>1</v>
      </c>
      <c r="G321" s="5" t="s">
        <v>272</v>
      </c>
      <c r="H321" s="5" t="s">
        <v>216</v>
      </c>
      <c r="I321" s="5" t="s">
        <v>217</v>
      </c>
      <c r="J321" s="5" t="s">
        <v>1775</v>
      </c>
      <c r="K321" s="5" t="s">
        <v>1776</v>
      </c>
      <c r="L321" s="5" t="s">
        <v>220</v>
      </c>
      <c r="M321" s="5" t="s">
        <v>1777</v>
      </c>
      <c r="N321" s="5" t="s">
        <v>1778</v>
      </c>
      <c r="O321" s="5" t="s">
        <v>223</v>
      </c>
      <c r="P321" s="5" t="s">
        <v>1779</v>
      </c>
    </row>
    <row r="322" spans="1:16" x14ac:dyDescent="0.2">
      <c r="A322" s="4">
        <v>437</v>
      </c>
      <c r="B322" s="5" t="s">
        <v>1782</v>
      </c>
      <c r="C322" s="5" t="s">
        <v>155</v>
      </c>
      <c r="D322" s="5" t="s">
        <v>1</v>
      </c>
      <c r="E322" s="5" t="s">
        <v>1780</v>
      </c>
      <c r="F322" s="5" t="s">
        <v>1</v>
      </c>
      <c r="G322" s="5" t="s">
        <v>1781</v>
      </c>
      <c r="H322" s="5" t="s">
        <v>216</v>
      </c>
      <c r="I322" s="5" t="s">
        <v>217</v>
      </c>
      <c r="J322" s="5" t="s">
        <v>1783</v>
      </c>
      <c r="K322" s="5" t="s">
        <v>1784</v>
      </c>
      <c r="L322" s="5" t="s">
        <v>220</v>
      </c>
      <c r="M322" s="5" t="s">
        <v>1785</v>
      </c>
      <c r="N322" s="5" t="s">
        <v>1379</v>
      </c>
      <c r="O322" s="5" t="s">
        <v>223</v>
      </c>
      <c r="P322" s="5" t="s">
        <v>1380</v>
      </c>
    </row>
    <row r="323" spans="1:16" x14ac:dyDescent="0.2">
      <c r="A323" s="4">
        <v>438</v>
      </c>
      <c r="B323" s="5" t="s">
        <v>1787</v>
      </c>
      <c r="C323" s="5" t="s">
        <v>157</v>
      </c>
      <c r="D323" s="5" t="s">
        <v>1</v>
      </c>
      <c r="E323" s="5" t="s">
        <v>158</v>
      </c>
      <c r="F323" s="5" t="s">
        <v>1</v>
      </c>
      <c r="G323" s="5" t="s">
        <v>1786</v>
      </c>
      <c r="H323" s="5" t="s">
        <v>216</v>
      </c>
      <c r="I323" s="5" t="s">
        <v>217</v>
      </c>
      <c r="J323" s="5" t="s">
        <v>1788</v>
      </c>
      <c r="K323" s="5" t="s">
        <v>1789</v>
      </c>
      <c r="L323" s="5" t="s">
        <v>220</v>
      </c>
      <c r="M323" s="5" t="s">
        <v>1790</v>
      </c>
      <c r="N323" s="5" t="s">
        <v>644</v>
      </c>
      <c r="O323" s="5" t="s">
        <v>223</v>
      </c>
      <c r="P323" s="5" t="s">
        <v>1791</v>
      </c>
    </row>
    <row r="324" spans="1:16" x14ac:dyDescent="0.2">
      <c r="A324" s="4">
        <v>439</v>
      </c>
      <c r="B324" s="5" t="s">
        <v>1172</v>
      </c>
      <c r="C324" s="5" t="s">
        <v>159</v>
      </c>
      <c r="D324" s="5" t="s">
        <v>1</v>
      </c>
      <c r="E324" s="5" t="s">
        <v>1792</v>
      </c>
      <c r="F324" s="5" t="s">
        <v>1</v>
      </c>
      <c r="G324" s="5" t="s">
        <v>1171</v>
      </c>
      <c r="H324" s="5" t="s">
        <v>216</v>
      </c>
      <c r="I324" s="5" t="s">
        <v>217</v>
      </c>
      <c r="J324" s="5" t="s">
        <v>1792</v>
      </c>
      <c r="K324" s="5" t="s">
        <v>1793</v>
      </c>
      <c r="L324" s="5" t="s">
        <v>220</v>
      </c>
      <c r="M324" s="5" t="s">
        <v>1794</v>
      </c>
      <c r="N324" s="5" t="s">
        <v>1795</v>
      </c>
      <c r="O324" s="5" t="s">
        <v>223</v>
      </c>
      <c r="P324" s="5" t="s">
        <v>1796</v>
      </c>
    </row>
    <row r="325" spans="1:16" x14ac:dyDescent="0.2">
      <c r="A325" s="4">
        <v>440</v>
      </c>
      <c r="B325" s="5" t="s">
        <v>195</v>
      </c>
      <c r="C325" s="5" t="s">
        <v>161</v>
      </c>
      <c r="D325" s="5" t="s">
        <v>1</v>
      </c>
      <c r="E325" s="5" t="s">
        <v>1797</v>
      </c>
      <c r="F325" s="5" t="s">
        <v>1</v>
      </c>
      <c r="G325" s="5" t="s">
        <v>1152</v>
      </c>
      <c r="H325" s="5" t="s">
        <v>216</v>
      </c>
      <c r="I325" s="5" t="s">
        <v>217</v>
      </c>
      <c r="J325" s="5" t="s">
        <v>1797</v>
      </c>
      <c r="K325" s="5" t="s">
        <v>1798</v>
      </c>
      <c r="L325" s="5" t="s">
        <v>220</v>
      </c>
      <c r="M325" s="5" t="s">
        <v>1799</v>
      </c>
      <c r="N325" s="5" t="s">
        <v>289</v>
      </c>
      <c r="O325" s="5" t="s">
        <v>223</v>
      </c>
      <c r="P325" s="5" t="s">
        <v>290</v>
      </c>
    </row>
    <row r="326" spans="1:16" x14ac:dyDescent="0.2">
      <c r="A326" s="4">
        <v>979</v>
      </c>
      <c r="B326" s="5" t="s">
        <v>1803</v>
      </c>
      <c r="C326" s="5" t="s">
        <v>1800</v>
      </c>
      <c r="D326" s="5" t="s">
        <v>1</v>
      </c>
      <c r="E326" s="5" t="s">
        <v>1801</v>
      </c>
      <c r="F326" s="5" t="s">
        <v>1</v>
      </c>
      <c r="G326" s="5" t="s">
        <v>1802</v>
      </c>
      <c r="H326" s="5" t="s">
        <v>216</v>
      </c>
      <c r="I326" s="5" t="s">
        <v>1</v>
      </c>
      <c r="J326" s="5" t="s">
        <v>1</v>
      </c>
      <c r="K326" s="5" t="s">
        <v>1</v>
      </c>
      <c r="L326" s="5" t="s">
        <v>1</v>
      </c>
      <c r="M326" s="5" t="s">
        <v>1</v>
      </c>
      <c r="N326" s="5" t="s">
        <v>1</v>
      </c>
      <c r="O326" s="5" t="s">
        <v>1</v>
      </c>
      <c r="P326" s="5" t="s">
        <v>1</v>
      </c>
    </row>
    <row r="327" spans="1:16" x14ac:dyDescent="0.2">
      <c r="A327" s="4">
        <v>441</v>
      </c>
      <c r="B327" s="5" t="s">
        <v>1806</v>
      </c>
      <c r="C327" s="5" t="s">
        <v>163</v>
      </c>
      <c r="D327" s="5" t="s">
        <v>1</v>
      </c>
      <c r="E327" s="5" t="s">
        <v>1804</v>
      </c>
      <c r="F327" s="5" t="s">
        <v>1</v>
      </c>
      <c r="G327" s="5" t="s">
        <v>1805</v>
      </c>
      <c r="H327" s="5" t="s">
        <v>216</v>
      </c>
      <c r="I327" s="5" t="s">
        <v>217</v>
      </c>
      <c r="J327" s="5" t="s">
        <v>1804</v>
      </c>
      <c r="K327" s="5" t="s">
        <v>1807</v>
      </c>
      <c r="L327" s="5" t="s">
        <v>1808</v>
      </c>
      <c r="M327" s="5" t="s">
        <v>1809</v>
      </c>
      <c r="N327" s="5" t="s">
        <v>1810</v>
      </c>
      <c r="O327" s="5" t="s">
        <v>223</v>
      </c>
      <c r="P327" s="5" t="s">
        <v>1811</v>
      </c>
    </row>
    <row r="328" spans="1:16" x14ac:dyDescent="0.2">
      <c r="A328" s="4">
        <v>442</v>
      </c>
      <c r="B328" s="5" t="s">
        <v>1813</v>
      </c>
      <c r="C328" s="5" t="s">
        <v>165</v>
      </c>
      <c r="D328" s="5" t="s">
        <v>1</v>
      </c>
      <c r="E328" s="5" t="s">
        <v>166</v>
      </c>
      <c r="F328" s="5" t="s">
        <v>1</v>
      </c>
      <c r="G328" s="5" t="s">
        <v>1812</v>
      </c>
      <c r="H328" s="5" t="s">
        <v>216</v>
      </c>
      <c r="I328" s="5" t="s">
        <v>217</v>
      </c>
      <c r="J328" s="5" t="s">
        <v>1814</v>
      </c>
      <c r="K328" s="5" t="s">
        <v>1815</v>
      </c>
      <c r="L328" s="5" t="s">
        <v>220</v>
      </c>
      <c r="M328" s="5" t="s">
        <v>1816</v>
      </c>
      <c r="N328" s="5" t="s">
        <v>1319</v>
      </c>
      <c r="O328" s="5" t="s">
        <v>223</v>
      </c>
      <c r="P328" s="5" t="s">
        <v>1817</v>
      </c>
    </row>
    <row r="329" spans="1:16" x14ac:dyDescent="0.2">
      <c r="A329" s="4">
        <v>443</v>
      </c>
      <c r="B329" s="5" t="s">
        <v>1</v>
      </c>
      <c r="C329" s="5" t="s">
        <v>1818</v>
      </c>
      <c r="D329" s="5" t="s">
        <v>1</v>
      </c>
      <c r="E329" s="5" t="s">
        <v>1819</v>
      </c>
      <c r="F329" s="5" t="s">
        <v>1</v>
      </c>
      <c r="G329" s="5" t="s">
        <v>1820</v>
      </c>
      <c r="H329" s="5" t="s">
        <v>1</v>
      </c>
      <c r="I329" s="5" t="s">
        <v>217</v>
      </c>
      <c r="J329" s="5" t="s">
        <v>1819</v>
      </c>
      <c r="K329" s="5" t="s">
        <v>1821</v>
      </c>
      <c r="L329" s="5" t="s">
        <v>220</v>
      </c>
      <c r="M329" s="5" t="s">
        <v>1822</v>
      </c>
      <c r="N329" s="5" t="s">
        <v>1190</v>
      </c>
      <c r="O329" s="5" t="s">
        <v>223</v>
      </c>
      <c r="P329" s="5" t="s">
        <v>1823</v>
      </c>
    </row>
    <row r="330" spans="1:16" x14ac:dyDescent="0.2">
      <c r="A330" s="4">
        <v>444</v>
      </c>
      <c r="B330" s="5" t="s">
        <v>1825</v>
      </c>
      <c r="C330" s="5" t="s">
        <v>167</v>
      </c>
      <c r="D330" s="5" t="s">
        <v>1</v>
      </c>
      <c r="E330" s="5" t="s">
        <v>168</v>
      </c>
      <c r="F330" s="5" t="s">
        <v>1</v>
      </c>
      <c r="G330" s="5" t="s">
        <v>1824</v>
      </c>
      <c r="H330" s="5" t="s">
        <v>216</v>
      </c>
      <c r="I330" s="5" t="s">
        <v>217</v>
      </c>
      <c r="J330" s="5" t="s">
        <v>1826</v>
      </c>
      <c r="K330" s="5" t="s">
        <v>1827</v>
      </c>
      <c r="L330" s="5" t="s">
        <v>220</v>
      </c>
      <c r="M330" s="5" t="s">
        <v>1828</v>
      </c>
      <c r="N330" s="5" t="s">
        <v>1302</v>
      </c>
      <c r="O330" s="5" t="s">
        <v>223</v>
      </c>
      <c r="P330" s="5" t="s">
        <v>1303</v>
      </c>
    </row>
    <row r="331" spans="1:16" x14ac:dyDescent="0.2">
      <c r="A331" s="4">
        <v>445</v>
      </c>
      <c r="B331" s="5" t="s">
        <v>1831</v>
      </c>
      <c r="C331" s="5" t="s">
        <v>169</v>
      </c>
      <c r="D331" s="5" t="s">
        <v>1</v>
      </c>
      <c r="E331" s="5" t="s">
        <v>1829</v>
      </c>
      <c r="F331" s="5" t="s">
        <v>1</v>
      </c>
      <c r="G331" s="5" t="s">
        <v>1830</v>
      </c>
      <c r="H331" s="5" t="s">
        <v>216</v>
      </c>
      <c r="I331" s="5" t="s">
        <v>217</v>
      </c>
      <c r="J331" s="5" t="s">
        <v>1829</v>
      </c>
      <c r="K331" s="5" t="s">
        <v>1832</v>
      </c>
      <c r="L331" s="5" t="s">
        <v>220</v>
      </c>
      <c r="M331" s="5" t="s">
        <v>1833</v>
      </c>
      <c r="N331" s="5" t="s">
        <v>1834</v>
      </c>
      <c r="O331" s="5" t="s">
        <v>223</v>
      </c>
      <c r="P331" s="5" t="s">
        <v>1835</v>
      </c>
    </row>
    <row r="332" spans="1:16" x14ac:dyDescent="0.2">
      <c r="A332" s="4">
        <v>446</v>
      </c>
      <c r="B332" s="5" t="s">
        <v>1838</v>
      </c>
      <c r="C332" s="5" t="s">
        <v>171</v>
      </c>
      <c r="D332" s="5" t="s">
        <v>1</v>
      </c>
      <c r="E332" s="5" t="s">
        <v>1836</v>
      </c>
      <c r="F332" s="5" t="s">
        <v>1</v>
      </c>
      <c r="G332" s="5" t="s">
        <v>1837</v>
      </c>
      <c r="H332" s="5" t="s">
        <v>216</v>
      </c>
      <c r="I332" s="5" t="s">
        <v>217</v>
      </c>
      <c r="J332" s="5" t="s">
        <v>1836</v>
      </c>
      <c r="K332" s="5" t="s">
        <v>1839</v>
      </c>
      <c r="L332" s="5" t="s">
        <v>220</v>
      </c>
      <c r="M332" s="5" t="s">
        <v>1840</v>
      </c>
      <c r="N332" s="5" t="s">
        <v>444</v>
      </c>
      <c r="O332" s="5" t="s">
        <v>223</v>
      </c>
      <c r="P332" s="5" t="s">
        <v>445</v>
      </c>
    </row>
    <row r="333" spans="1:16" x14ac:dyDescent="0.2">
      <c r="A333" s="4">
        <v>447</v>
      </c>
      <c r="B333" s="5" t="s">
        <v>1843</v>
      </c>
      <c r="C333" s="5" t="s">
        <v>173</v>
      </c>
      <c r="D333" s="5" t="s">
        <v>1</v>
      </c>
      <c r="E333" s="5" t="s">
        <v>1841</v>
      </c>
      <c r="F333" s="5" t="s">
        <v>1</v>
      </c>
      <c r="G333" s="5" t="s">
        <v>1842</v>
      </c>
      <c r="H333" s="5" t="s">
        <v>216</v>
      </c>
      <c r="I333" s="5" t="s">
        <v>217</v>
      </c>
      <c r="J333" s="5" t="s">
        <v>1</v>
      </c>
      <c r="K333" s="5" t="s">
        <v>1</v>
      </c>
      <c r="L333" s="5" t="s">
        <v>1</v>
      </c>
      <c r="M333" s="5" t="s">
        <v>1</v>
      </c>
      <c r="N333" s="5" t="s">
        <v>1</v>
      </c>
      <c r="O333" s="5" t="s">
        <v>1</v>
      </c>
      <c r="P333" s="5" t="s">
        <v>1</v>
      </c>
    </row>
    <row r="334" spans="1:16" x14ac:dyDescent="0.2">
      <c r="A334" s="4">
        <v>448</v>
      </c>
      <c r="B334" s="5" t="s">
        <v>1846</v>
      </c>
      <c r="C334" s="5" t="s">
        <v>175</v>
      </c>
      <c r="D334" s="5" t="s">
        <v>1</v>
      </c>
      <c r="E334" s="5" t="s">
        <v>1844</v>
      </c>
      <c r="F334" s="5" t="s">
        <v>1</v>
      </c>
      <c r="G334" s="5" t="s">
        <v>1845</v>
      </c>
      <c r="H334" s="5" t="s">
        <v>216</v>
      </c>
      <c r="I334" s="5" t="s">
        <v>217</v>
      </c>
      <c r="J334" s="5" t="s">
        <v>1847</v>
      </c>
      <c r="K334" s="5" t="s">
        <v>1848</v>
      </c>
      <c r="L334" s="5" t="s">
        <v>220</v>
      </c>
      <c r="M334" s="5" t="s">
        <v>1849</v>
      </c>
      <c r="N334" s="5" t="s">
        <v>1850</v>
      </c>
      <c r="O334" s="5" t="s">
        <v>223</v>
      </c>
      <c r="P334" s="5" t="s">
        <v>1851</v>
      </c>
    </row>
    <row r="335" spans="1:16" x14ac:dyDescent="0.2">
      <c r="A335" s="4">
        <v>944</v>
      </c>
      <c r="B335" s="5" t="s">
        <v>1422</v>
      </c>
      <c r="C335" s="5" t="s">
        <v>1852</v>
      </c>
      <c r="D335" s="5" t="s">
        <v>1</v>
      </c>
      <c r="E335" s="5" t="s">
        <v>1853</v>
      </c>
      <c r="F335" s="5" t="s">
        <v>1415</v>
      </c>
      <c r="G335" s="5" t="s">
        <v>1421</v>
      </c>
      <c r="H335" s="5" t="s">
        <v>216</v>
      </c>
      <c r="I335" s="5" t="s">
        <v>217</v>
      </c>
      <c r="J335" s="5" t="s">
        <v>1</v>
      </c>
      <c r="K335" s="5" t="s">
        <v>1</v>
      </c>
      <c r="L335" s="5" t="s">
        <v>1</v>
      </c>
      <c r="M335" s="5" t="s">
        <v>1</v>
      </c>
      <c r="N335" s="5" t="s">
        <v>1</v>
      </c>
      <c r="O335" s="5" t="s">
        <v>1</v>
      </c>
      <c r="P335" s="5" t="s">
        <v>1</v>
      </c>
    </row>
    <row r="336" spans="1:16" x14ac:dyDescent="0.2">
      <c r="A336" s="4">
        <v>449</v>
      </c>
      <c r="B336" s="5" t="s">
        <v>1</v>
      </c>
      <c r="C336" s="5" t="s">
        <v>62</v>
      </c>
      <c r="D336" s="5" t="s">
        <v>1</v>
      </c>
      <c r="E336" s="5" t="s">
        <v>179</v>
      </c>
      <c r="F336" s="5" t="s">
        <v>1</v>
      </c>
      <c r="G336" s="5" t="s">
        <v>1</v>
      </c>
      <c r="H336" s="5" t="s">
        <v>1</v>
      </c>
      <c r="I336" s="5" t="s">
        <v>269</v>
      </c>
      <c r="J336" s="5" t="s">
        <v>1</v>
      </c>
      <c r="K336" s="5" t="s">
        <v>1</v>
      </c>
      <c r="L336" s="5" t="s">
        <v>1</v>
      </c>
      <c r="M336" s="5" t="s">
        <v>1</v>
      </c>
      <c r="N336" s="5" t="s">
        <v>1</v>
      </c>
      <c r="O336" s="5" t="s">
        <v>1</v>
      </c>
      <c r="P336" s="5" t="s">
        <v>1</v>
      </c>
    </row>
    <row r="337" spans="1:16" x14ac:dyDescent="0.2">
      <c r="A337" s="4">
        <v>450</v>
      </c>
      <c r="B337" s="5" t="s">
        <v>1</v>
      </c>
      <c r="C337" s="5" t="s">
        <v>61</v>
      </c>
      <c r="D337" s="5" t="s">
        <v>1</v>
      </c>
      <c r="E337" s="5" t="s">
        <v>1854</v>
      </c>
      <c r="F337" s="5" t="s">
        <v>1</v>
      </c>
      <c r="G337" s="5" t="s">
        <v>1</v>
      </c>
      <c r="H337" s="5" t="s">
        <v>1</v>
      </c>
      <c r="I337" s="5" t="s">
        <v>269</v>
      </c>
      <c r="J337" s="5" t="s">
        <v>1</v>
      </c>
      <c r="K337" s="5" t="s">
        <v>1</v>
      </c>
      <c r="L337" s="5" t="s">
        <v>1</v>
      </c>
      <c r="M337" s="5" t="s">
        <v>1</v>
      </c>
      <c r="N337" s="5" t="s">
        <v>1</v>
      </c>
      <c r="O337" s="5" t="s">
        <v>1</v>
      </c>
      <c r="P337" s="5" t="s">
        <v>1</v>
      </c>
    </row>
    <row r="338" spans="1:16" x14ac:dyDescent="0.2">
      <c r="A338" s="4">
        <v>1013</v>
      </c>
      <c r="B338" s="5" t="s">
        <v>1</v>
      </c>
      <c r="C338" s="5" t="s">
        <v>63</v>
      </c>
      <c r="D338" s="5" t="s">
        <v>1</v>
      </c>
      <c r="E338" s="5" t="s">
        <v>3</v>
      </c>
      <c r="F338" s="5" t="s">
        <v>1</v>
      </c>
      <c r="G338" s="5" t="s">
        <v>1</v>
      </c>
      <c r="H338" s="5" t="s">
        <v>1</v>
      </c>
      <c r="I338" s="5" t="s">
        <v>269</v>
      </c>
      <c r="J338" s="5" t="s">
        <v>1</v>
      </c>
      <c r="K338" s="5" t="s">
        <v>1</v>
      </c>
      <c r="L338" s="5" t="s">
        <v>1</v>
      </c>
      <c r="M338" s="5" t="s">
        <v>1</v>
      </c>
      <c r="N338" s="5" t="s">
        <v>1</v>
      </c>
      <c r="O338" s="5" t="s">
        <v>1</v>
      </c>
      <c r="P338" s="5" t="s">
        <v>1</v>
      </c>
    </row>
    <row r="339" spans="1:16" x14ac:dyDescent="0.2">
      <c r="A339" s="4">
        <v>452</v>
      </c>
      <c r="B339" s="5" t="s">
        <v>1</v>
      </c>
      <c r="C339" s="5" t="s">
        <v>64</v>
      </c>
      <c r="D339" s="5" t="s">
        <v>1</v>
      </c>
      <c r="E339" s="5" t="s">
        <v>1855</v>
      </c>
      <c r="F339" s="5" t="s">
        <v>1</v>
      </c>
      <c r="G339" s="5" t="s">
        <v>1</v>
      </c>
      <c r="H339" s="5" t="s">
        <v>1</v>
      </c>
      <c r="I339" s="5" t="s">
        <v>269</v>
      </c>
      <c r="J339" s="5" t="s">
        <v>1</v>
      </c>
      <c r="K339" s="5" t="s">
        <v>1</v>
      </c>
      <c r="L339" s="5" t="s">
        <v>1</v>
      </c>
      <c r="M339" s="5" t="s">
        <v>1</v>
      </c>
      <c r="N339" s="5" t="s">
        <v>1</v>
      </c>
      <c r="O339" s="5" t="s">
        <v>1</v>
      </c>
      <c r="P339" s="5" t="s">
        <v>1</v>
      </c>
    </row>
    <row r="340" spans="1:16" x14ac:dyDescent="0.2">
      <c r="A340" s="4">
        <v>453</v>
      </c>
      <c r="B340" s="5" t="s">
        <v>1</v>
      </c>
      <c r="C340" s="5" t="s">
        <v>1856</v>
      </c>
      <c r="D340" s="5" t="s">
        <v>1</v>
      </c>
      <c r="E340" s="5" t="s">
        <v>1857</v>
      </c>
      <c r="F340" s="5" t="s">
        <v>1</v>
      </c>
      <c r="G340" s="5" t="s">
        <v>1</v>
      </c>
      <c r="H340" s="5" t="s">
        <v>1</v>
      </c>
      <c r="I340" s="5" t="s">
        <v>269</v>
      </c>
      <c r="J340" s="5" t="s">
        <v>1</v>
      </c>
      <c r="K340" s="5" t="s">
        <v>1</v>
      </c>
      <c r="L340" s="5" t="s">
        <v>1</v>
      </c>
      <c r="M340" s="5" t="s">
        <v>1</v>
      </c>
      <c r="N340" s="5" t="s">
        <v>1</v>
      </c>
      <c r="O340" s="5" t="s">
        <v>1</v>
      </c>
      <c r="P340" s="5" t="s">
        <v>1</v>
      </c>
    </row>
    <row r="341" spans="1:16" x14ac:dyDescent="0.2">
      <c r="A341" s="4">
        <v>934</v>
      </c>
      <c r="B341" s="5" t="s">
        <v>1090</v>
      </c>
      <c r="C341" s="5" t="s">
        <v>1858</v>
      </c>
      <c r="D341" s="5" t="s">
        <v>1</v>
      </c>
      <c r="E341" s="5" t="s">
        <v>1859</v>
      </c>
      <c r="F341" s="5" t="s">
        <v>1070</v>
      </c>
      <c r="G341" s="5" t="s">
        <v>1089</v>
      </c>
      <c r="H341" s="5" t="s">
        <v>216</v>
      </c>
      <c r="I341" s="5" t="s">
        <v>217</v>
      </c>
      <c r="J341" s="5" t="s">
        <v>1</v>
      </c>
      <c r="K341" s="5" t="s">
        <v>1</v>
      </c>
      <c r="L341" s="5" t="s">
        <v>1</v>
      </c>
      <c r="M341" s="5" t="s">
        <v>1</v>
      </c>
      <c r="N341" s="5" t="s">
        <v>1</v>
      </c>
      <c r="O341" s="5" t="s">
        <v>1</v>
      </c>
      <c r="P341" s="5" t="s">
        <v>1</v>
      </c>
    </row>
    <row r="342" spans="1:16" x14ac:dyDescent="0.2">
      <c r="A342" s="4">
        <v>454</v>
      </c>
      <c r="B342" s="5" t="s">
        <v>1</v>
      </c>
      <c r="C342" s="5" t="s">
        <v>1860</v>
      </c>
      <c r="D342" s="5" t="s">
        <v>1</v>
      </c>
      <c r="E342" s="5" t="s">
        <v>1861</v>
      </c>
      <c r="F342" s="5" t="s">
        <v>1</v>
      </c>
      <c r="G342" s="5" t="s">
        <v>1</v>
      </c>
      <c r="H342" s="5" t="s">
        <v>1</v>
      </c>
      <c r="I342" s="5" t="s">
        <v>1</v>
      </c>
      <c r="J342" s="5" t="s">
        <v>1</v>
      </c>
      <c r="K342" s="5" t="s">
        <v>1</v>
      </c>
      <c r="L342" s="5" t="s">
        <v>1</v>
      </c>
      <c r="M342" s="5" t="s">
        <v>1</v>
      </c>
      <c r="N342" s="5" t="s">
        <v>1</v>
      </c>
      <c r="O342" s="5" t="s">
        <v>1</v>
      </c>
      <c r="P342" s="5" t="s">
        <v>1</v>
      </c>
    </row>
    <row r="343" spans="1:16" x14ac:dyDescent="0.2">
      <c r="A343" s="4">
        <v>455</v>
      </c>
      <c r="B343" s="5" t="s">
        <v>1</v>
      </c>
      <c r="C343" s="5" t="s">
        <v>1862</v>
      </c>
      <c r="D343" s="5" t="s">
        <v>1</v>
      </c>
      <c r="E343" s="5" t="s">
        <v>1863</v>
      </c>
      <c r="F343" s="5" t="s">
        <v>1</v>
      </c>
      <c r="G343" s="5" t="s">
        <v>1</v>
      </c>
      <c r="H343" s="5" t="s">
        <v>1</v>
      </c>
      <c r="I343" s="5" t="s">
        <v>1</v>
      </c>
      <c r="J343" s="5" t="s">
        <v>1</v>
      </c>
      <c r="K343" s="5" t="s">
        <v>1</v>
      </c>
      <c r="L343" s="5" t="s">
        <v>1</v>
      </c>
      <c r="M343" s="5" t="s">
        <v>1</v>
      </c>
      <c r="N343" s="5" t="s">
        <v>1</v>
      </c>
      <c r="O343" s="5" t="s">
        <v>1</v>
      </c>
      <c r="P343" s="5" t="s">
        <v>1</v>
      </c>
    </row>
    <row r="344" spans="1:16" x14ac:dyDescent="0.2">
      <c r="A344" s="4">
        <v>456</v>
      </c>
      <c r="B344" s="5" t="s">
        <v>1</v>
      </c>
      <c r="C344" s="5" t="s">
        <v>1864</v>
      </c>
      <c r="D344" s="5" t="s">
        <v>1</v>
      </c>
      <c r="E344" s="5" t="s">
        <v>1865</v>
      </c>
      <c r="F344" s="5" t="s">
        <v>1</v>
      </c>
      <c r="G344" s="5" t="s">
        <v>1</v>
      </c>
      <c r="H344" s="5" t="s">
        <v>1</v>
      </c>
      <c r="I344" s="5" t="s">
        <v>1</v>
      </c>
      <c r="J344" s="5" t="s">
        <v>1</v>
      </c>
      <c r="K344" s="5" t="s">
        <v>1</v>
      </c>
      <c r="L344" s="5" t="s">
        <v>1</v>
      </c>
      <c r="M344" s="5" t="s">
        <v>1</v>
      </c>
      <c r="N344" s="5" t="s">
        <v>1</v>
      </c>
      <c r="O344" s="5" t="s">
        <v>1</v>
      </c>
      <c r="P344" s="5" t="s">
        <v>1</v>
      </c>
    </row>
    <row r="345" spans="1:16" x14ac:dyDescent="0.2">
      <c r="A345" s="4">
        <v>457</v>
      </c>
      <c r="B345" s="5" t="s">
        <v>1</v>
      </c>
      <c r="C345" s="5" t="s">
        <v>1866</v>
      </c>
      <c r="D345" s="5" t="s">
        <v>1</v>
      </c>
      <c r="E345" s="5" t="s">
        <v>1867</v>
      </c>
      <c r="F345" s="5" t="s">
        <v>1</v>
      </c>
      <c r="G345" s="5" t="s">
        <v>1</v>
      </c>
      <c r="H345" s="5" t="s">
        <v>1</v>
      </c>
      <c r="I345" s="5" t="s">
        <v>1</v>
      </c>
      <c r="J345" s="5" t="s">
        <v>1</v>
      </c>
      <c r="K345" s="5" t="s">
        <v>1</v>
      </c>
      <c r="L345" s="5" t="s">
        <v>1</v>
      </c>
      <c r="M345" s="5" t="s">
        <v>1</v>
      </c>
      <c r="N345" s="5" t="s">
        <v>1</v>
      </c>
      <c r="O345" s="5" t="s">
        <v>1</v>
      </c>
      <c r="P345" s="5" t="s">
        <v>1</v>
      </c>
    </row>
    <row r="346" spans="1:16" x14ac:dyDescent="0.2">
      <c r="A346" s="4">
        <v>458</v>
      </c>
      <c r="B346" s="5" t="s">
        <v>1</v>
      </c>
      <c r="C346" s="5" t="s">
        <v>1868</v>
      </c>
      <c r="D346" s="5" t="s">
        <v>1</v>
      </c>
      <c r="E346" s="5" t="s">
        <v>1869</v>
      </c>
      <c r="F346" s="5" t="s">
        <v>1</v>
      </c>
      <c r="G346" s="5" t="s">
        <v>1</v>
      </c>
      <c r="H346" s="5" t="s">
        <v>1</v>
      </c>
      <c r="I346" s="5" t="s">
        <v>1</v>
      </c>
      <c r="J346" s="5" t="s">
        <v>1</v>
      </c>
      <c r="K346" s="5" t="s">
        <v>1</v>
      </c>
      <c r="L346" s="5" t="s">
        <v>1</v>
      </c>
      <c r="M346" s="5" t="s">
        <v>1</v>
      </c>
      <c r="N346" s="5" t="s">
        <v>1</v>
      </c>
      <c r="O346" s="5" t="s">
        <v>1</v>
      </c>
      <c r="P346" s="5" t="s">
        <v>1</v>
      </c>
    </row>
    <row r="347" spans="1:16" x14ac:dyDescent="0.2">
      <c r="A347" s="4">
        <v>459</v>
      </c>
      <c r="B347" s="5" t="s">
        <v>1</v>
      </c>
      <c r="C347" s="5" t="s">
        <v>1870</v>
      </c>
      <c r="D347" s="5" t="s">
        <v>1</v>
      </c>
      <c r="E347" s="5" t="s">
        <v>1871</v>
      </c>
      <c r="F347" s="5" t="s">
        <v>1</v>
      </c>
      <c r="G347" s="5" t="s">
        <v>1872</v>
      </c>
      <c r="H347" s="5" t="s">
        <v>1</v>
      </c>
      <c r="I347" s="5" t="s">
        <v>1</v>
      </c>
      <c r="J347" s="5" t="s">
        <v>1</v>
      </c>
      <c r="K347" s="5" t="s">
        <v>1</v>
      </c>
      <c r="L347" s="5" t="s">
        <v>1</v>
      </c>
      <c r="M347" s="5" t="s">
        <v>1</v>
      </c>
      <c r="N347" s="5" t="s">
        <v>1</v>
      </c>
      <c r="O347" s="5" t="s">
        <v>1</v>
      </c>
      <c r="P347" s="5" t="s">
        <v>1</v>
      </c>
    </row>
    <row r="348" spans="1:16" x14ac:dyDescent="0.2">
      <c r="A348" s="4">
        <v>460</v>
      </c>
      <c r="B348" s="5" t="s">
        <v>1</v>
      </c>
      <c r="C348" s="5" t="s">
        <v>1873</v>
      </c>
      <c r="D348" s="5" t="s">
        <v>1</v>
      </c>
      <c r="E348" s="5" t="s">
        <v>1874</v>
      </c>
      <c r="F348" s="5" t="s">
        <v>1</v>
      </c>
      <c r="G348" s="5" t="s">
        <v>1</v>
      </c>
      <c r="H348" s="5" t="s">
        <v>1</v>
      </c>
      <c r="I348" s="5" t="s">
        <v>1</v>
      </c>
      <c r="J348" s="5" t="s">
        <v>1</v>
      </c>
      <c r="K348" s="5" t="s">
        <v>1</v>
      </c>
      <c r="L348" s="5" t="s">
        <v>1</v>
      </c>
      <c r="M348" s="5" t="s">
        <v>1</v>
      </c>
      <c r="N348" s="5" t="s">
        <v>1</v>
      </c>
      <c r="O348" s="5" t="s">
        <v>1</v>
      </c>
      <c r="P348" s="5" t="s">
        <v>1</v>
      </c>
    </row>
    <row r="349" spans="1:16" x14ac:dyDescent="0.2">
      <c r="A349" s="4">
        <v>461</v>
      </c>
      <c r="B349" s="5" t="s">
        <v>1</v>
      </c>
      <c r="C349" s="5" t="s">
        <v>1875</v>
      </c>
      <c r="D349" s="5" t="s">
        <v>1</v>
      </c>
      <c r="E349" s="5" t="s">
        <v>1876</v>
      </c>
      <c r="F349" s="5" t="s">
        <v>1</v>
      </c>
      <c r="G349" s="5" t="s">
        <v>1877</v>
      </c>
      <c r="H349" s="5" t="s">
        <v>1</v>
      </c>
      <c r="I349" s="5" t="s">
        <v>1</v>
      </c>
      <c r="J349" s="5" t="s">
        <v>1</v>
      </c>
      <c r="K349" s="5" t="s">
        <v>1</v>
      </c>
      <c r="L349" s="5" t="s">
        <v>1</v>
      </c>
      <c r="M349" s="5" t="s">
        <v>1</v>
      </c>
      <c r="N349" s="5" t="s">
        <v>1</v>
      </c>
      <c r="O349" s="5" t="s">
        <v>1</v>
      </c>
      <c r="P349" s="5" t="s">
        <v>1</v>
      </c>
    </row>
    <row r="350" spans="1:16" x14ac:dyDescent="0.2">
      <c r="A350" s="4">
        <v>462</v>
      </c>
      <c r="B350" s="5" t="s">
        <v>1</v>
      </c>
      <c r="C350" s="5" t="s">
        <v>1878</v>
      </c>
      <c r="D350" s="5" t="s">
        <v>1</v>
      </c>
      <c r="E350" s="5" t="s">
        <v>1879</v>
      </c>
      <c r="F350" s="5" t="s">
        <v>1</v>
      </c>
      <c r="G350" s="5" t="s">
        <v>1</v>
      </c>
      <c r="H350" s="5" t="s">
        <v>1</v>
      </c>
      <c r="I350" s="5" t="s">
        <v>1</v>
      </c>
      <c r="J350" s="5" t="s">
        <v>1</v>
      </c>
      <c r="K350" s="5" t="s">
        <v>1</v>
      </c>
      <c r="L350" s="5" t="s">
        <v>1</v>
      </c>
      <c r="M350" s="5" t="s">
        <v>1</v>
      </c>
      <c r="N350" s="5" t="s">
        <v>1</v>
      </c>
      <c r="O350" s="5" t="s">
        <v>1</v>
      </c>
      <c r="P350" s="5" t="s">
        <v>1</v>
      </c>
    </row>
    <row r="351" spans="1:16" x14ac:dyDescent="0.2">
      <c r="A351" s="4">
        <v>463</v>
      </c>
      <c r="B351" s="5" t="s">
        <v>1</v>
      </c>
      <c r="C351" s="5" t="s">
        <v>1880</v>
      </c>
      <c r="D351" s="5" t="s">
        <v>1</v>
      </c>
      <c r="E351" s="5" t="s">
        <v>1881</v>
      </c>
      <c r="F351" s="5" t="s">
        <v>1</v>
      </c>
      <c r="G351" s="5" t="s">
        <v>1</v>
      </c>
      <c r="H351" s="5" t="s">
        <v>1</v>
      </c>
      <c r="I351" s="5" t="s">
        <v>1</v>
      </c>
      <c r="J351" s="5" t="s">
        <v>1</v>
      </c>
      <c r="K351" s="5" t="s">
        <v>1</v>
      </c>
      <c r="L351" s="5" t="s">
        <v>1</v>
      </c>
      <c r="M351" s="5" t="s">
        <v>1</v>
      </c>
      <c r="N351" s="5" t="s">
        <v>1</v>
      </c>
      <c r="O351" s="5" t="s">
        <v>1</v>
      </c>
      <c r="P351" s="5" t="s">
        <v>1</v>
      </c>
    </row>
    <row r="352" spans="1:16" x14ac:dyDescent="0.2">
      <c r="A352" s="4">
        <v>464</v>
      </c>
      <c r="B352" s="5" t="s">
        <v>1</v>
      </c>
      <c r="C352" s="5" t="s">
        <v>1882</v>
      </c>
      <c r="D352" s="5" t="s">
        <v>1</v>
      </c>
      <c r="E352" s="5" t="s">
        <v>1883</v>
      </c>
      <c r="F352" s="5" t="s">
        <v>1</v>
      </c>
      <c r="G352" s="5" t="s">
        <v>1</v>
      </c>
      <c r="H352" s="5" t="s">
        <v>1</v>
      </c>
      <c r="I352" s="5" t="s">
        <v>1</v>
      </c>
      <c r="J352" s="5" t="s">
        <v>1</v>
      </c>
      <c r="K352" s="5" t="s">
        <v>1</v>
      </c>
      <c r="L352" s="5" t="s">
        <v>1</v>
      </c>
      <c r="M352" s="5" t="s">
        <v>1</v>
      </c>
      <c r="N352" s="5" t="s">
        <v>1</v>
      </c>
      <c r="O352" s="5" t="s">
        <v>1</v>
      </c>
      <c r="P352" s="5" t="s">
        <v>1</v>
      </c>
    </row>
    <row r="353" spans="1:16" x14ac:dyDescent="0.2">
      <c r="A353" s="4">
        <v>465</v>
      </c>
      <c r="B353" s="5" t="s">
        <v>1</v>
      </c>
      <c r="C353" s="5" t="s">
        <v>1884</v>
      </c>
      <c r="D353" s="5" t="s">
        <v>1</v>
      </c>
      <c r="E353" s="5" t="s">
        <v>1885</v>
      </c>
      <c r="F353" s="5" t="s">
        <v>1</v>
      </c>
      <c r="G353" s="5" t="s">
        <v>1</v>
      </c>
      <c r="H353" s="5" t="s">
        <v>1</v>
      </c>
      <c r="I353" s="5" t="s">
        <v>1</v>
      </c>
      <c r="J353" s="5" t="s">
        <v>1</v>
      </c>
      <c r="K353" s="5" t="s">
        <v>1</v>
      </c>
      <c r="L353" s="5" t="s">
        <v>1</v>
      </c>
      <c r="M353" s="5" t="s">
        <v>1</v>
      </c>
      <c r="N353" s="5" t="s">
        <v>1</v>
      </c>
      <c r="O353" s="5" t="s">
        <v>1</v>
      </c>
      <c r="P353" s="5" t="s">
        <v>1</v>
      </c>
    </row>
    <row r="354" spans="1:16" x14ac:dyDescent="0.2">
      <c r="A354" s="4">
        <v>466</v>
      </c>
      <c r="B354" s="5" t="s">
        <v>1</v>
      </c>
      <c r="C354" s="5" t="s">
        <v>1886</v>
      </c>
      <c r="D354" s="5" t="s">
        <v>1</v>
      </c>
      <c r="E354" s="5" t="s">
        <v>1887</v>
      </c>
      <c r="F354" s="5" t="s">
        <v>1</v>
      </c>
      <c r="G354" s="5" t="s">
        <v>1</v>
      </c>
      <c r="H354" s="5" t="s">
        <v>1</v>
      </c>
      <c r="I354" s="5" t="s">
        <v>1</v>
      </c>
      <c r="J354" s="5" t="s">
        <v>1</v>
      </c>
      <c r="K354" s="5" t="s">
        <v>1</v>
      </c>
      <c r="L354" s="5" t="s">
        <v>1</v>
      </c>
      <c r="M354" s="5" t="s">
        <v>1</v>
      </c>
      <c r="N354" s="5" t="s">
        <v>1</v>
      </c>
      <c r="O354" s="5" t="s">
        <v>1</v>
      </c>
      <c r="P354" s="5" t="s">
        <v>1</v>
      </c>
    </row>
    <row r="355" spans="1:16" x14ac:dyDescent="0.2">
      <c r="A355" s="4">
        <v>467</v>
      </c>
      <c r="B355" s="5" t="s">
        <v>1</v>
      </c>
      <c r="C355" s="5" t="s">
        <v>1888</v>
      </c>
      <c r="D355" s="5" t="s">
        <v>1</v>
      </c>
      <c r="E355" s="5" t="s">
        <v>1889</v>
      </c>
      <c r="F355" s="5" t="s">
        <v>1</v>
      </c>
      <c r="G355" s="5" t="s">
        <v>1890</v>
      </c>
      <c r="H355" s="5" t="s">
        <v>1</v>
      </c>
      <c r="I355" s="5" t="s">
        <v>1</v>
      </c>
      <c r="J355" s="5" t="s">
        <v>1</v>
      </c>
      <c r="K355" s="5" t="s">
        <v>1</v>
      </c>
      <c r="L355" s="5" t="s">
        <v>1</v>
      </c>
      <c r="M355" s="5" t="s">
        <v>1</v>
      </c>
      <c r="N355" s="5" t="s">
        <v>1</v>
      </c>
      <c r="O355" s="5" t="s">
        <v>1</v>
      </c>
      <c r="P355" s="5" t="s">
        <v>1</v>
      </c>
    </row>
    <row r="356" spans="1:16" x14ac:dyDescent="0.2">
      <c r="A356" s="4">
        <v>468</v>
      </c>
      <c r="B356" s="5" t="s">
        <v>1</v>
      </c>
      <c r="C356" s="5" t="s">
        <v>1891</v>
      </c>
      <c r="D356" s="5" t="s">
        <v>1</v>
      </c>
      <c r="E356" s="5" t="s">
        <v>1892</v>
      </c>
      <c r="F356" s="5" t="s">
        <v>1</v>
      </c>
      <c r="G356" s="5" t="s">
        <v>1</v>
      </c>
      <c r="H356" s="5" t="s">
        <v>1</v>
      </c>
      <c r="I356" s="5" t="s">
        <v>1</v>
      </c>
      <c r="J356" s="5" t="s">
        <v>1</v>
      </c>
      <c r="K356" s="5" t="s">
        <v>1</v>
      </c>
      <c r="L356" s="5" t="s">
        <v>1</v>
      </c>
      <c r="M356" s="5" t="s">
        <v>1</v>
      </c>
      <c r="N356" s="5" t="s">
        <v>1</v>
      </c>
      <c r="O356" s="5" t="s">
        <v>1</v>
      </c>
      <c r="P356" s="5" t="s">
        <v>1</v>
      </c>
    </row>
    <row r="357" spans="1:16" x14ac:dyDescent="0.2">
      <c r="A357" s="4">
        <v>469</v>
      </c>
      <c r="B357" s="5" t="s">
        <v>1</v>
      </c>
      <c r="C357" s="5" t="s">
        <v>1893</v>
      </c>
      <c r="D357" s="5" t="s">
        <v>1</v>
      </c>
      <c r="E357" s="5" t="s">
        <v>1894</v>
      </c>
      <c r="F357" s="5" t="s">
        <v>1</v>
      </c>
      <c r="G357" s="5" t="s">
        <v>1</v>
      </c>
      <c r="H357" s="5" t="s">
        <v>1</v>
      </c>
      <c r="I357" s="5" t="s">
        <v>1</v>
      </c>
      <c r="J357" s="5" t="s">
        <v>1</v>
      </c>
      <c r="K357" s="5" t="s">
        <v>1</v>
      </c>
      <c r="L357" s="5" t="s">
        <v>1</v>
      </c>
      <c r="M357" s="5" t="s">
        <v>1</v>
      </c>
      <c r="N357" s="5" t="s">
        <v>1</v>
      </c>
      <c r="O357" s="5" t="s">
        <v>1</v>
      </c>
      <c r="P357" s="5" t="s">
        <v>1</v>
      </c>
    </row>
    <row r="358" spans="1:16" x14ac:dyDescent="0.2">
      <c r="A358" s="4">
        <v>470</v>
      </c>
      <c r="B358" s="5" t="s">
        <v>1</v>
      </c>
      <c r="C358" s="5" t="s">
        <v>1895</v>
      </c>
      <c r="D358" s="5" t="s">
        <v>1</v>
      </c>
      <c r="E358" s="5" t="s">
        <v>1896</v>
      </c>
      <c r="F358" s="5" t="s">
        <v>1</v>
      </c>
      <c r="G358" s="5" t="s">
        <v>1</v>
      </c>
      <c r="H358" s="5" t="s">
        <v>1</v>
      </c>
      <c r="I358" s="5" t="s">
        <v>1</v>
      </c>
      <c r="J358" s="5" t="s">
        <v>1</v>
      </c>
      <c r="K358" s="5" t="s">
        <v>1</v>
      </c>
      <c r="L358" s="5" t="s">
        <v>1</v>
      </c>
      <c r="M358" s="5" t="s">
        <v>1</v>
      </c>
      <c r="N358" s="5" t="s">
        <v>1</v>
      </c>
      <c r="O358" s="5" t="s">
        <v>1</v>
      </c>
      <c r="P358" s="5" t="s">
        <v>1</v>
      </c>
    </row>
    <row r="359" spans="1:16" x14ac:dyDescent="0.2">
      <c r="A359" s="4">
        <v>471</v>
      </c>
      <c r="B359" s="5" t="s">
        <v>1</v>
      </c>
      <c r="C359" s="5" t="s">
        <v>1897</v>
      </c>
      <c r="D359" s="5" t="s">
        <v>1</v>
      </c>
      <c r="E359" s="5" t="s">
        <v>1898</v>
      </c>
      <c r="F359" s="5" t="s">
        <v>1</v>
      </c>
      <c r="G359" s="5" t="s">
        <v>1</v>
      </c>
      <c r="H359" s="5" t="s">
        <v>1</v>
      </c>
      <c r="I359" s="5" t="s">
        <v>1</v>
      </c>
      <c r="J359" s="5" t="s">
        <v>1</v>
      </c>
      <c r="K359" s="5" t="s">
        <v>1</v>
      </c>
      <c r="L359" s="5" t="s">
        <v>1</v>
      </c>
      <c r="M359" s="5" t="s">
        <v>1</v>
      </c>
      <c r="N359" s="5" t="s">
        <v>1</v>
      </c>
      <c r="O359" s="5" t="s">
        <v>1</v>
      </c>
      <c r="P359" s="5" t="s">
        <v>1</v>
      </c>
    </row>
    <row r="360" spans="1:16" x14ac:dyDescent="0.2">
      <c r="A360" s="4">
        <v>472</v>
      </c>
      <c r="B360" s="5" t="s">
        <v>1</v>
      </c>
      <c r="C360" s="5" t="s">
        <v>1899</v>
      </c>
      <c r="D360" s="5" t="s">
        <v>1</v>
      </c>
      <c r="E360" s="5" t="s">
        <v>1900</v>
      </c>
      <c r="F360" s="5" t="s">
        <v>1</v>
      </c>
      <c r="G360" s="5" t="s">
        <v>1</v>
      </c>
      <c r="H360" s="5" t="s">
        <v>1</v>
      </c>
      <c r="I360" s="5" t="s">
        <v>1</v>
      </c>
      <c r="J360" s="5" t="s">
        <v>1</v>
      </c>
      <c r="K360" s="5" t="s">
        <v>1</v>
      </c>
      <c r="L360" s="5" t="s">
        <v>1</v>
      </c>
      <c r="M360" s="5" t="s">
        <v>1</v>
      </c>
      <c r="N360" s="5" t="s">
        <v>1</v>
      </c>
      <c r="O360" s="5" t="s">
        <v>1</v>
      </c>
      <c r="P360" s="5" t="s">
        <v>1</v>
      </c>
    </row>
    <row r="361" spans="1:16" x14ac:dyDescent="0.2">
      <c r="A361" s="4">
        <v>473</v>
      </c>
      <c r="B361" s="5" t="s">
        <v>1</v>
      </c>
      <c r="C361" s="5" t="s">
        <v>1901</v>
      </c>
      <c r="D361" s="5" t="s">
        <v>1</v>
      </c>
      <c r="E361" s="5" t="s">
        <v>1902</v>
      </c>
      <c r="F361" s="5" t="s">
        <v>1</v>
      </c>
      <c r="G361" s="5" t="s">
        <v>1</v>
      </c>
      <c r="H361" s="5" t="s">
        <v>1</v>
      </c>
      <c r="I361" s="5" t="s">
        <v>1</v>
      </c>
      <c r="J361" s="5" t="s">
        <v>1</v>
      </c>
      <c r="K361" s="5" t="s">
        <v>1</v>
      </c>
      <c r="L361" s="5" t="s">
        <v>1</v>
      </c>
      <c r="M361" s="5" t="s">
        <v>1</v>
      </c>
      <c r="N361" s="5" t="s">
        <v>1</v>
      </c>
      <c r="O361" s="5" t="s">
        <v>1</v>
      </c>
      <c r="P361" s="5" t="s">
        <v>1</v>
      </c>
    </row>
    <row r="362" spans="1:16" x14ac:dyDescent="0.2">
      <c r="A362" s="4">
        <v>853</v>
      </c>
      <c r="B362" s="5" t="s">
        <v>1906</v>
      </c>
      <c r="C362" s="5" t="s">
        <v>1903</v>
      </c>
      <c r="D362" s="5" t="s">
        <v>1</v>
      </c>
      <c r="E362" s="5" t="s">
        <v>1904</v>
      </c>
      <c r="F362" s="5" t="s">
        <v>222</v>
      </c>
      <c r="G362" s="5" t="s">
        <v>1905</v>
      </c>
      <c r="H362" s="5" t="s">
        <v>216</v>
      </c>
      <c r="I362" s="5" t="s">
        <v>1</v>
      </c>
      <c r="J362" s="5" t="s">
        <v>1</v>
      </c>
      <c r="K362" s="5" t="s">
        <v>1</v>
      </c>
      <c r="L362" s="5" t="s">
        <v>1</v>
      </c>
      <c r="M362" s="5" t="s">
        <v>1</v>
      </c>
      <c r="N362" s="5" t="s">
        <v>1</v>
      </c>
      <c r="O362" s="5" t="s">
        <v>1</v>
      </c>
      <c r="P362" s="5" t="s">
        <v>1</v>
      </c>
    </row>
    <row r="363" spans="1:16" x14ac:dyDescent="0.2">
      <c r="A363" s="4">
        <v>854</v>
      </c>
      <c r="B363" s="5" t="s">
        <v>1</v>
      </c>
      <c r="C363" s="5" t="s">
        <v>1907</v>
      </c>
      <c r="D363" s="5" t="s">
        <v>1</v>
      </c>
      <c r="E363" s="5" t="s">
        <v>1908</v>
      </c>
      <c r="F363" s="5" t="s">
        <v>886</v>
      </c>
      <c r="G363" s="5" t="s">
        <v>1909</v>
      </c>
      <c r="H363" s="5" t="s">
        <v>1</v>
      </c>
      <c r="I363" s="5" t="s">
        <v>1</v>
      </c>
      <c r="J363" s="5" t="s">
        <v>1</v>
      </c>
      <c r="K363" s="5" t="s">
        <v>1</v>
      </c>
      <c r="L363" s="5" t="s">
        <v>1</v>
      </c>
      <c r="M363" s="5" t="s">
        <v>1</v>
      </c>
      <c r="N363" s="5" t="s">
        <v>1</v>
      </c>
      <c r="O363" s="5" t="s">
        <v>1</v>
      </c>
      <c r="P363" s="5" t="s">
        <v>1</v>
      </c>
    </row>
    <row r="364" spans="1:16" x14ac:dyDescent="0.2">
      <c r="A364" s="4">
        <v>855</v>
      </c>
      <c r="B364" s="5" t="s">
        <v>1914</v>
      </c>
      <c r="C364" s="5" t="s">
        <v>1910</v>
      </c>
      <c r="D364" s="5" t="s">
        <v>1</v>
      </c>
      <c r="E364" s="5" t="s">
        <v>1911</v>
      </c>
      <c r="F364" s="5" t="s">
        <v>1912</v>
      </c>
      <c r="G364" s="5" t="s">
        <v>1913</v>
      </c>
      <c r="H364" s="5" t="s">
        <v>216</v>
      </c>
      <c r="I364" s="5" t="s">
        <v>1661</v>
      </c>
      <c r="J364" s="5" t="s">
        <v>1</v>
      </c>
      <c r="K364" s="5" t="s">
        <v>1</v>
      </c>
      <c r="L364" s="5" t="s">
        <v>1</v>
      </c>
      <c r="M364" s="5" t="s">
        <v>1</v>
      </c>
      <c r="N364" s="5" t="s">
        <v>1</v>
      </c>
      <c r="O364" s="5" t="s">
        <v>1</v>
      </c>
      <c r="P364" s="5" t="s">
        <v>1</v>
      </c>
    </row>
    <row r="365" spans="1:16" x14ac:dyDescent="0.2">
      <c r="A365" s="4">
        <v>856</v>
      </c>
      <c r="B365" s="5" t="s">
        <v>1919</v>
      </c>
      <c r="C365" s="5" t="s">
        <v>1915</v>
      </c>
      <c r="D365" s="5" t="s">
        <v>1</v>
      </c>
      <c r="E365" s="5" t="s">
        <v>1916</v>
      </c>
      <c r="F365" s="5" t="s">
        <v>1917</v>
      </c>
      <c r="G365" s="5" t="s">
        <v>1918</v>
      </c>
      <c r="H365" s="5" t="s">
        <v>216</v>
      </c>
      <c r="I365" s="5" t="s">
        <v>1</v>
      </c>
      <c r="J365" s="5" t="s">
        <v>1</v>
      </c>
      <c r="K365" s="5" t="s">
        <v>1</v>
      </c>
      <c r="L365" s="5" t="s">
        <v>1</v>
      </c>
      <c r="M365" s="5" t="s">
        <v>1</v>
      </c>
      <c r="N365" s="5" t="s">
        <v>1</v>
      </c>
      <c r="O365" s="5" t="s">
        <v>1</v>
      </c>
      <c r="P365" s="5" t="s">
        <v>1</v>
      </c>
    </row>
    <row r="366" spans="1:16" x14ac:dyDescent="0.2">
      <c r="A366" s="4">
        <v>857</v>
      </c>
      <c r="B366" s="5" t="s">
        <v>1924</v>
      </c>
      <c r="C366" s="5" t="s">
        <v>1920</v>
      </c>
      <c r="D366" s="5" t="s">
        <v>1</v>
      </c>
      <c r="E366" s="5" t="s">
        <v>1921</v>
      </c>
      <c r="F366" s="5" t="s">
        <v>1922</v>
      </c>
      <c r="G366" s="5" t="s">
        <v>1923</v>
      </c>
      <c r="H366" s="5" t="s">
        <v>216</v>
      </c>
      <c r="I366" s="5" t="s">
        <v>1661</v>
      </c>
      <c r="J366" s="5" t="s">
        <v>1</v>
      </c>
      <c r="K366" s="5" t="s">
        <v>1</v>
      </c>
      <c r="L366" s="5" t="s">
        <v>1</v>
      </c>
      <c r="M366" s="5" t="s">
        <v>1</v>
      </c>
      <c r="N366" s="5" t="s">
        <v>1</v>
      </c>
      <c r="O366" s="5" t="s">
        <v>1</v>
      </c>
      <c r="P366" s="5" t="s">
        <v>1</v>
      </c>
    </row>
    <row r="367" spans="1:16" x14ac:dyDescent="0.2">
      <c r="A367" s="4">
        <v>858</v>
      </c>
      <c r="B367" s="5" t="s">
        <v>1</v>
      </c>
      <c r="C367" s="5" t="s">
        <v>1925</v>
      </c>
      <c r="D367" s="5" t="s">
        <v>1</v>
      </c>
      <c r="E367" s="5" t="s">
        <v>1926</v>
      </c>
      <c r="F367" s="5" t="s">
        <v>222</v>
      </c>
      <c r="G367" s="5" t="s">
        <v>1927</v>
      </c>
      <c r="H367" s="5" t="s">
        <v>1</v>
      </c>
      <c r="I367" s="5" t="s">
        <v>1</v>
      </c>
      <c r="J367" s="5" t="s">
        <v>1</v>
      </c>
      <c r="K367" s="5" t="s">
        <v>1</v>
      </c>
      <c r="L367" s="5" t="s">
        <v>1</v>
      </c>
      <c r="M367" s="5" t="s">
        <v>1</v>
      </c>
      <c r="N367" s="5" t="s">
        <v>1</v>
      </c>
      <c r="O367" s="5" t="s">
        <v>1</v>
      </c>
      <c r="P367" s="5" t="s">
        <v>1</v>
      </c>
    </row>
    <row r="368" spans="1:16" x14ac:dyDescent="0.2">
      <c r="A368" s="4">
        <v>859</v>
      </c>
      <c r="B368" s="5" t="s">
        <v>1931</v>
      </c>
      <c r="C368" s="5" t="s">
        <v>1928</v>
      </c>
      <c r="D368" s="5" t="s">
        <v>1</v>
      </c>
      <c r="E368" s="5" t="s">
        <v>1929</v>
      </c>
      <c r="F368" s="5" t="s">
        <v>1922</v>
      </c>
      <c r="G368" s="5" t="s">
        <v>1930</v>
      </c>
      <c r="H368" s="5" t="s">
        <v>216</v>
      </c>
      <c r="I368" s="5" t="s">
        <v>1661</v>
      </c>
      <c r="J368" s="5" t="s">
        <v>1</v>
      </c>
      <c r="K368" s="5" t="s">
        <v>1</v>
      </c>
      <c r="L368" s="5" t="s">
        <v>1</v>
      </c>
      <c r="M368" s="5" t="s">
        <v>1</v>
      </c>
      <c r="N368" s="5" t="s">
        <v>1</v>
      </c>
      <c r="O368" s="5" t="s">
        <v>1</v>
      </c>
      <c r="P368" s="5" t="s">
        <v>1</v>
      </c>
    </row>
    <row r="369" spans="1:16" x14ac:dyDescent="0.2">
      <c r="A369" s="4">
        <v>860</v>
      </c>
      <c r="B369" s="5" t="s">
        <v>1935</v>
      </c>
      <c r="C369" s="5" t="s">
        <v>1932</v>
      </c>
      <c r="D369" s="5" t="s">
        <v>1</v>
      </c>
      <c r="E369" s="5" t="s">
        <v>1933</v>
      </c>
      <c r="F369" s="5" t="s">
        <v>222</v>
      </c>
      <c r="G369" s="5" t="s">
        <v>1934</v>
      </c>
      <c r="H369" s="5" t="s">
        <v>216</v>
      </c>
      <c r="I369" s="5" t="s">
        <v>1</v>
      </c>
      <c r="J369" s="5" t="s">
        <v>1</v>
      </c>
      <c r="K369" s="5" t="s">
        <v>1</v>
      </c>
      <c r="L369" s="5" t="s">
        <v>1</v>
      </c>
      <c r="M369" s="5" t="s">
        <v>1</v>
      </c>
      <c r="N369" s="5" t="s">
        <v>1</v>
      </c>
      <c r="O369" s="5" t="s">
        <v>1</v>
      </c>
      <c r="P369" s="5" t="s">
        <v>1</v>
      </c>
    </row>
    <row r="370" spans="1:16" x14ac:dyDescent="0.2">
      <c r="A370" s="4">
        <v>861</v>
      </c>
      <c r="B370" s="5" t="s">
        <v>1939</v>
      </c>
      <c r="C370" s="5" t="s">
        <v>1936</v>
      </c>
      <c r="D370" s="5" t="s">
        <v>1</v>
      </c>
      <c r="E370" s="5" t="s">
        <v>1937</v>
      </c>
      <c r="F370" s="5" t="s">
        <v>1633</v>
      </c>
      <c r="G370" s="5" t="s">
        <v>1938</v>
      </c>
      <c r="H370" s="5" t="s">
        <v>216</v>
      </c>
      <c r="I370" s="5" t="s">
        <v>1</v>
      </c>
      <c r="J370" s="5" t="s">
        <v>1</v>
      </c>
      <c r="K370" s="5" t="s">
        <v>1</v>
      </c>
      <c r="L370" s="5" t="s">
        <v>1</v>
      </c>
      <c r="M370" s="5" t="s">
        <v>1</v>
      </c>
      <c r="N370" s="5" t="s">
        <v>1</v>
      </c>
      <c r="O370" s="5" t="s">
        <v>1</v>
      </c>
      <c r="P370" s="5" t="s">
        <v>1</v>
      </c>
    </row>
    <row r="371" spans="1:16" x14ac:dyDescent="0.2">
      <c r="A371" s="4">
        <v>862</v>
      </c>
      <c r="B371" s="5" t="s">
        <v>1</v>
      </c>
      <c r="C371" s="5" t="s">
        <v>1940</v>
      </c>
      <c r="D371" s="5" t="s">
        <v>1</v>
      </c>
      <c r="E371" s="5" t="s">
        <v>1941</v>
      </c>
      <c r="F371" s="5" t="s">
        <v>886</v>
      </c>
      <c r="G371" s="5" t="s">
        <v>1942</v>
      </c>
      <c r="H371" s="5" t="s">
        <v>1</v>
      </c>
      <c r="I371" s="5" t="s">
        <v>1</v>
      </c>
      <c r="J371" s="5" t="s">
        <v>1</v>
      </c>
      <c r="K371" s="5" t="s">
        <v>1</v>
      </c>
      <c r="L371" s="5" t="s">
        <v>1</v>
      </c>
      <c r="M371" s="5" t="s">
        <v>1</v>
      </c>
      <c r="N371" s="5" t="s">
        <v>1</v>
      </c>
      <c r="O371" s="5" t="s">
        <v>1</v>
      </c>
      <c r="P371" s="5" t="s">
        <v>1</v>
      </c>
    </row>
    <row r="372" spans="1:16" x14ac:dyDescent="0.2">
      <c r="A372" s="4">
        <v>863</v>
      </c>
      <c r="B372" s="5" t="s">
        <v>1</v>
      </c>
      <c r="C372" s="5" t="s">
        <v>1943</v>
      </c>
      <c r="D372" s="5" t="s">
        <v>1</v>
      </c>
      <c r="E372" s="5" t="s">
        <v>1944</v>
      </c>
      <c r="F372" s="5" t="s">
        <v>886</v>
      </c>
      <c r="G372" s="5" t="s">
        <v>1945</v>
      </c>
      <c r="H372" s="5" t="s">
        <v>1</v>
      </c>
      <c r="I372" s="5" t="s">
        <v>1</v>
      </c>
      <c r="J372" s="5" t="s">
        <v>1</v>
      </c>
      <c r="K372" s="5" t="s">
        <v>1</v>
      </c>
      <c r="L372" s="5" t="s">
        <v>1</v>
      </c>
      <c r="M372" s="5" t="s">
        <v>1</v>
      </c>
      <c r="N372" s="5" t="s">
        <v>1</v>
      </c>
      <c r="O372" s="5" t="s">
        <v>1</v>
      </c>
      <c r="P372" s="5" t="s">
        <v>1</v>
      </c>
    </row>
    <row r="373" spans="1:16" x14ac:dyDescent="0.2">
      <c r="A373" s="4">
        <v>864</v>
      </c>
      <c r="B373" s="5" t="s">
        <v>1950</v>
      </c>
      <c r="C373" s="5" t="s">
        <v>1946</v>
      </c>
      <c r="D373" s="5" t="s">
        <v>1</v>
      </c>
      <c r="E373" s="5" t="s">
        <v>1947</v>
      </c>
      <c r="F373" s="5" t="s">
        <v>1948</v>
      </c>
      <c r="G373" s="5" t="s">
        <v>1949</v>
      </c>
      <c r="H373" s="5" t="s">
        <v>216</v>
      </c>
      <c r="I373" s="5" t="s">
        <v>1661</v>
      </c>
      <c r="J373" s="5" t="s">
        <v>1</v>
      </c>
      <c r="K373" s="5" t="s">
        <v>1</v>
      </c>
      <c r="L373" s="5" t="s">
        <v>1</v>
      </c>
      <c r="M373" s="5" t="s">
        <v>1</v>
      </c>
      <c r="N373" s="5" t="s">
        <v>1</v>
      </c>
      <c r="O373" s="5" t="s">
        <v>1</v>
      </c>
      <c r="P373" s="5" t="s">
        <v>1</v>
      </c>
    </row>
    <row r="374" spans="1:16" x14ac:dyDescent="0.2">
      <c r="A374" s="4">
        <v>865</v>
      </c>
      <c r="B374" s="5" t="s">
        <v>1954</v>
      </c>
      <c r="C374" s="5" t="s">
        <v>1951</v>
      </c>
      <c r="D374" s="5" t="s">
        <v>1</v>
      </c>
      <c r="E374" s="5" t="s">
        <v>1952</v>
      </c>
      <c r="F374" s="5" t="s">
        <v>222</v>
      </c>
      <c r="G374" s="5" t="s">
        <v>1953</v>
      </c>
      <c r="H374" s="5" t="s">
        <v>216</v>
      </c>
      <c r="I374" s="5" t="s">
        <v>1661</v>
      </c>
      <c r="J374" s="5" t="s">
        <v>1</v>
      </c>
      <c r="K374" s="5" t="s">
        <v>1</v>
      </c>
      <c r="L374" s="5" t="s">
        <v>1</v>
      </c>
      <c r="M374" s="5" t="s">
        <v>1</v>
      </c>
      <c r="N374" s="5" t="s">
        <v>1</v>
      </c>
      <c r="O374" s="5" t="s">
        <v>1</v>
      </c>
      <c r="P374" s="5" t="s">
        <v>1</v>
      </c>
    </row>
    <row r="375" spans="1:16" x14ac:dyDescent="0.2">
      <c r="A375" s="4">
        <v>866</v>
      </c>
      <c r="B375" s="5" t="s">
        <v>1958</v>
      </c>
      <c r="C375" s="5" t="s">
        <v>1955</v>
      </c>
      <c r="D375" s="5" t="s">
        <v>1</v>
      </c>
      <c r="E375" s="5" t="s">
        <v>1956</v>
      </c>
      <c r="F375" s="5" t="s">
        <v>1922</v>
      </c>
      <c r="G375" s="5" t="s">
        <v>1957</v>
      </c>
      <c r="H375" s="5" t="s">
        <v>216</v>
      </c>
      <c r="I375" s="5" t="s">
        <v>1</v>
      </c>
      <c r="J375" s="5" t="s">
        <v>1</v>
      </c>
      <c r="K375" s="5" t="s">
        <v>1</v>
      </c>
      <c r="L375" s="5" t="s">
        <v>1</v>
      </c>
      <c r="M375" s="5" t="s">
        <v>1</v>
      </c>
      <c r="N375" s="5" t="s">
        <v>1</v>
      </c>
      <c r="O375" s="5" t="s">
        <v>1</v>
      </c>
      <c r="P375" s="5" t="s">
        <v>1</v>
      </c>
    </row>
    <row r="376" spans="1:16" x14ac:dyDescent="0.2">
      <c r="A376" s="4">
        <v>867</v>
      </c>
      <c r="B376" s="5" t="s">
        <v>1</v>
      </c>
      <c r="C376" s="5" t="s">
        <v>1959</v>
      </c>
      <c r="D376" s="5" t="s">
        <v>1</v>
      </c>
      <c r="E376" s="5" t="s">
        <v>1960</v>
      </c>
      <c r="F376" s="5" t="s">
        <v>1961</v>
      </c>
      <c r="G376" s="5" t="s">
        <v>1962</v>
      </c>
      <c r="H376" s="5" t="s">
        <v>1</v>
      </c>
      <c r="I376" s="5" t="s">
        <v>1</v>
      </c>
      <c r="J376" s="5" t="s">
        <v>1</v>
      </c>
      <c r="K376" s="5" t="s">
        <v>1</v>
      </c>
      <c r="L376" s="5" t="s">
        <v>1</v>
      </c>
      <c r="M376" s="5" t="s">
        <v>1</v>
      </c>
      <c r="N376" s="5" t="s">
        <v>1</v>
      </c>
      <c r="O376" s="5" t="s">
        <v>1</v>
      </c>
      <c r="P376" s="5" t="s">
        <v>1</v>
      </c>
    </row>
    <row r="377" spans="1:16" x14ac:dyDescent="0.2">
      <c r="A377" s="4">
        <v>868</v>
      </c>
      <c r="B377" s="5" t="s">
        <v>1967</v>
      </c>
      <c r="C377" s="5" t="s">
        <v>1963</v>
      </c>
      <c r="D377" s="5" t="s">
        <v>1</v>
      </c>
      <c r="E377" s="5" t="s">
        <v>1964</v>
      </c>
      <c r="F377" s="5" t="s">
        <v>1965</v>
      </c>
      <c r="G377" s="5" t="s">
        <v>1966</v>
      </c>
      <c r="H377" s="5" t="s">
        <v>216</v>
      </c>
      <c r="I377" s="5" t="s">
        <v>1</v>
      </c>
      <c r="J377" s="5" t="s">
        <v>1</v>
      </c>
      <c r="K377" s="5" t="s">
        <v>1</v>
      </c>
      <c r="L377" s="5" t="s">
        <v>1</v>
      </c>
      <c r="M377" s="5" t="s">
        <v>1</v>
      </c>
      <c r="N377" s="5" t="s">
        <v>1</v>
      </c>
      <c r="O377" s="5" t="s">
        <v>1</v>
      </c>
      <c r="P377" s="5" t="s">
        <v>1</v>
      </c>
    </row>
    <row r="378" spans="1:16" x14ac:dyDescent="0.2">
      <c r="A378" s="4">
        <v>869</v>
      </c>
      <c r="B378" s="5" t="s">
        <v>1</v>
      </c>
      <c r="C378" s="5" t="s">
        <v>1968</v>
      </c>
      <c r="D378" s="5" t="s">
        <v>1</v>
      </c>
      <c r="E378" s="5" t="s">
        <v>1969</v>
      </c>
      <c r="F378" s="5" t="s">
        <v>1970</v>
      </c>
      <c r="G378" s="5" t="s">
        <v>1971</v>
      </c>
      <c r="H378" s="5" t="s">
        <v>1</v>
      </c>
      <c r="I378" s="5" t="s">
        <v>1</v>
      </c>
      <c r="J378" s="5" t="s">
        <v>1</v>
      </c>
      <c r="K378" s="5" t="s">
        <v>1</v>
      </c>
      <c r="L378" s="5" t="s">
        <v>1</v>
      </c>
      <c r="M378" s="5" t="s">
        <v>1</v>
      </c>
      <c r="N378" s="5" t="s">
        <v>1</v>
      </c>
      <c r="O378" s="5" t="s">
        <v>1</v>
      </c>
      <c r="P378" s="5" t="s">
        <v>1</v>
      </c>
    </row>
    <row r="379" spans="1:16" x14ac:dyDescent="0.2">
      <c r="A379" s="4">
        <v>870</v>
      </c>
      <c r="B379" s="5" t="s">
        <v>1</v>
      </c>
      <c r="C379" s="5" t="s">
        <v>1972</v>
      </c>
      <c r="D379" s="5" t="s">
        <v>1</v>
      </c>
      <c r="E379" s="5" t="s">
        <v>1973</v>
      </c>
      <c r="F379" s="5" t="s">
        <v>222</v>
      </c>
      <c r="G379" s="5" t="s">
        <v>1</v>
      </c>
      <c r="H379" s="5" t="s">
        <v>1</v>
      </c>
      <c r="I379" s="5" t="s">
        <v>1661</v>
      </c>
      <c r="J379" s="5" t="s">
        <v>1</v>
      </c>
      <c r="K379" s="5" t="s">
        <v>1</v>
      </c>
      <c r="L379" s="5" t="s">
        <v>1</v>
      </c>
      <c r="M379" s="5" t="s">
        <v>1</v>
      </c>
      <c r="N379" s="5" t="s">
        <v>1</v>
      </c>
      <c r="O379" s="5" t="s">
        <v>1</v>
      </c>
      <c r="P379" s="5" t="s">
        <v>1</v>
      </c>
    </row>
    <row r="380" spans="1:16" x14ac:dyDescent="0.2">
      <c r="A380" s="4">
        <v>871</v>
      </c>
      <c r="B380" s="5" t="s">
        <v>1</v>
      </c>
      <c r="C380" s="5" t="s">
        <v>1974</v>
      </c>
      <c r="D380" s="5" t="s">
        <v>1</v>
      </c>
      <c r="E380" s="5" t="s">
        <v>1975</v>
      </c>
      <c r="F380" s="5" t="s">
        <v>222</v>
      </c>
      <c r="G380" s="5" t="s">
        <v>1</v>
      </c>
      <c r="H380" s="5" t="s">
        <v>1</v>
      </c>
      <c r="I380" s="5" t="s">
        <v>1661</v>
      </c>
      <c r="J380" s="5" t="s">
        <v>1</v>
      </c>
      <c r="K380" s="5" t="s">
        <v>1</v>
      </c>
      <c r="L380" s="5" t="s">
        <v>1</v>
      </c>
      <c r="M380" s="5" t="s">
        <v>1</v>
      </c>
      <c r="N380" s="5" t="s">
        <v>1</v>
      </c>
      <c r="O380" s="5" t="s">
        <v>1</v>
      </c>
      <c r="P380" s="5" t="s">
        <v>1</v>
      </c>
    </row>
    <row r="381" spans="1:16" x14ac:dyDescent="0.2">
      <c r="A381" s="4">
        <v>872</v>
      </c>
      <c r="B381" s="5" t="s">
        <v>1</v>
      </c>
      <c r="C381" s="5" t="s">
        <v>1976</v>
      </c>
      <c r="D381" s="5" t="s">
        <v>1</v>
      </c>
      <c r="E381" s="5" t="s">
        <v>1977</v>
      </c>
      <c r="F381" s="5" t="s">
        <v>222</v>
      </c>
      <c r="G381" s="5" t="s">
        <v>1</v>
      </c>
      <c r="H381" s="5" t="s">
        <v>1</v>
      </c>
      <c r="I381" s="5" t="s">
        <v>1661</v>
      </c>
      <c r="J381" s="5" t="s">
        <v>1</v>
      </c>
      <c r="K381" s="5" t="s">
        <v>1</v>
      </c>
      <c r="L381" s="5" t="s">
        <v>1</v>
      </c>
      <c r="M381" s="5" t="s">
        <v>1</v>
      </c>
      <c r="N381" s="5" t="s">
        <v>1</v>
      </c>
      <c r="O381" s="5" t="s">
        <v>1</v>
      </c>
      <c r="P381" s="5" t="s">
        <v>1</v>
      </c>
    </row>
    <row r="382" spans="1:16" x14ac:dyDescent="0.2">
      <c r="A382" s="4">
        <v>873</v>
      </c>
      <c r="B382" s="5" t="s">
        <v>1</v>
      </c>
      <c r="C382" s="5" t="s">
        <v>1978</v>
      </c>
      <c r="D382" s="5" t="s">
        <v>1</v>
      </c>
      <c r="E382" s="5" t="s">
        <v>1979</v>
      </c>
      <c r="F382" s="5" t="s">
        <v>222</v>
      </c>
      <c r="G382" s="5" t="s">
        <v>1980</v>
      </c>
      <c r="H382" s="5" t="s">
        <v>1</v>
      </c>
      <c r="I382" s="5" t="s">
        <v>1</v>
      </c>
      <c r="J382" s="5" t="s">
        <v>1</v>
      </c>
      <c r="K382" s="5" t="s">
        <v>1</v>
      </c>
      <c r="L382" s="5" t="s">
        <v>1</v>
      </c>
      <c r="M382" s="5" t="s">
        <v>1</v>
      </c>
      <c r="N382" s="5" t="s">
        <v>1</v>
      </c>
      <c r="O382" s="5" t="s">
        <v>1</v>
      </c>
      <c r="P382" s="5" t="s">
        <v>1</v>
      </c>
    </row>
    <row r="383" spans="1:16" x14ac:dyDescent="0.2">
      <c r="A383" s="4">
        <v>874</v>
      </c>
      <c r="B383" s="5" t="s">
        <v>1</v>
      </c>
      <c r="C383" s="5" t="s">
        <v>1981</v>
      </c>
      <c r="D383" s="5" t="s">
        <v>1</v>
      </c>
      <c r="E383" s="5" t="s">
        <v>1982</v>
      </c>
      <c r="F383" s="5" t="s">
        <v>222</v>
      </c>
      <c r="G383" s="5" t="s">
        <v>1983</v>
      </c>
      <c r="H383" s="5" t="s">
        <v>1</v>
      </c>
      <c r="I383" s="5" t="s">
        <v>1</v>
      </c>
      <c r="J383" s="5" t="s">
        <v>1</v>
      </c>
      <c r="K383" s="5" t="s">
        <v>1</v>
      </c>
      <c r="L383" s="5" t="s">
        <v>1</v>
      </c>
      <c r="M383" s="5" t="s">
        <v>1</v>
      </c>
      <c r="N383" s="5" t="s">
        <v>1</v>
      </c>
      <c r="O383" s="5" t="s">
        <v>1</v>
      </c>
      <c r="P383" s="5" t="s">
        <v>1</v>
      </c>
    </row>
    <row r="384" spans="1:16" x14ac:dyDescent="0.2">
      <c r="A384" s="4">
        <v>875</v>
      </c>
      <c r="B384" s="5" t="s">
        <v>1987</v>
      </c>
      <c r="C384" s="5" t="s">
        <v>1984</v>
      </c>
      <c r="D384" s="5" t="s">
        <v>1</v>
      </c>
      <c r="E384" s="5" t="s">
        <v>1985</v>
      </c>
      <c r="F384" s="5" t="s">
        <v>222</v>
      </c>
      <c r="G384" s="5" t="s">
        <v>1986</v>
      </c>
      <c r="H384" s="5" t="s">
        <v>216</v>
      </c>
      <c r="I384" s="5" t="s">
        <v>1</v>
      </c>
      <c r="J384" s="5" t="s">
        <v>1</v>
      </c>
      <c r="K384" s="5" t="s">
        <v>1</v>
      </c>
      <c r="L384" s="5" t="s">
        <v>1</v>
      </c>
      <c r="M384" s="5" t="s">
        <v>1</v>
      </c>
      <c r="N384" s="5" t="s">
        <v>1</v>
      </c>
      <c r="O384" s="5" t="s">
        <v>1</v>
      </c>
      <c r="P384" s="5" t="s">
        <v>1</v>
      </c>
    </row>
    <row r="385" spans="1:16" x14ac:dyDescent="0.2">
      <c r="A385" s="4">
        <v>474</v>
      </c>
      <c r="B385" s="5" t="s">
        <v>1458</v>
      </c>
      <c r="C385" s="5" t="s">
        <v>1988</v>
      </c>
      <c r="D385" s="5" t="s">
        <v>1</v>
      </c>
      <c r="E385" s="5" t="s">
        <v>1459</v>
      </c>
      <c r="F385" s="5" t="s">
        <v>1</v>
      </c>
      <c r="G385" s="5" t="s">
        <v>1457</v>
      </c>
      <c r="H385" s="5" t="s">
        <v>216</v>
      </c>
      <c r="I385" s="5" t="s">
        <v>217</v>
      </c>
      <c r="J385" s="5" t="s">
        <v>1459</v>
      </c>
      <c r="K385" s="5" t="s">
        <v>1460</v>
      </c>
      <c r="L385" s="5" t="s">
        <v>1461</v>
      </c>
      <c r="M385" s="5" t="s">
        <v>1462</v>
      </c>
      <c r="N385" s="5" t="s">
        <v>1463</v>
      </c>
      <c r="O385" s="5" t="s">
        <v>223</v>
      </c>
      <c r="P385" s="5" t="s">
        <v>1464</v>
      </c>
    </row>
    <row r="386" spans="1:16" x14ac:dyDescent="0.2">
      <c r="A386" s="4">
        <v>876</v>
      </c>
      <c r="B386" s="5" t="s">
        <v>1992</v>
      </c>
      <c r="C386" s="5" t="s">
        <v>1989</v>
      </c>
      <c r="D386" s="5" t="s">
        <v>1</v>
      </c>
      <c r="E386" s="5" t="s">
        <v>1990</v>
      </c>
      <c r="F386" s="5" t="s">
        <v>1917</v>
      </c>
      <c r="G386" s="5" t="s">
        <v>1991</v>
      </c>
      <c r="H386" s="5" t="s">
        <v>977</v>
      </c>
      <c r="I386" s="5" t="s">
        <v>1661</v>
      </c>
      <c r="J386" s="5" t="s">
        <v>1</v>
      </c>
      <c r="K386" s="5" t="s">
        <v>1</v>
      </c>
      <c r="L386" s="5" t="s">
        <v>1</v>
      </c>
      <c r="M386" s="5" t="s">
        <v>1</v>
      </c>
      <c r="N386" s="5" t="s">
        <v>1</v>
      </c>
      <c r="O386" s="5" t="s">
        <v>1</v>
      </c>
      <c r="P386" s="5" t="s">
        <v>1</v>
      </c>
    </row>
    <row r="387" spans="1:16" x14ac:dyDescent="0.2">
      <c r="A387" s="4">
        <v>912</v>
      </c>
      <c r="B387" s="5" t="s">
        <v>321</v>
      </c>
      <c r="C387" s="5" t="s">
        <v>1993</v>
      </c>
      <c r="D387" s="5" t="s">
        <v>1</v>
      </c>
      <c r="E387" s="5" t="s">
        <v>1994</v>
      </c>
      <c r="F387" s="5" t="s">
        <v>301</v>
      </c>
      <c r="G387" s="5" t="s">
        <v>320</v>
      </c>
      <c r="H387" s="5" t="s">
        <v>216</v>
      </c>
      <c r="I387" s="5" t="s">
        <v>217</v>
      </c>
      <c r="J387" s="5" t="s">
        <v>1</v>
      </c>
      <c r="K387" s="5" t="s">
        <v>1</v>
      </c>
      <c r="L387" s="5" t="s">
        <v>1</v>
      </c>
      <c r="M387" s="5" t="s">
        <v>1</v>
      </c>
      <c r="N387" s="5" t="s">
        <v>1</v>
      </c>
      <c r="O387" s="5" t="s">
        <v>1</v>
      </c>
      <c r="P387" s="5" t="s">
        <v>1</v>
      </c>
    </row>
    <row r="388" spans="1:16" x14ac:dyDescent="0.2">
      <c r="A388" s="4">
        <v>785</v>
      </c>
      <c r="B388" s="5" t="s">
        <v>278</v>
      </c>
      <c r="C388" s="5" t="s">
        <v>1995</v>
      </c>
      <c r="D388" s="5" t="s">
        <v>1</v>
      </c>
      <c r="E388" s="5" t="s">
        <v>1996</v>
      </c>
      <c r="F388" s="5" t="s">
        <v>276</v>
      </c>
      <c r="G388" s="5" t="s">
        <v>277</v>
      </c>
      <c r="H388" s="5" t="s">
        <v>279</v>
      </c>
      <c r="I388" s="5" t="s">
        <v>217</v>
      </c>
      <c r="J388" s="5" t="s">
        <v>1</v>
      </c>
      <c r="K388" s="5" t="s">
        <v>1</v>
      </c>
      <c r="L388" s="5" t="s">
        <v>1</v>
      </c>
      <c r="M388" s="5" t="s">
        <v>1</v>
      </c>
      <c r="N388" s="5" t="s">
        <v>1</v>
      </c>
      <c r="O388" s="5" t="s">
        <v>1</v>
      </c>
      <c r="P388" s="5" t="s">
        <v>1</v>
      </c>
    </row>
    <row r="389" spans="1:16" x14ac:dyDescent="0.2">
      <c r="A389" s="4">
        <v>778</v>
      </c>
      <c r="B389" s="5" t="s">
        <v>278</v>
      </c>
      <c r="C389" s="5" t="s">
        <v>1997</v>
      </c>
      <c r="D389" s="5" t="s">
        <v>1</v>
      </c>
      <c r="E389" s="5" t="s">
        <v>1998</v>
      </c>
      <c r="F389" s="5" t="s">
        <v>276</v>
      </c>
      <c r="G389" s="5" t="s">
        <v>277</v>
      </c>
      <c r="H389" s="5" t="s">
        <v>279</v>
      </c>
      <c r="I389" s="5" t="s">
        <v>217</v>
      </c>
      <c r="J389" s="5" t="s">
        <v>1</v>
      </c>
      <c r="K389" s="5" t="s">
        <v>1</v>
      </c>
      <c r="L389" s="5" t="s">
        <v>1</v>
      </c>
      <c r="M389" s="5" t="s">
        <v>1</v>
      </c>
      <c r="N389" s="5" t="s">
        <v>1</v>
      </c>
      <c r="O389" s="5" t="s">
        <v>1</v>
      </c>
      <c r="P389" s="5" t="s">
        <v>1</v>
      </c>
    </row>
    <row r="390" spans="1:16" x14ac:dyDescent="0.2">
      <c r="A390" s="4">
        <v>475</v>
      </c>
      <c r="B390" s="5" t="s">
        <v>1</v>
      </c>
      <c r="C390" s="5" t="s">
        <v>1999</v>
      </c>
      <c r="D390" s="5" t="s">
        <v>1</v>
      </c>
      <c r="E390" s="5" t="s">
        <v>2000</v>
      </c>
      <c r="F390" s="5" t="s">
        <v>1</v>
      </c>
      <c r="G390" s="5" t="s">
        <v>2001</v>
      </c>
      <c r="H390" s="5" t="s">
        <v>1</v>
      </c>
      <c r="I390" s="5" t="s">
        <v>1</v>
      </c>
      <c r="J390" s="5" t="s">
        <v>1</v>
      </c>
      <c r="K390" s="5" t="s">
        <v>1</v>
      </c>
      <c r="L390" s="5" t="s">
        <v>1</v>
      </c>
      <c r="M390" s="5" t="s">
        <v>1</v>
      </c>
      <c r="N390" s="5" t="s">
        <v>1</v>
      </c>
      <c r="O390" s="5" t="s">
        <v>1</v>
      </c>
      <c r="P390" s="5" t="s">
        <v>1</v>
      </c>
    </row>
    <row r="391" spans="1:16" x14ac:dyDescent="0.2">
      <c r="A391" s="4">
        <v>476</v>
      </c>
      <c r="B391" s="5" t="s">
        <v>1</v>
      </c>
      <c r="C391" s="5" t="s">
        <v>2002</v>
      </c>
      <c r="D391" s="5" t="s">
        <v>1</v>
      </c>
      <c r="E391" s="5" t="s">
        <v>2003</v>
      </c>
      <c r="F391" s="5" t="s">
        <v>1</v>
      </c>
      <c r="G391" s="5" t="s">
        <v>2004</v>
      </c>
      <c r="H391" s="5" t="s">
        <v>1</v>
      </c>
      <c r="I391" s="5" t="s">
        <v>1</v>
      </c>
      <c r="J391" s="5" t="s">
        <v>1</v>
      </c>
      <c r="K391" s="5" t="s">
        <v>1</v>
      </c>
      <c r="L391" s="5" t="s">
        <v>1</v>
      </c>
      <c r="M391" s="5" t="s">
        <v>1</v>
      </c>
      <c r="N391" s="5" t="s">
        <v>1</v>
      </c>
      <c r="O391" s="5" t="s">
        <v>1</v>
      </c>
      <c r="P391" s="5" t="s">
        <v>1</v>
      </c>
    </row>
    <row r="392" spans="1:16" x14ac:dyDescent="0.2">
      <c r="A392" s="4">
        <v>734</v>
      </c>
      <c r="B392" s="5" t="s">
        <v>1</v>
      </c>
      <c r="C392" s="5" t="s">
        <v>190</v>
      </c>
      <c r="D392" s="5" t="s">
        <v>2005</v>
      </c>
      <c r="E392" s="5" t="s">
        <v>2</v>
      </c>
      <c r="F392" s="5" t="s">
        <v>1</v>
      </c>
      <c r="G392" s="5" t="s">
        <v>268</v>
      </c>
      <c r="H392" s="5" t="s">
        <v>1</v>
      </c>
      <c r="I392" s="5" t="s">
        <v>269</v>
      </c>
      <c r="J392" s="5" t="s">
        <v>1</v>
      </c>
      <c r="K392" s="5" t="s">
        <v>1</v>
      </c>
      <c r="L392" s="5" t="s">
        <v>1</v>
      </c>
      <c r="M392" s="5" t="s">
        <v>1</v>
      </c>
      <c r="N392" s="5" t="s">
        <v>1</v>
      </c>
      <c r="O392" s="5" t="s">
        <v>1</v>
      </c>
      <c r="P392" s="5" t="s">
        <v>1</v>
      </c>
    </row>
    <row r="393" spans="1:16" x14ac:dyDescent="0.2">
      <c r="A393" s="4">
        <v>477</v>
      </c>
      <c r="B393" s="5" t="s">
        <v>1</v>
      </c>
      <c r="C393" s="5" t="s">
        <v>60</v>
      </c>
      <c r="D393" s="5" t="s">
        <v>1</v>
      </c>
      <c r="E393" s="5" t="s">
        <v>2</v>
      </c>
      <c r="F393" s="5" t="s">
        <v>1</v>
      </c>
      <c r="G393" s="5" t="s">
        <v>1</v>
      </c>
      <c r="H393" s="5" t="s">
        <v>1</v>
      </c>
      <c r="I393" s="5" t="s">
        <v>269</v>
      </c>
      <c r="J393" s="5" t="s">
        <v>1</v>
      </c>
      <c r="K393" s="5" t="s">
        <v>1</v>
      </c>
      <c r="L393" s="5" t="s">
        <v>1</v>
      </c>
      <c r="M393" s="5" t="s">
        <v>1</v>
      </c>
      <c r="N393" s="5" t="s">
        <v>1</v>
      </c>
      <c r="O393" s="5" t="s">
        <v>1</v>
      </c>
      <c r="P393" s="5" t="s">
        <v>1</v>
      </c>
    </row>
    <row r="394" spans="1:16" x14ac:dyDescent="0.2">
      <c r="A394" s="4">
        <v>478</v>
      </c>
      <c r="B394" s="5" t="s">
        <v>1</v>
      </c>
      <c r="C394" s="5" t="s">
        <v>2006</v>
      </c>
      <c r="D394" s="5" t="s">
        <v>1</v>
      </c>
      <c r="E394" s="5" t="s">
        <v>2007</v>
      </c>
      <c r="F394" s="5" t="s">
        <v>1</v>
      </c>
      <c r="G394" s="5" t="s">
        <v>2008</v>
      </c>
      <c r="H394" s="5" t="s">
        <v>1</v>
      </c>
      <c r="I394" s="5" t="s">
        <v>1</v>
      </c>
      <c r="J394" s="5" t="s">
        <v>1</v>
      </c>
      <c r="K394" s="5" t="s">
        <v>1</v>
      </c>
      <c r="L394" s="5" t="s">
        <v>1</v>
      </c>
      <c r="M394" s="5" t="s">
        <v>1</v>
      </c>
      <c r="N394" s="5" t="s">
        <v>1</v>
      </c>
      <c r="O394" s="5" t="s">
        <v>1</v>
      </c>
      <c r="P394" s="5" t="s">
        <v>1</v>
      </c>
    </row>
    <row r="395" spans="1:16" x14ac:dyDescent="0.2">
      <c r="A395" s="4">
        <v>479</v>
      </c>
      <c r="B395" s="5" t="s">
        <v>1</v>
      </c>
      <c r="C395" s="5" t="s">
        <v>2009</v>
      </c>
      <c r="D395" s="5" t="s">
        <v>1</v>
      </c>
      <c r="E395" s="5" t="s">
        <v>2010</v>
      </c>
      <c r="F395" s="5" t="s">
        <v>1</v>
      </c>
      <c r="G395" s="5" t="s">
        <v>2011</v>
      </c>
      <c r="H395" s="5" t="s">
        <v>1</v>
      </c>
      <c r="I395" s="5" t="s">
        <v>1</v>
      </c>
      <c r="J395" s="5" t="s">
        <v>1</v>
      </c>
      <c r="K395" s="5" t="s">
        <v>1</v>
      </c>
      <c r="L395" s="5" t="s">
        <v>1</v>
      </c>
      <c r="M395" s="5" t="s">
        <v>1</v>
      </c>
      <c r="N395" s="5" t="s">
        <v>1</v>
      </c>
      <c r="O395" s="5" t="s">
        <v>1</v>
      </c>
      <c r="P395" s="5" t="s">
        <v>1</v>
      </c>
    </row>
    <row r="396" spans="1:16" x14ac:dyDescent="0.2">
      <c r="A396" s="4">
        <v>480</v>
      </c>
      <c r="B396" s="5" t="s">
        <v>1</v>
      </c>
      <c r="C396" s="5" t="s">
        <v>2012</v>
      </c>
      <c r="D396" s="5" t="s">
        <v>1</v>
      </c>
      <c r="E396" s="5" t="s">
        <v>2013</v>
      </c>
      <c r="F396" s="5" t="s">
        <v>1</v>
      </c>
      <c r="G396" s="5" t="s">
        <v>2014</v>
      </c>
      <c r="H396" s="5" t="s">
        <v>1</v>
      </c>
      <c r="I396" s="5" t="s">
        <v>1</v>
      </c>
      <c r="J396" s="5" t="s">
        <v>1</v>
      </c>
      <c r="K396" s="5" t="s">
        <v>1</v>
      </c>
      <c r="L396" s="5" t="s">
        <v>1</v>
      </c>
      <c r="M396" s="5" t="s">
        <v>1</v>
      </c>
      <c r="N396" s="5" t="s">
        <v>1</v>
      </c>
      <c r="O396" s="5" t="s">
        <v>1</v>
      </c>
      <c r="P396" s="5" t="s">
        <v>1</v>
      </c>
    </row>
    <row r="397" spans="1:16" x14ac:dyDescent="0.2">
      <c r="A397" s="4">
        <v>481</v>
      </c>
      <c r="B397" s="5" t="s">
        <v>1</v>
      </c>
      <c r="C397" s="5" t="s">
        <v>2015</v>
      </c>
      <c r="D397" s="5" t="s">
        <v>1</v>
      </c>
      <c r="E397" s="5" t="s">
        <v>2016</v>
      </c>
      <c r="F397" s="5" t="s">
        <v>1</v>
      </c>
      <c r="G397" s="5" t="s">
        <v>1</v>
      </c>
      <c r="H397" s="5" t="s">
        <v>1</v>
      </c>
      <c r="I397" s="5" t="s">
        <v>1</v>
      </c>
      <c r="J397" s="5" t="s">
        <v>1</v>
      </c>
      <c r="K397" s="5" t="s">
        <v>1</v>
      </c>
      <c r="L397" s="5" t="s">
        <v>1</v>
      </c>
      <c r="M397" s="5" t="s">
        <v>1</v>
      </c>
      <c r="N397" s="5" t="s">
        <v>1</v>
      </c>
      <c r="O397" s="5" t="s">
        <v>1</v>
      </c>
      <c r="P397" s="5" t="s">
        <v>1</v>
      </c>
    </row>
    <row r="398" spans="1:16" x14ac:dyDescent="0.2">
      <c r="A398" s="4">
        <v>877</v>
      </c>
      <c r="B398" s="5" t="s">
        <v>1</v>
      </c>
      <c r="C398" s="5" t="s">
        <v>2017</v>
      </c>
      <c r="D398" s="5" t="s">
        <v>1</v>
      </c>
      <c r="E398" s="5" t="s">
        <v>2018</v>
      </c>
      <c r="F398" s="5" t="s">
        <v>886</v>
      </c>
      <c r="G398" s="5" t="s">
        <v>2019</v>
      </c>
      <c r="H398" s="5" t="s">
        <v>1</v>
      </c>
      <c r="I398" s="5" t="s">
        <v>1</v>
      </c>
      <c r="J398" s="5" t="s">
        <v>1</v>
      </c>
      <c r="K398" s="5" t="s">
        <v>1</v>
      </c>
      <c r="L398" s="5" t="s">
        <v>1</v>
      </c>
      <c r="M398" s="5" t="s">
        <v>1</v>
      </c>
      <c r="N398" s="5" t="s">
        <v>1</v>
      </c>
      <c r="O398" s="5" t="s">
        <v>1</v>
      </c>
      <c r="P398" s="5" t="s">
        <v>1</v>
      </c>
    </row>
    <row r="399" spans="1:16" x14ac:dyDescent="0.2">
      <c r="A399" s="4">
        <v>482</v>
      </c>
      <c r="B399" s="5" t="s">
        <v>1</v>
      </c>
      <c r="C399" s="5" t="s">
        <v>265</v>
      </c>
      <c r="D399" s="5" t="s">
        <v>1</v>
      </c>
      <c r="E399" s="5" t="s">
        <v>2020</v>
      </c>
      <c r="F399" s="5" t="s">
        <v>1</v>
      </c>
      <c r="G399" s="5" t="s">
        <v>2021</v>
      </c>
      <c r="H399" s="5" t="s">
        <v>1</v>
      </c>
      <c r="I399" s="5" t="s">
        <v>1</v>
      </c>
      <c r="J399" s="5" t="s">
        <v>1</v>
      </c>
      <c r="K399" s="5" t="s">
        <v>1</v>
      </c>
      <c r="L399" s="5" t="s">
        <v>1</v>
      </c>
      <c r="M399" s="5" t="s">
        <v>1</v>
      </c>
      <c r="N399" s="5" t="s">
        <v>1</v>
      </c>
      <c r="O399" s="5" t="s">
        <v>1</v>
      </c>
      <c r="P399" s="5" t="s">
        <v>1</v>
      </c>
    </row>
    <row r="400" spans="1:16" x14ac:dyDescent="0.2">
      <c r="A400" s="4">
        <v>878</v>
      </c>
      <c r="B400" s="5" t="s">
        <v>2025</v>
      </c>
      <c r="C400" s="5" t="s">
        <v>2022</v>
      </c>
      <c r="D400" s="5" t="s">
        <v>1</v>
      </c>
      <c r="E400" s="5" t="s">
        <v>2023</v>
      </c>
      <c r="F400" s="5" t="s">
        <v>1912</v>
      </c>
      <c r="G400" s="5" t="s">
        <v>2024</v>
      </c>
      <c r="H400" s="5" t="s">
        <v>216</v>
      </c>
      <c r="I400" s="5" t="s">
        <v>1</v>
      </c>
      <c r="J400" s="5" t="s">
        <v>1</v>
      </c>
      <c r="K400" s="5" t="s">
        <v>1</v>
      </c>
      <c r="L400" s="5" t="s">
        <v>1</v>
      </c>
      <c r="M400" s="5" t="s">
        <v>1</v>
      </c>
      <c r="N400" s="5" t="s">
        <v>1</v>
      </c>
      <c r="O400" s="5" t="s">
        <v>1</v>
      </c>
      <c r="P400" s="5" t="s">
        <v>1</v>
      </c>
    </row>
    <row r="401" spans="1:16" x14ac:dyDescent="0.2">
      <c r="A401" s="4">
        <v>483</v>
      </c>
      <c r="B401" s="5" t="s">
        <v>1</v>
      </c>
      <c r="C401" s="5" t="s">
        <v>2026</v>
      </c>
      <c r="D401" s="5" t="s">
        <v>1</v>
      </c>
      <c r="E401" s="5" t="s">
        <v>2027</v>
      </c>
      <c r="F401" s="5" t="s">
        <v>1</v>
      </c>
      <c r="G401" s="5" t="s">
        <v>2028</v>
      </c>
      <c r="H401" s="5" t="s">
        <v>1</v>
      </c>
      <c r="I401" s="5" t="s">
        <v>1</v>
      </c>
      <c r="J401" s="5" t="s">
        <v>1</v>
      </c>
      <c r="K401" s="5" t="s">
        <v>1</v>
      </c>
      <c r="L401" s="5" t="s">
        <v>1</v>
      </c>
      <c r="M401" s="5" t="s">
        <v>1</v>
      </c>
      <c r="N401" s="5" t="s">
        <v>1</v>
      </c>
      <c r="O401" s="5" t="s">
        <v>1</v>
      </c>
      <c r="P401" s="5" t="s">
        <v>1</v>
      </c>
    </row>
    <row r="402" spans="1:16" x14ac:dyDescent="0.2">
      <c r="A402" s="4">
        <v>484</v>
      </c>
      <c r="B402" s="5" t="s">
        <v>1</v>
      </c>
      <c r="C402" s="5" t="s">
        <v>2029</v>
      </c>
      <c r="D402" s="5" t="s">
        <v>1</v>
      </c>
      <c r="E402" s="5" t="s">
        <v>2030</v>
      </c>
      <c r="F402" s="5" t="s">
        <v>1</v>
      </c>
      <c r="G402" s="5" t="s">
        <v>2031</v>
      </c>
      <c r="H402" s="5" t="s">
        <v>1</v>
      </c>
      <c r="I402" s="5" t="s">
        <v>1</v>
      </c>
      <c r="J402" s="5" t="s">
        <v>1</v>
      </c>
      <c r="K402" s="5" t="s">
        <v>1</v>
      </c>
      <c r="L402" s="5" t="s">
        <v>1</v>
      </c>
      <c r="M402" s="5" t="s">
        <v>1</v>
      </c>
      <c r="N402" s="5" t="s">
        <v>1</v>
      </c>
      <c r="O402" s="5" t="s">
        <v>1</v>
      </c>
      <c r="P402" s="5" t="s">
        <v>1</v>
      </c>
    </row>
    <row r="403" spans="1:16" x14ac:dyDescent="0.2">
      <c r="A403" s="4">
        <v>879</v>
      </c>
      <c r="B403" s="5" t="s">
        <v>2035</v>
      </c>
      <c r="C403" s="5" t="s">
        <v>2032</v>
      </c>
      <c r="D403" s="5" t="s">
        <v>1</v>
      </c>
      <c r="E403" s="5" t="s">
        <v>2033</v>
      </c>
      <c r="F403" s="5" t="s">
        <v>453</v>
      </c>
      <c r="G403" s="5" t="s">
        <v>2034</v>
      </c>
      <c r="H403" s="5" t="s">
        <v>216</v>
      </c>
      <c r="I403" s="5" t="s">
        <v>1661</v>
      </c>
      <c r="J403" s="5" t="s">
        <v>1</v>
      </c>
      <c r="K403" s="5" t="s">
        <v>1</v>
      </c>
      <c r="L403" s="5" t="s">
        <v>1</v>
      </c>
      <c r="M403" s="5" t="s">
        <v>1</v>
      </c>
      <c r="N403" s="5" t="s">
        <v>1</v>
      </c>
      <c r="O403" s="5" t="s">
        <v>1</v>
      </c>
      <c r="P403" s="5" t="s">
        <v>1</v>
      </c>
    </row>
    <row r="404" spans="1:16" x14ac:dyDescent="0.2">
      <c r="A404" s="4">
        <v>485</v>
      </c>
      <c r="B404" s="5" t="s">
        <v>1</v>
      </c>
      <c r="C404" s="5" t="s">
        <v>2036</v>
      </c>
      <c r="D404" s="5" t="s">
        <v>1</v>
      </c>
      <c r="E404" s="5" t="s">
        <v>2037</v>
      </c>
      <c r="F404" s="5" t="s">
        <v>1</v>
      </c>
      <c r="G404" s="5" t="s">
        <v>2038</v>
      </c>
      <c r="H404" s="5" t="s">
        <v>1</v>
      </c>
      <c r="I404" s="5" t="s">
        <v>1</v>
      </c>
      <c r="J404" s="5" t="s">
        <v>1</v>
      </c>
      <c r="K404" s="5" t="s">
        <v>1</v>
      </c>
      <c r="L404" s="5" t="s">
        <v>1</v>
      </c>
      <c r="M404" s="5" t="s">
        <v>1</v>
      </c>
      <c r="N404" s="5" t="s">
        <v>1</v>
      </c>
      <c r="O404" s="5" t="s">
        <v>1</v>
      </c>
      <c r="P404" s="5" t="s">
        <v>1</v>
      </c>
    </row>
    <row r="405" spans="1:16" x14ac:dyDescent="0.2">
      <c r="A405" s="4">
        <v>486</v>
      </c>
      <c r="B405" s="5" t="s">
        <v>1</v>
      </c>
      <c r="C405" s="5" t="s">
        <v>2039</v>
      </c>
      <c r="D405" s="5" t="s">
        <v>1</v>
      </c>
      <c r="E405" s="5" t="s">
        <v>2040</v>
      </c>
      <c r="F405" s="5" t="s">
        <v>1</v>
      </c>
      <c r="G405" s="5" t="s">
        <v>2041</v>
      </c>
      <c r="H405" s="5" t="s">
        <v>1</v>
      </c>
      <c r="I405" s="5" t="s">
        <v>1</v>
      </c>
      <c r="J405" s="5" t="s">
        <v>1</v>
      </c>
      <c r="K405" s="5" t="s">
        <v>1</v>
      </c>
      <c r="L405" s="5" t="s">
        <v>1</v>
      </c>
      <c r="M405" s="5" t="s">
        <v>1</v>
      </c>
      <c r="N405" s="5" t="s">
        <v>1</v>
      </c>
      <c r="O405" s="5" t="s">
        <v>1</v>
      </c>
      <c r="P405" s="5" t="s">
        <v>1</v>
      </c>
    </row>
    <row r="406" spans="1:16" x14ac:dyDescent="0.2">
      <c r="A406" s="4">
        <v>957</v>
      </c>
      <c r="B406" s="5" t="s">
        <v>2044</v>
      </c>
      <c r="C406" s="5" t="s">
        <v>2042</v>
      </c>
      <c r="D406" s="5" t="s">
        <v>1</v>
      </c>
      <c r="E406" s="5" t="s">
        <v>2043</v>
      </c>
      <c r="F406" s="5" t="s">
        <v>1</v>
      </c>
      <c r="G406" s="5" t="s">
        <v>1</v>
      </c>
      <c r="H406" s="5" t="s">
        <v>216</v>
      </c>
      <c r="I406" s="5" t="s">
        <v>1661</v>
      </c>
      <c r="J406" s="5" t="s">
        <v>1</v>
      </c>
      <c r="K406" s="5" t="s">
        <v>1</v>
      </c>
      <c r="L406" s="5" t="s">
        <v>1</v>
      </c>
      <c r="M406" s="5" t="s">
        <v>1</v>
      </c>
      <c r="N406" s="5" t="s">
        <v>1</v>
      </c>
      <c r="O406" s="5" t="s">
        <v>1</v>
      </c>
      <c r="P406" s="5" t="s">
        <v>1</v>
      </c>
    </row>
    <row r="407" spans="1:16" x14ac:dyDescent="0.2">
      <c r="A407" s="4">
        <v>880</v>
      </c>
      <c r="B407" s="5" t="s">
        <v>2047</v>
      </c>
      <c r="C407" s="5" t="s">
        <v>2045</v>
      </c>
      <c r="D407" s="5" t="s">
        <v>1</v>
      </c>
      <c r="E407" s="5" t="s">
        <v>2046</v>
      </c>
      <c r="F407" s="5" t="s">
        <v>1970</v>
      </c>
      <c r="G407" s="5" t="s">
        <v>573</v>
      </c>
      <c r="H407" s="5" t="s">
        <v>216</v>
      </c>
      <c r="I407" s="5" t="s">
        <v>1</v>
      </c>
      <c r="J407" s="5" t="s">
        <v>1</v>
      </c>
      <c r="K407" s="5" t="s">
        <v>1</v>
      </c>
      <c r="L407" s="5" t="s">
        <v>1</v>
      </c>
      <c r="M407" s="5" t="s">
        <v>1</v>
      </c>
      <c r="N407" s="5" t="s">
        <v>1</v>
      </c>
      <c r="O407" s="5" t="s">
        <v>1</v>
      </c>
      <c r="P407" s="5" t="s">
        <v>1</v>
      </c>
    </row>
    <row r="408" spans="1:16" x14ac:dyDescent="0.2">
      <c r="A408" s="4">
        <v>881</v>
      </c>
      <c r="B408" s="5" t="s">
        <v>1</v>
      </c>
      <c r="C408" s="5" t="s">
        <v>2048</v>
      </c>
      <c r="D408" s="5" t="s">
        <v>1</v>
      </c>
      <c r="E408" s="5" t="s">
        <v>2049</v>
      </c>
      <c r="F408" s="5" t="s">
        <v>222</v>
      </c>
      <c r="G408" s="5" t="s">
        <v>1</v>
      </c>
      <c r="H408" s="5" t="s">
        <v>1</v>
      </c>
      <c r="I408" s="5" t="s">
        <v>1661</v>
      </c>
      <c r="J408" s="5" t="s">
        <v>1</v>
      </c>
      <c r="K408" s="5" t="s">
        <v>1</v>
      </c>
      <c r="L408" s="5" t="s">
        <v>1</v>
      </c>
      <c r="M408" s="5" t="s">
        <v>1</v>
      </c>
      <c r="N408" s="5" t="s">
        <v>1</v>
      </c>
      <c r="O408" s="5" t="s">
        <v>1</v>
      </c>
      <c r="P408" s="5" t="s">
        <v>1</v>
      </c>
    </row>
    <row r="409" spans="1:16" x14ac:dyDescent="0.2">
      <c r="A409" s="4">
        <v>487</v>
      </c>
      <c r="B409" s="5" t="s">
        <v>1</v>
      </c>
      <c r="C409" s="5" t="s">
        <v>2050</v>
      </c>
      <c r="D409" s="5" t="s">
        <v>1</v>
      </c>
      <c r="E409" s="5" t="s">
        <v>2051</v>
      </c>
      <c r="F409" s="5" t="s">
        <v>1</v>
      </c>
      <c r="G409" s="5" t="s">
        <v>2052</v>
      </c>
      <c r="H409" s="5" t="s">
        <v>1</v>
      </c>
      <c r="I409" s="5" t="s">
        <v>1</v>
      </c>
      <c r="J409" s="5" t="s">
        <v>1</v>
      </c>
      <c r="K409" s="5" t="s">
        <v>1</v>
      </c>
      <c r="L409" s="5" t="s">
        <v>1</v>
      </c>
      <c r="M409" s="5" t="s">
        <v>1</v>
      </c>
      <c r="N409" s="5" t="s">
        <v>1</v>
      </c>
      <c r="O409" s="5" t="s">
        <v>1</v>
      </c>
      <c r="P409" s="5" t="s">
        <v>1</v>
      </c>
    </row>
    <row r="410" spans="1:16" x14ac:dyDescent="0.2">
      <c r="A410" s="4">
        <v>488</v>
      </c>
      <c r="B410" s="5" t="s">
        <v>1</v>
      </c>
      <c r="C410" s="5" t="s">
        <v>2053</v>
      </c>
      <c r="D410" s="5" t="s">
        <v>1</v>
      </c>
      <c r="E410" s="5" t="s">
        <v>2054</v>
      </c>
      <c r="F410" s="5" t="s">
        <v>1</v>
      </c>
      <c r="G410" s="5" t="s">
        <v>1</v>
      </c>
      <c r="H410" s="5" t="s">
        <v>1</v>
      </c>
      <c r="I410" s="5" t="s">
        <v>1</v>
      </c>
      <c r="J410" s="5" t="s">
        <v>1</v>
      </c>
      <c r="K410" s="5" t="s">
        <v>1</v>
      </c>
      <c r="L410" s="5" t="s">
        <v>1</v>
      </c>
      <c r="M410" s="5" t="s">
        <v>1</v>
      </c>
      <c r="N410" s="5" t="s">
        <v>1</v>
      </c>
      <c r="O410" s="5" t="s">
        <v>1</v>
      </c>
      <c r="P410" s="5" t="s">
        <v>1</v>
      </c>
    </row>
    <row r="411" spans="1:16" x14ac:dyDescent="0.2">
      <c r="A411" s="4">
        <v>489</v>
      </c>
      <c r="B411" s="5" t="s">
        <v>1</v>
      </c>
      <c r="C411" s="5" t="s">
        <v>2055</v>
      </c>
      <c r="D411" s="5" t="s">
        <v>1</v>
      </c>
      <c r="E411" s="5" t="s">
        <v>2056</v>
      </c>
      <c r="F411" s="5" t="s">
        <v>1</v>
      </c>
      <c r="G411" s="5" t="s">
        <v>2057</v>
      </c>
      <c r="H411" s="5" t="s">
        <v>1</v>
      </c>
      <c r="I411" s="5" t="s">
        <v>1</v>
      </c>
      <c r="J411" s="5" t="s">
        <v>1</v>
      </c>
      <c r="K411" s="5" t="s">
        <v>1</v>
      </c>
      <c r="L411" s="5" t="s">
        <v>1</v>
      </c>
      <c r="M411" s="5" t="s">
        <v>1</v>
      </c>
      <c r="N411" s="5" t="s">
        <v>1</v>
      </c>
      <c r="O411" s="5" t="s">
        <v>1</v>
      </c>
      <c r="P411" s="5" t="s">
        <v>1</v>
      </c>
    </row>
    <row r="412" spans="1:16" x14ac:dyDescent="0.2">
      <c r="A412" s="4">
        <v>490</v>
      </c>
      <c r="B412" s="5" t="s">
        <v>1</v>
      </c>
      <c r="C412" s="5" t="s">
        <v>2058</v>
      </c>
      <c r="D412" s="5" t="s">
        <v>1</v>
      </c>
      <c r="E412" s="5" t="s">
        <v>2059</v>
      </c>
      <c r="F412" s="5" t="s">
        <v>1</v>
      </c>
      <c r="G412" s="5" t="s">
        <v>2060</v>
      </c>
      <c r="H412" s="5" t="s">
        <v>1</v>
      </c>
      <c r="I412" s="5" t="s">
        <v>1</v>
      </c>
      <c r="J412" s="5" t="s">
        <v>1</v>
      </c>
      <c r="K412" s="5" t="s">
        <v>1</v>
      </c>
      <c r="L412" s="5" t="s">
        <v>1</v>
      </c>
      <c r="M412" s="5" t="s">
        <v>1</v>
      </c>
      <c r="N412" s="5" t="s">
        <v>1</v>
      </c>
      <c r="O412" s="5" t="s">
        <v>1</v>
      </c>
      <c r="P412" s="5" t="s">
        <v>1</v>
      </c>
    </row>
    <row r="413" spans="1:16" x14ac:dyDescent="0.2">
      <c r="A413" s="4">
        <v>491</v>
      </c>
      <c r="B413" s="5" t="s">
        <v>1</v>
      </c>
      <c r="C413" s="5" t="s">
        <v>2061</v>
      </c>
      <c r="D413" s="5" t="s">
        <v>1</v>
      </c>
      <c r="E413" s="5" t="s">
        <v>2062</v>
      </c>
      <c r="F413" s="5" t="s">
        <v>1</v>
      </c>
      <c r="G413" s="5" t="s">
        <v>2063</v>
      </c>
      <c r="H413" s="5" t="s">
        <v>1</v>
      </c>
      <c r="I413" s="5" t="s">
        <v>1</v>
      </c>
      <c r="J413" s="5" t="s">
        <v>1</v>
      </c>
      <c r="K413" s="5" t="s">
        <v>1</v>
      </c>
      <c r="L413" s="5" t="s">
        <v>1</v>
      </c>
      <c r="M413" s="5" t="s">
        <v>1</v>
      </c>
      <c r="N413" s="5" t="s">
        <v>1</v>
      </c>
      <c r="O413" s="5" t="s">
        <v>1</v>
      </c>
      <c r="P413" s="5" t="s">
        <v>1</v>
      </c>
    </row>
    <row r="414" spans="1:16" x14ac:dyDescent="0.2">
      <c r="A414" s="4">
        <v>492</v>
      </c>
      <c r="B414" s="5" t="s">
        <v>1</v>
      </c>
      <c r="C414" s="5" t="s">
        <v>2064</v>
      </c>
      <c r="D414" s="5" t="s">
        <v>1</v>
      </c>
      <c r="E414" s="5" t="s">
        <v>2065</v>
      </c>
      <c r="F414" s="5" t="s">
        <v>1</v>
      </c>
      <c r="G414" s="5" t="s">
        <v>2066</v>
      </c>
      <c r="H414" s="5" t="s">
        <v>1</v>
      </c>
      <c r="I414" s="5" t="s">
        <v>1</v>
      </c>
      <c r="J414" s="5" t="s">
        <v>1</v>
      </c>
      <c r="K414" s="5" t="s">
        <v>1</v>
      </c>
      <c r="L414" s="5" t="s">
        <v>1</v>
      </c>
      <c r="M414" s="5" t="s">
        <v>1</v>
      </c>
      <c r="N414" s="5" t="s">
        <v>1</v>
      </c>
      <c r="O414" s="5" t="s">
        <v>1</v>
      </c>
      <c r="P414" s="5" t="s">
        <v>1</v>
      </c>
    </row>
    <row r="415" spans="1:16" x14ac:dyDescent="0.2">
      <c r="A415" s="4">
        <v>493</v>
      </c>
      <c r="B415" s="5" t="s">
        <v>1</v>
      </c>
      <c r="C415" s="5" t="s">
        <v>2067</v>
      </c>
      <c r="D415" s="5" t="s">
        <v>1</v>
      </c>
      <c r="E415" s="5" t="s">
        <v>2068</v>
      </c>
      <c r="F415" s="5" t="s">
        <v>1</v>
      </c>
      <c r="G415" s="5" t="s">
        <v>1</v>
      </c>
      <c r="H415" s="5" t="s">
        <v>1</v>
      </c>
      <c r="I415" s="5" t="s">
        <v>1</v>
      </c>
      <c r="J415" s="5" t="s">
        <v>1</v>
      </c>
      <c r="K415" s="5" t="s">
        <v>1</v>
      </c>
      <c r="L415" s="5" t="s">
        <v>1</v>
      </c>
      <c r="M415" s="5" t="s">
        <v>1</v>
      </c>
      <c r="N415" s="5" t="s">
        <v>1</v>
      </c>
      <c r="O415" s="5" t="s">
        <v>1</v>
      </c>
      <c r="P415" s="5" t="s">
        <v>1</v>
      </c>
    </row>
    <row r="416" spans="1:16" x14ac:dyDescent="0.2">
      <c r="A416" s="4">
        <v>494</v>
      </c>
      <c r="B416" s="5" t="s">
        <v>1</v>
      </c>
      <c r="C416" s="5" t="s">
        <v>2069</v>
      </c>
      <c r="D416" s="5" t="s">
        <v>1</v>
      </c>
      <c r="E416" s="5" t="s">
        <v>2070</v>
      </c>
      <c r="F416" s="5" t="s">
        <v>1</v>
      </c>
      <c r="G416" s="5" t="s">
        <v>1</v>
      </c>
      <c r="H416" s="5" t="s">
        <v>1</v>
      </c>
      <c r="I416" s="5" t="s">
        <v>1</v>
      </c>
      <c r="J416" s="5" t="s">
        <v>1</v>
      </c>
      <c r="K416" s="5" t="s">
        <v>1</v>
      </c>
      <c r="L416" s="5" t="s">
        <v>1</v>
      </c>
      <c r="M416" s="5" t="s">
        <v>1</v>
      </c>
      <c r="N416" s="5" t="s">
        <v>1</v>
      </c>
      <c r="O416" s="5" t="s">
        <v>1</v>
      </c>
      <c r="P416" s="5" t="s">
        <v>1</v>
      </c>
    </row>
    <row r="417" spans="1:16" x14ac:dyDescent="0.2">
      <c r="A417" s="4">
        <v>495</v>
      </c>
      <c r="B417" s="5" t="s">
        <v>1</v>
      </c>
      <c r="C417" s="5" t="s">
        <v>2071</v>
      </c>
      <c r="D417" s="5" t="s">
        <v>1</v>
      </c>
      <c r="E417" s="5" t="s">
        <v>2072</v>
      </c>
      <c r="F417" s="5" t="s">
        <v>1</v>
      </c>
      <c r="G417" s="5" t="s">
        <v>1</v>
      </c>
      <c r="H417" s="5" t="s">
        <v>1</v>
      </c>
      <c r="I417" s="5" t="s">
        <v>1</v>
      </c>
      <c r="J417" s="5" t="s">
        <v>1</v>
      </c>
      <c r="K417" s="5" t="s">
        <v>1</v>
      </c>
      <c r="L417" s="5" t="s">
        <v>1</v>
      </c>
      <c r="M417" s="5" t="s">
        <v>1</v>
      </c>
      <c r="N417" s="5" t="s">
        <v>1</v>
      </c>
      <c r="O417" s="5" t="s">
        <v>1</v>
      </c>
      <c r="P417" s="5" t="s">
        <v>1</v>
      </c>
    </row>
    <row r="418" spans="1:16" x14ac:dyDescent="0.2">
      <c r="A418" s="4">
        <v>496</v>
      </c>
      <c r="B418" s="5" t="s">
        <v>1</v>
      </c>
      <c r="C418" s="5" t="s">
        <v>2073</v>
      </c>
      <c r="D418" s="5" t="s">
        <v>1</v>
      </c>
      <c r="E418" s="5" t="s">
        <v>2074</v>
      </c>
      <c r="F418" s="5" t="s">
        <v>1</v>
      </c>
      <c r="G418" s="5" t="s">
        <v>2075</v>
      </c>
      <c r="H418" s="5" t="s">
        <v>1</v>
      </c>
      <c r="I418" s="5" t="s">
        <v>1</v>
      </c>
      <c r="J418" s="5" t="s">
        <v>1</v>
      </c>
      <c r="K418" s="5" t="s">
        <v>1</v>
      </c>
      <c r="L418" s="5" t="s">
        <v>1</v>
      </c>
      <c r="M418" s="5" t="s">
        <v>1</v>
      </c>
      <c r="N418" s="5" t="s">
        <v>1</v>
      </c>
      <c r="O418" s="5" t="s">
        <v>1</v>
      </c>
      <c r="P418" s="5" t="s">
        <v>1</v>
      </c>
    </row>
    <row r="419" spans="1:16" x14ac:dyDescent="0.2">
      <c r="A419" s="4">
        <v>497</v>
      </c>
      <c r="B419" s="5" t="s">
        <v>1</v>
      </c>
      <c r="C419" s="5" t="s">
        <v>2076</v>
      </c>
      <c r="D419" s="5" t="s">
        <v>1</v>
      </c>
      <c r="E419" s="5" t="s">
        <v>2077</v>
      </c>
      <c r="F419" s="5" t="s">
        <v>1</v>
      </c>
      <c r="G419" s="5" t="s">
        <v>2078</v>
      </c>
      <c r="H419" s="5" t="s">
        <v>1</v>
      </c>
      <c r="I419" s="5" t="s">
        <v>1</v>
      </c>
      <c r="J419" s="5" t="s">
        <v>1</v>
      </c>
      <c r="K419" s="5" t="s">
        <v>1</v>
      </c>
      <c r="L419" s="5" t="s">
        <v>1</v>
      </c>
      <c r="M419" s="5" t="s">
        <v>1</v>
      </c>
      <c r="N419" s="5" t="s">
        <v>1</v>
      </c>
      <c r="O419" s="5" t="s">
        <v>1</v>
      </c>
      <c r="P419" s="5" t="s">
        <v>1</v>
      </c>
    </row>
    <row r="420" spans="1:16" x14ac:dyDescent="0.2">
      <c r="A420" s="4">
        <v>498</v>
      </c>
      <c r="B420" s="5" t="s">
        <v>1</v>
      </c>
      <c r="C420" s="5" t="s">
        <v>2079</v>
      </c>
      <c r="D420" s="5" t="s">
        <v>1</v>
      </c>
      <c r="E420" s="5" t="s">
        <v>2080</v>
      </c>
      <c r="F420" s="5" t="s">
        <v>1</v>
      </c>
      <c r="G420" s="5" t="s">
        <v>1</v>
      </c>
      <c r="H420" s="5" t="s">
        <v>1</v>
      </c>
      <c r="I420" s="5" t="s">
        <v>1</v>
      </c>
      <c r="J420" s="5" t="s">
        <v>1</v>
      </c>
      <c r="K420" s="5" t="s">
        <v>1</v>
      </c>
      <c r="L420" s="5" t="s">
        <v>1</v>
      </c>
      <c r="M420" s="5" t="s">
        <v>1</v>
      </c>
      <c r="N420" s="5" t="s">
        <v>1</v>
      </c>
      <c r="O420" s="5" t="s">
        <v>1</v>
      </c>
      <c r="P420" s="5" t="s">
        <v>1</v>
      </c>
    </row>
    <row r="421" spans="1:16" x14ac:dyDescent="0.2">
      <c r="A421" s="4">
        <v>499</v>
      </c>
      <c r="B421" s="5" t="s">
        <v>1</v>
      </c>
      <c r="C421" s="5" t="s">
        <v>2081</v>
      </c>
      <c r="D421" s="5" t="s">
        <v>1</v>
      </c>
      <c r="E421" s="5" t="s">
        <v>2082</v>
      </c>
      <c r="F421" s="5" t="s">
        <v>1</v>
      </c>
      <c r="G421" s="5" t="s">
        <v>1</v>
      </c>
      <c r="H421" s="5" t="s">
        <v>1</v>
      </c>
      <c r="I421" s="5" t="s">
        <v>1</v>
      </c>
      <c r="J421" s="5" t="s">
        <v>1</v>
      </c>
      <c r="K421" s="5" t="s">
        <v>1</v>
      </c>
      <c r="L421" s="5" t="s">
        <v>1</v>
      </c>
      <c r="M421" s="5" t="s">
        <v>1</v>
      </c>
      <c r="N421" s="5" t="s">
        <v>1</v>
      </c>
      <c r="O421" s="5" t="s">
        <v>1</v>
      </c>
      <c r="P421" s="5" t="s">
        <v>1</v>
      </c>
    </row>
    <row r="422" spans="1:16" x14ac:dyDescent="0.2">
      <c r="A422" s="4">
        <v>500</v>
      </c>
      <c r="B422" s="5" t="s">
        <v>1</v>
      </c>
      <c r="C422" s="5" t="s">
        <v>2083</v>
      </c>
      <c r="D422" s="5" t="s">
        <v>1</v>
      </c>
      <c r="E422" s="5" t="s">
        <v>2084</v>
      </c>
      <c r="F422" s="5" t="s">
        <v>1</v>
      </c>
      <c r="G422" s="5" t="s">
        <v>1</v>
      </c>
      <c r="H422" s="5" t="s">
        <v>1</v>
      </c>
      <c r="I422" s="5" t="s">
        <v>1</v>
      </c>
      <c r="J422" s="5" t="s">
        <v>1</v>
      </c>
      <c r="K422" s="5" t="s">
        <v>1</v>
      </c>
      <c r="L422" s="5" t="s">
        <v>1</v>
      </c>
      <c r="M422" s="5" t="s">
        <v>1</v>
      </c>
      <c r="N422" s="5" t="s">
        <v>1</v>
      </c>
      <c r="O422" s="5" t="s">
        <v>1</v>
      </c>
      <c r="P422" s="5" t="s">
        <v>1</v>
      </c>
    </row>
    <row r="423" spans="1:16" x14ac:dyDescent="0.2">
      <c r="A423" s="4">
        <v>501</v>
      </c>
      <c r="B423" s="5" t="s">
        <v>1</v>
      </c>
      <c r="C423" s="5" t="s">
        <v>2085</v>
      </c>
      <c r="D423" s="5" t="s">
        <v>1</v>
      </c>
      <c r="E423" s="5" t="s">
        <v>2086</v>
      </c>
      <c r="F423" s="5" t="s">
        <v>1</v>
      </c>
      <c r="G423" s="5" t="s">
        <v>1</v>
      </c>
      <c r="H423" s="5" t="s">
        <v>1</v>
      </c>
      <c r="I423" s="5" t="s">
        <v>1</v>
      </c>
      <c r="J423" s="5" t="s">
        <v>1</v>
      </c>
      <c r="K423" s="5" t="s">
        <v>1</v>
      </c>
      <c r="L423" s="5" t="s">
        <v>1</v>
      </c>
      <c r="M423" s="5" t="s">
        <v>1</v>
      </c>
      <c r="N423" s="5" t="s">
        <v>1</v>
      </c>
      <c r="O423" s="5" t="s">
        <v>1</v>
      </c>
      <c r="P423" s="5" t="s">
        <v>1</v>
      </c>
    </row>
    <row r="424" spans="1:16" x14ac:dyDescent="0.2">
      <c r="A424" s="4">
        <v>502</v>
      </c>
      <c r="B424" s="5" t="s">
        <v>1</v>
      </c>
      <c r="C424" s="5" t="s">
        <v>2087</v>
      </c>
      <c r="D424" s="5" t="s">
        <v>1</v>
      </c>
      <c r="E424" s="5" t="s">
        <v>2088</v>
      </c>
      <c r="F424" s="5" t="s">
        <v>1</v>
      </c>
      <c r="G424" s="5" t="s">
        <v>1</v>
      </c>
      <c r="H424" s="5" t="s">
        <v>1</v>
      </c>
      <c r="I424" s="5" t="s">
        <v>1</v>
      </c>
      <c r="J424" s="5" t="s">
        <v>1</v>
      </c>
      <c r="K424" s="5" t="s">
        <v>1</v>
      </c>
      <c r="L424" s="5" t="s">
        <v>1</v>
      </c>
      <c r="M424" s="5" t="s">
        <v>1</v>
      </c>
      <c r="N424" s="5" t="s">
        <v>1</v>
      </c>
      <c r="O424" s="5" t="s">
        <v>1</v>
      </c>
      <c r="P424" s="5" t="s">
        <v>1</v>
      </c>
    </row>
    <row r="425" spans="1:16" x14ac:dyDescent="0.2">
      <c r="A425" s="4">
        <v>503</v>
      </c>
      <c r="B425" s="5" t="s">
        <v>1</v>
      </c>
      <c r="C425" s="5" t="s">
        <v>2089</v>
      </c>
      <c r="D425" s="5" t="s">
        <v>1</v>
      </c>
      <c r="E425" s="5" t="s">
        <v>2090</v>
      </c>
      <c r="F425" s="5" t="s">
        <v>1</v>
      </c>
      <c r="G425" s="5" t="s">
        <v>2091</v>
      </c>
      <c r="H425" s="5" t="s">
        <v>1</v>
      </c>
      <c r="I425" s="5" t="s">
        <v>1</v>
      </c>
      <c r="J425" s="5" t="s">
        <v>1</v>
      </c>
      <c r="K425" s="5" t="s">
        <v>1</v>
      </c>
      <c r="L425" s="5" t="s">
        <v>1</v>
      </c>
      <c r="M425" s="5" t="s">
        <v>1</v>
      </c>
      <c r="N425" s="5" t="s">
        <v>1</v>
      </c>
      <c r="O425" s="5" t="s">
        <v>1</v>
      </c>
      <c r="P425" s="5" t="s">
        <v>1</v>
      </c>
    </row>
    <row r="426" spans="1:16" x14ac:dyDescent="0.2">
      <c r="A426" s="4">
        <v>504</v>
      </c>
      <c r="B426" s="5" t="s">
        <v>1</v>
      </c>
      <c r="C426" s="5" t="s">
        <v>2092</v>
      </c>
      <c r="D426" s="5" t="s">
        <v>1</v>
      </c>
      <c r="E426" s="5" t="s">
        <v>2093</v>
      </c>
      <c r="F426" s="5" t="s">
        <v>1</v>
      </c>
      <c r="G426" s="5" t="s">
        <v>1</v>
      </c>
      <c r="H426" s="5" t="s">
        <v>1</v>
      </c>
      <c r="I426" s="5" t="s">
        <v>1</v>
      </c>
      <c r="J426" s="5" t="s">
        <v>1</v>
      </c>
      <c r="K426" s="5" t="s">
        <v>1</v>
      </c>
      <c r="L426" s="5" t="s">
        <v>1</v>
      </c>
      <c r="M426" s="5" t="s">
        <v>1</v>
      </c>
      <c r="N426" s="5" t="s">
        <v>1</v>
      </c>
      <c r="O426" s="5" t="s">
        <v>1</v>
      </c>
      <c r="P426" s="5" t="s">
        <v>1</v>
      </c>
    </row>
    <row r="427" spans="1:16" x14ac:dyDescent="0.2">
      <c r="A427" s="4">
        <v>505</v>
      </c>
      <c r="B427" s="5" t="s">
        <v>1</v>
      </c>
      <c r="C427" s="5" t="s">
        <v>2094</v>
      </c>
      <c r="D427" s="5" t="s">
        <v>1</v>
      </c>
      <c r="E427" s="5" t="s">
        <v>2095</v>
      </c>
      <c r="F427" s="5" t="s">
        <v>1</v>
      </c>
      <c r="G427" s="5" t="s">
        <v>2096</v>
      </c>
      <c r="H427" s="5" t="s">
        <v>1</v>
      </c>
      <c r="I427" s="5" t="s">
        <v>1</v>
      </c>
      <c r="J427" s="5" t="s">
        <v>1</v>
      </c>
      <c r="K427" s="5" t="s">
        <v>1</v>
      </c>
      <c r="L427" s="5" t="s">
        <v>1</v>
      </c>
      <c r="M427" s="5" t="s">
        <v>1</v>
      </c>
      <c r="N427" s="5" t="s">
        <v>1</v>
      </c>
      <c r="O427" s="5" t="s">
        <v>1</v>
      </c>
      <c r="P427" s="5" t="s">
        <v>1</v>
      </c>
    </row>
    <row r="428" spans="1:16" x14ac:dyDescent="0.2">
      <c r="A428" s="4">
        <v>506</v>
      </c>
      <c r="B428" s="5" t="s">
        <v>1</v>
      </c>
      <c r="C428" s="5" t="s">
        <v>2097</v>
      </c>
      <c r="D428" s="5" t="s">
        <v>1</v>
      </c>
      <c r="E428" s="5" t="s">
        <v>2098</v>
      </c>
      <c r="F428" s="5" t="s">
        <v>1</v>
      </c>
      <c r="G428" s="5" t="s">
        <v>2099</v>
      </c>
      <c r="H428" s="5" t="s">
        <v>1</v>
      </c>
      <c r="I428" s="5" t="s">
        <v>1</v>
      </c>
      <c r="J428" s="5" t="s">
        <v>1</v>
      </c>
      <c r="K428" s="5" t="s">
        <v>1</v>
      </c>
      <c r="L428" s="5" t="s">
        <v>1</v>
      </c>
      <c r="M428" s="5" t="s">
        <v>1</v>
      </c>
      <c r="N428" s="5" t="s">
        <v>1</v>
      </c>
      <c r="O428" s="5" t="s">
        <v>1</v>
      </c>
      <c r="P428" s="5" t="s">
        <v>1</v>
      </c>
    </row>
    <row r="429" spans="1:16" x14ac:dyDescent="0.2">
      <c r="A429" s="4">
        <v>507</v>
      </c>
      <c r="B429" s="5" t="s">
        <v>1</v>
      </c>
      <c r="C429" s="5" t="s">
        <v>2100</v>
      </c>
      <c r="D429" s="5" t="s">
        <v>1</v>
      </c>
      <c r="E429" s="5" t="s">
        <v>2101</v>
      </c>
      <c r="F429" s="5" t="s">
        <v>1</v>
      </c>
      <c r="G429" s="5" t="s">
        <v>1</v>
      </c>
      <c r="H429" s="5" t="s">
        <v>1</v>
      </c>
      <c r="I429" s="5" t="s">
        <v>1</v>
      </c>
      <c r="J429" s="5" t="s">
        <v>1</v>
      </c>
      <c r="K429" s="5" t="s">
        <v>1</v>
      </c>
      <c r="L429" s="5" t="s">
        <v>1</v>
      </c>
      <c r="M429" s="5" t="s">
        <v>1</v>
      </c>
      <c r="N429" s="5" t="s">
        <v>1</v>
      </c>
      <c r="O429" s="5" t="s">
        <v>1</v>
      </c>
      <c r="P429" s="5" t="s">
        <v>1</v>
      </c>
    </row>
    <row r="430" spans="1:16" x14ac:dyDescent="0.2">
      <c r="A430" s="4">
        <v>508</v>
      </c>
      <c r="B430" s="5" t="s">
        <v>1</v>
      </c>
      <c r="C430" s="5" t="s">
        <v>2102</v>
      </c>
      <c r="D430" s="5" t="s">
        <v>1</v>
      </c>
      <c r="E430" s="5" t="s">
        <v>2103</v>
      </c>
      <c r="F430" s="5" t="s">
        <v>1</v>
      </c>
      <c r="G430" s="5" t="s">
        <v>2104</v>
      </c>
      <c r="H430" s="5" t="s">
        <v>1</v>
      </c>
      <c r="I430" s="5" t="s">
        <v>1</v>
      </c>
      <c r="J430" s="5" t="s">
        <v>1</v>
      </c>
      <c r="K430" s="5" t="s">
        <v>1</v>
      </c>
      <c r="L430" s="5" t="s">
        <v>1</v>
      </c>
      <c r="M430" s="5" t="s">
        <v>1</v>
      </c>
      <c r="N430" s="5" t="s">
        <v>1</v>
      </c>
      <c r="O430" s="5" t="s">
        <v>1</v>
      </c>
      <c r="P430" s="5" t="s">
        <v>1</v>
      </c>
    </row>
    <row r="431" spans="1:16" x14ac:dyDescent="0.2">
      <c r="A431" s="4">
        <v>509</v>
      </c>
      <c r="B431" s="5" t="s">
        <v>1</v>
      </c>
      <c r="C431" s="5" t="s">
        <v>2105</v>
      </c>
      <c r="D431" s="5" t="s">
        <v>1</v>
      </c>
      <c r="E431" s="5" t="s">
        <v>2106</v>
      </c>
      <c r="F431" s="5" t="s">
        <v>1</v>
      </c>
      <c r="G431" s="5" t="s">
        <v>1</v>
      </c>
      <c r="H431" s="5" t="s">
        <v>1</v>
      </c>
      <c r="I431" s="5" t="s">
        <v>1</v>
      </c>
      <c r="J431" s="5" t="s">
        <v>1</v>
      </c>
      <c r="K431" s="5" t="s">
        <v>1</v>
      </c>
      <c r="L431" s="5" t="s">
        <v>1</v>
      </c>
      <c r="M431" s="5" t="s">
        <v>1</v>
      </c>
      <c r="N431" s="5" t="s">
        <v>1</v>
      </c>
      <c r="O431" s="5" t="s">
        <v>1</v>
      </c>
      <c r="P431" s="5" t="s">
        <v>1</v>
      </c>
    </row>
    <row r="432" spans="1:16" x14ac:dyDescent="0.2">
      <c r="A432" s="4">
        <v>510</v>
      </c>
      <c r="B432" s="5" t="s">
        <v>1</v>
      </c>
      <c r="C432" s="5" t="s">
        <v>2107</v>
      </c>
      <c r="D432" s="5" t="s">
        <v>1</v>
      </c>
      <c r="E432" s="5" t="s">
        <v>2108</v>
      </c>
      <c r="F432" s="5" t="s">
        <v>1</v>
      </c>
      <c r="G432" s="5" t="s">
        <v>2109</v>
      </c>
      <c r="H432" s="5" t="s">
        <v>1</v>
      </c>
      <c r="I432" s="5" t="s">
        <v>1</v>
      </c>
      <c r="J432" s="5" t="s">
        <v>1</v>
      </c>
      <c r="K432" s="5" t="s">
        <v>1</v>
      </c>
      <c r="L432" s="5" t="s">
        <v>1</v>
      </c>
      <c r="M432" s="5" t="s">
        <v>1</v>
      </c>
      <c r="N432" s="5" t="s">
        <v>1</v>
      </c>
      <c r="O432" s="5" t="s">
        <v>1</v>
      </c>
      <c r="P432" s="5" t="s">
        <v>1</v>
      </c>
    </row>
    <row r="433" spans="1:16" x14ac:dyDescent="0.2">
      <c r="A433" s="4">
        <v>511</v>
      </c>
      <c r="B433" s="5" t="s">
        <v>1</v>
      </c>
      <c r="C433" s="5" t="s">
        <v>2110</v>
      </c>
      <c r="D433" s="5" t="s">
        <v>1</v>
      </c>
      <c r="E433" s="5" t="s">
        <v>2111</v>
      </c>
      <c r="F433" s="5" t="s">
        <v>1</v>
      </c>
      <c r="G433" s="5" t="s">
        <v>2112</v>
      </c>
      <c r="H433" s="5" t="s">
        <v>1</v>
      </c>
      <c r="I433" s="5" t="s">
        <v>1</v>
      </c>
      <c r="J433" s="5" t="s">
        <v>1</v>
      </c>
      <c r="K433" s="5" t="s">
        <v>1</v>
      </c>
      <c r="L433" s="5" t="s">
        <v>1</v>
      </c>
      <c r="M433" s="5" t="s">
        <v>1</v>
      </c>
      <c r="N433" s="5" t="s">
        <v>1</v>
      </c>
      <c r="O433" s="5" t="s">
        <v>1</v>
      </c>
      <c r="P433" s="5" t="s">
        <v>1</v>
      </c>
    </row>
    <row r="434" spans="1:16" x14ac:dyDescent="0.2">
      <c r="A434" s="4">
        <v>512</v>
      </c>
      <c r="B434" s="5" t="s">
        <v>1</v>
      </c>
      <c r="C434" s="5" t="s">
        <v>2113</v>
      </c>
      <c r="D434" s="5" t="s">
        <v>1</v>
      </c>
      <c r="E434" s="5" t="s">
        <v>2114</v>
      </c>
      <c r="F434" s="5" t="s">
        <v>1</v>
      </c>
      <c r="G434" s="5" t="s">
        <v>2115</v>
      </c>
      <c r="H434" s="5" t="s">
        <v>1</v>
      </c>
      <c r="I434" s="5" t="s">
        <v>1</v>
      </c>
      <c r="J434" s="5" t="s">
        <v>1</v>
      </c>
      <c r="K434" s="5" t="s">
        <v>1</v>
      </c>
      <c r="L434" s="5" t="s">
        <v>1</v>
      </c>
      <c r="M434" s="5" t="s">
        <v>1</v>
      </c>
      <c r="N434" s="5" t="s">
        <v>1</v>
      </c>
      <c r="O434" s="5" t="s">
        <v>1</v>
      </c>
      <c r="P434" s="5" t="s">
        <v>1</v>
      </c>
    </row>
    <row r="435" spans="1:16" x14ac:dyDescent="0.2">
      <c r="A435" s="4">
        <v>513</v>
      </c>
      <c r="B435" s="5" t="s">
        <v>1</v>
      </c>
      <c r="C435" s="5" t="s">
        <v>2116</v>
      </c>
      <c r="D435" s="5" t="s">
        <v>1</v>
      </c>
      <c r="E435" s="5" t="s">
        <v>2117</v>
      </c>
      <c r="F435" s="5" t="s">
        <v>1</v>
      </c>
      <c r="G435" s="5" t="s">
        <v>2118</v>
      </c>
      <c r="H435" s="5" t="s">
        <v>1</v>
      </c>
      <c r="I435" s="5" t="s">
        <v>1</v>
      </c>
      <c r="J435" s="5" t="s">
        <v>1</v>
      </c>
      <c r="K435" s="5" t="s">
        <v>1</v>
      </c>
      <c r="L435" s="5" t="s">
        <v>1</v>
      </c>
      <c r="M435" s="5" t="s">
        <v>1</v>
      </c>
      <c r="N435" s="5" t="s">
        <v>1</v>
      </c>
      <c r="O435" s="5" t="s">
        <v>1</v>
      </c>
      <c r="P435" s="5" t="s">
        <v>1</v>
      </c>
    </row>
    <row r="436" spans="1:16" x14ac:dyDescent="0.2">
      <c r="A436" s="4">
        <v>514</v>
      </c>
      <c r="B436" s="5" t="s">
        <v>1</v>
      </c>
      <c r="C436" s="5" t="s">
        <v>2119</v>
      </c>
      <c r="D436" s="5" t="s">
        <v>1</v>
      </c>
      <c r="E436" s="5" t="s">
        <v>2120</v>
      </c>
      <c r="F436" s="5" t="s">
        <v>1</v>
      </c>
      <c r="G436" s="5" t="s">
        <v>2121</v>
      </c>
      <c r="H436" s="5" t="s">
        <v>1</v>
      </c>
      <c r="I436" s="5" t="s">
        <v>1</v>
      </c>
      <c r="J436" s="5" t="s">
        <v>1</v>
      </c>
      <c r="K436" s="5" t="s">
        <v>1</v>
      </c>
      <c r="L436" s="5" t="s">
        <v>1</v>
      </c>
      <c r="M436" s="5" t="s">
        <v>1</v>
      </c>
      <c r="N436" s="5" t="s">
        <v>1</v>
      </c>
      <c r="O436" s="5" t="s">
        <v>1</v>
      </c>
      <c r="P436" s="5" t="s">
        <v>1</v>
      </c>
    </row>
    <row r="437" spans="1:16" x14ac:dyDescent="0.2">
      <c r="A437" s="4">
        <v>515</v>
      </c>
      <c r="B437" s="5" t="s">
        <v>587</v>
      </c>
      <c r="C437" s="5" t="s">
        <v>2122</v>
      </c>
      <c r="D437" s="5" t="s">
        <v>1</v>
      </c>
      <c r="E437" s="5" t="s">
        <v>2123</v>
      </c>
      <c r="F437" s="5" t="s">
        <v>1</v>
      </c>
      <c r="G437" s="5" t="s">
        <v>586</v>
      </c>
      <c r="H437" s="5" t="s">
        <v>428</v>
      </c>
      <c r="I437" s="5" t="s">
        <v>217</v>
      </c>
      <c r="J437" s="5" t="s">
        <v>1</v>
      </c>
      <c r="K437" s="5" t="s">
        <v>1</v>
      </c>
      <c r="L437" s="5" t="s">
        <v>1</v>
      </c>
      <c r="M437" s="5" t="s">
        <v>1</v>
      </c>
      <c r="N437" s="5" t="s">
        <v>1</v>
      </c>
      <c r="O437" s="5" t="s">
        <v>1</v>
      </c>
      <c r="P437" s="5" t="s">
        <v>1</v>
      </c>
    </row>
    <row r="438" spans="1:16" x14ac:dyDescent="0.2">
      <c r="A438" s="4">
        <v>516</v>
      </c>
      <c r="B438" s="5" t="s">
        <v>798</v>
      </c>
      <c r="C438" s="5" t="s">
        <v>2124</v>
      </c>
      <c r="D438" s="5" t="s">
        <v>1</v>
      </c>
      <c r="E438" s="5" t="s">
        <v>2125</v>
      </c>
      <c r="F438" s="5" t="s">
        <v>1</v>
      </c>
      <c r="G438" s="5" t="s">
        <v>797</v>
      </c>
      <c r="H438" s="5" t="s">
        <v>216</v>
      </c>
      <c r="I438" s="5" t="s">
        <v>217</v>
      </c>
      <c r="J438" s="5" t="s">
        <v>799</v>
      </c>
      <c r="K438" s="5" t="s">
        <v>800</v>
      </c>
      <c r="L438" s="5" t="s">
        <v>1</v>
      </c>
      <c r="M438" s="5" t="s">
        <v>801</v>
      </c>
      <c r="N438" s="5" t="s">
        <v>802</v>
      </c>
      <c r="O438" s="5" t="s">
        <v>223</v>
      </c>
      <c r="P438" s="5" t="s">
        <v>803</v>
      </c>
    </row>
    <row r="439" spans="1:16" x14ac:dyDescent="0.2">
      <c r="A439" s="4">
        <v>517</v>
      </c>
      <c r="B439" s="5" t="s">
        <v>1</v>
      </c>
      <c r="C439" s="5" t="s">
        <v>2126</v>
      </c>
      <c r="D439" s="5" t="s">
        <v>1</v>
      </c>
      <c r="E439" s="5" t="s">
        <v>2127</v>
      </c>
      <c r="F439" s="5" t="s">
        <v>1</v>
      </c>
      <c r="G439" s="5" t="s">
        <v>2128</v>
      </c>
      <c r="H439" s="5" t="s">
        <v>1</v>
      </c>
      <c r="I439" s="5" t="s">
        <v>1</v>
      </c>
      <c r="J439" s="5" t="s">
        <v>1</v>
      </c>
      <c r="K439" s="5" t="s">
        <v>1</v>
      </c>
      <c r="L439" s="5" t="s">
        <v>1</v>
      </c>
      <c r="M439" s="5" t="s">
        <v>1</v>
      </c>
      <c r="N439" s="5" t="s">
        <v>1</v>
      </c>
      <c r="O439" s="5" t="s">
        <v>1</v>
      </c>
      <c r="P439" s="5" t="s">
        <v>1</v>
      </c>
    </row>
    <row r="440" spans="1:16" x14ac:dyDescent="0.2">
      <c r="A440" s="4">
        <v>518</v>
      </c>
      <c r="B440" s="5" t="s">
        <v>1</v>
      </c>
      <c r="C440" s="5" t="s">
        <v>2129</v>
      </c>
      <c r="D440" s="5" t="s">
        <v>1</v>
      </c>
      <c r="E440" s="5" t="s">
        <v>2130</v>
      </c>
      <c r="F440" s="5" t="s">
        <v>1</v>
      </c>
      <c r="G440" s="5" t="s">
        <v>2131</v>
      </c>
      <c r="H440" s="5" t="s">
        <v>1</v>
      </c>
      <c r="I440" s="5" t="s">
        <v>1</v>
      </c>
      <c r="J440" s="5" t="s">
        <v>1</v>
      </c>
      <c r="K440" s="5" t="s">
        <v>1</v>
      </c>
      <c r="L440" s="5" t="s">
        <v>1</v>
      </c>
      <c r="M440" s="5" t="s">
        <v>1</v>
      </c>
      <c r="N440" s="5" t="s">
        <v>1</v>
      </c>
      <c r="O440" s="5" t="s">
        <v>1</v>
      </c>
      <c r="P440" s="5" t="s">
        <v>1</v>
      </c>
    </row>
    <row r="441" spans="1:16" x14ac:dyDescent="0.2">
      <c r="A441" s="4">
        <v>519</v>
      </c>
      <c r="B441" s="5" t="s">
        <v>1</v>
      </c>
      <c r="C441" s="5" t="s">
        <v>2132</v>
      </c>
      <c r="D441" s="5" t="s">
        <v>1</v>
      </c>
      <c r="E441" s="5" t="s">
        <v>2133</v>
      </c>
      <c r="F441" s="5" t="s">
        <v>1</v>
      </c>
      <c r="G441" s="5" t="s">
        <v>2134</v>
      </c>
      <c r="H441" s="5" t="s">
        <v>1</v>
      </c>
      <c r="I441" s="5" t="s">
        <v>1</v>
      </c>
      <c r="J441" s="5" t="s">
        <v>1</v>
      </c>
      <c r="K441" s="5" t="s">
        <v>1</v>
      </c>
      <c r="L441" s="5" t="s">
        <v>1</v>
      </c>
      <c r="M441" s="5" t="s">
        <v>1</v>
      </c>
      <c r="N441" s="5" t="s">
        <v>1</v>
      </c>
      <c r="O441" s="5" t="s">
        <v>1</v>
      </c>
      <c r="P441" s="5" t="s">
        <v>1</v>
      </c>
    </row>
    <row r="442" spans="1:16" x14ac:dyDescent="0.2">
      <c r="A442" s="4">
        <v>520</v>
      </c>
      <c r="B442" s="5" t="s">
        <v>1</v>
      </c>
      <c r="C442" s="5" t="s">
        <v>2135</v>
      </c>
      <c r="D442" s="5" t="s">
        <v>1</v>
      </c>
      <c r="E442" s="5" t="s">
        <v>2136</v>
      </c>
      <c r="F442" s="5" t="s">
        <v>1</v>
      </c>
      <c r="G442" s="5" t="s">
        <v>2137</v>
      </c>
      <c r="H442" s="5" t="s">
        <v>1</v>
      </c>
      <c r="I442" s="5" t="s">
        <v>1</v>
      </c>
      <c r="J442" s="5" t="s">
        <v>1</v>
      </c>
      <c r="K442" s="5" t="s">
        <v>1</v>
      </c>
      <c r="L442" s="5" t="s">
        <v>1</v>
      </c>
      <c r="M442" s="5" t="s">
        <v>1</v>
      </c>
      <c r="N442" s="5" t="s">
        <v>1</v>
      </c>
      <c r="O442" s="5" t="s">
        <v>1</v>
      </c>
      <c r="P442" s="5" t="s">
        <v>1</v>
      </c>
    </row>
    <row r="443" spans="1:16" x14ac:dyDescent="0.2">
      <c r="A443" s="4">
        <v>521</v>
      </c>
      <c r="B443" s="5" t="s">
        <v>1</v>
      </c>
      <c r="C443" s="5" t="s">
        <v>2138</v>
      </c>
      <c r="D443" s="5" t="s">
        <v>1</v>
      </c>
      <c r="E443" s="5" t="s">
        <v>2139</v>
      </c>
      <c r="F443" s="5" t="s">
        <v>1</v>
      </c>
      <c r="G443" s="5" t="s">
        <v>2140</v>
      </c>
      <c r="H443" s="5" t="s">
        <v>1</v>
      </c>
      <c r="I443" s="5" t="s">
        <v>1</v>
      </c>
      <c r="J443" s="5" t="s">
        <v>1</v>
      </c>
      <c r="K443" s="5" t="s">
        <v>1</v>
      </c>
      <c r="L443" s="5" t="s">
        <v>1</v>
      </c>
      <c r="M443" s="5" t="s">
        <v>1</v>
      </c>
      <c r="N443" s="5" t="s">
        <v>1</v>
      </c>
      <c r="O443" s="5" t="s">
        <v>1</v>
      </c>
      <c r="P443" s="5" t="s">
        <v>1</v>
      </c>
    </row>
    <row r="444" spans="1:16" x14ac:dyDescent="0.2">
      <c r="A444" s="4">
        <v>522</v>
      </c>
      <c r="B444" s="5" t="s">
        <v>1</v>
      </c>
      <c r="C444" s="5" t="s">
        <v>2141</v>
      </c>
      <c r="D444" s="5" t="s">
        <v>1</v>
      </c>
      <c r="E444" s="5" t="s">
        <v>2142</v>
      </c>
      <c r="F444" s="5" t="s">
        <v>1</v>
      </c>
      <c r="G444" s="5" t="s">
        <v>2143</v>
      </c>
      <c r="H444" s="5" t="s">
        <v>1</v>
      </c>
      <c r="I444" s="5" t="s">
        <v>1</v>
      </c>
      <c r="J444" s="5" t="s">
        <v>1</v>
      </c>
      <c r="K444" s="5" t="s">
        <v>1</v>
      </c>
      <c r="L444" s="5" t="s">
        <v>1</v>
      </c>
      <c r="M444" s="5" t="s">
        <v>1</v>
      </c>
      <c r="N444" s="5" t="s">
        <v>1</v>
      </c>
      <c r="O444" s="5" t="s">
        <v>1</v>
      </c>
      <c r="P444" s="5" t="s">
        <v>1</v>
      </c>
    </row>
    <row r="445" spans="1:16" x14ac:dyDescent="0.2">
      <c r="A445" s="4">
        <v>523</v>
      </c>
      <c r="B445" s="5" t="s">
        <v>1</v>
      </c>
      <c r="C445" s="5" t="s">
        <v>2144</v>
      </c>
      <c r="D445" s="5" t="s">
        <v>1</v>
      </c>
      <c r="E445" s="5" t="s">
        <v>2145</v>
      </c>
      <c r="F445" s="5" t="s">
        <v>1</v>
      </c>
      <c r="G445" s="5" t="s">
        <v>1</v>
      </c>
      <c r="H445" s="5" t="s">
        <v>1</v>
      </c>
      <c r="I445" s="5" t="s">
        <v>1</v>
      </c>
      <c r="J445" s="5" t="s">
        <v>1</v>
      </c>
      <c r="K445" s="5" t="s">
        <v>1</v>
      </c>
      <c r="L445" s="5" t="s">
        <v>1</v>
      </c>
      <c r="M445" s="5" t="s">
        <v>1</v>
      </c>
      <c r="N445" s="5" t="s">
        <v>1</v>
      </c>
      <c r="O445" s="5" t="s">
        <v>1</v>
      </c>
      <c r="P445" s="5" t="s">
        <v>1</v>
      </c>
    </row>
    <row r="446" spans="1:16" x14ac:dyDescent="0.2">
      <c r="A446" s="4">
        <v>524</v>
      </c>
      <c r="B446" s="5" t="s">
        <v>1</v>
      </c>
      <c r="C446" s="5" t="s">
        <v>2146</v>
      </c>
      <c r="D446" s="5" t="s">
        <v>1</v>
      </c>
      <c r="E446" s="5" t="s">
        <v>2147</v>
      </c>
      <c r="F446" s="5" t="s">
        <v>1</v>
      </c>
      <c r="G446" s="5" t="s">
        <v>2148</v>
      </c>
      <c r="H446" s="5" t="s">
        <v>1</v>
      </c>
      <c r="I446" s="5" t="s">
        <v>1</v>
      </c>
      <c r="J446" s="5" t="s">
        <v>1</v>
      </c>
      <c r="K446" s="5" t="s">
        <v>1</v>
      </c>
      <c r="L446" s="5" t="s">
        <v>1</v>
      </c>
      <c r="M446" s="5" t="s">
        <v>1</v>
      </c>
      <c r="N446" s="5" t="s">
        <v>1</v>
      </c>
      <c r="O446" s="5" t="s">
        <v>1</v>
      </c>
      <c r="P446" s="5" t="s">
        <v>1</v>
      </c>
    </row>
    <row r="447" spans="1:16" x14ac:dyDescent="0.2">
      <c r="A447" s="4">
        <v>525</v>
      </c>
      <c r="B447" s="5" t="s">
        <v>1</v>
      </c>
      <c r="C447" s="5" t="s">
        <v>2149</v>
      </c>
      <c r="D447" s="5" t="s">
        <v>1</v>
      </c>
      <c r="E447" s="5" t="s">
        <v>2150</v>
      </c>
      <c r="F447" s="5" t="s">
        <v>1</v>
      </c>
      <c r="G447" s="5" t="s">
        <v>1</v>
      </c>
      <c r="H447" s="5" t="s">
        <v>1</v>
      </c>
      <c r="I447" s="5" t="s">
        <v>1</v>
      </c>
      <c r="J447" s="5" t="s">
        <v>1</v>
      </c>
      <c r="K447" s="5" t="s">
        <v>1</v>
      </c>
      <c r="L447" s="5" t="s">
        <v>1</v>
      </c>
      <c r="M447" s="5" t="s">
        <v>1</v>
      </c>
      <c r="N447" s="5" t="s">
        <v>1</v>
      </c>
      <c r="O447" s="5" t="s">
        <v>1</v>
      </c>
      <c r="P447" s="5" t="s">
        <v>1</v>
      </c>
    </row>
    <row r="448" spans="1:16" x14ac:dyDescent="0.2">
      <c r="A448" s="4">
        <v>526</v>
      </c>
      <c r="B448" s="5" t="s">
        <v>1</v>
      </c>
      <c r="C448" s="5" t="s">
        <v>2151</v>
      </c>
      <c r="D448" s="5" t="s">
        <v>1</v>
      </c>
      <c r="E448" s="5" t="s">
        <v>2152</v>
      </c>
      <c r="F448" s="5" t="s">
        <v>1</v>
      </c>
      <c r="G448" s="5" t="s">
        <v>1</v>
      </c>
      <c r="H448" s="5" t="s">
        <v>1</v>
      </c>
      <c r="I448" s="5" t="s">
        <v>1</v>
      </c>
      <c r="J448" s="5" t="s">
        <v>1</v>
      </c>
      <c r="K448" s="5" t="s">
        <v>1</v>
      </c>
      <c r="L448" s="5" t="s">
        <v>1</v>
      </c>
      <c r="M448" s="5" t="s">
        <v>1</v>
      </c>
      <c r="N448" s="5" t="s">
        <v>1</v>
      </c>
      <c r="O448" s="5" t="s">
        <v>1</v>
      </c>
      <c r="P448" s="5" t="s">
        <v>1</v>
      </c>
    </row>
    <row r="449" spans="1:16" x14ac:dyDescent="0.2">
      <c r="A449" s="4">
        <v>902</v>
      </c>
      <c r="B449" s="5" t="s">
        <v>2155</v>
      </c>
      <c r="C449" s="5" t="s">
        <v>2153</v>
      </c>
      <c r="D449" s="5" t="s">
        <v>1</v>
      </c>
      <c r="E449" s="5" t="s">
        <v>2049</v>
      </c>
      <c r="F449" s="5" t="s">
        <v>1</v>
      </c>
      <c r="G449" s="5" t="s">
        <v>2154</v>
      </c>
      <c r="H449" s="5" t="s">
        <v>216</v>
      </c>
      <c r="I449" s="5" t="s">
        <v>1</v>
      </c>
      <c r="J449" s="5" t="s">
        <v>1</v>
      </c>
      <c r="K449" s="5" t="s">
        <v>1</v>
      </c>
      <c r="L449" s="5" t="s">
        <v>1</v>
      </c>
      <c r="M449" s="5" t="s">
        <v>1</v>
      </c>
      <c r="N449" s="5" t="s">
        <v>1</v>
      </c>
      <c r="O449" s="5" t="s">
        <v>1</v>
      </c>
      <c r="P449" s="5" t="s">
        <v>1</v>
      </c>
    </row>
    <row r="450" spans="1:16" x14ac:dyDescent="0.2">
      <c r="A450" s="4">
        <v>527</v>
      </c>
      <c r="B450" s="5" t="s">
        <v>1</v>
      </c>
      <c r="C450" s="5" t="s">
        <v>2156</v>
      </c>
      <c r="D450" s="5" t="s">
        <v>1</v>
      </c>
      <c r="E450" s="5" t="s">
        <v>2157</v>
      </c>
      <c r="F450" s="5" t="s">
        <v>1</v>
      </c>
      <c r="G450" s="5" t="s">
        <v>1</v>
      </c>
      <c r="H450" s="5" t="s">
        <v>1</v>
      </c>
      <c r="I450" s="5" t="s">
        <v>1</v>
      </c>
      <c r="J450" s="5" t="s">
        <v>1</v>
      </c>
      <c r="K450" s="5" t="s">
        <v>1</v>
      </c>
      <c r="L450" s="5" t="s">
        <v>1</v>
      </c>
      <c r="M450" s="5" t="s">
        <v>1</v>
      </c>
      <c r="N450" s="5" t="s">
        <v>1</v>
      </c>
      <c r="O450" s="5" t="s">
        <v>1</v>
      </c>
      <c r="P450" s="5" t="s">
        <v>1</v>
      </c>
    </row>
    <row r="451" spans="1:16" x14ac:dyDescent="0.2">
      <c r="A451" s="4">
        <v>528</v>
      </c>
      <c r="B451" s="5" t="s">
        <v>1</v>
      </c>
      <c r="C451" s="5" t="s">
        <v>2158</v>
      </c>
      <c r="D451" s="5" t="s">
        <v>1</v>
      </c>
      <c r="E451" s="5" t="s">
        <v>2159</v>
      </c>
      <c r="F451" s="5" t="s">
        <v>1</v>
      </c>
      <c r="G451" s="5" t="s">
        <v>2160</v>
      </c>
      <c r="H451" s="5" t="s">
        <v>1</v>
      </c>
      <c r="I451" s="5" t="s">
        <v>1</v>
      </c>
      <c r="J451" s="5" t="s">
        <v>1</v>
      </c>
      <c r="K451" s="5" t="s">
        <v>1</v>
      </c>
      <c r="L451" s="5" t="s">
        <v>1</v>
      </c>
      <c r="M451" s="5" t="s">
        <v>1</v>
      </c>
      <c r="N451" s="5" t="s">
        <v>1</v>
      </c>
      <c r="O451" s="5" t="s">
        <v>1</v>
      </c>
      <c r="P451" s="5" t="s">
        <v>1</v>
      </c>
    </row>
    <row r="452" spans="1:16" x14ac:dyDescent="0.2">
      <c r="A452" s="4">
        <v>529</v>
      </c>
      <c r="B452" s="5" t="s">
        <v>1</v>
      </c>
      <c r="C452" s="5" t="s">
        <v>2161</v>
      </c>
      <c r="D452" s="5" t="s">
        <v>1</v>
      </c>
      <c r="E452" s="5" t="s">
        <v>2162</v>
      </c>
      <c r="F452" s="5" t="s">
        <v>1</v>
      </c>
      <c r="G452" s="5" t="s">
        <v>2163</v>
      </c>
      <c r="H452" s="5" t="s">
        <v>1</v>
      </c>
      <c r="I452" s="5" t="s">
        <v>1</v>
      </c>
      <c r="J452" s="5" t="s">
        <v>1</v>
      </c>
      <c r="K452" s="5" t="s">
        <v>1</v>
      </c>
      <c r="L452" s="5" t="s">
        <v>1</v>
      </c>
      <c r="M452" s="5" t="s">
        <v>1</v>
      </c>
      <c r="N452" s="5" t="s">
        <v>1</v>
      </c>
      <c r="O452" s="5" t="s">
        <v>1</v>
      </c>
      <c r="P452" s="5" t="s">
        <v>1</v>
      </c>
    </row>
    <row r="453" spans="1:16" x14ac:dyDescent="0.2">
      <c r="A453" s="4">
        <v>530</v>
      </c>
      <c r="B453" s="5" t="s">
        <v>1</v>
      </c>
      <c r="C453" s="5" t="s">
        <v>2164</v>
      </c>
      <c r="D453" s="5" t="s">
        <v>1</v>
      </c>
      <c r="E453" s="5" t="s">
        <v>2165</v>
      </c>
      <c r="F453" s="5" t="s">
        <v>1</v>
      </c>
      <c r="G453" s="5" t="s">
        <v>2166</v>
      </c>
      <c r="H453" s="5" t="s">
        <v>1</v>
      </c>
      <c r="I453" s="5" t="s">
        <v>1</v>
      </c>
      <c r="J453" s="5" t="s">
        <v>1</v>
      </c>
      <c r="K453" s="5" t="s">
        <v>1</v>
      </c>
      <c r="L453" s="5" t="s">
        <v>1</v>
      </c>
      <c r="M453" s="5" t="s">
        <v>1</v>
      </c>
      <c r="N453" s="5" t="s">
        <v>1</v>
      </c>
      <c r="O453" s="5" t="s">
        <v>1</v>
      </c>
      <c r="P453" s="5" t="s">
        <v>1</v>
      </c>
    </row>
    <row r="454" spans="1:16" x14ac:dyDescent="0.2">
      <c r="A454" s="4">
        <v>531</v>
      </c>
      <c r="B454" s="5" t="s">
        <v>1</v>
      </c>
      <c r="C454" s="5" t="s">
        <v>2167</v>
      </c>
      <c r="D454" s="5" t="s">
        <v>1</v>
      </c>
      <c r="E454" s="5" t="s">
        <v>2168</v>
      </c>
      <c r="F454" s="5" t="s">
        <v>1</v>
      </c>
      <c r="G454" s="5" t="s">
        <v>2169</v>
      </c>
      <c r="H454" s="5" t="s">
        <v>1</v>
      </c>
      <c r="I454" s="5" t="s">
        <v>1</v>
      </c>
      <c r="J454" s="5" t="s">
        <v>1</v>
      </c>
      <c r="K454" s="5" t="s">
        <v>1</v>
      </c>
      <c r="L454" s="5" t="s">
        <v>1</v>
      </c>
      <c r="M454" s="5" t="s">
        <v>1</v>
      </c>
      <c r="N454" s="5" t="s">
        <v>1</v>
      </c>
      <c r="O454" s="5" t="s">
        <v>1</v>
      </c>
      <c r="P454" s="5" t="s">
        <v>1</v>
      </c>
    </row>
    <row r="455" spans="1:16" x14ac:dyDescent="0.2">
      <c r="A455" s="4">
        <v>532</v>
      </c>
      <c r="B455" s="5" t="s">
        <v>1</v>
      </c>
      <c r="C455" s="5" t="s">
        <v>2170</v>
      </c>
      <c r="D455" s="5" t="s">
        <v>1</v>
      </c>
      <c r="E455" s="5" t="s">
        <v>2171</v>
      </c>
      <c r="F455" s="5" t="s">
        <v>1</v>
      </c>
      <c r="G455" s="5" t="s">
        <v>2172</v>
      </c>
      <c r="H455" s="5" t="s">
        <v>1</v>
      </c>
      <c r="I455" s="5" t="s">
        <v>1</v>
      </c>
      <c r="J455" s="5" t="s">
        <v>1</v>
      </c>
      <c r="K455" s="5" t="s">
        <v>1</v>
      </c>
      <c r="L455" s="5" t="s">
        <v>1</v>
      </c>
      <c r="M455" s="5" t="s">
        <v>1</v>
      </c>
      <c r="N455" s="5" t="s">
        <v>1</v>
      </c>
      <c r="O455" s="5" t="s">
        <v>1</v>
      </c>
      <c r="P455" s="5" t="s">
        <v>1</v>
      </c>
    </row>
    <row r="456" spans="1:16" x14ac:dyDescent="0.2">
      <c r="A456" s="4">
        <v>533</v>
      </c>
      <c r="B456" s="5" t="s">
        <v>1</v>
      </c>
      <c r="C456" s="5" t="s">
        <v>2173</v>
      </c>
      <c r="D456" s="5" t="s">
        <v>1</v>
      </c>
      <c r="E456" s="5" t="s">
        <v>2174</v>
      </c>
      <c r="F456" s="5" t="s">
        <v>1</v>
      </c>
      <c r="G456" s="5" t="s">
        <v>2175</v>
      </c>
      <c r="H456" s="5" t="s">
        <v>1</v>
      </c>
      <c r="I456" s="5" t="s">
        <v>1</v>
      </c>
      <c r="J456" s="5" t="s">
        <v>1</v>
      </c>
      <c r="K456" s="5" t="s">
        <v>1</v>
      </c>
      <c r="L456" s="5" t="s">
        <v>1</v>
      </c>
      <c r="M456" s="5" t="s">
        <v>1</v>
      </c>
      <c r="N456" s="5" t="s">
        <v>1</v>
      </c>
      <c r="O456" s="5" t="s">
        <v>1</v>
      </c>
      <c r="P456" s="5" t="s">
        <v>1</v>
      </c>
    </row>
    <row r="457" spans="1:16" x14ac:dyDescent="0.2">
      <c r="A457" s="4">
        <v>534</v>
      </c>
      <c r="B457" s="5" t="s">
        <v>1</v>
      </c>
      <c r="C457" s="5" t="s">
        <v>2176</v>
      </c>
      <c r="D457" s="5" t="s">
        <v>1</v>
      </c>
      <c r="E457" s="5" t="s">
        <v>2174</v>
      </c>
      <c r="F457" s="5" t="s">
        <v>1</v>
      </c>
      <c r="G457" s="5" t="s">
        <v>2175</v>
      </c>
      <c r="H457" s="5" t="s">
        <v>1</v>
      </c>
      <c r="I457" s="5" t="s">
        <v>1</v>
      </c>
      <c r="J457" s="5" t="s">
        <v>1</v>
      </c>
      <c r="K457" s="5" t="s">
        <v>1</v>
      </c>
      <c r="L457" s="5" t="s">
        <v>1</v>
      </c>
      <c r="M457" s="5" t="s">
        <v>1</v>
      </c>
      <c r="N457" s="5" t="s">
        <v>1</v>
      </c>
      <c r="O457" s="5" t="s">
        <v>1</v>
      </c>
      <c r="P457" s="5" t="s">
        <v>1</v>
      </c>
    </row>
    <row r="458" spans="1:16" x14ac:dyDescent="0.2">
      <c r="A458" s="4">
        <v>535</v>
      </c>
      <c r="B458" s="5" t="s">
        <v>1</v>
      </c>
      <c r="C458" s="5" t="s">
        <v>2177</v>
      </c>
      <c r="D458" s="5" t="s">
        <v>1</v>
      </c>
      <c r="E458" s="5" t="s">
        <v>2178</v>
      </c>
      <c r="F458" s="5" t="s">
        <v>1</v>
      </c>
      <c r="G458" s="5" t="s">
        <v>2179</v>
      </c>
      <c r="H458" s="5" t="s">
        <v>1</v>
      </c>
      <c r="I458" s="5" t="s">
        <v>1</v>
      </c>
      <c r="J458" s="5" t="s">
        <v>1</v>
      </c>
      <c r="K458" s="5" t="s">
        <v>1</v>
      </c>
      <c r="L458" s="5" t="s">
        <v>1</v>
      </c>
      <c r="M458" s="5" t="s">
        <v>1</v>
      </c>
      <c r="N458" s="5" t="s">
        <v>1</v>
      </c>
      <c r="O458" s="5" t="s">
        <v>1</v>
      </c>
      <c r="P458" s="5" t="s">
        <v>1</v>
      </c>
    </row>
    <row r="459" spans="1:16" x14ac:dyDescent="0.2">
      <c r="A459" s="4">
        <v>536</v>
      </c>
      <c r="B459" s="5" t="s">
        <v>1</v>
      </c>
      <c r="C459" s="5" t="s">
        <v>2180</v>
      </c>
      <c r="D459" s="5" t="s">
        <v>1</v>
      </c>
      <c r="E459" s="5" t="s">
        <v>2181</v>
      </c>
      <c r="F459" s="5" t="s">
        <v>1</v>
      </c>
      <c r="G459" s="5" t="s">
        <v>2182</v>
      </c>
      <c r="H459" s="5" t="s">
        <v>1</v>
      </c>
      <c r="I459" s="5" t="s">
        <v>1</v>
      </c>
      <c r="J459" s="5" t="s">
        <v>1</v>
      </c>
      <c r="K459" s="5" t="s">
        <v>1</v>
      </c>
      <c r="L459" s="5" t="s">
        <v>1</v>
      </c>
      <c r="M459" s="5" t="s">
        <v>1</v>
      </c>
      <c r="N459" s="5" t="s">
        <v>1</v>
      </c>
      <c r="O459" s="5" t="s">
        <v>1</v>
      </c>
      <c r="P459" s="5" t="s">
        <v>1</v>
      </c>
    </row>
    <row r="460" spans="1:16" x14ac:dyDescent="0.2">
      <c r="A460" s="4">
        <v>537</v>
      </c>
      <c r="B460" s="5" t="s">
        <v>1</v>
      </c>
      <c r="C460" s="5" t="s">
        <v>2183</v>
      </c>
      <c r="D460" s="5" t="s">
        <v>1</v>
      </c>
      <c r="E460" s="5" t="s">
        <v>2184</v>
      </c>
      <c r="F460" s="5" t="s">
        <v>1</v>
      </c>
      <c r="G460" s="5" t="s">
        <v>1</v>
      </c>
      <c r="H460" s="5" t="s">
        <v>1</v>
      </c>
      <c r="I460" s="5" t="s">
        <v>1</v>
      </c>
      <c r="J460" s="5" t="s">
        <v>1</v>
      </c>
      <c r="K460" s="5" t="s">
        <v>1</v>
      </c>
      <c r="L460" s="5" t="s">
        <v>1</v>
      </c>
      <c r="M460" s="5" t="s">
        <v>1</v>
      </c>
      <c r="N460" s="5" t="s">
        <v>1</v>
      </c>
      <c r="O460" s="5" t="s">
        <v>1</v>
      </c>
      <c r="P460" s="5" t="s">
        <v>1</v>
      </c>
    </row>
    <row r="461" spans="1:16" x14ac:dyDescent="0.2">
      <c r="A461" s="4">
        <v>538</v>
      </c>
      <c r="B461" s="5" t="s">
        <v>1</v>
      </c>
      <c r="C461" s="5" t="s">
        <v>2185</v>
      </c>
      <c r="D461" s="5" t="s">
        <v>1</v>
      </c>
      <c r="E461" s="5" t="s">
        <v>2186</v>
      </c>
      <c r="F461" s="5" t="s">
        <v>1</v>
      </c>
      <c r="G461" s="5" t="s">
        <v>2187</v>
      </c>
      <c r="H461" s="5" t="s">
        <v>1</v>
      </c>
      <c r="I461" s="5" t="s">
        <v>1</v>
      </c>
      <c r="J461" s="5" t="s">
        <v>1</v>
      </c>
      <c r="K461" s="5" t="s">
        <v>1</v>
      </c>
      <c r="L461" s="5" t="s">
        <v>1</v>
      </c>
      <c r="M461" s="5" t="s">
        <v>1</v>
      </c>
      <c r="N461" s="5" t="s">
        <v>1</v>
      </c>
      <c r="O461" s="5" t="s">
        <v>1</v>
      </c>
      <c r="P461" s="5" t="s">
        <v>1</v>
      </c>
    </row>
    <row r="462" spans="1:16" x14ac:dyDescent="0.2">
      <c r="A462" s="4">
        <v>539</v>
      </c>
      <c r="B462" s="5" t="s">
        <v>762</v>
      </c>
      <c r="C462" s="5" t="s">
        <v>2188</v>
      </c>
      <c r="D462" s="5" t="s">
        <v>1</v>
      </c>
      <c r="E462" s="5" t="s">
        <v>2189</v>
      </c>
      <c r="F462" s="5" t="s">
        <v>1</v>
      </c>
      <c r="G462" s="5" t="s">
        <v>761</v>
      </c>
      <c r="H462" s="5" t="s">
        <v>428</v>
      </c>
      <c r="I462" s="5" t="s">
        <v>217</v>
      </c>
      <c r="J462" s="5" t="s">
        <v>1</v>
      </c>
      <c r="K462" s="5" t="s">
        <v>1</v>
      </c>
      <c r="L462" s="5" t="s">
        <v>1</v>
      </c>
      <c r="M462" s="5" t="s">
        <v>1</v>
      </c>
      <c r="N462" s="5" t="s">
        <v>1</v>
      </c>
      <c r="O462" s="5" t="s">
        <v>1</v>
      </c>
      <c r="P462" s="5" t="s">
        <v>1</v>
      </c>
    </row>
    <row r="463" spans="1:16" x14ac:dyDescent="0.2">
      <c r="A463" s="4">
        <v>540</v>
      </c>
      <c r="B463" s="5" t="s">
        <v>1</v>
      </c>
      <c r="C463" s="5" t="s">
        <v>2190</v>
      </c>
      <c r="D463" s="5" t="s">
        <v>1</v>
      </c>
      <c r="E463" s="5" t="s">
        <v>2191</v>
      </c>
      <c r="F463" s="5" t="s">
        <v>1</v>
      </c>
      <c r="G463" s="5" t="s">
        <v>2192</v>
      </c>
      <c r="H463" s="5" t="s">
        <v>1</v>
      </c>
      <c r="I463" s="5" t="s">
        <v>1</v>
      </c>
      <c r="J463" s="5" t="s">
        <v>1</v>
      </c>
      <c r="K463" s="5" t="s">
        <v>1</v>
      </c>
      <c r="L463" s="5" t="s">
        <v>1</v>
      </c>
      <c r="M463" s="5" t="s">
        <v>1</v>
      </c>
      <c r="N463" s="5" t="s">
        <v>1</v>
      </c>
      <c r="O463" s="5" t="s">
        <v>1</v>
      </c>
      <c r="P463" s="5" t="s">
        <v>1</v>
      </c>
    </row>
    <row r="464" spans="1:16" x14ac:dyDescent="0.2">
      <c r="A464" s="4">
        <v>541</v>
      </c>
      <c r="B464" s="5" t="s">
        <v>1</v>
      </c>
      <c r="C464" s="5" t="s">
        <v>2193</v>
      </c>
      <c r="D464" s="5" t="s">
        <v>1</v>
      </c>
      <c r="E464" s="5" t="s">
        <v>2194</v>
      </c>
      <c r="F464" s="5" t="s">
        <v>1</v>
      </c>
      <c r="G464" s="5" t="s">
        <v>2195</v>
      </c>
      <c r="H464" s="5" t="s">
        <v>1</v>
      </c>
      <c r="I464" s="5" t="s">
        <v>1</v>
      </c>
      <c r="J464" s="5" t="s">
        <v>1</v>
      </c>
      <c r="K464" s="5" t="s">
        <v>1</v>
      </c>
      <c r="L464" s="5" t="s">
        <v>1</v>
      </c>
      <c r="M464" s="5" t="s">
        <v>1</v>
      </c>
      <c r="N464" s="5" t="s">
        <v>1</v>
      </c>
      <c r="O464" s="5" t="s">
        <v>1</v>
      </c>
      <c r="P464" s="5" t="s">
        <v>1</v>
      </c>
    </row>
    <row r="465" spans="1:16" x14ac:dyDescent="0.2">
      <c r="A465" s="4">
        <v>542</v>
      </c>
      <c r="B465" s="5" t="s">
        <v>1</v>
      </c>
      <c r="C465" s="5" t="s">
        <v>2196</v>
      </c>
      <c r="D465" s="5" t="s">
        <v>1</v>
      </c>
      <c r="E465" s="5" t="s">
        <v>2197</v>
      </c>
      <c r="F465" s="5" t="s">
        <v>1</v>
      </c>
      <c r="G465" s="5" t="s">
        <v>1</v>
      </c>
      <c r="H465" s="5" t="s">
        <v>1</v>
      </c>
      <c r="I465" s="5" t="s">
        <v>1</v>
      </c>
      <c r="J465" s="5" t="s">
        <v>1</v>
      </c>
      <c r="K465" s="5" t="s">
        <v>1</v>
      </c>
      <c r="L465" s="5" t="s">
        <v>1</v>
      </c>
      <c r="M465" s="5" t="s">
        <v>1</v>
      </c>
      <c r="N465" s="5" t="s">
        <v>1</v>
      </c>
      <c r="O465" s="5" t="s">
        <v>1</v>
      </c>
      <c r="P465" s="5" t="s">
        <v>1</v>
      </c>
    </row>
    <row r="466" spans="1:16" x14ac:dyDescent="0.2">
      <c r="A466" s="4">
        <v>543</v>
      </c>
      <c r="B466" s="5" t="s">
        <v>1</v>
      </c>
      <c r="C466" s="5" t="s">
        <v>2198</v>
      </c>
      <c r="D466" s="5" t="s">
        <v>1</v>
      </c>
      <c r="E466" s="5" t="s">
        <v>2199</v>
      </c>
      <c r="F466" s="5" t="s">
        <v>1</v>
      </c>
      <c r="G466" s="5" t="s">
        <v>2200</v>
      </c>
      <c r="H466" s="5" t="s">
        <v>1</v>
      </c>
      <c r="I466" s="5" t="s">
        <v>1</v>
      </c>
      <c r="J466" s="5" t="s">
        <v>1</v>
      </c>
      <c r="K466" s="5" t="s">
        <v>1</v>
      </c>
      <c r="L466" s="5" t="s">
        <v>1</v>
      </c>
      <c r="M466" s="5" t="s">
        <v>1</v>
      </c>
      <c r="N466" s="5" t="s">
        <v>1</v>
      </c>
      <c r="O466" s="5" t="s">
        <v>1</v>
      </c>
      <c r="P466" s="5" t="s">
        <v>1</v>
      </c>
    </row>
    <row r="467" spans="1:16" x14ac:dyDescent="0.2">
      <c r="A467" s="4">
        <v>544</v>
      </c>
      <c r="B467" s="5" t="s">
        <v>1</v>
      </c>
      <c r="C467" s="5" t="s">
        <v>2201</v>
      </c>
      <c r="D467" s="5" t="s">
        <v>1</v>
      </c>
      <c r="E467" s="5" t="s">
        <v>2202</v>
      </c>
      <c r="F467" s="5" t="s">
        <v>1</v>
      </c>
      <c r="G467" s="5" t="s">
        <v>1</v>
      </c>
      <c r="H467" s="5" t="s">
        <v>1</v>
      </c>
      <c r="I467" s="5" t="s">
        <v>1</v>
      </c>
      <c r="J467" s="5" t="s">
        <v>1</v>
      </c>
      <c r="K467" s="5" t="s">
        <v>1</v>
      </c>
      <c r="L467" s="5" t="s">
        <v>1</v>
      </c>
      <c r="M467" s="5" t="s">
        <v>1</v>
      </c>
      <c r="N467" s="5" t="s">
        <v>1</v>
      </c>
      <c r="O467" s="5" t="s">
        <v>1</v>
      </c>
      <c r="P467" s="5" t="s">
        <v>1</v>
      </c>
    </row>
    <row r="468" spans="1:16" x14ac:dyDescent="0.2">
      <c r="A468" s="4">
        <v>545</v>
      </c>
      <c r="B468" s="5" t="s">
        <v>1</v>
      </c>
      <c r="C468" s="5" t="s">
        <v>2203</v>
      </c>
      <c r="D468" s="5" t="s">
        <v>1</v>
      </c>
      <c r="E468" s="5" t="s">
        <v>2204</v>
      </c>
      <c r="F468" s="5" t="s">
        <v>1</v>
      </c>
      <c r="G468" s="5" t="s">
        <v>2205</v>
      </c>
      <c r="H468" s="5" t="s">
        <v>1</v>
      </c>
      <c r="I468" s="5" t="s">
        <v>1</v>
      </c>
      <c r="J468" s="5" t="s">
        <v>1</v>
      </c>
      <c r="K468" s="5" t="s">
        <v>1</v>
      </c>
      <c r="L468" s="5" t="s">
        <v>1</v>
      </c>
      <c r="M468" s="5" t="s">
        <v>1</v>
      </c>
      <c r="N468" s="5" t="s">
        <v>1</v>
      </c>
      <c r="O468" s="5" t="s">
        <v>1</v>
      </c>
      <c r="P468" s="5" t="s">
        <v>1</v>
      </c>
    </row>
    <row r="469" spans="1:16" x14ac:dyDescent="0.2">
      <c r="A469" s="4">
        <v>546</v>
      </c>
      <c r="B469" s="5" t="s">
        <v>1</v>
      </c>
      <c r="C469" s="5" t="s">
        <v>2206</v>
      </c>
      <c r="D469" s="5" t="s">
        <v>1</v>
      </c>
      <c r="E469" s="5" t="s">
        <v>2207</v>
      </c>
      <c r="F469" s="5" t="s">
        <v>1</v>
      </c>
      <c r="G469" s="5" t="s">
        <v>2208</v>
      </c>
      <c r="H469" s="5" t="s">
        <v>1</v>
      </c>
      <c r="I469" s="5" t="s">
        <v>1</v>
      </c>
      <c r="J469" s="5" t="s">
        <v>1</v>
      </c>
      <c r="K469" s="5" t="s">
        <v>1</v>
      </c>
      <c r="L469" s="5" t="s">
        <v>1</v>
      </c>
      <c r="M469" s="5" t="s">
        <v>1</v>
      </c>
      <c r="N469" s="5" t="s">
        <v>1</v>
      </c>
      <c r="O469" s="5" t="s">
        <v>1</v>
      </c>
      <c r="P469" s="5" t="s">
        <v>1</v>
      </c>
    </row>
    <row r="470" spans="1:16" x14ac:dyDescent="0.2">
      <c r="A470" s="4">
        <v>547</v>
      </c>
      <c r="B470" s="5" t="s">
        <v>1</v>
      </c>
      <c r="C470" s="5" t="s">
        <v>2209</v>
      </c>
      <c r="D470" s="5" t="s">
        <v>1</v>
      </c>
      <c r="E470" s="5" t="s">
        <v>2210</v>
      </c>
      <c r="F470" s="5" t="s">
        <v>1</v>
      </c>
      <c r="G470" s="5" t="s">
        <v>2211</v>
      </c>
      <c r="H470" s="5" t="s">
        <v>1</v>
      </c>
      <c r="I470" s="5" t="s">
        <v>1</v>
      </c>
      <c r="J470" s="5" t="s">
        <v>1</v>
      </c>
      <c r="K470" s="5" t="s">
        <v>1</v>
      </c>
      <c r="L470" s="5" t="s">
        <v>1</v>
      </c>
      <c r="M470" s="5" t="s">
        <v>1</v>
      </c>
      <c r="N470" s="5" t="s">
        <v>1</v>
      </c>
      <c r="O470" s="5" t="s">
        <v>1</v>
      </c>
      <c r="P470" s="5" t="s">
        <v>1</v>
      </c>
    </row>
    <row r="471" spans="1:16" x14ac:dyDescent="0.2">
      <c r="A471" s="4">
        <v>548</v>
      </c>
      <c r="B471" s="5" t="s">
        <v>1</v>
      </c>
      <c r="C471" s="5" t="s">
        <v>2212</v>
      </c>
      <c r="D471" s="5" t="s">
        <v>1</v>
      </c>
      <c r="E471" s="5" t="s">
        <v>2213</v>
      </c>
      <c r="F471" s="5" t="s">
        <v>1</v>
      </c>
      <c r="G471" s="5" t="s">
        <v>1</v>
      </c>
      <c r="H471" s="5" t="s">
        <v>1</v>
      </c>
      <c r="I471" s="5" t="s">
        <v>1</v>
      </c>
      <c r="J471" s="5" t="s">
        <v>1</v>
      </c>
      <c r="K471" s="5" t="s">
        <v>1</v>
      </c>
      <c r="L471" s="5" t="s">
        <v>1</v>
      </c>
      <c r="M471" s="5" t="s">
        <v>1</v>
      </c>
      <c r="N471" s="5" t="s">
        <v>1</v>
      </c>
      <c r="O471" s="5" t="s">
        <v>1</v>
      </c>
      <c r="P471" s="5" t="s">
        <v>1</v>
      </c>
    </row>
    <row r="472" spans="1:16" x14ac:dyDescent="0.2">
      <c r="A472" s="4">
        <v>549</v>
      </c>
      <c r="B472" s="5" t="s">
        <v>1</v>
      </c>
      <c r="C472" s="5" t="s">
        <v>2214</v>
      </c>
      <c r="D472" s="5" t="s">
        <v>1</v>
      </c>
      <c r="E472" s="5" t="s">
        <v>2215</v>
      </c>
      <c r="F472" s="5" t="s">
        <v>1</v>
      </c>
      <c r="G472" s="5" t="s">
        <v>1</v>
      </c>
      <c r="H472" s="5" t="s">
        <v>1</v>
      </c>
      <c r="I472" s="5" t="s">
        <v>1</v>
      </c>
      <c r="J472" s="5" t="s">
        <v>1</v>
      </c>
      <c r="K472" s="5" t="s">
        <v>1</v>
      </c>
      <c r="L472" s="5" t="s">
        <v>1</v>
      </c>
      <c r="M472" s="5" t="s">
        <v>1</v>
      </c>
      <c r="N472" s="5" t="s">
        <v>1</v>
      </c>
      <c r="O472" s="5" t="s">
        <v>1</v>
      </c>
      <c r="P472" s="5" t="s">
        <v>1</v>
      </c>
    </row>
    <row r="473" spans="1:16" x14ac:dyDescent="0.2">
      <c r="A473" s="4">
        <v>550</v>
      </c>
      <c r="B473" s="5" t="s">
        <v>1</v>
      </c>
      <c r="C473" s="5" t="s">
        <v>1811</v>
      </c>
      <c r="D473" s="5" t="s">
        <v>1</v>
      </c>
      <c r="E473" s="5" t="s">
        <v>2216</v>
      </c>
      <c r="F473" s="5" t="s">
        <v>1</v>
      </c>
      <c r="G473" s="5" t="s">
        <v>1649</v>
      </c>
      <c r="H473" s="5" t="s">
        <v>1</v>
      </c>
      <c r="I473" s="5" t="s">
        <v>1</v>
      </c>
      <c r="J473" s="5" t="s">
        <v>1</v>
      </c>
      <c r="K473" s="5" t="s">
        <v>1</v>
      </c>
      <c r="L473" s="5" t="s">
        <v>1</v>
      </c>
      <c r="M473" s="5" t="s">
        <v>1</v>
      </c>
      <c r="N473" s="5" t="s">
        <v>1</v>
      </c>
      <c r="O473" s="5" t="s">
        <v>1</v>
      </c>
      <c r="P473" s="5" t="s">
        <v>1</v>
      </c>
    </row>
    <row r="474" spans="1:16" x14ac:dyDescent="0.2">
      <c r="A474" s="4">
        <v>551</v>
      </c>
      <c r="B474" s="5" t="s">
        <v>1</v>
      </c>
      <c r="C474" s="5" t="s">
        <v>2217</v>
      </c>
      <c r="D474" s="5" t="s">
        <v>1</v>
      </c>
      <c r="E474" s="5" t="s">
        <v>2218</v>
      </c>
      <c r="F474" s="5" t="s">
        <v>1</v>
      </c>
      <c r="G474" s="5" t="s">
        <v>1</v>
      </c>
      <c r="H474" s="5" t="s">
        <v>1</v>
      </c>
      <c r="I474" s="5" t="s">
        <v>1</v>
      </c>
      <c r="J474" s="5" t="s">
        <v>1</v>
      </c>
      <c r="K474" s="5" t="s">
        <v>1</v>
      </c>
      <c r="L474" s="5" t="s">
        <v>1</v>
      </c>
      <c r="M474" s="5" t="s">
        <v>1</v>
      </c>
      <c r="N474" s="5" t="s">
        <v>1</v>
      </c>
      <c r="O474" s="5" t="s">
        <v>1</v>
      </c>
      <c r="P474" s="5" t="s">
        <v>1</v>
      </c>
    </row>
    <row r="475" spans="1:16" x14ac:dyDescent="0.2">
      <c r="A475" s="4">
        <v>552</v>
      </c>
      <c r="B475" s="5" t="s">
        <v>1</v>
      </c>
      <c r="C475" s="5" t="s">
        <v>2219</v>
      </c>
      <c r="D475" s="5" t="s">
        <v>1</v>
      </c>
      <c r="E475" s="5" t="s">
        <v>2220</v>
      </c>
      <c r="F475" s="5" t="s">
        <v>1</v>
      </c>
      <c r="G475" s="5" t="s">
        <v>1</v>
      </c>
      <c r="H475" s="5" t="s">
        <v>1</v>
      </c>
      <c r="I475" s="5" t="s">
        <v>1</v>
      </c>
      <c r="J475" s="5" t="s">
        <v>1</v>
      </c>
      <c r="K475" s="5" t="s">
        <v>1</v>
      </c>
      <c r="L475" s="5" t="s">
        <v>1</v>
      </c>
      <c r="M475" s="5" t="s">
        <v>1</v>
      </c>
      <c r="N475" s="5" t="s">
        <v>1</v>
      </c>
      <c r="O475" s="5" t="s">
        <v>1</v>
      </c>
      <c r="P475" s="5" t="s">
        <v>1</v>
      </c>
    </row>
    <row r="476" spans="1:16" x14ac:dyDescent="0.2">
      <c r="A476" s="4">
        <v>553</v>
      </c>
      <c r="B476" s="5" t="s">
        <v>1</v>
      </c>
      <c r="C476" s="5" t="s">
        <v>2221</v>
      </c>
      <c r="D476" s="5" t="s">
        <v>1</v>
      </c>
      <c r="E476" s="5" t="s">
        <v>2222</v>
      </c>
      <c r="F476" s="5" t="s">
        <v>1</v>
      </c>
      <c r="G476" s="5" t="s">
        <v>2223</v>
      </c>
      <c r="H476" s="5" t="s">
        <v>1</v>
      </c>
      <c r="I476" s="5" t="s">
        <v>1</v>
      </c>
      <c r="J476" s="5" t="s">
        <v>1</v>
      </c>
      <c r="K476" s="5" t="s">
        <v>1</v>
      </c>
      <c r="L476" s="5" t="s">
        <v>1</v>
      </c>
      <c r="M476" s="5" t="s">
        <v>1</v>
      </c>
      <c r="N476" s="5" t="s">
        <v>1</v>
      </c>
      <c r="O476" s="5" t="s">
        <v>1</v>
      </c>
      <c r="P476" s="5" t="s">
        <v>1</v>
      </c>
    </row>
    <row r="477" spans="1:16" x14ac:dyDescent="0.2">
      <c r="A477" s="4">
        <v>554</v>
      </c>
      <c r="B477" s="5" t="s">
        <v>1</v>
      </c>
      <c r="C477" s="5" t="s">
        <v>2224</v>
      </c>
      <c r="D477" s="5" t="s">
        <v>1</v>
      </c>
      <c r="E477" s="5" t="s">
        <v>2225</v>
      </c>
      <c r="F477" s="5" t="s">
        <v>1</v>
      </c>
      <c r="G477" s="5" t="s">
        <v>1</v>
      </c>
      <c r="H477" s="5" t="s">
        <v>1</v>
      </c>
      <c r="I477" s="5" t="s">
        <v>1</v>
      </c>
      <c r="J477" s="5" t="s">
        <v>1</v>
      </c>
      <c r="K477" s="5" t="s">
        <v>1</v>
      </c>
      <c r="L477" s="5" t="s">
        <v>1</v>
      </c>
      <c r="M477" s="5" t="s">
        <v>1</v>
      </c>
      <c r="N477" s="5" t="s">
        <v>1</v>
      </c>
      <c r="O477" s="5" t="s">
        <v>1</v>
      </c>
      <c r="P477" s="5" t="s">
        <v>1</v>
      </c>
    </row>
    <row r="478" spans="1:16" x14ac:dyDescent="0.2">
      <c r="A478" s="4">
        <v>555</v>
      </c>
      <c r="B478" s="5" t="s">
        <v>1</v>
      </c>
      <c r="C478" s="5" t="s">
        <v>2226</v>
      </c>
      <c r="D478" s="5" t="s">
        <v>1</v>
      </c>
      <c r="E478" s="5" t="s">
        <v>2227</v>
      </c>
      <c r="F478" s="5" t="s">
        <v>1</v>
      </c>
      <c r="G478" s="5" t="s">
        <v>1</v>
      </c>
      <c r="H478" s="5" t="s">
        <v>1</v>
      </c>
      <c r="I478" s="5" t="s">
        <v>1</v>
      </c>
      <c r="J478" s="5" t="s">
        <v>1</v>
      </c>
      <c r="K478" s="5" t="s">
        <v>1</v>
      </c>
      <c r="L478" s="5" t="s">
        <v>1</v>
      </c>
      <c r="M478" s="5" t="s">
        <v>1</v>
      </c>
      <c r="N478" s="5" t="s">
        <v>1</v>
      </c>
      <c r="O478" s="5" t="s">
        <v>1</v>
      </c>
      <c r="P478" s="5" t="s">
        <v>1</v>
      </c>
    </row>
    <row r="479" spans="1:16" x14ac:dyDescent="0.2">
      <c r="A479" s="4">
        <v>556</v>
      </c>
      <c r="B479" s="5" t="s">
        <v>1</v>
      </c>
      <c r="C479" s="5" t="s">
        <v>2228</v>
      </c>
      <c r="D479" s="5" t="s">
        <v>1</v>
      </c>
      <c r="E479" s="5" t="s">
        <v>2229</v>
      </c>
      <c r="F479" s="5" t="s">
        <v>1</v>
      </c>
      <c r="G479" s="5" t="s">
        <v>1</v>
      </c>
      <c r="H479" s="5" t="s">
        <v>1</v>
      </c>
      <c r="I479" s="5" t="s">
        <v>1</v>
      </c>
      <c r="J479" s="5" t="s">
        <v>1</v>
      </c>
      <c r="K479" s="5" t="s">
        <v>1</v>
      </c>
      <c r="L479" s="5" t="s">
        <v>1</v>
      </c>
      <c r="M479" s="5" t="s">
        <v>1</v>
      </c>
      <c r="N479" s="5" t="s">
        <v>1</v>
      </c>
      <c r="O479" s="5" t="s">
        <v>1</v>
      </c>
      <c r="P479" s="5" t="s">
        <v>1</v>
      </c>
    </row>
    <row r="480" spans="1:16" x14ac:dyDescent="0.2">
      <c r="A480" s="4">
        <v>557</v>
      </c>
      <c r="B480" s="5" t="s">
        <v>1</v>
      </c>
      <c r="C480" s="5" t="s">
        <v>813</v>
      </c>
      <c r="D480" s="5" t="s">
        <v>1</v>
      </c>
      <c r="E480" s="5" t="s">
        <v>2230</v>
      </c>
      <c r="F480" s="5" t="s">
        <v>1</v>
      </c>
      <c r="G480" s="5" t="s">
        <v>1</v>
      </c>
      <c r="H480" s="5" t="s">
        <v>1</v>
      </c>
      <c r="I480" s="5" t="s">
        <v>1</v>
      </c>
      <c r="J480" s="5" t="s">
        <v>1</v>
      </c>
      <c r="K480" s="5" t="s">
        <v>1</v>
      </c>
      <c r="L480" s="5" t="s">
        <v>1</v>
      </c>
      <c r="M480" s="5" t="s">
        <v>1</v>
      </c>
      <c r="N480" s="5" t="s">
        <v>1</v>
      </c>
      <c r="O480" s="5" t="s">
        <v>1</v>
      </c>
      <c r="P480" s="5" t="s">
        <v>1</v>
      </c>
    </row>
    <row r="481" spans="1:16" x14ac:dyDescent="0.2">
      <c r="A481" s="4">
        <v>558</v>
      </c>
      <c r="B481" s="5" t="s">
        <v>1</v>
      </c>
      <c r="C481" s="5" t="s">
        <v>2231</v>
      </c>
      <c r="D481" s="5" t="s">
        <v>1</v>
      </c>
      <c r="E481" s="5" t="s">
        <v>2232</v>
      </c>
      <c r="F481" s="5" t="s">
        <v>1</v>
      </c>
      <c r="G481" s="5" t="s">
        <v>2233</v>
      </c>
      <c r="H481" s="5" t="s">
        <v>1</v>
      </c>
      <c r="I481" s="5" t="s">
        <v>1</v>
      </c>
      <c r="J481" s="5" t="s">
        <v>1</v>
      </c>
      <c r="K481" s="5" t="s">
        <v>1</v>
      </c>
      <c r="L481" s="5" t="s">
        <v>1</v>
      </c>
      <c r="M481" s="5" t="s">
        <v>1</v>
      </c>
      <c r="N481" s="5" t="s">
        <v>1</v>
      </c>
      <c r="O481" s="5" t="s">
        <v>1</v>
      </c>
      <c r="P481" s="5" t="s">
        <v>1</v>
      </c>
    </row>
    <row r="482" spans="1:16" x14ac:dyDescent="0.2">
      <c r="A482" s="4">
        <v>559</v>
      </c>
      <c r="B482" s="5" t="s">
        <v>1</v>
      </c>
      <c r="C482" s="5" t="s">
        <v>2234</v>
      </c>
      <c r="D482" s="5" t="s">
        <v>1</v>
      </c>
      <c r="E482" s="5" t="s">
        <v>2235</v>
      </c>
      <c r="F482" s="5" t="s">
        <v>1</v>
      </c>
      <c r="G482" s="5" t="s">
        <v>2236</v>
      </c>
      <c r="H482" s="5" t="s">
        <v>1</v>
      </c>
      <c r="I482" s="5" t="s">
        <v>1</v>
      </c>
      <c r="J482" s="5" t="s">
        <v>1</v>
      </c>
      <c r="K482" s="5" t="s">
        <v>1</v>
      </c>
      <c r="L482" s="5" t="s">
        <v>1</v>
      </c>
      <c r="M482" s="5" t="s">
        <v>1</v>
      </c>
      <c r="N482" s="5" t="s">
        <v>1</v>
      </c>
      <c r="O482" s="5" t="s">
        <v>1</v>
      </c>
      <c r="P482" s="5" t="s">
        <v>1</v>
      </c>
    </row>
    <row r="483" spans="1:16" x14ac:dyDescent="0.2">
      <c r="A483" s="4">
        <v>560</v>
      </c>
      <c r="B483" s="5" t="s">
        <v>1</v>
      </c>
      <c r="C483" s="5" t="s">
        <v>2237</v>
      </c>
      <c r="D483" s="5" t="s">
        <v>1</v>
      </c>
      <c r="E483" s="5" t="s">
        <v>2238</v>
      </c>
      <c r="F483" s="5" t="s">
        <v>1</v>
      </c>
      <c r="G483" s="5" t="s">
        <v>1</v>
      </c>
      <c r="H483" s="5" t="s">
        <v>1</v>
      </c>
      <c r="I483" s="5" t="s">
        <v>1</v>
      </c>
      <c r="J483" s="5" t="s">
        <v>1</v>
      </c>
      <c r="K483" s="5" t="s">
        <v>1</v>
      </c>
      <c r="L483" s="5" t="s">
        <v>1</v>
      </c>
      <c r="M483" s="5" t="s">
        <v>1</v>
      </c>
      <c r="N483" s="5" t="s">
        <v>1</v>
      </c>
      <c r="O483" s="5" t="s">
        <v>1</v>
      </c>
      <c r="P483" s="5" t="s">
        <v>1</v>
      </c>
    </row>
    <row r="484" spans="1:16" x14ac:dyDescent="0.2">
      <c r="A484" s="4">
        <v>561</v>
      </c>
      <c r="B484" s="5" t="s">
        <v>1</v>
      </c>
      <c r="C484" s="5" t="s">
        <v>821</v>
      </c>
      <c r="D484" s="5" t="s">
        <v>1</v>
      </c>
      <c r="E484" s="5" t="s">
        <v>2239</v>
      </c>
      <c r="F484" s="5" t="s">
        <v>1</v>
      </c>
      <c r="G484" s="5" t="s">
        <v>2240</v>
      </c>
      <c r="H484" s="5" t="s">
        <v>1</v>
      </c>
      <c r="I484" s="5" t="s">
        <v>1</v>
      </c>
      <c r="J484" s="5" t="s">
        <v>1</v>
      </c>
      <c r="K484" s="5" t="s">
        <v>1</v>
      </c>
      <c r="L484" s="5" t="s">
        <v>1</v>
      </c>
      <c r="M484" s="5" t="s">
        <v>1</v>
      </c>
      <c r="N484" s="5" t="s">
        <v>1</v>
      </c>
      <c r="O484" s="5" t="s">
        <v>1</v>
      </c>
      <c r="P484" s="5" t="s">
        <v>1</v>
      </c>
    </row>
    <row r="485" spans="1:16" x14ac:dyDescent="0.2">
      <c r="A485" s="4">
        <v>562</v>
      </c>
      <c r="B485" s="5" t="s">
        <v>1</v>
      </c>
      <c r="C485" s="5" t="s">
        <v>2241</v>
      </c>
      <c r="D485" s="5" t="s">
        <v>1</v>
      </c>
      <c r="E485" s="5" t="s">
        <v>2242</v>
      </c>
      <c r="F485" s="5" t="s">
        <v>1</v>
      </c>
      <c r="G485" s="5" t="s">
        <v>1</v>
      </c>
      <c r="H485" s="5" t="s">
        <v>1</v>
      </c>
      <c r="I485" s="5" t="s">
        <v>1</v>
      </c>
      <c r="J485" s="5" t="s">
        <v>1</v>
      </c>
      <c r="K485" s="5" t="s">
        <v>1</v>
      </c>
      <c r="L485" s="5" t="s">
        <v>1</v>
      </c>
      <c r="M485" s="5" t="s">
        <v>1</v>
      </c>
      <c r="N485" s="5" t="s">
        <v>1</v>
      </c>
      <c r="O485" s="5" t="s">
        <v>1</v>
      </c>
      <c r="P485" s="5" t="s">
        <v>1</v>
      </c>
    </row>
    <row r="486" spans="1:16" x14ac:dyDescent="0.2">
      <c r="A486" s="4">
        <v>563</v>
      </c>
      <c r="B486" s="5" t="s">
        <v>1</v>
      </c>
      <c r="C486" s="5" t="s">
        <v>2243</v>
      </c>
      <c r="D486" s="5" t="s">
        <v>1</v>
      </c>
      <c r="E486" s="5" t="s">
        <v>2244</v>
      </c>
      <c r="F486" s="5" t="s">
        <v>1</v>
      </c>
      <c r="G486" s="5" t="s">
        <v>2245</v>
      </c>
      <c r="H486" s="5" t="s">
        <v>1</v>
      </c>
      <c r="I486" s="5" t="s">
        <v>1</v>
      </c>
      <c r="J486" s="5" t="s">
        <v>1</v>
      </c>
      <c r="K486" s="5" t="s">
        <v>1</v>
      </c>
      <c r="L486" s="5" t="s">
        <v>1</v>
      </c>
      <c r="M486" s="5" t="s">
        <v>1</v>
      </c>
      <c r="N486" s="5" t="s">
        <v>1</v>
      </c>
      <c r="O486" s="5" t="s">
        <v>1</v>
      </c>
      <c r="P486" s="5" t="s">
        <v>1</v>
      </c>
    </row>
    <row r="487" spans="1:16" x14ac:dyDescent="0.2">
      <c r="A487" s="4">
        <v>564</v>
      </c>
      <c r="B487" s="5" t="s">
        <v>1</v>
      </c>
      <c r="C487" s="5" t="s">
        <v>2246</v>
      </c>
      <c r="D487" s="5" t="s">
        <v>1</v>
      </c>
      <c r="E487" s="5" t="s">
        <v>2244</v>
      </c>
      <c r="F487" s="5" t="s">
        <v>1</v>
      </c>
      <c r="G487" s="5" t="s">
        <v>2247</v>
      </c>
      <c r="H487" s="5" t="s">
        <v>1</v>
      </c>
      <c r="I487" s="5" t="s">
        <v>1</v>
      </c>
      <c r="J487" s="5" t="s">
        <v>1</v>
      </c>
      <c r="K487" s="5" t="s">
        <v>1</v>
      </c>
      <c r="L487" s="5" t="s">
        <v>1</v>
      </c>
      <c r="M487" s="5" t="s">
        <v>1</v>
      </c>
      <c r="N487" s="5" t="s">
        <v>1</v>
      </c>
      <c r="O487" s="5" t="s">
        <v>1</v>
      </c>
      <c r="P487" s="5" t="s">
        <v>1</v>
      </c>
    </row>
    <row r="488" spans="1:16" x14ac:dyDescent="0.2">
      <c r="A488" s="4">
        <v>936</v>
      </c>
      <c r="B488" s="5" t="s">
        <v>1127</v>
      </c>
      <c r="C488" s="5" t="s">
        <v>2248</v>
      </c>
      <c r="D488" s="5" t="s">
        <v>1</v>
      </c>
      <c r="E488" s="5" t="s">
        <v>2249</v>
      </c>
      <c r="F488" s="5" t="s">
        <v>1125</v>
      </c>
      <c r="G488" s="5" t="s">
        <v>1126</v>
      </c>
      <c r="H488" s="5" t="s">
        <v>216</v>
      </c>
      <c r="I488" s="5" t="s">
        <v>217</v>
      </c>
      <c r="J488" s="5" t="s">
        <v>1</v>
      </c>
      <c r="K488" s="5" t="s">
        <v>1</v>
      </c>
      <c r="L488" s="5" t="s">
        <v>1</v>
      </c>
      <c r="M488" s="5" t="s">
        <v>1</v>
      </c>
      <c r="N488" s="5" t="s">
        <v>1</v>
      </c>
      <c r="O488" s="5" t="s">
        <v>1</v>
      </c>
      <c r="P488" s="5" t="s">
        <v>1</v>
      </c>
    </row>
    <row r="489" spans="1:16" x14ac:dyDescent="0.2">
      <c r="A489" s="4">
        <v>565</v>
      </c>
      <c r="B489" s="5" t="s">
        <v>1</v>
      </c>
      <c r="C489" s="5" t="s">
        <v>2250</v>
      </c>
      <c r="D489" s="5" t="s">
        <v>1</v>
      </c>
      <c r="E489" s="5" t="s">
        <v>2251</v>
      </c>
      <c r="F489" s="5" t="s">
        <v>1</v>
      </c>
      <c r="G489" s="5" t="s">
        <v>2252</v>
      </c>
      <c r="H489" s="5" t="s">
        <v>1</v>
      </c>
      <c r="I489" s="5" t="s">
        <v>1630</v>
      </c>
      <c r="J489" s="5" t="s">
        <v>1</v>
      </c>
      <c r="K489" s="5" t="s">
        <v>1</v>
      </c>
      <c r="L489" s="5" t="s">
        <v>1</v>
      </c>
      <c r="M489" s="5" t="s">
        <v>1</v>
      </c>
      <c r="N489" s="5" t="s">
        <v>1</v>
      </c>
      <c r="O489" s="5" t="s">
        <v>1</v>
      </c>
      <c r="P489" s="5" t="s">
        <v>1</v>
      </c>
    </row>
    <row r="490" spans="1:16" x14ac:dyDescent="0.2">
      <c r="A490" s="4">
        <v>566</v>
      </c>
      <c r="B490" s="5" t="s">
        <v>1</v>
      </c>
      <c r="C490" s="5" t="s">
        <v>2253</v>
      </c>
      <c r="D490" s="5" t="s">
        <v>1</v>
      </c>
      <c r="E490" s="5" t="s">
        <v>2254</v>
      </c>
      <c r="F490" s="5" t="s">
        <v>1</v>
      </c>
      <c r="G490" s="5" t="s">
        <v>2255</v>
      </c>
      <c r="H490" s="5" t="s">
        <v>1</v>
      </c>
      <c r="I490" s="5" t="s">
        <v>1630</v>
      </c>
      <c r="J490" s="5" t="s">
        <v>1</v>
      </c>
      <c r="K490" s="5" t="s">
        <v>1</v>
      </c>
      <c r="L490" s="5" t="s">
        <v>1</v>
      </c>
      <c r="M490" s="5" t="s">
        <v>1</v>
      </c>
      <c r="N490" s="5" t="s">
        <v>1</v>
      </c>
      <c r="O490" s="5" t="s">
        <v>1</v>
      </c>
      <c r="P490" s="5" t="s">
        <v>1</v>
      </c>
    </row>
    <row r="491" spans="1:16" x14ac:dyDescent="0.2">
      <c r="A491" s="4">
        <v>567</v>
      </c>
      <c r="B491" s="5" t="s">
        <v>1</v>
      </c>
      <c r="C491" s="5" t="s">
        <v>2256</v>
      </c>
      <c r="D491" s="5" t="s">
        <v>1</v>
      </c>
      <c r="E491" s="5" t="s">
        <v>2257</v>
      </c>
      <c r="F491" s="5" t="s">
        <v>1</v>
      </c>
      <c r="G491" s="5" t="s">
        <v>1653</v>
      </c>
      <c r="H491" s="5" t="s">
        <v>1</v>
      </c>
      <c r="I491" s="5" t="s">
        <v>1630</v>
      </c>
      <c r="J491" s="5" t="s">
        <v>1</v>
      </c>
      <c r="K491" s="5" t="s">
        <v>1</v>
      </c>
      <c r="L491" s="5" t="s">
        <v>1</v>
      </c>
      <c r="M491" s="5" t="s">
        <v>1</v>
      </c>
      <c r="N491" s="5" t="s">
        <v>1</v>
      </c>
      <c r="O491" s="5" t="s">
        <v>1</v>
      </c>
      <c r="P491" s="5" t="s">
        <v>1</v>
      </c>
    </row>
    <row r="492" spans="1:16" x14ac:dyDescent="0.2">
      <c r="A492" s="4">
        <v>568</v>
      </c>
      <c r="B492" s="5" t="s">
        <v>1</v>
      </c>
      <c r="C492" s="5" t="s">
        <v>2258</v>
      </c>
      <c r="D492" s="5" t="s">
        <v>1</v>
      </c>
      <c r="E492" s="5" t="s">
        <v>2259</v>
      </c>
      <c r="F492" s="5" t="s">
        <v>1</v>
      </c>
      <c r="G492" s="5" t="s">
        <v>2260</v>
      </c>
      <c r="H492" s="5" t="s">
        <v>1</v>
      </c>
      <c r="I492" s="5" t="s">
        <v>1630</v>
      </c>
      <c r="J492" s="5" t="s">
        <v>1</v>
      </c>
      <c r="K492" s="5" t="s">
        <v>1</v>
      </c>
      <c r="L492" s="5" t="s">
        <v>1</v>
      </c>
      <c r="M492" s="5" t="s">
        <v>1</v>
      </c>
      <c r="N492" s="5" t="s">
        <v>1</v>
      </c>
      <c r="O492" s="5" t="s">
        <v>1</v>
      </c>
      <c r="P492" s="5" t="s">
        <v>1</v>
      </c>
    </row>
    <row r="493" spans="1:16" x14ac:dyDescent="0.2">
      <c r="A493" s="4">
        <v>569</v>
      </c>
      <c r="B493" s="5" t="s">
        <v>1</v>
      </c>
      <c r="C493" s="5" t="s">
        <v>2261</v>
      </c>
      <c r="D493" s="5" t="s">
        <v>1</v>
      </c>
      <c r="E493" s="5" t="s">
        <v>2262</v>
      </c>
      <c r="F493" s="5" t="s">
        <v>1</v>
      </c>
      <c r="G493" s="5" t="s">
        <v>1</v>
      </c>
      <c r="H493" s="5" t="s">
        <v>1</v>
      </c>
      <c r="I493" s="5" t="s">
        <v>1630</v>
      </c>
      <c r="J493" s="5" t="s">
        <v>1</v>
      </c>
      <c r="K493" s="5" t="s">
        <v>1</v>
      </c>
      <c r="L493" s="5" t="s">
        <v>1</v>
      </c>
      <c r="M493" s="5" t="s">
        <v>1</v>
      </c>
      <c r="N493" s="5" t="s">
        <v>1</v>
      </c>
      <c r="O493" s="5" t="s">
        <v>1</v>
      </c>
      <c r="P493" s="5" t="s">
        <v>1</v>
      </c>
    </row>
    <row r="494" spans="1:16" x14ac:dyDescent="0.2">
      <c r="A494" s="4">
        <v>570</v>
      </c>
      <c r="B494" s="5" t="s">
        <v>1</v>
      </c>
      <c r="C494" s="5" t="s">
        <v>1159</v>
      </c>
      <c r="D494" s="5" t="s">
        <v>1</v>
      </c>
      <c r="E494" s="5" t="s">
        <v>2263</v>
      </c>
      <c r="F494" s="5" t="s">
        <v>1</v>
      </c>
      <c r="G494" s="5" t="s">
        <v>2264</v>
      </c>
      <c r="H494" s="5" t="s">
        <v>1</v>
      </c>
      <c r="I494" s="5" t="s">
        <v>1630</v>
      </c>
      <c r="J494" s="5" t="s">
        <v>1</v>
      </c>
      <c r="K494" s="5" t="s">
        <v>1</v>
      </c>
      <c r="L494" s="5" t="s">
        <v>1</v>
      </c>
      <c r="M494" s="5" t="s">
        <v>1</v>
      </c>
      <c r="N494" s="5" t="s">
        <v>1</v>
      </c>
      <c r="O494" s="5" t="s">
        <v>1</v>
      </c>
      <c r="P494" s="5" t="s">
        <v>1</v>
      </c>
    </row>
    <row r="495" spans="1:16" x14ac:dyDescent="0.2">
      <c r="A495" s="4">
        <v>571</v>
      </c>
      <c r="B495" s="5" t="s">
        <v>1</v>
      </c>
      <c r="C495" s="5" t="s">
        <v>2265</v>
      </c>
      <c r="D495" s="5" t="s">
        <v>1</v>
      </c>
      <c r="E495" s="5" t="s">
        <v>2266</v>
      </c>
      <c r="F495" s="5" t="s">
        <v>1</v>
      </c>
      <c r="G495" s="5" t="s">
        <v>2267</v>
      </c>
      <c r="H495" s="5" t="s">
        <v>1</v>
      </c>
      <c r="I495" s="5" t="s">
        <v>1630</v>
      </c>
      <c r="J495" s="5" t="s">
        <v>1</v>
      </c>
      <c r="K495" s="5" t="s">
        <v>1</v>
      </c>
      <c r="L495" s="5" t="s">
        <v>1</v>
      </c>
      <c r="M495" s="5" t="s">
        <v>1</v>
      </c>
      <c r="N495" s="5" t="s">
        <v>1</v>
      </c>
      <c r="O495" s="5" t="s">
        <v>1</v>
      </c>
      <c r="P495" s="5" t="s">
        <v>1</v>
      </c>
    </row>
    <row r="496" spans="1:16" x14ac:dyDescent="0.2">
      <c r="A496" s="4">
        <v>572</v>
      </c>
      <c r="B496" s="5" t="s">
        <v>1</v>
      </c>
      <c r="C496" s="5" t="s">
        <v>2268</v>
      </c>
      <c r="D496" s="5" t="s">
        <v>1</v>
      </c>
      <c r="E496" s="5" t="s">
        <v>2269</v>
      </c>
      <c r="F496" s="5" t="s">
        <v>1</v>
      </c>
      <c r="G496" s="5" t="s">
        <v>2270</v>
      </c>
      <c r="H496" s="5" t="s">
        <v>1</v>
      </c>
      <c r="I496" s="5" t="s">
        <v>1630</v>
      </c>
      <c r="J496" s="5" t="s">
        <v>1</v>
      </c>
      <c r="K496" s="5" t="s">
        <v>1</v>
      </c>
      <c r="L496" s="5" t="s">
        <v>1</v>
      </c>
      <c r="M496" s="5" t="s">
        <v>1</v>
      </c>
      <c r="N496" s="5" t="s">
        <v>1</v>
      </c>
      <c r="O496" s="5" t="s">
        <v>1</v>
      </c>
      <c r="P496" s="5" t="s">
        <v>1</v>
      </c>
    </row>
    <row r="497" spans="1:16" x14ac:dyDescent="0.2">
      <c r="A497" s="4">
        <v>573</v>
      </c>
      <c r="B497" s="5" t="s">
        <v>1</v>
      </c>
      <c r="C497" s="5" t="s">
        <v>2271</v>
      </c>
      <c r="D497" s="5" t="s">
        <v>1</v>
      </c>
      <c r="E497" s="5" t="s">
        <v>2269</v>
      </c>
      <c r="F497" s="5" t="s">
        <v>1</v>
      </c>
      <c r="G497" s="5" t="s">
        <v>2272</v>
      </c>
      <c r="H497" s="5" t="s">
        <v>1</v>
      </c>
      <c r="I497" s="5" t="s">
        <v>1630</v>
      </c>
      <c r="J497" s="5" t="s">
        <v>1</v>
      </c>
      <c r="K497" s="5" t="s">
        <v>1</v>
      </c>
      <c r="L497" s="5" t="s">
        <v>1</v>
      </c>
      <c r="M497" s="5" t="s">
        <v>1</v>
      </c>
      <c r="N497" s="5" t="s">
        <v>1</v>
      </c>
      <c r="O497" s="5" t="s">
        <v>1</v>
      </c>
      <c r="P497" s="5" t="s">
        <v>1</v>
      </c>
    </row>
    <row r="498" spans="1:16" x14ac:dyDescent="0.2">
      <c r="A498" s="4">
        <v>574</v>
      </c>
      <c r="B498" s="5" t="s">
        <v>1</v>
      </c>
      <c r="C498" s="5" t="s">
        <v>2273</v>
      </c>
      <c r="D498" s="5" t="s">
        <v>1</v>
      </c>
      <c r="E498" s="5" t="s">
        <v>2269</v>
      </c>
      <c r="F498" s="5" t="s">
        <v>1</v>
      </c>
      <c r="G498" s="5" t="s">
        <v>2270</v>
      </c>
      <c r="H498" s="5" t="s">
        <v>1</v>
      </c>
      <c r="I498" s="5" t="s">
        <v>1630</v>
      </c>
      <c r="J498" s="5" t="s">
        <v>1</v>
      </c>
      <c r="K498" s="5" t="s">
        <v>1</v>
      </c>
      <c r="L498" s="5" t="s">
        <v>1</v>
      </c>
      <c r="M498" s="5" t="s">
        <v>1</v>
      </c>
      <c r="N498" s="5" t="s">
        <v>1</v>
      </c>
      <c r="O498" s="5" t="s">
        <v>1</v>
      </c>
      <c r="P498" s="5" t="s">
        <v>1</v>
      </c>
    </row>
    <row r="499" spans="1:16" x14ac:dyDescent="0.2">
      <c r="A499" s="4">
        <v>575</v>
      </c>
      <c r="B499" s="5" t="s">
        <v>1</v>
      </c>
      <c r="C499" s="5" t="s">
        <v>2274</v>
      </c>
      <c r="D499" s="5" t="s">
        <v>1</v>
      </c>
      <c r="E499" s="5" t="s">
        <v>2269</v>
      </c>
      <c r="F499" s="5" t="s">
        <v>1</v>
      </c>
      <c r="G499" s="5" t="s">
        <v>2275</v>
      </c>
      <c r="H499" s="5" t="s">
        <v>1</v>
      </c>
      <c r="I499" s="5" t="s">
        <v>1630</v>
      </c>
      <c r="J499" s="5" t="s">
        <v>1</v>
      </c>
      <c r="K499" s="5" t="s">
        <v>1</v>
      </c>
      <c r="L499" s="5" t="s">
        <v>1</v>
      </c>
      <c r="M499" s="5" t="s">
        <v>1</v>
      </c>
      <c r="N499" s="5" t="s">
        <v>1</v>
      </c>
      <c r="O499" s="5" t="s">
        <v>1</v>
      </c>
      <c r="P499" s="5" t="s">
        <v>1</v>
      </c>
    </row>
    <row r="500" spans="1:16" x14ac:dyDescent="0.2">
      <c r="A500" s="4">
        <v>576</v>
      </c>
      <c r="B500" s="5" t="s">
        <v>1</v>
      </c>
      <c r="C500" s="5" t="s">
        <v>2276</v>
      </c>
      <c r="D500" s="5" t="s">
        <v>1</v>
      </c>
      <c r="E500" s="5" t="s">
        <v>2269</v>
      </c>
      <c r="F500" s="5" t="s">
        <v>1</v>
      </c>
      <c r="G500" s="5" t="s">
        <v>1</v>
      </c>
      <c r="H500" s="5" t="s">
        <v>1</v>
      </c>
      <c r="I500" s="5" t="s">
        <v>1630</v>
      </c>
      <c r="J500" s="5" t="s">
        <v>1</v>
      </c>
      <c r="K500" s="5" t="s">
        <v>1</v>
      </c>
      <c r="L500" s="5" t="s">
        <v>1</v>
      </c>
      <c r="M500" s="5" t="s">
        <v>1</v>
      </c>
      <c r="N500" s="5" t="s">
        <v>1</v>
      </c>
      <c r="O500" s="5" t="s">
        <v>1</v>
      </c>
      <c r="P500" s="5" t="s">
        <v>1</v>
      </c>
    </row>
    <row r="501" spans="1:16" x14ac:dyDescent="0.2">
      <c r="A501" s="4">
        <v>577</v>
      </c>
      <c r="B501" s="5" t="s">
        <v>1</v>
      </c>
      <c r="C501" s="5" t="s">
        <v>2277</v>
      </c>
      <c r="D501" s="5" t="s">
        <v>1</v>
      </c>
      <c r="E501" s="5" t="s">
        <v>2269</v>
      </c>
      <c r="F501" s="5" t="s">
        <v>1</v>
      </c>
      <c r="G501" s="5" t="s">
        <v>1</v>
      </c>
      <c r="H501" s="5" t="s">
        <v>1</v>
      </c>
      <c r="I501" s="5" t="s">
        <v>1630</v>
      </c>
      <c r="J501" s="5" t="s">
        <v>1</v>
      </c>
      <c r="K501" s="5" t="s">
        <v>1</v>
      </c>
      <c r="L501" s="5" t="s">
        <v>1</v>
      </c>
      <c r="M501" s="5" t="s">
        <v>1</v>
      </c>
      <c r="N501" s="5" t="s">
        <v>1</v>
      </c>
      <c r="O501" s="5" t="s">
        <v>1</v>
      </c>
      <c r="P501" s="5" t="s">
        <v>1</v>
      </c>
    </row>
    <row r="502" spans="1:16" x14ac:dyDescent="0.2">
      <c r="A502" s="4">
        <v>578</v>
      </c>
      <c r="B502" s="5" t="s">
        <v>1</v>
      </c>
      <c r="C502" s="5" t="s">
        <v>2278</v>
      </c>
      <c r="D502" s="5" t="s">
        <v>1</v>
      </c>
      <c r="E502" s="5" t="s">
        <v>2279</v>
      </c>
      <c r="F502" s="5" t="s">
        <v>1</v>
      </c>
      <c r="G502" s="5" t="s">
        <v>1</v>
      </c>
      <c r="H502" s="5" t="s">
        <v>1</v>
      </c>
      <c r="I502" s="5" t="s">
        <v>1630</v>
      </c>
      <c r="J502" s="5" t="s">
        <v>1</v>
      </c>
      <c r="K502" s="5" t="s">
        <v>1</v>
      </c>
      <c r="L502" s="5" t="s">
        <v>1</v>
      </c>
      <c r="M502" s="5" t="s">
        <v>1</v>
      </c>
      <c r="N502" s="5" t="s">
        <v>1</v>
      </c>
      <c r="O502" s="5" t="s">
        <v>1</v>
      </c>
      <c r="P502" s="5" t="s">
        <v>1</v>
      </c>
    </row>
    <row r="503" spans="1:16" x14ac:dyDescent="0.2">
      <c r="A503" s="4">
        <v>579</v>
      </c>
      <c r="B503" s="5" t="s">
        <v>1</v>
      </c>
      <c r="C503" s="5" t="s">
        <v>2280</v>
      </c>
      <c r="D503" s="5" t="s">
        <v>1</v>
      </c>
      <c r="E503" s="5" t="s">
        <v>2281</v>
      </c>
      <c r="F503" s="5" t="s">
        <v>1</v>
      </c>
      <c r="G503" s="5" t="s">
        <v>1</v>
      </c>
      <c r="H503" s="5" t="s">
        <v>1</v>
      </c>
      <c r="I503" s="5" t="s">
        <v>1630</v>
      </c>
      <c r="J503" s="5" t="s">
        <v>1</v>
      </c>
      <c r="K503" s="5" t="s">
        <v>1</v>
      </c>
      <c r="L503" s="5" t="s">
        <v>1</v>
      </c>
      <c r="M503" s="5" t="s">
        <v>1</v>
      </c>
      <c r="N503" s="5" t="s">
        <v>1</v>
      </c>
      <c r="O503" s="5" t="s">
        <v>1</v>
      </c>
      <c r="P503" s="5" t="s">
        <v>1</v>
      </c>
    </row>
    <row r="504" spans="1:16" x14ac:dyDescent="0.2">
      <c r="A504" s="4">
        <v>580</v>
      </c>
      <c r="B504" s="5" t="s">
        <v>1</v>
      </c>
      <c r="C504" s="5" t="s">
        <v>2282</v>
      </c>
      <c r="D504" s="5" t="s">
        <v>1</v>
      </c>
      <c r="E504" s="5" t="s">
        <v>2251</v>
      </c>
      <c r="F504" s="5" t="s">
        <v>1</v>
      </c>
      <c r="G504" s="5" t="s">
        <v>2283</v>
      </c>
      <c r="H504" s="5" t="s">
        <v>1</v>
      </c>
      <c r="I504" s="5" t="s">
        <v>1630</v>
      </c>
      <c r="J504" s="5" t="s">
        <v>1</v>
      </c>
      <c r="K504" s="5" t="s">
        <v>1</v>
      </c>
      <c r="L504" s="5" t="s">
        <v>1</v>
      </c>
      <c r="M504" s="5" t="s">
        <v>1</v>
      </c>
      <c r="N504" s="5" t="s">
        <v>1</v>
      </c>
      <c r="O504" s="5" t="s">
        <v>1</v>
      </c>
      <c r="P504" s="5" t="s">
        <v>1</v>
      </c>
    </row>
    <row r="505" spans="1:16" x14ac:dyDescent="0.2">
      <c r="A505" s="4">
        <v>581</v>
      </c>
      <c r="B505" s="5" t="s">
        <v>1</v>
      </c>
      <c r="C505" s="5" t="s">
        <v>2284</v>
      </c>
      <c r="D505" s="5" t="s">
        <v>1</v>
      </c>
      <c r="E505" s="5" t="s">
        <v>2269</v>
      </c>
      <c r="F505" s="5" t="s">
        <v>1</v>
      </c>
      <c r="G505" s="5" t="s">
        <v>1</v>
      </c>
      <c r="H505" s="5" t="s">
        <v>1</v>
      </c>
      <c r="I505" s="5" t="s">
        <v>1630</v>
      </c>
      <c r="J505" s="5" t="s">
        <v>1</v>
      </c>
      <c r="K505" s="5" t="s">
        <v>1</v>
      </c>
      <c r="L505" s="5" t="s">
        <v>1</v>
      </c>
      <c r="M505" s="5" t="s">
        <v>1</v>
      </c>
      <c r="N505" s="5" t="s">
        <v>1</v>
      </c>
      <c r="O505" s="5" t="s">
        <v>1</v>
      </c>
      <c r="P505" s="5" t="s">
        <v>1</v>
      </c>
    </row>
    <row r="506" spans="1:16" x14ac:dyDescent="0.2">
      <c r="A506" s="4">
        <v>582</v>
      </c>
      <c r="B506" s="5" t="s">
        <v>1</v>
      </c>
      <c r="C506" s="5" t="s">
        <v>2285</v>
      </c>
      <c r="D506" s="5" t="s">
        <v>1</v>
      </c>
      <c r="E506" s="5" t="s">
        <v>2215</v>
      </c>
      <c r="F506" s="5" t="s">
        <v>1</v>
      </c>
      <c r="G506" s="5" t="s">
        <v>1</v>
      </c>
      <c r="H506" s="5" t="s">
        <v>1</v>
      </c>
      <c r="I506" s="5" t="s">
        <v>1630</v>
      </c>
      <c r="J506" s="5" t="s">
        <v>1</v>
      </c>
      <c r="K506" s="5" t="s">
        <v>1</v>
      </c>
      <c r="L506" s="5" t="s">
        <v>1</v>
      </c>
      <c r="M506" s="5" t="s">
        <v>1</v>
      </c>
      <c r="N506" s="5" t="s">
        <v>1</v>
      </c>
      <c r="O506" s="5" t="s">
        <v>1</v>
      </c>
      <c r="P506" s="5" t="s">
        <v>1</v>
      </c>
    </row>
    <row r="507" spans="1:16" x14ac:dyDescent="0.2">
      <c r="A507" s="4">
        <v>583</v>
      </c>
      <c r="B507" s="5" t="s">
        <v>1</v>
      </c>
      <c r="C507" s="5" t="s">
        <v>2286</v>
      </c>
      <c r="D507" s="5" t="s">
        <v>1</v>
      </c>
      <c r="E507" s="5" t="s">
        <v>2287</v>
      </c>
      <c r="F507" s="5" t="s">
        <v>1</v>
      </c>
      <c r="G507" s="5" t="s">
        <v>1</v>
      </c>
      <c r="H507" s="5" t="s">
        <v>1</v>
      </c>
      <c r="I507" s="5" t="s">
        <v>1630</v>
      </c>
      <c r="J507" s="5" t="s">
        <v>1</v>
      </c>
      <c r="K507" s="5" t="s">
        <v>1</v>
      </c>
      <c r="L507" s="5" t="s">
        <v>1</v>
      </c>
      <c r="M507" s="5" t="s">
        <v>1</v>
      </c>
      <c r="N507" s="5" t="s">
        <v>1</v>
      </c>
      <c r="O507" s="5" t="s">
        <v>1</v>
      </c>
      <c r="P507" s="5" t="s">
        <v>1</v>
      </c>
    </row>
    <row r="508" spans="1:16" x14ac:dyDescent="0.2">
      <c r="A508" s="4">
        <v>584</v>
      </c>
      <c r="B508" s="5" t="s">
        <v>1</v>
      </c>
      <c r="C508" s="5" t="s">
        <v>2288</v>
      </c>
      <c r="D508" s="5" t="s">
        <v>1</v>
      </c>
      <c r="E508" s="5" t="s">
        <v>2289</v>
      </c>
      <c r="F508" s="5" t="s">
        <v>1</v>
      </c>
      <c r="G508" s="5" t="s">
        <v>1653</v>
      </c>
      <c r="H508" s="5" t="s">
        <v>1</v>
      </c>
      <c r="I508" s="5" t="s">
        <v>1630</v>
      </c>
      <c r="J508" s="5" t="s">
        <v>1</v>
      </c>
      <c r="K508" s="5" t="s">
        <v>1</v>
      </c>
      <c r="L508" s="5" t="s">
        <v>1</v>
      </c>
      <c r="M508" s="5" t="s">
        <v>1</v>
      </c>
      <c r="N508" s="5" t="s">
        <v>1</v>
      </c>
      <c r="O508" s="5" t="s">
        <v>1</v>
      </c>
      <c r="P508" s="5" t="s">
        <v>1</v>
      </c>
    </row>
    <row r="509" spans="1:16" x14ac:dyDescent="0.2">
      <c r="A509" s="4">
        <v>585</v>
      </c>
      <c r="B509" s="5" t="s">
        <v>1</v>
      </c>
      <c r="C509" s="5" t="s">
        <v>2290</v>
      </c>
      <c r="D509" s="5" t="s">
        <v>1</v>
      </c>
      <c r="E509" s="5" t="s">
        <v>2291</v>
      </c>
      <c r="F509" s="5" t="s">
        <v>1</v>
      </c>
      <c r="G509" s="5" t="s">
        <v>2292</v>
      </c>
      <c r="H509" s="5" t="s">
        <v>1</v>
      </c>
      <c r="I509" s="5" t="s">
        <v>1</v>
      </c>
      <c r="J509" s="5" t="s">
        <v>1</v>
      </c>
      <c r="K509" s="5" t="s">
        <v>1</v>
      </c>
      <c r="L509" s="5" t="s">
        <v>1</v>
      </c>
      <c r="M509" s="5" t="s">
        <v>1</v>
      </c>
      <c r="N509" s="5" t="s">
        <v>1</v>
      </c>
      <c r="O509" s="5" t="s">
        <v>1</v>
      </c>
      <c r="P509" s="5" t="s">
        <v>1</v>
      </c>
    </row>
    <row r="510" spans="1:16" x14ac:dyDescent="0.2">
      <c r="A510" s="4">
        <v>586</v>
      </c>
      <c r="B510" s="5" t="s">
        <v>1</v>
      </c>
      <c r="C510" s="5" t="s">
        <v>2293</v>
      </c>
      <c r="D510" s="5" t="s">
        <v>1</v>
      </c>
      <c r="E510" s="5" t="s">
        <v>2294</v>
      </c>
      <c r="F510" s="5" t="s">
        <v>1</v>
      </c>
      <c r="G510" s="5" t="s">
        <v>1</v>
      </c>
      <c r="H510" s="5" t="s">
        <v>1</v>
      </c>
      <c r="I510" s="5" t="s">
        <v>1</v>
      </c>
      <c r="J510" s="5" t="s">
        <v>1</v>
      </c>
      <c r="K510" s="5" t="s">
        <v>1</v>
      </c>
      <c r="L510" s="5" t="s">
        <v>1</v>
      </c>
      <c r="M510" s="5" t="s">
        <v>1</v>
      </c>
      <c r="N510" s="5" t="s">
        <v>1</v>
      </c>
      <c r="O510" s="5" t="s">
        <v>1</v>
      </c>
      <c r="P510" s="5" t="s">
        <v>1</v>
      </c>
    </row>
    <row r="511" spans="1:16" x14ac:dyDescent="0.2">
      <c r="A511" s="4">
        <v>587</v>
      </c>
      <c r="B511" s="5" t="s">
        <v>1</v>
      </c>
      <c r="C511" s="5" t="s">
        <v>2295</v>
      </c>
      <c r="D511" s="5" t="s">
        <v>1</v>
      </c>
      <c r="E511" s="5" t="s">
        <v>2296</v>
      </c>
      <c r="F511" s="5" t="s">
        <v>1</v>
      </c>
      <c r="G511" s="5" t="s">
        <v>2297</v>
      </c>
      <c r="H511" s="5" t="s">
        <v>1</v>
      </c>
      <c r="I511" s="5" t="s">
        <v>1</v>
      </c>
      <c r="J511" s="5" t="s">
        <v>1</v>
      </c>
      <c r="K511" s="5" t="s">
        <v>1</v>
      </c>
      <c r="L511" s="5" t="s">
        <v>1</v>
      </c>
      <c r="M511" s="5" t="s">
        <v>1</v>
      </c>
      <c r="N511" s="5" t="s">
        <v>1</v>
      </c>
      <c r="O511" s="5" t="s">
        <v>1</v>
      </c>
      <c r="P511" s="5" t="s">
        <v>1</v>
      </c>
    </row>
    <row r="512" spans="1:16" x14ac:dyDescent="0.2">
      <c r="A512" s="4">
        <v>588</v>
      </c>
      <c r="B512" s="5" t="s">
        <v>1</v>
      </c>
      <c r="C512" s="5" t="s">
        <v>2298</v>
      </c>
      <c r="D512" s="5" t="s">
        <v>1</v>
      </c>
      <c r="E512" s="5" t="s">
        <v>2299</v>
      </c>
      <c r="F512" s="5" t="s">
        <v>1</v>
      </c>
      <c r="G512" s="5" t="s">
        <v>2300</v>
      </c>
      <c r="H512" s="5" t="s">
        <v>1</v>
      </c>
      <c r="I512" s="5" t="s">
        <v>1</v>
      </c>
      <c r="J512" s="5" t="s">
        <v>1</v>
      </c>
      <c r="K512" s="5" t="s">
        <v>1</v>
      </c>
      <c r="L512" s="5" t="s">
        <v>1</v>
      </c>
      <c r="M512" s="5" t="s">
        <v>1</v>
      </c>
      <c r="N512" s="5" t="s">
        <v>1</v>
      </c>
      <c r="O512" s="5" t="s">
        <v>1</v>
      </c>
      <c r="P512" s="5" t="s">
        <v>1</v>
      </c>
    </row>
    <row r="513" spans="1:16" x14ac:dyDescent="0.2">
      <c r="A513" s="4">
        <v>589</v>
      </c>
      <c r="B513" s="5" t="s">
        <v>1</v>
      </c>
      <c r="C513" s="5" t="s">
        <v>2301</v>
      </c>
      <c r="D513" s="5" t="s">
        <v>1</v>
      </c>
      <c r="E513" s="5" t="s">
        <v>2302</v>
      </c>
      <c r="F513" s="5" t="s">
        <v>1</v>
      </c>
      <c r="G513" s="5" t="s">
        <v>2303</v>
      </c>
      <c r="H513" s="5" t="s">
        <v>1</v>
      </c>
      <c r="I513" s="5" t="s">
        <v>1</v>
      </c>
      <c r="J513" s="5" t="s">
        <v>1</v>
      </c>
      <c r="K513" s="5" t="s">
        <v>1</v>
      </c>
      <c r="L513" s="5" t="s">
        <v>1</v>
      </c>
      <c r="M513" s="5" t="s">
        <v>1</v>
      </c>
      <c r="N513" s="5" t="s">
        <v>1</v>
      </c>
      <c r="O513" s="5" t="s">
        <v>1</v>
      </c>
      <c r="P513" s="5" t="s">
        <v>1</v>
      </c>
    </row>
    <row r="514" spans="1:16" x14ac:dyDescent="0.2">
      <c r="A514" s="4">
        <v>590</v>
      </c>
      <c r="B514" s="5" t="s">
        <v>1</v>
      </c>
      <c r="C514" s="5" t="s">
        <v>2304</v>
      </c>
      <c r="D514" s="5" t="s">
        <v>1</v>
      </c>
      <c r="E514" s="5" t="s">
        <v>2305</v>
      </c>
      <c r="F514" s="5" t="s">
        <v>1</v>
      </c>
      <c r="G514" s="5" t="s">
        <v>2306</v>
      </c>
      <c r="H514" s="5" t="s">
        <v>1</v>
      </c>
      <c r="I514" s="5" t="s">
        <v>1</v>
      </c>
      <c r="J514" s="5" t="s">
        <v>1</v>
      </c>
      <c r="K514" s="5" t="s">
        <v>1</v>
      </c>
      <c r="L514" s="5" t="s">
        <v>1</v>
      </c>
      <c r="M514" s="5" t="s">
        <v>1</v>
      </c>
      <c r="N514" s="5" t="s">
        <v>1</v>
      </c>
      <c r="O514" s="5" t="s">
        <v>1</v>
      </c>
      <c r="P514" s="5" t="s">
        <v>1</v>
      </c>
    </row>
    <row r="515" spans="1:16" x14ac:dyDescent="0.2">
      <c r="A515" s="4">
        <v>591</v>
      </c>
      <c r="B515" s="5" t="s">
        <v>1</v>
      </c>
      <c r="C515" s="5" t="s">
        <v>2307</v>
      </c>
      <c r="D515" s="5" t="s">
        <v>1</v>
      </c>
      <c r="E515" s="5" t="s">
        <v>2308</v>
      </c>
      <c r="F515" s="5" t="s">
        <v>1</v>
      </c>
      <c r="G515" s="5" t="s">
        <v>2309</v>
      </c>
      <c r="H515" s="5" t="s">
        <v>1</v>
      </c>
      <c r="I515" s="5" t="s">
        <v>1</v>
      </c>
      <c r="J515" s="5" t="s">
        <v>1</v>
      </c>
      <c r="K515" s="5" t="s">
        <v>1</v>
      </c>
      <c r="L515" s="5" t="s">
        <v>1</v>
      </c>
      <c r="M515" s="5" t="s">
        <v>1</v>
      </c>
      <c r="N515" s="5" t="s">
        <v>1</v>
      </c>
      <c r="O515" s="5" t="s">
        <v>1</v>
      </c>
      <c r="P515" s="5" t="s">
        <v>1</v>
      </c>
    </row>
    <row r="516" spans="1:16" x14ac:dyDescent="0.2">
      <c r="A516" s="4">
        <v>592</v>
      </c>
      <c r="B516" s="5" t="s">
        <v>1</v>
      </c>
      <c r="C516" s="5" t="s">
        <v>2310</v>
      </c>
      <c r="D516" s="5" t="s">
        <v>1</v>
      </c>
      <c r="E516" s="5" t="s">
        <v>2311</v>
      </c>
      <c r="F516" s="5" t="s">
        <v>1</v>
      </c>
      <c r="G516" s="5" t="s">
        <v>1</v>
      </c>
      <c r="H516" s="5" t="s">
        <v>1</v>
      </c>
      <c r="I516" s="5" t="s">
        <v>1</v>
      </c>
      <c r="J516" s="5" t="s">
        <v>1</v>
      </c>
      <c r="K516" s="5" t="s">
        <v>1</v>
      </c>
      <c r="L516" s="5" t="s">
        <v>1</v>
      </c>
      <c r="M516" s="5" t="s">
        <v>1</v>
      </c>
      <c r="N516" s="5" t="s">
        <v>1</v>
      </c>
      <c r="O516" s="5" t="s">
        <v>1</v>
      </c>
      <c r="P516" s="5" t="s">
        <v>1</v>
      </c>
    </row>
    <row r="517" spans="1:16" x14ac:dyDescent="0.2">
      <c r="A517" s="4">
        <v>593</v>
      </c>
      <c r="B517" s="5" t="s">
        <v>1</v>
      </c>
      <c r="C517" s="5" t="s">
        <v>2312</v>
      </c>
      <c r="D517" s="5" t="s">
        <v>1</v>
      </c>
      <c r="E517" s="5" t="s">
        <v>2313</v>
      </c>
      <c r="F517" s="5" t="s">
        <v>1</v>
      </c>
      <c r="G517" s="5" t="s">
        <v>2314</v>
      </c>
      <c r="H517" s="5" t="s">
        <v>1</v>
      </c>
      <c r="I517" s="5" t="s">
        <v>1</v>
      </c>
      <c r="J517" s="5" t="s">
        <v>1</v>
      </c>
      <c r="K517" s="5" t="s">
        <v>1</v>
      </c>
      <c r="L517" s="5" t="s">
        <v>1</v>
      </c>
      <c r="M517" s="5" t="s">
        <v>1</v>
      </c>
      <c r="N517" s="5" t="s">
        <v>1</v>
      </c>
      <c r="O517" s="5" t="s">
        <v>1</v>
      </c>
      <c r="P517" s="5" t="s">
        <v>1</v>
      </c>
    </row>
    <row r="518" spans="1:16" x14ac:dyDescent="0.2">
      <c r="A518" s="4">
        <v>594</v>
      </c>
      <c r="B518" s="5" t="s">
        <v>1</v>
      </c>
      <c r="C518" s="5" t="s">
        <v>2315</v>
      </c>
      <c r="D518" s="5" t="s">
        <v>1</v>
      </c>
      <c r="E518" s="5" t="s">
        <v>2316</v>
      </c>
      <c r="F518" s="5" t="s">
        <v>1</v>
      </c>
      <c r="G518" s="5" t="s">
        <v>2317</v>
      </c>
      <c r="H518" s="5" t="s">
        <v>1</v>
      </c>
      <c r="I518" s="5" t="s">
        <v>1</v>
      </c>
      <c r="J518" s="5" t="s">
        <v>1</v>
      </c>
      <c r="K518" s="5" t="s">
        <v>1</v>
      </c>
      <c r="L518" s="5" t="s">
        <v>1</v>
      </c>
      <c r="M518" s="5" t="s">
        <v>1</v>
      </c>
      <c r="N518" s="5" t="s">
        <v>1</v>
      </c>
      <c r="O518" s="5" t="s">
        <v>1</v>
      </c>
      <c r="P518" s="5" t="s">
        <v>1</v>
      </c>
    </row>
    <row r="519" spans="1:16" x14ac:dyDescent="0.2">
      <c r="A519" s="4">
        <v>595</v>
      </c>
      <c r="B519" s="5" t="s">
        <v>1</v>
      </c>
      <c r="C519" s="5" t="s">
        <v>2318</v>
      </c>
      <c r="D519" s="5" t="s">
        <v>1</v>
      </c>
      <c r="E519" s="5" t="s">
        <v>2319</v>
      </c>
      <c r="F519" s="5" t="s">
        <v>1</v>
      </c>
      <c r="G519" s="5" t="s">
        <v>2317</v>
      </c>
      <c r="H519" s="5" t="s">
        <v>1</v>
      </c>
      <c r="I519" s="5" t="s">
        <v>1</v>
      </c>
      <c r="J519" s="5" t="s">
        <v>1</v>
      </c>
      <c r="K519" s="5" t="s">
        <v>1</v>
      </c>
      <c r="L519" s="5" t="s">
        <v>1</v>
      </c>
      <c r="M519" s="5" t="s">
        <v>1</v>
      </c>
      <c r="N519" s="5" t="s">
        <v>1</v>
      </c>
      <c r="O519" s="5" t="s">
        <v>1</v>
      </c>
      <c r="P519" s="5" t="s">
        <v>1</v>
      </c>
    </row>
    <row r="520" spans="1:16" x14ac:dyDescent="0.2">
      <c r="A520" s="4">
        <v>596</v>
      </c>
      <c r="B520" s="5" t="s">
        <v>1</v>
      </c>
      <c r="C520" s="5" t="s">
        <v>2320</v>
      </c>
      <c r="D520" s="5" t="s">
        <v>1</v>
      </c>
      <c r="E520" s="5" t="s">
        <v>2321</v>
      </c>
      <c r="F520" s="5" t="s">
        <v>1</v>
      </c>
      <c r="G520" s="5" t="s">
        <v>2322</v>
      </c>
      <c r="H520" s="5" t="s">
        <v>1</v>
      </c>
      <c r="I520" s="5" t="s">
        <v>1</v>
      </c>
      <c r="J520" s="5" t="s">
        <v>1</v>
      </c>
      <c r="K520" s="5" t="s">
        <v>1</v>
      </c>
      <c r="L520" s="5" t="s">
        <v>1</v>
      </c>
      <c r="M520" s="5" t="s">
        <v>1</v>
      </c>
      <c r="N520" s="5" t="s">
        <v>1</v>
      </c>
      <c r="O520" s="5" t="s">
        <v>1</v>
      </c>
      <c r="P520" s="5" t="s">
        <v>1</v>
      </c>
    </row>
    <row r="521" spans="1:16" x14ac:dyDescent="0.2">
      <c r="A521" s="4">
        <v>597</v>
      </c>
      <c r="B521" s="5" t="s">
        <v>587</v>
      </c>
      <c r="C521" s="5" t="s">
        <v>2323</v>
      </c>
      <c r="D521" s="5" t="s">
        <v>1</v>
      </c>
      <c r="E521" s="5" t="s">
        <v>588</v>
      </c>
      <c r="F521" s="5" t="s">
        <v>1</v>
      </c>
      <c r="G521" s="5" t="s">
        <v>586</v>
      </c>
      <c r="H521" s="5" t="s">
        <v>428</v>
      </c>
      <c r="I521" s="5" t="s">
        <v>217</v>
      </c>
      <c r="J521" s="5" t="s">
        <v>588</v>
      </c>
      <c r="K521" s="5" t="s">
        <v>1</v>
      </c>
      <c r="L521" s="5" t="s">
        <v>1</v>
      </c>
      <c r="M521" s="5" t="s">
        <v>589</v>
      </c>
      <c r="N521" s="5" t="s">
        <v>585</v>
      </c>
      <c r="O521" s="5" t="s">
        <v>223</v>
      </c>
      <c r="P521" s="5" t="s">
        <v>590</v>
      </c>
    </row>
    <row r="522" spans="1:16" x14ac:dyDescent="0.2">
      <c r="A522" s="4">
        <v>598</v>
      </c>
      <c r="B522" s="5" t="s">
        <v>1270</v>
      </c>
      <c r="C522" s="5" t="s">
        <v>2324</v>
      </c>
      <c r="D522" s="5" t="s">
        <v>1</v>
      </c>
      <c r="E522" s="5" t="s">
        <v>2325</v>
      </c>
      <c r="F522" s="5" t="s">
        <v>1</v>
      </c>
      <c r="G522" s="5" t="s">
        <v>1269</v>
      </c>
      <c r="H522" s="5" t="s">
        <v>216</v>
      </c>
      <c r="I522" s="5" t="s">
        <v>217</v>
      </c>
      <c r="J522" s="5" t="s">
        <v>1</v>
      </c>
      <c r="K522" s="5" t="s">
        <v>1</v>
      </c>
      <c r="L522" s="5" t="s">
        <v>1</v>
      </c>
      <c r="M522" s="5" t="s">
        <v>1</v>
      </c>
      <c r="N522" s="5" t="s">
        <v>1</v>
      </c>
      <c r="O522" s="5" t="s">
        <v>1</v>
      </c>
      <c r="P522" s="5" t="s">
        <v>1</v>
      </c>
    </row>
    <row r="523" spans="1:16" x14ac:dyDescent="0.2">
      <c r="A523" s="4">
        <v>599</v>
      </c>
      <c r="B523" s="5" t="s">
        <v>1</v>
      </c>
      <c r="C523" s="5" t="s">
        <v>2326</v>
      </c>
      <c r="D523" s="5" t="s">
        <v>1</v>
      </c>
      <c r="E523" s="5" t="s">
        <v>2327</v>
      </c>
      <c r="F523" s="5" t="s">
        <v>1</v>
      </c>
      <c r="G523" s="5" t="s">
        <v>2328</v>
      </c>
      <c r="H523" s="5" t="s">
        <v>1</v>
      </c>
      <c r="I523" s="5" t="s">
        <v>1</v>
      </c>
      <c r="J523" s="5" t="s">
        <v>1</v>
      </c>
      <c r="K523" s="5" t="s">
        <v>1</v>
      </c>
      <c r="L523" s="5" t="s">
        <v>1</v>
      </c>
      <c r="M523" s="5" t="s">
        <v>1</v>
      </c>
      <c r="N523" s="5" t="s">
        <v>1</v>
      </c>
      <c r="O523" s="5" t="s">
        <v>1</v>
      </c>
      <c r="P523" s="5" t="s">
        <v>1</v>
      </c>
    </row>
    <row r="524" spans="1:16" x14ac:dyDescent="0.2">
      <c r="A524" s="4">
        <v>927</v>
      </c>
      <c r="B524" s="5" t="s">
        <v>427</v>
      </c>
      <c r="C524" s="5" t="s">
        <v>2329</v>
      </c>
      <c r="D524" s="5" t="s">
        <v>1</v>
      </c>
      <c r="E524" s="5" t="s">
        <v>2330</v>
      </c>
      <c r="F524" s="5" t="s">
        <v>425</v>
      </c>
      <c r="G524" s="5" t="s">
        <v>426</v>
      </c>
      <c r="H524" s="5" t="s">
        <v>428</v>
      </c>
      <c r="I524" s="5" t="s">
        <v>217</v>
      </c>
      <c r="J524" s="5" t="s">
        <v>1</v>
      </c>
      <c r="K524" s="5" t="s">
        <v>1</v>
      </c>
      <c r="L524" s="5" t="s">
        <v>1</v>
      </c>
      <c r="M524" s="5" t="s">
        <v>1</v>
      </c>
      <c r="N524" s="5" t="s">
        <v>1</v>
      </c>
      <c r="O524" s="5" t="s">
        <v>1</v>
      </c>
      <c r="P524" s="5" t="s">
        <v>1</v>
      </c>
    </row>
    <row r="525" spans="1:16" x14ac:dyDescent="0.2">
      <c r="A525" s="4">
        <v>882</v>
      </c>
      <c r="B525" s="5" t="s">
        <v>2333</v>
      </c>
      <c r="C525" s="5" t="s">
        <v>2331</v>
      </c>
      <c r="D525" s="5" t="s">
        <v>1</v>
      </c>
      <c r="E525" s="5" t="s">
        <v>2332</v>
      </c>
      <c r="F525" s="5" t="s">
        <v>222</v>
      </c>
      <c r="G525" s="5" t="s">
        <v>1653</v>
      </c>
      <c r="H525" s="5" t="s">
        <v>313</v>
      </c>
      <c r="I525" s="5" t="s">
        <v>1661</v>
      </c>
      <c r="J525" s="5" t="s">
        <v>1</v>
      </c>
      <c r="K525" s="5" t="s">
        <v>1</v>
      </c>
      <c r="L525" s="5" t="s">
        <v>1</v>
      </c>
      <c r="M525" s="5" t="s">
        <v>1</v>
      </c>
      <c r="N525" s="5" t="s">
        <v>1</v>
      </c>
      <c r="O525" s="5" t="s">
        <v>1</v>
      </c>
      <c r="P525" s="5" t="s">
        <v>1</v>
      </c>
    </row>
    <row r="526" spans="1:16" x14ac:dyDescent="0.2">
      <c r="A526" s="4">
        <v>883</v>
      </c>
      <c r="B526" s="5" t="s">
        <v>1712</v>
      </c>
      <c r="C526" s="5" t="s">
        <v>2334</v>
      </c>
      <c r="D526" s="5" t="s">
        <v>1</v>
      </c>
      <c r="E526" s="5" t="s">
        <v>1711</v>
      </c>
      <c r="F526" s="5" t="s">
        <v>222</v>
      </c>
      <c r="G526" s="5" t="s">
        <v>1644</v>
      </c>
      <c r="H526" s="5" t="s">
        <v>1713</v>
      </c>
      <c r="I526" s="5" t="s">
        <v>2335</v>
      </c>
      <c r="J526" s="5" t="s">
        <v>1</v>
      </c>
      <c r="K526" s="5" t="s">
        <v>1</v>
      </c>
      <c r="L526" s="5" t="s">
        <v>1</v>
      </c>
      <c r="M526" s="5" t="s">
        <v>1</v>
      </c>
      <c r="N526" s="5" t="s">
        <v>1</v>
      </c>
      <c r="O526" s="5" t="s">
        <v>1</v>
      </c>
      <c r="P526" s="5" t="s">
        <v>1</v>
      </c>
    </row>
    <row r="527" spans="1:16" x14ac:dyDescent="0.2">
      <c r="A527" s="4">
        <v>884</v>
      </c>
      <c r="B527" s="5" t="s">
        <v>1</v>
      </c>
      <c r="C527" s="5" t="s">
        <v>2336</v>
      </c>
      <c r="D527" s="5" t="s">
        <v>1</v>
      </c>
      <c r="E527" s="5" t="s">
        <v>2337</v>
      </c>
      <c r="F527" s="5" t="s">
        <v>1917</v>
      </c>
      <c r="G527" s="5" t="s">
        <v>1</v>
      </c>
      <c r="H527" s="5" t="s">
        <v>1</v>
      </c>
      <c r="I527" s="5" t="s">
        <v>269</v>
      </c>
      <c r="J527" s="5" t="s">
        <v>1</v>
      </c>
      <c r="K527" s="5" t="s">
        <v>1</v>
      </c>
      <c r="L527" s="5" t="s">
        <v>1</v>
      </c>
      <c r="M527" s="5" t="s">
        <v>1</v>
      </c>
      <c r="N527" s="5" t="s">
        <v>1</v>
      </c>
      <c r="O527" s="5" t="s">
        <v>1</v>
      </c>
      <c r="P527" s="5" t="s">
        <v>1</v>
      </c>
    </row>
    <row r="528" spans="1:16" x14ac:dyDescent="0.2">
      <c r="A528" s="4">
        <v>885</v>
      </c>
      <c r="B528" s="5" t="s">
        <v>1</v>
      </c>
      <c r="C528" s="5" t="s">
        <v>2338</v>
      </c>
      <c r="D528" s="5" t="s">
        <v>1</v>
      </c>
      <c r="E528" s="5" t="s">
        <v>2339</v>
      </c>
      <c r="F528" s="5" t="s">
        <v>1319</v>
      </c>
      <c r="G528" s="5" t="s">
        <v>1</v>
      </c>
      <c r="H528" s="5" t="s">
        <v>1</v>
      </c>
      <c r="I528" s="5" t="s">
        <v>269</v>
      </c>
      <c r="J528" s="5" t="s">
        <v>1</v>
      </c>
      <c r="K528" s="5" t="s">
        <v>1</v>
      </c>
      <c r="L528" s="5" t="s">
        <v>1</v>
      </c>
      <c r="M528" s="5" t="s">
        <v>1</v>
      </c>
      <c r="N528" s="5" t="s">
        <v>1</v>
      </c>
      <c r="O528" s="5" t="s">
        <v>1</v>
      </c>
      <c r="P528" s="5" t="s">
        <v>1</v>
      </c>
    </row>
    <row r="529" spans="1:16" x14ac:dyDescent="0.2">
      <c r="A529" s="4">
        <v>886</v>
      </c>
      <c r="B529" s="5" t="s">
        <v>1</v>
      </c>
      <c r="C529" s="5" t="s">
        <v>2340</v>
      </c>
      <c r="D529" s="5" t="s">
        <v>1</v>
      </c>
      <c r="E529" s="5" t="s">
        <v>2341</v>
      </c>
      <c r="F529" s="5" t="s">
        <v>222</v>
      </c>
      <c r="G529" s="5" t="s">
        <v>1</v>
      </c>
      <c r="H529" s="5" t="s">
        <v>1</v>
      </c>
      <c r="I529" s="5" t="s">
        <v>269</v>
      </c>
      <c r="J529" s="5" t="s">
        <v>1</v>
      </c>
      <c r="K529" s="5" t="s">
        <v>1</v>
      </c>
      <c r="L529" s="5" t="s">
        <v>1</v>
      </c>
      <c r="M529" s="5" t="s">
        <v>1</v>
      </c>
      <c r="N529" s="5" t="s">
        <v>1</v>
      </c>
      <c r="O529" s="5" t="s">
        <v>1</v>
      </c>
      <c r="P529" s="5" t="s">
        <v>1</v>
      </c>
    </row>
    <row r="530" spans="1:16" x14ac:dyDescent="0.2">
      <c r="A530" s="4">
        <v>989</v>
      </c>
      <c r="B530" s="5" t="s">
        <v>1</v>
      </c>
      <c r="C530" s="5" t="s">
        <v>2342</v>
      </c>
      <c r="D530" s="5" t="s">
        <v>1</v>
      </c>
      <c r="E530" s="5" t="s">
        <v>2343</v>
      </c>
      <c r="F530" s="5" t="s">
        <v>1586</v>
      </c>
      <c r="G530" s="5" t="s">
        <v>268</v>
      </c>
      <c r="H530" s="5" t="s">
        <v>1</v>
      </c>
      <c r="I530" s="5" t="s">
        <v>1</v>
      </c>
      <c r="J530" s="5" t="s">
        <v>1</v>
      </c>
      <c r="K530" s="5" t="s">
        <v>1</v>
      </c>
      <c r="L530" s="5" t="s">
        <v>1</v>
      </c>
      <c r="M530" s="5" t="s">
        <v>1</v>
      </c>
      <c r="N530" s="5" t="s">
        <v>1</v>
      </c>
      <c r="O530" s="5" t="s">
        <v>1</v>
      </c>
      <c r="P530" s="5" t="s">
        <v>1</v>
      </c>
    </row>
    <row r="531" spans="1:16" x14ac:dyDescent="0.2">
      <c r="A531" s="4">
        <v>797</v>
      </c>
      <c r="B531" s="5" t="s">
        <v>1529</v>
      </c>
      <c r="C531" s="5" t="s">
        <v>2344</v>
      </c>
      <c r="D531" s="5" t="s">
        <v>1</v>
      </c>
      <c r="E531" s="5" t="s">
        <v>2345</v>
      </c>
      <c r="F531" s="5" t="s">
        <v>526</v>
      </c>
      <c r="G531" s="5" t="s">
        <v>1528</v>
      </c>
      <c r="H531" s="5" t="s">
        <v>216</v>
      </c>
      <c r="I531" s="5" t="s">
        <v>217</v>
      </c>
      <c r="J531" s="5" t="s">
        <v>1</v>
      </c>
      <c r="K531" s="5" t="s">
        <v>1</v>
      </c>
      <c r="L531" s="5" t="s">
        <v>1</v>
      </c>
      <c r="M531" s="5" t="s">
        <v>1</v>
      </c>
      <c r="N531" s="5" t="s">
        <v>1</v>
      </c>
      <c r="O531" s="5" t="s">
        <v>1</v>
      </c>
      <c r="P531" s="5" t="s">
        <v>1</v>
      </c>
    </row>
    <row r="532" spans="1:16" x14ac:dyDescent="0.2">
      <c r="A532" s="4">
        <v>733</v>
      </c>
      <c r="B532" s="5" t="s">
        <v>1</v>
      </c>
      <c r="C532" s="5" t="s">
        <v>2346</v>
      </c>
      <c r="D532" s="5" t="s">
        <v>2347</v>
      </c>
      <c r="E532" s="5" t="s">
        <v>2348</v>
      </c>
      <c r="F532" s="5" t="s">
        <v>1</v>
      </c>
      <c r="G532" s="5" t="s">
        <v>1</v>
      </c>
      <c r="H532" s="5" t="s">
        <v>1</v>
      </c>
      <c r="I532" s="5" t="s">
        <v>269</v>
      </c>
      <c r="J532" s="5" t="s">
        <v>1</v>
      </c>
      <c r="K532" s="5" t="s">
        <v>1</v>
      </c>
      <c r="L532" s="5" t="s">
        <v>1</v>
      </c>
      <c r="M532" s="5" t="s">
        <v>1</v>
      </c>
      <c r="N532" s="5" t="s">
        <v>1</v>
      </c>
      <c r="O532" s="5" t="s">
        <v>1</v>
      </c>
      <c r="P532" s="5" t="s">
        <v>1</v>
      </c>
    </row>
    <row r="533" spans="1:16" x14ac:dyDescent="0.2">
      <c r="A533" s="4">
        <v>600</v>
      </c>
      <c r="B533" s="5" t="s">
        <v>1</v>
      </c>
      <c r="C533" s="5" t="s">
        <v>2349</v>
      </c>
      <c r="D533" s="5" t="s">
        <v>1</v>
      </c>
      <c r="E533" s="5" t="s">
        <v>2350</v>
      </c>
      <c r="F533" s="5" t="s">
        <v>1</v>
      </c>
      <c r="G533" s="5" t="s">
        <v>2309</v>
      </c>
      <c r="H533" s="5" t="s">
        <v>1</v>
      </c>
      <c r="I533" s="5" t="s">
        <v>1</v>
      </c>
      <c r="J533" s="5" t="s">
        <v>1</v>
      </c>
      <c r="K533" s="5" t="s">
        <v>1</v>
      </c>
      <c r="L533" s="5" t="s">
        <v>1</v>
      </c>
      <c r="M533" s="5" t="s">
        <v>1</v>
      </c>
      <c r="N533" s="5" t="s">
        <v>1</v>
      </c>
      <c r="O533" s="5" t="s">
        <v>1</v>
      </c>
      <c r="P533" s="5" t="s">
        <v>1</v>
      </c>
    </row>
    <row r="534" spans="1:16" x14ac:dyDescent="0.2">
      <c r="A534" s="4">
        <v>601</v>
      </c>
      <c r="B534" s="5" t="s">
        <v>762</v>
      </c>
      <c r="C534" s="5" t="s">
        <v>2351</v>
      </c>
      <c r="D534" s="5" t="s">
        <v>1</v>
      </c>
      <c r="E534" s="5" t="s">
        <v>763</v>
      </c>
      <c r="F534" s="5" t="s">
        <v>1</v>
      </c>
      <c r="G534" s="5" t="s">
        <v>761</v>
      </c>
      <c r="H534" s="5" t="s">
        <v>428</v>
      </c>
      <c r="I534" s="5" t="s">
        <v>217</v>
      </c>
      <c r="J534" s="5" t="s">
        <v>763</v>
      </c>
      <c r="K534" s="5" t="s">
        <v>1</v>
      </c>
      <c r="L534" s="5" t="s">
        <v>1</v>
      </c>
      <c r="M534" s="5" t="s">
        <v>764</v>
      </c>
      <c r="N534" s="5" t="s">
        <v>765</v>
      </c>
      <c r="O534" s="5" t="s">
        <v>223</v>
      </c>
      <c r="P534" s="5" t="s">
        <v>766</v>
      </c>
    </row>
    <row r="535" spans="1:16" x14ac:dyDescent="0.2">
      <c r="A535" s="4">
        <v>602</v>
      </c>
      <c r="B535" s="5" t="s">
        <v>1</v>
      </c>
      <c r="C535" s="5" t="s">
        <v>2352</v>
      </c>
      <c r="D535" s="5" t="s">
        <v>1</v>
      </c>
      <c r="E535" s="5" t="s">
        <v>2311</v>
      </c>
      <c r="F535" s="5" t="s">
        <v>1</v>
      </c>
      <c r="G535" s="5" t="s">
        <v>2353</v>
      </c>
      <c r="H535" s="5" t="s">
        <v>1</v>
      </c>
      <c r="I535" s="5" t="s">
        <v>1630</v>
      </c>
      <c r="J535" s="5" t="s">
        <v>1</v>
      </c>
      <c r="K535" s="5" t="s">
        <v>1</v>
      </c>
      <c r="L535" s="5" t="s">
        <v>1</v>
      </c>
      <c r="M535" s="5" t="s">
        <v>1</v>
      </c>
      <c r="N535" s="5" t="s">
        <v>1</v>
      </c>
      <c r="O535" s="5" t="s">
        <v>1</v>
      </c>
      <c r="P535" s="5" t="s">
        <v>1</v>
      </c>
    </row>
    <row r="536" spans="1:16" x14ac:dyDescent="0.2">
      <c r="A536" s="4">
        <v>603</v>
      </c>
      <c r="B536" s="5" t="s">
        <v>1</v>
      </c>
      <c r="C536" s="5" t="s">
        <v>2354</v>
      </c>
      <c r="D536" s="5" t="s">
        <v>1</v>
      </c>
      <c r="E536" s="5" t="s">
        <v>2355</v>
      </c>
      <c r="F536" s="5" t="s">
        <v>1</v>
      </c>
      <c r="G536" s="5" t="s">
        <v>2317</v>
      </c>
      <c r="H536" s="5" t="s">
        <v>1</v>
      </c>
      <c r="I536" s="5" t="s">
        <v>1</v>
      </c>
      <c r="J536" s="5" t="s">
        <v>1</v>
      </c>
      <c r="K536" s="5" t="s">
        <v>1</v>
      </c>
      <c r="L536" s="5" t="s">
        <v>1</v>
      </c>
      <c r="M536" s="5" t="s">
        <v>1</v>
      </c>
      <c r="N536" s="5" t="s">
        <v>1</v>
      </c>
      <c r="O536" s="5" t="s">
        <v>1</v>
      </c>
      <c r="P536" s="5" t="s">
        <v>1</v>
      </c>
    </row>
    <row r="537" spans="1:16" x14ac:dyDescent="0.2">
      <c r="A537" s="4">
        <v>604</v>
      </c>
      <c r="B537" s="5" t="s">
        <v>1</v>
      </c>
      <c r="C537" s="5" t="s">
        <v>2356</v>
      </c>
      <c r="D537" s="5" t="s">
        <v>1</v>
      </c>
      <c r="E537" s="5" t="s">
        <v>2357</v>
      </c>
      <c r="F537" s="5" t="s">
        <v>1</v>
      </c>
      <c r="G537" s="5" t="s">
        <v>2306</v>
      </c>
      <c r="H537" s="5" t="s">
        <v>1</v>
      </c>
      <c r="I537" s="5" t="s">
        <v>1</v>
      </c>
      <c r="J537" s="5" t="s">
        <v>1</v>
      </c>
      <c r="K537" s="5" t="s">
        <v>1</v>
      </c>
      <c r="L537" s="5" t="s">
        <v>1</v>
      </c>
      <c r="M537" s="5" t="s">
        <v>1</v>
      </c>
      <c r="N537" s="5" t="s">
        <v>1</v>
      </c>
      <c r="O537" s="5" t="s">
        <v>1</v>
      </c>
      <c r="P537" s="5" t="s">
        <v>1</v>
      </c>
    </row>
    <row r="538" spans="1:16" x14ac:dyDescent="0.2">
      <c r="A538" s="4">
        <v>605</v>
      </c>
      <c r="B538" s="5" t="s">
        <v>1</v>
      </c>
      <c r="C538" s="5" t="s">
        <v>2358</v>
      </c>
      <c r="D538" s="5" t="s">
        <v>1</v>
      </c>
      <c r="E538" s="5" t="s">
        <v>2359</v>
      </c>
      <c r="F538" s="5" t="s">
        <v>1</v>
      </c>
      <c r="G538" s="5" t="s">
        <v>2297</v>
      </c>
      <c r="H538" s="5" t="s">
        <v>1</v>
      </c>
      <c r="I538" s="5" t="s">
        <v>1</v>
      </c>
      <c r="J538" s="5" t="s">
        <v>1</v>
      </c>
      <c r="K538" s="5" t="s">
        <v>1</v>
      </c>
      <c r="L538" s="5" t="s">
        <v>1</v>
      </c>
      <c r="M538" s="5" t="s">
        <v>1</v>
      </c>
      <c r="N538" s="5" t="s">
        <v>1</v>
      </c>
      <c r="O538" s="5" t="s">
        <v>1</v>
      </c>
      <c r="P538" s="5" t="s">
        <v>1</v>
      </c>
    </row>
    <row r="539" spans="1:16" x14ac:dyDescent="0.2">
      <c r="A539" s="4">
        <v>606</v>
      </c>
      <c r="B539" s="5" t="s">
        <v>1</v>
      </c>
      <c r="C539" s="5" t="s">
        <v>2360</v>
      </c>
      <c r="D539" s="5" t="s">
        <v>1</v>
      </c>
      <c r="E539" s="5" t="s">
        <v>2361</v>
      </c>
      <c r="F539" s="5" t="s">
        <v>1</v>
      </c>
      <c r="G539" s="5" t="s">
        <v>2309</v>
      </c>
      <c r="H539" s="5" t="s">
        <v>1</v>
      </c>
      <c r="I539" s="5" t="s">
        <v>1</v>
      </c>
      <c r="J539" s="5" t="s">
        <v>1</v>
      </c>
      <c r="K539" s="5" t="s">
        <v>1</v>
      </c>
      <c r="L539" s="5" t="s">
        <v>1</v>
      </c>
      <c r="M539" s="5" t="s">
        <v>1</v>
      </c>
      <c r="N539" s="5" t="s">
        <v>1</v>
      </c>
      <c r="O539" s="5" t="s">
        <v>1</v>
      </c>
      <c r="P539" s="5" t="s">
        <v>1</v>
      </c>
    </row>
    <row r="540" spans="1:16" x14ac:dyDescent="0.2">
      <c r="A540" s="4">
        <v>607</v>
      </c>
      <c r="B540" s="5" t="s">
        <v>1</v>
      </c>
      <c r="C540" s="5" t="s">
        <v>2362</v>
      </c>
      <c r="D540" s="5" t="s">
        <v>1</v>
      </c>
      <c r="E540" s="5" t="s">
        <v>2363</v>
      </c>
      <c r="F540" s="5" t="s">
        <v>1</v>
      </c>
      <c r="G540" s="5" t="s">
        <v>1</v>
      </c>
      <c r="H540" s="5" t="s">
        <v>1</v>
      </c>
      <c r="I540" s="5" t="s">
        <v>1</v>
      </c>
      <c r="J540" s="5" t="s">
        <v>1</v>
      </c>
      <c r="K540" s="5" t="s">
        <v>1</v>
      </c>
      <c r="L540" s="5" t="s">
        <v>1</v>
      </c>
      <c r="M540" s="5" t="s">
        <v>1</v>
      </c>
      <c r="N540" s="5" t="s">
        <v>1</v>
      </c>
      <c r="O540" s="5" t="s">
        <v>1</v>
      </c>
      <c r="P540" s="5" t="s">
        <v>1</v>
      </c>
    </row>
    <row r="541" spans="1:16" x14ac:dyDescent="0.2">
      <c r="A541" s="4">
        <v>608</v>
      </c>
      <c r="B541" s="5" t="s">
        <v>1</v>
      </c>
      <c r="C541" s="5" t="s">
        <v>2364</v>
      </c>
      <c r="D541" s="5" t="s">
        <v>1</v>
      </c>
      <c r="E541" s="5" t="s">
        <v>2365</v>
      </c>
      <c r="F541" s="5" t="s">
        <v>1</v>
      </c>
      <c r="G541" s="5" t="s">
        <v>1</v>
      </c>
      <c r="H541" s="5" t="s">
        <v>1</v>
      </c>
      <c r="I541" s="5" t="s">
        <v>1</v>
      </c>
      <c r="J541" s="5" t="s">
        <v>1</v>
      </c>
      <c r="K541" s="5" t="s">
        <v>1</v>
      </c>
      <c r="L541" s="5" t="s">
        <v>1</v>
      </c>
      <c r="M541" s="5" t="s">
        <v>1</v>
      </c>
      <c r="N541" s="5" t="s">
        <v>1</v>
      </c>
      <c r="O541" s="5" t="s">
        <v>1</v>
      </c>
      <c r="P541" s="5" t="s">
        <v>1</v>
      </c>
    </row>
    <row r="542" spans="1:16" x14ac:dyDescent="0.2">
      <c r="A542" s="4">
        <v>609</v>
      </c>
      <c r="B542" s="5" t="s">
        <v>1</v>
      </c>
      <c r="C542" s="5" t="s">
        <v>2366</v>
      </c>
      <c r="D542" s="5" t="s">
        <v>1</v>
      </c>
      <c r="E542" s="5" t="s">
        <v>2367</v>
      </c>
      <c r="F542" s="5" t="s">
        <v>1</v>
      </c>
      <c r="G542" s="5" t="s">
        <v>2368</v>
      </c>
      <c r="H542" s="5" t="s">
        <v>1</v>
      </c>
      <c r="I542" s="5" t="s">
        <v>1</v>
      </c>
      <c r="J542" s="5" t="s">
        <v>1</v>
      </c>
      <c r="K542" s="5" t="s">
        <v>1</v>
      </c>
      <c r="L542" s="5" t="s">
        <v>1</v>
      </c>
      <c r="M542" s="5" t="s">
        <v>1</v>
      </c>
      <c r="N542" s="5" t="s">
        <v>1</v>
      </c>
      <c r="O542" s="5" t="s">
        <v>1</v>
      </c>
      <c r="P542" s="5" t="s">
        <v>1</v>
      </c>
    </row>
    <row r="543" spans="1:16" x14ac:dyDescent="0.2">
      <c r="A543" s="4">
        <v>610</v>
      </c>
      <c r="B543" s="5" t="s">
        <v>1</v>
      </c>
      <c r="C543" s="5" t="s">
        <v>2369</v>
      </c>
      <c r="D543" s="5" t="s">
        <v>1</v>
      </c>
      <c r="E543" s="5" t="s">
        <v>2370</v>
      </c>
      <c r="F543" s="5" t="s">
        <v>1</v>
      </c>
      <c r="G543" s="5" t="s">
        <v>2314</v>
      </c>
      <c r="H543" s="5" t="s">
        <v>1</v>
      </c>
      <c r="I543" s="5" t="s">
        <v>1</v>
      </c>
      <c r="J543" s="5" t="s">
        <v>1</v>
      </c>
      <c r="K543" s="5" t="s">
        <v>1</v>
      </c>
      <c r="L543" s="5" t="s">
        <v>1</v>
      </c>
      <c r="M543" s="5" t="s">
        <v>1</v>
      </c>
      <c r="N543" s="5" t="s">
        <v>1</v>
      </c>
      <c r="O543" s="5" t="s">
        <v>1</v>
      </c>
      <c r="P543" s="5" t="s">
        <v>1</v>
      </c>
    </row>
    <row r="544" spans="1:16" x14ac:dyDescent="0.2">
      <c r="A544" s="4">
        <v>611</v>
      </c>
      <c r="B544" s="5" t="s">
        <v>1</v>
      </c>
      <c r="C544" s="5" t="s">
        <v>2371</v>
      </c>
      <c r="D544" s="5" t="s">
        <v>1</v>
      </c>
      <c r="E544" s="5" t="s">
        <v>2372</v>
      </c>
      <c r="F544" s="5" t="s">
        <v>1</v>
      </c>
      <c r="G544" s="5" t="s">
        <v>2373</v>
      </c>
      <c r="H544" s="5" t="s">
        <v>1</v>
      </c>
      <c r="I544" s="5" t="s">
        <v>1</v>
      </c>
      <c r="J544" s="5" t="s">
        <v>1</v>
      </c>
      <c r="K544" s="5" t="s">
        <v>1</v>
      </c>
      <c r="L544" s="5" t="s">
        <v>1</v>
      </c>
      <c r="M544" s="5" t="s">
        <v>1</v>
      </c>
      <c r="N544" s="5" t="s">
        <v>1</v>
      </c>
      <c r="O544" s="5" t="s">
        <v>1</v>
      </c>
      <c r="P544" s="5" t="s">
        <v>1</v>
      </c>
    </row>
    <row r="545" spans="1:16" x14ac:dyDescent="0.2">
      <c r="A545" s="4">
        <v>612</v>
      </c>
      <c r="B545" s="5" t="s">
        <v>1</v>
      </c>
      <c r="C545" s="5" t="s">
        <v>2374</v>
      </c>
      <c r="D545" s="5" t="s">
        <v>1</v>
      </c>
      <c r="E545" s="5" t="s">
        <v>2375</v>
      </c>
      <c r="F545" s="5" t="s">
        <v>1</v>
      </c>
      <c r="G545" s="5" t="s">
        <v>2376</v>
      </c>
      <c r="H545" s="5" t="s">
        <v>1</v>
      </c>
      <c r="I545" s="5" t="s">
        <v>1</v>
      </c>
      <c r="J545" s="5" t="s">
        <v>1</v>
      </c>
      <c r="K545" s="5" t="s">
        <v>1</v>
      </c>
      <c r="L545" s="5" t="s">
        <v>1</v>
      </c>
      <c r="M545" s="5" t="s">
        <v>1</v>
      </c>
      <c r="N545" s="5" t="s">
        <v>1</v>
      </c>
      <c r="O545" s="5" t="s">
        <v>1</v>
      </c>
      <c r="P545" s="5" t="s">
        <v>1</v>
      </c>
    </row>
    <row r="546" spans="1:16" x14ac:dyDescent="0.2">
      <c r="A546" s="4">
        <v>613</v>
      </c>
      <c r="B546" s="5" t="s">
        <v>1</v>
      </c>
      <c r="C546" s="5" t="s">
        <v>2377</v>
      </c>
      <c r="D546" s="5" t="s">
        <v>1</v>
      </c>
      <c r="E546" s="5" t="s">
        <v>2378</v>
      </c>
      <c r="F546" s="5" t="s">
        <v>1</v>
      </c>
      <c r="G546" s="5" t="s">
        <v>2379</v>
      </c>
      <c r="H546" s="5" t="s">
        <v>1</v>
      </c>
      <c r="I546" s="5" t="s">
        <v>1</v>
      </c>
      <c r="J546" s="5" t="s">
        <v>1</v>
      </c>
      <c r="K546" s="5" t="s">
        <v>1</v>
      </c>
      <c r="L546" s="5" t="s">
        <v>1</v>
      </c>
      <c r="M546" s="5" t="s">
        <v>1</v>
      </c>
      <c r="N546" s="5" t="s">
        <v>1</v>
      </c>
      <c r="O546" s="5" t="s">
        <v>1</v>
      </c>
      <c r="P546" s="5" t="s">
        <v>1</v>
      </c>
    </row>
    <row r="547" spans="1:16" x14ac:dyDescent="0.2">
      <c r="A547" s="4">
        <v>614</v>
      </c>
      <c r="B547" s="5" t="s">
        <v>1</v>
      </c>
      <c r="C547" s="5" t="s">
        <v>2380</v>
      </c>
      <c r="D547" s="5" t="s">
        <v>1</v>
      </c>
      <c r="E547" s="5" t="s">
        <v>2381</v>
      </c>
      <c r="F547" s="5" t="s">
        <v>1</v>
      </c>
      <c r="G547" s="5" t="s">
        <v>2382</v>
      </c>
      <c r="H547" s="5" t="s">
        <v>1</v>
      </c>
      <c r="I547" s="5" t="s">
        <v>1630</v>
      </c>
      <c r="J547" s="5" t="s">
        <v>1</v>
      </c>
      <c r="K547" s="5" t="s">
        <v>1</v>
      </c>
      <c r="L547" s="5" t="s">
        <v>1</v>
      </c>
      <c r="M547" s="5" t="s">
        <v>1</v>
      </c>
      <c r="N547" s="5" t="s">
        <v>1</v>
      </c>
      <c r="O547" s="5" t="s">
        <v>1</v>
      </c>
      <c r="P547" s="5" t="s">
        <v>1</v>
      </c>
    </row>
    <row r="548" spans="1:16" x14ac:dyDescent="0.2">
      <c r="A548" s="4">
        <v>615</v>
      </c>
      <c r="B548" s="5" t="s">
        <v>1</v>
      </c>
      <c r="C548" s="5" t="s">
        <v>2383</v>
      </c>
      <c r="D548" s="5" t="s">
        <v>1</v>
      </c>
      <c r="E548" s="5" t="s">
        <v>2384</v>
      </c>
      <c r="F548" s="5" t="s">
        <v>1</v>
      </c>
      <c r="G548" s="5" t="s">
        <v>2385</v>
      </c>
      <c r="H548" s="5" t="s">
        <v>1</v>
      </c>
      <c r="I548" s="5" t="s">
        <v>1</v>
      </c>
      <c r="J548" s="5" t="s">
        <v>1</v>
      </c>
      <c r="K548" s="5" t="s">
        <v>1</v>
      </c>
      <c r="L548" s="5" t="s">
        <v>1</v>
      </c>
      <c r="M548" s="5" t="s">
        <v>1</v>
      </c>
      <c r="N548" s="5" t="s">
        <v>1</v>
      </c>
      <c r="O548" s="5" t="s">
        <v>1</v>
      </c>
      <c r="P548" s="5" t="s">
        <v>1</v>
      </c>
    </row>
    <row r="549" spans="1:16" x14ac:dyDescent="0.2">
      <c r="A549" s="4">
        <v>616</v>
      </c>
      <c r="B549" s="5" t="s">
        <v>1</v>
      </c>
      <c r="C549" s="5" t="s">
        <v>2386</v>
      </c>
      <c r="D549" s="5" t="s">
        <v>1</v>
      </c>
      <c r="E549" s="5" t="s">
        <v>2387</v>
      </c>
      <c r="F549" s="5" t="s">
        <v>1</v>
      </c>
      <c r="G549" s="5" t="s">
        <v>2388</v>
      </c>
      <c r="H549" s="5" t="s">
        <v>1</v>
      </c>
      <c r="I549" s="5" t="s">
        <v>1</v>
      </c>
      <c r="J549" s="5" t="s">
        <v>1</v>
      </c>
      <c r="K549" s="5" t="s">
        <v>1</v>
      </c>
      <c r="L549" s="5" t="s">
        <v>1</v>
      </c>
      <c r="M549" s="5" t="s">
        <v>1</v>
      </c>
      <c r="N549" s="5" t="s">
        <v>1</v>
      </c>
      <c r="O549" s="5" t="s">
        <v>1</v>
      </c>
      <c r="P549" s="5" t="s">
        <v>1</v>
      </c>
    </row>
    <row r="550" spans="1:16" x14ac:dyDescent="0.2">
      <c r="A550" s="4">
        <v>617</v>
      </c>
      <c r="B550" s="5" t="s">
        <v>1</v>
      </c>
      <c r="C550" s="5" t="s">
        <v>2389</v>
      </c>
      <c r="D550" s="5" t="s">
        <v>1</v>
      </c>
      <c r="E550" s="5" t="s">
        <v>2390</v>
      </c>
      <c r="F550" s="5" t="s">
        <v>1</v>
      </c>
      <c r="G550" s="5" t="s">
        <v>2391</v>
      </c>
      <c r="H550" s="5" t="s">
        <v>1</v>
      </c>
      <c r="I550" s="5" t="s">
        <v>1</v>
      </c>
      <c r="J550" s="5" t="s">
        <v>1</v>
      </c>
      <c r="K550" s="5" t="s">
        <v>1</v>
      </c>
      <c r="L550" s="5" t="s">
        <v>1</v>
      </c>
      <c r="M550" s="5" t="s">
        <v>1</v>
      </c>
      <c r="N550" s="5" t="s">
        <v>1</v>
      </c>
      <c r="O550" s="5" t="s">
        <v>1</v>
      </c>
      <c r="P550" s="5" t="s">
        <v>1</v>
      </c>
    </row>
    <row r="551" spans="1:16" x14ac:dyDescent="0.2">
      <c r="A551" s="4">
        <v>618</v>
      </c>
      <c r="B551" s="5" t="s">
        <v>1</v>
      </c>
      <c r="C551" s="5" t="s">
        <v>2392</v>
      </c>
      <c r="D551" s="5" t="s">
        <v>1</v>
      </c>
      <c r="E551" s="5" t="s">
        <v>2393</v>
      </c>
      <c r="F551" s="5" t="s">
        <v>1</v>
      </c>
      <c r="G551" s="5" t="s">
        <v>2394</v>
      </c>
      <c r="H551" s="5" t="s">
        <v>1</v>
      </c>
      <c r="I551" s="5" t="s">
        <v>1661</v>
      </c>
      <c r="J551" s="5" t="s">
        <v>1</v>
      </c>
      <c r="K551" s="5" t="s">
        <v>1</v>
      </c>
      <c r="L551" s="5" t="s">
        <v>1</v>
      </c>
      <c r="M551" s="5" t="s">
        <v>1</v>
      </c>
      <c r="N551" s="5" t="s">
        <v>1</v>
      </c>
      <c r="O551" s="5" t="s">
        <v>1</v>
      </c>
      <c r="P551" s="5" t="s">
        <v>1</v>
      </c>
    </row>
    <row r="552" spans="1:16" x14ac:dyDescent="0.2">
      <c r="A552" s="4">
        <v>619</v>
      </c>
      <c r="B552" s="5" t="s">
        <v>1</v>
      </c>
      <c r="C552" s="5" t="s">
        <v>2395</v>
      </c>
      <c r="D552" s="5" t="s">
        <v>1</v>
      </c>
      <c r="E552" s="5" t="s">
        <v>2396</v>
      </c>
      <c r="F552" s="5" t="s">
        <v>1</v>
      </c>
      <c r="G552" s="5" t="s">
        <v>2397</v>
      </c>
      <c r="H552" s="5" t="s">
        <v>1</v>
      </c>
      <c r="I552" s="5" t="s">
        <v>1</v>
      </c>
      <c r="J552" s="5" t="s">
        <v>1</v>
      </c>
      <c r="K552" s="5" t="s">
        <v>1</v>
      </c>
      <c r="L552" s="5" t="s">
        <v>1</v>
      </c>
      <c r="M552" s="5" t="s">
        <v>1</v>
      </c>
      <c r="N552" s="5" t="s">
        <v>1</v>
      </c>
      <c r="O552" s="5" t="s">
        <v>1</v>
      </c>
      <c r="P552" s="5" t="s">
        <v>1</v>
      </c>
    </row>
    <row r="553" spans="1:16" x14ac:dyDescent="0.2">
      <c r="A553" s="4">
        <v>620</v>
      </c>
      <c r="B553" s="5" t="s">
        <v>1</v>
      </c>
      <c r="C553" s="5" t="s">
        <v>2398</v>
      </c>
      <c r="D553" s="5" t="s">
        <v>1</v>
      </c>
      <c r="E553" s="5" t="s">
        <v>2399</v>
      </c>
      <c r="F553" s="5" t="s">
        <v>1</v>
      </c>
      <c r="G553" s="5" t="s">
        <v>2400</v>
      </c>
      <c r="H553" s="5" t="s">
        <v>1</v>
      </c>
      <c r="I553" s="5" t="s">
        <v>1</v>
      </c>
      <c r="J553" s="5" t="s">
        <v>1</v>
      </c>
      <c r="K553" s="5" t="s">
        <v>1</v>
      </c>
      <c r="L553" s="5" t="s">
        <v>1</v>
      </c>
      <c r="M553" s="5" t="s">
        <v>1</v>
      </c>
      <c r="N553" s="5" t="s">
        <v>1</v>
      </c>
      <c r="O553" s="5" t="s">
        <v>1</v>
      </c>
      <c r="P553" s="5" t="s">
        <v>1</v>
      </c>
    </row>
    <row r="554" spans="1:16" x14ac:dyDescent="0.2">
      <c r="A554" s="4">
        <v>621</v>
      </c>
      <c r="B554" s="5" t="s">
        <v>829</v>
      </c>
      <c r="C554" s="5" t="s">
        <v>2401</v>
      </c>
      <c r="D554" s="5" t="s">
        <v>1</v>
      </c>
      <c r="E554" s="5" t="s">
        <v>2402</v>
      </c>
      <c r="F554" s="5" t="s">
        <v>1</v>
      </c>
      <c r="G554" s="5" t="s">
        <v>828</v>
      </c>
      <c r="H554" s="5" t="s">
        <v>216</v>
      </c>
      <c r="I554" s="5" t="s">
        <v>217</v>
      </c>
      <c r="J554" s="5" t="s">
        <v>1</v>
      </c>
      <c r="K554" s="5" t="s">
        <v>1</v>
      </c>
      <c r="L554" s="5" t="s">
        <v>1</v>
      </c>
      <c r="M554" s="5" t="s">
        <v>1</v>
      </c>
      <c r="N554" s="5" t="s">
        <v>1</v>
      </c>
      <c r="O554" s="5" t="s">
        <v>1</v>
      </c>
      <c r="P554" s="5" t="s">
        <v>1</v>
      </c>
    </row>
    <row r="555" spans="1:16" x14ac:dyDescent="0.2">
      <c r="A555" s="4">
        <v>622</v>
      </c>
      <c r="B555" s="5" t="s">
        <v>1</v>
      </c>
      <c r="C555" s="5" t="s">
        <v>2403</v>
      </c>
      <c r="D555" s="5" t="s">
        <v>1</v>
      </c>
      <c r="E555" s="5" t="s">
        <v>1889</v>
      </c>
      <c r="F555" s="5" t="s">
        <v>1</v>
      </c>
      <c r="G555" s="5" t="s">
        <v>1890</v>
      </c>
      <c r="H555" s="5" t="s">
        <v>1</v>
      </c>
      <c r="I555" s="5" t="s">
        <v>1661</v>
      </c>
      <c r="J555" s="5" t="s">
        <v>1</v>
      </c>
      <c r="K555" s="5" t="s">
        <v>1</v>
      </c>
      <c r="L555" s="5" t="s">
        <v>1</v>
      </c>
      <c r="M555" s="5" t="s">
        <v>1</v>
      </c>
      <c r="N555" s="5" t="s">
        <v>1</v>
      </c>
      <c r="O555" s="5" t="s">
        <v>1</v>
      </c>
      <c r="P555" s="5" t="s">
        <v>1</v>
      </c>
    </row>
    <row r="556" spans="1:16" x14ac:dyDescent="0.2">
      <c r="A556" s="4">
        <v>623</v>
      </c>
      <c r="B556" s="5" t="s">
        <v>1</v>
      </c>
      <c r="C556" s="5" t="s">
        <v>2404</v>
      </c>
      <c r="D556" s="5" t="s">
        <v>1</v>
      </c>
      <c r="E556" s="5" t="s">
        <v>2405</v>
      </c>
      <c r="F556" s="5" t="s">
        <v>1</v>
      </c>
      <c r="G556" s="5" t="s">
        <v>1</v>
      </c>
      <c r="H556" s="5" t="s">
        <v>1</v>
      </c>
      <c r="I556" s="5" t="s">
        <v>1661</v>
      </c>
      <c r="J556" s="5" t="s">
        <v>1</v>
      </c>
      <c r="K556" s="5" t="s">
        <v>1</v>
      </c>
      <c r="L556" s="5" t="s">
        <v>1</v>
      </c>
      <c r="M556" s="5" t="s">
        <v>1</v>
      </c>
      <c r="N556" s="5" t="s">
        <v>1</v>
      </c>
      <c r="O556" s="5" t="s">
        <v>1</v>
      </c>
      <c r="P556" s="5" t="s">
        <v>1</v>
      </c>
    </row>
    <row r="557" spans="1:16" x14ac:dyDescent="0.2">
      <c r="A557" s="4">
        <v>624</v>
      </c>
      <c r="B557" s="5" t="s">
        <v>771</v>
      </c>
      <c r="C557" s="5" t="s">
        <v>2406</v>
      </c>
      <c r="D557" s="5" t="s">
        <v>1</v>
      </c>
      <c r="E557" s="5" t="s">
        <v>2407</v>
      </c>
      <c r="F557" s="5" t="s">
        <v>1</v>
      </c>
      <c r="G557" s="5" t="s">
        <v>770</v>
      </c>
      <c r="H557" s="5" t="s">
        <v>216</v>
      </c>
      <c r="I557" s="5" t="s">
        <v>217</v>
      </c>
      <c r="J557" s="5" t="s">
        <v>1</v>
      </c>
      <c r="K557" s="5" t="s">
        <v>1</v>
      </c>
      <c r="L557" s="5" t="s">
        <v>1</v>
      </c>
      <c r="M557" s="5" t="s">
        <v>1</v>
      </c>
      <c r="N557" s="5" t="s">
        <v>1</v>
      </c>
      <c r="O557" s="5" t="s">
        <v>1</v>
      </c>
      <c r="P557" s="5" t="s">
        <v>1</v>
      </c>
    </row>
    <row r="558" spans="1:16" x14ac:dyDescent="0.2">
      <c r="A558" s="4">
        <v>625</v>
      </c>
      <c r="B558" s="5" t="s">
        <v>1</v>
      </c>
      <c r="C558" s="5" t="s">
        <v>2408</v>
      </c>
      <c r="D558" s="5" t="s">
        <v>1</v>
      </c>
      <c r="E558" s="5" t="s">
        <v>2409</v>
      </c>
      <c r="F558" s="5" t="s">
        <v>1</v>
      </c>
      <c r="G558" s="5" t="s">
        <v>2410</v>
      </c>
      <c r="H558" s="5" t="s">
        <v>1</v>
      </c>
      <c r="I558" s="5" t="s">
        <v>1661</v>
      </c>
      <c r="J558" s="5" t="s">
        <v>1</v>
      </c>
      <c r="K558" s="5" t="s">
        <v>1</v>
      </c>
      <c r="L558" s="5" t="s">
        <v>1</v>
      </c>
      <c r="M558" s="5" t="s">
        <v>1</v>
      </c>
      <c r="N558" s="5" t="s">
        <v>1</v>
      </c>
      <c r="O558" s="5" t="s">
        <v>1</v>
      </c>
      <c r="P558" s="5" t="s">
        <v>1</v>
      </c>
    </row>
    <row r="559" spans="1:16" x14ac:dyDescent="0.2">
      <c r="A559" s="4">
        <v>626</v>
      </c>
      <c r="B559" s="5" t="s">
        <v>1</v>
      </c>
      <c r="C559" s="5" t="s">
        <v>2411</v>
      </c>
      <c r="D559" s="5" t="s">
        <v>1</v>
      </c>
      <c r="E559" s="5" t="s">
        <v>2412</v>
      </c>
      <c r="F559" s="5" t="s">
        <v>1</v>
      </c>
      <c r="G559" s="5" t="s">
        <v>1</v>
      </c>
      <c r="H559" s="5" t="s">
        <v>1</v>
      </c>
      <c r="I559" s="5" t="s">
        <v>1661</v>
      </c>
      <c r="J559" s="5" t="s">
        <v>1</v>
      </c>
      <c r="K559" s="5" t="s">
        <v>1</v>
      </c>
      <c r="L559" s="5" t="s">
        <v>1</v>
      </c>
      <c r="M559" s="5" t="s">
        <v>1</v>
      </c>
      <c r="N559" s="5" t="s">
        <v>1</v>
      </c>
      <c r="O559" s="5" t="s">
        <v>1</v>
      </c>
      <c r="P559" s="5" t="s">
        <v>1</v>
      </c>
    </row>
    <row r="560" spans="1:16" x14ac:dyDescent="0.2">
      <c r="A560" s="4">
        <v>627</v>
      </c>
      <c r="B560" s="5" t="s">
        <v>1</v>
      </c>
      <c r="C560" s="5" t="s">
        <v>2413</v>
      </c>
      <c r="D560" s="5" t="s">
        <v>1</v>
      </c>
      <c r="E560" s="5" t="s">
        <v>2414</v>
      </c>
      <c r="F560" s="5" t="s">
        <v>1</v>
      </c>
      <c r="G560" s="5" t="s">
        <v>2415</v>
      </c>
      <c r="H560" s="5" t="s">
        <v>1</v>
      </c>
      <c r="I560" s="5" t="s">
        <v>1661</v>
      </c>
      <c r="J560" s="5" t="s">
        <v>1</v>
      </c>
      <c r="K560" s="5" t="s">
        <v>1</v>
      </c>
      <c r="L560" s="5" t="s">
        <v>1</v>
      </c>
      <c r="M560" s="5" t="s">
        <v>1</v>
      </c>
      <c r="N560" s="5" t="s">
        <v>1</v>
      </c>
      <c r="O560" s="5" t="s">
        <v>1</v>
      </c>
      <c r="P560" s="5" t="s">
        <v>1</v>
      </c>
    </row>
    <row r="561" spans="1:16" x14ac:dyDescent="0.2">
      <c r="A561" s="4">
        <v>628</v>
      </c>
      <c r="B561" s="5" t="s">
        <v>1</v>
      </c>
      <c r="C561" s="5" t="s">
        <v>2416</v>
      </c>
      <c r="D561" s="5" t="s">
        <v>1</v>
      </c>
      <c r="E561" s="5" t="s">
        <v>2417</v>
      </c>
      <c r="F561" s="5" t="s">
        <v>1</v>
      </c>
      <c r="G561" s="5" t="s">
        <v>2418</v>
      </c>
      <c r="H561" s="5" t="s">
        <v>1</v>
      </c>
      <c r="I561" s="5" t="s">
        <v>1661</v>
      </c>
      <c r="J561" s="5" t="s">
        <v>1</v>
      </c>
      <c r="K561" s="5" t="s">
        <v>1</v>
      </c>
      <c r="L561" s="5" t="s">
        <v>1</v>
      </c>
      <c r="M561" s="5" t="s">
        <v>1</v>
      </c>
      <c r="N561" s="5" t="s">
        <v>1</v>
      </c>
      <c r="O561" s="5" t="s">
        <v>1</v>
      </c>
      <c r="P561" s="5" t="s">
        <v>1</v>
      </c>
    </row>
    <row r="562" spans="1:16" x14ac:dyDescent="0.2">
      <c r="A562" s="4">
        <v>629</v>
      </c>
      <c r="B562" s="5" t="s">
        <v>1</v>
      </c>
      <c r="C562" s="5" t="s">
        <v>2419</v>
      </c>
      <c r="D562" s="5" t="s">
        <v>1</v>
      </c>
      <c r="E562" s="5" t="s">
        <v>2420</v>
      </c>
      <c r="F562" s="5" t="s">
        <v>1</v>
      </c>
      <c r="G562" s="5" t="s">
        <v>2421</v>
      </c>
      <c r="H562" s="5" t="s">
        <v>1</v>
      </c>
      <c r="I562" s="5" t="s">
        <v>1661</v>
      </c>
      <c r="J562" s="5" t="s">
        <v>1</v>
      </c>
      <c r="K562" s="5" t="s">
        <v>1</v>
      </c>
      <c r="L562" s="5" t="s">
        <v>1</v>
      </c>
      <c r="M562" s="5" t="s">
        <v>1</v>
      </c>
      <c r="N562" s="5" t="s">
        <v>1</v>
      </c>
      <c r="O562" s="5" t="s">
        <v>1</v>
      </c>
      <c r="P562" s="5" t="s">
        <v>1</v>
      </c>
    </row>
    <row r="563" spans="1:16" x14ac:dyDescent="0.2">
      <c r="A563" s="4">
        <v>630</v>
      </c>
      <c r="B563" s="5" t="s">
        <v>1</v>
      </c>
      <c r="C563" s="5" t="s">
        <v>2422</v>
      </c>
      <c r="D563" s="5" t="s">
        <v>1</v>
      </c>
      <c r="E563" s="5" t="s">
        <v>2423</v>
      </c>
      <c r="F563" s="5" t="s">
        <v>1</v>
      </c>
      <c r="G563" s="5" t="s">
        <v>2424</v>
      </c>
      <c r="H563" s="5" t="s">
        <v>1</v>
      </c>
      <c r="I563" s="5" t="s">
        <v>1661</v>
      </c>
      <c r="J563" s="5" t="s">
        <v>1</v>
      </c>
      <c r="K563" s="5" t="s">
        <v>1</v>
      </c>
      <c r="L563" s="5" t="s">
        <v>1</v>
      </c>
      <c r="M563" s="5" t="s">
        <v>1</v>
      </c>
      <c r="N563" s="5" t="s">
        <v>1</v>
      </c>
      <c r="O563" s="5" t="s">
        <v>1</v>
      </c>
      <c r="P563" s="5" t="s">
        <v>1</v>
      </c>
    </row>
    <row r="564" spans="1:16" x14ac:dyDescent="0.2">
      <c r="A564" s="4">
        <v>631</v>
      </c>
      <c r="B564" s="5" t="s">
        <v>896</v>
      </c>
      <c r="C564" s="5" t="s">
        <v>2425</v>
      </c>
      <c r="D564" s="5" t="s">
        <v>1</v>
      </c>
      <c r="E564" s="5" t="s">
        <v>2426</v>
      </c>
      <c r="F564" s="5" t="s">
        <v>1</v>
      </c>
      <c r="G564" s="5" t="s">
        <v>895</v>
      </c>
      <c r="H564" s="5" t="s">
        <v>216</v>
      </c>
      <c r="I564" s="5" t="s">
        <v>217</v>
      </c>
      <c r="J564" s="5" t="s">
        <v>1</v>
      </c>
      <c r="K564" s="5" t="s">
        <v>1</v>
      </c>
      <c r="L564" s="5" t="s">
        <v>1</v>
      </c>
      <c r="M564" s="5" t="s">
        <v>1</v>
      </c>
      <c r="N564" s="5" t="s">
        <v>1</v>
      </c>
      <c r="O564" s="5" t="s">
        <v>1</v>
      </c>
      <c r="P564" s="5" t="s">
        <v>1</v>
      </c>
    </row>
    <row r="565" spans="1:16" x14ac:dyDescent="0.2">
      <c r="A565" s="4">
        <v>632</v>
      </c>
      <c r="B565" s="5" t="s">
        <v>1</v>
      </c>
      <c r="C565" s="5" t="s">
        <v>2427</v>
      </c>
      <c r="D565" s="5" t="s">
        <v>1</v>
      </c>
      <c r="E565" s="5" t="s">
        <v>2428</v>
      </c>
      <c r="F565" s="5" t="s">
        <v>1</v>
      </c>
      <c r="G565" s="5" t="s">
        <v>2429</v>
      </c>
      <c r="H565" s="5" t="s">
        <v>1</v>
      </c>
      <c r="I565" s="5" t="s">
        <v>1661</v>
      </c>
      <c r="J565" s="5" t="s">
        <v>1</v>
      </c>
      <c r="K565" s="5" t="s">
        <v>1</v>
      </c>
      <c r="L565" s="5" t="s">
        <v>1</v>
      </c>
      <c r="M565" s="5" t="s">
        <v>1</v>
      </c>
      <c r="N565" s="5" t="s">
        <v>1</v>
      </c>
      <c r="O565" s="5" t="s">
        <v>1</v>
      </c>
      <c r="P565" s="5" t="s">
        <v>1</v>
      </c>
    </row>
    <row r="566" spans="1:16" x14ac:dyDescent="0.2">
      <c r="A566" s="4">
        <v>633</v>
      </c>
      <c r="B566" s="5" t="s">
        <v>1</v>
      </c>
      <c r="C566" s="5" t="s">
        <v>2430</v>
      </c>
      <c r="D566" s="5" t="s">
        <v>1</v>
      </c>
      <c r="E566" s="5" t="s">
        <v>2059</v>
      </c>
      <c r="F566" s="5" t="s">
        <v>1</v>
      </c>
      <c r="G566" s="5" t="s">
        <v>2060</v>
      </c>
      <c r="H566" s="5" t="s">
        <v>1</v>
      </c>
      <c r="I566" s="5" t="s">
        <v>1661</v>
      </c>
      <c r="J566" s="5" t="s">
        <v>1</v>
      </c>
      <c r="K566" s="5" t="s">
        <v>1</v>
      </c>
      <c r="L566" s="5" t="s">
        <v>1</v>
      </c>
      <c r="M566" s="5" t="s">
        <v>1</v>
      </c>
      <c r="N566" s="5" t="s">
        <v>1</v>
      </c>
      <c r="O566" s="5" t="s">
        <v>1</v>
      </c>
      <c r="P566" s="5" t="s">
        <v>1</v>
      </c>
    </row>
    <row r="567" spans="1:16" x14ac:dyDescent="0.2">
      <c r="A567" s="4">
        <v>634</v>
      </c>
      <c r="B567" s="5" t="s">
        <v>1</v>
      </c>
      <c r="C567" s="5" t="s">
        <v>2431</v>
      </c>
      <c r="D567" s="5" t="s">
        <v>1</v>
      </c>
      <c r="E567" s="5" t="s">
        <v>2168</v>
      </c>
      <c r="F567" s="5" t="s">
        <v>1</v>
      </c>
      <c r="G567" s="5" t="s">
        <v>2169</v>
      </c>
      <c r="H567" s="5" t="s">
        <v>1</v>
      </c>
      <c r="I567" s="5" t="s">
        <v>1661</v>
      </c>
      <c r="J567" s="5" t="s">
        <v>1</v>
      </c>
      <c r="K567" s="5" t="s">
        <v>1</v>
      </c>
      <c r="L567" s="5" t="s">
        <v>1</v>
      </c>
      <c r="M567" s="5" t="s">
        <v>1</v>
      </c>
      <c r="N567" s="5" t="s">
        <v>1</v>
      </c>
      <c r="O567" s="5" t="s">
        <v>1</v>
      </c>
      <c r="P567" s="5" t="s">
        <v>1</v>
      </c>
    </row>
    <row r="568" spans="1:16" x14ac:dyDescent="0.2">
      <c r="A568" s="4">
        <v>635</v>
      </c>
      <c r="B568" s="5" t="s">
        <v>1</v>
      </c>
      <c r="C568" s="5" t="s">
        <v>2432</v>
      </c>
      <c r="D568" s="5" t="s">
        <v>1</v>
      </c>
      <c r="E568" s="5" t="s">
        <v>2433</v>
      </c>
      <c r="F568" s="5" t="s">
        <v>1</v>
      </c>
      <c r="G568" s="5" t="s">
        <v>2434</v>
      </c>
      <c r="H568" s="5" t="s">
        <v>1</v>
      </c>
      <c r="I568" s="5" t="s">
        <v>1661</v>
      </c>
      <c r="J568" s="5" t="s">
        <v>1</v>
      </c>
      <c r="K568" s="5" t="s">
        <v>1</v>
      </c>
      <c r="L568" s="5" t="s">
        <v>1</v>
      </c>
      <c r="M568" s="5" t="s">
        <v>1</v>
      </c>
      <c r="N568" s="5" t="s">
        <v>1</v>
      </c>
      <c r="O568" s="5" t="s">
        <v>1</v>
      </c>
      <c r="P568" s="5" t="s">
        <v>1</v>
      </c>
    </row>
    <row r="569" spans="1:16" x14ac:dyDescent="0.2">
      <c r="A569" s="4">
        <v>636</v>
      </c>
      <c r="B569" s="5" t="s">
        <v>1</v>
      </c>
      <c r="C569" s="5" t="s">
        <v>2435</v>
      </c>
      <c r="D569" s="5" t="s">
        <v>1</v>
      </c>
      <c r="E569" s="5" t="s">
        <v>2436</v>
      </c>
      <c r="F569" s="5" t="s">
        <v>1</v>
      </c>
      <c r="G569" s="5" t="s">
        <v>2437</v>
      </c>
      <c r="H569" s="5" t="s">
        <v>1</v>
      </c>
      <c r="I569" s="5" t="s">
        <v>217</v>
      </c>
      <c r="J569" s="5" t="s">
        <v>1</v>
      </c>
      <c r="K569" s="5" t="s">
        <v>1</v>
      </c>
      <c r="L569" s="5" t="s">
        <v>1</v>
      </c>
      <c r="M569" s="5" t="s">
        <v>1</v>
      </c>
      <c r="N569" s="5" t="s">
        <v>1</v>
      </c>
      <c r="O569" s="5" t="s">
        <v>1</v>
      </c>
      <c r="P569" s="5" t="s">
        <v>1</v>
      </c>
    </row>
    <row r="570" spans="1:16" x14ac:dyDescent="0.2">
      <c r="A570" s="4">
        <v>637</v>
      </c>
      <c r="B570" s="5" t="s">
        <v>1</v>
      </c>
      <c r="C570" s="5" t="s">
        <v>2438</v>
      </c>
      <c r="D570" s="5" t="s">
        <v>1</v>
      </c>
      <c r="E570" s="5" t="s">
        <v>2439</v>
      </c>
      <c r="F570" s="5" t="s">
        <v>1</v>
      </c>
      <c r="G570" s="5" t="s">
        <v>2440</v>
      </c>
      <c r="H570" s="5" t="s">
        <v>1</v>
      </c>
      <c r="I570" s="5" t="s">
        <v>1661</v>
      </c>
      <c r="J570" s="5" t="s">
        <v>1</v>
      </c>
      <c r="K570" s="5" t="s">
        <v>1</v>
      </c>
      <c r="L570" s="5" t="s">
        <v>1</v>
      </c>
      <c r="M570" s="5" t="s">
        <v>1</v>
      </c>
      <c r="N570" s="5" t="s">
        <v>1</v>
      </c>
      <c r="O570" s="5" t="s">
        <v>1</v>
      </c>
      <c r="P570" s="5" t="s">
        <v>1</v>
      </c>
    </row>
    <row r="571" spans="1:16" x14ac:dyDescent="0.2">
      <c r="A571" s="4">
        <v>638</v>
      </c>
      <c r="B571" s="5" t="s">
        <v>1</v>
      </c>
      <c r="C571" s="5" t="s">
        <v>2441</v>
      </c>
      <c r="D571" s="5" t="s">
        <v>1</v>
      </c>
      <c r="E571" s="5" t="s">
        <v>2442</v>
      </c>
      <c r="F571" s="5" t="s">
        <v>1</v>
      </c>
      <c r="G571" s="5" t="s">
        <v>1</v>
      </c>
      <c r="H571" s="5" t="s">
        <v>1</v>
      </c>
      <c r="I571" s="5" t="s">
        <v>1661</v>
      </c>
      <c r="J571" s="5" t="s">
        <v>1</v>
      </c>
      <c r="K571" s="5" t="s">
        <v>1</v>
      </c>
      <c r="L571" s="5" t="s">
        <v>1</v>
      </c>
      <c r="M571" s="5" t="s">
        <v>1</v>
      </c>
      <c r="N571" s="5" t="s">
        <v>1</v>
      </c>
      <c r="O571" s="5" t="s">
        <v>1</v>
      </c>
      <c r="P571" s="5" t="s">
        <v>1</v>
      </c>
    </row>
    <row r="572" spans="1:16" x14ac:dyDescent="0.2">
      <c r="A572" s="4">
        <v>639</v>
      </c>
      <c r="B572" s="5" t="s">
        <v>1</v>
      </c>
      <c r="C572" s="5" t="s">
        <v>2443</v>
      </c>
      <c r="D572" s="5" t="s">
        <v>1</v>
      </c>
      <c r="E572" s="5" t="s">
        <v>2444</v>
      </c>
      <c r="F572" s="5" t="s">
        <v>1</v>
      </c>
      <c r="G572" s="5" t="s">
        <v>2445</v>
      </c>
      <c r="H572" s="5" t="s">
        <v>1</v>
      </c>
      <c r="I572" s="5" t="s">
        <v>1661</v>
      </c>
      <c r="J572" s="5" t="s">
        <v>1</v>
      </c>
      <c r="K572" s="5" t="s">
        <v>1</v>
      </c>
      <c r="L572" s="5" t="s">
        <v>1</v>
      </c>
      <c r="M572" s="5" t="s">
        <v>1</v>
      </c>
      <c r="N572" s="5" t="s">
        <v>1</v>
      </c>
      <c r="O572" s="5" t="s">
        <v>1</v>
      </c>
      <c r="P572" s="5" t="s">
        <v>1</v>
      </c>
    </row>
    <row r="573" spans="1:16" x14ac:dyDescent="0.2">
      <c r="A573" s="4">
        <v>640</v>
      </c>
      <c r="B573" s="5" t="s">
        <v>1</v>
      </c>
      <c r="C573" s="5" t="s">
        <v>2446</v>
      </c>
      <c r="D573" s="5" t="s">
        <v>1</v>
      </c>
      <c r="E573" s="5" t="s">
        <v>2447</v>
      </c>
      <c r="F573" s="5" t="s">
        <v>1</v>
      </c>
      <c r="G573" s="5" t="s">
        <v>1708</v>
      </c>
      <c r="H573" s="5" t="s">
        <v>1</v>
      </c>
      <c r="I573" s="5" t="s">
        <v>1661</v>
      </c>
      <c r="J573" s="5" t="s">
        <v>1</v>
      </c>
      <c r="K573" s="5" t="s">
        <v>1</v>
      </c>
      <c r="L573" s="5" t="s">
        <v>1</v>
      </c>
      <c r="M573" s="5" t="s">
        <v>1</v>
      </c>
      <c r="N573" s="5" t="s">
        <v>1</v>
      </c>
      <c r="O573" s="5" t="s">
        <v>1</v>
      </c>
      <c r="P573" s="5" t="s">
        <v>1</v>
      </c>
    </row>
    <row r="574" spans="1:16" x14ac:dyDescent="0.2">
      <c r="A574" s="4">
        <v>641</v>
      </c>
      <c r="B574" s="5" t="s">
        <v>1287</v>
      </c>
      <c r="C574" s="5" t="s">
        <v>2448</v>
      </c>
      <c r="D574" s="5" t="s">
        <v>1</v>
      </c>
      <c r="E574" s="5" t="s">
        <v>2449</v>
      </c>
      <c r="F574" s="5" t="s">
        <v>1</v>
      </c>
      <c r="G574" s="5" t="s">
        <v>1286</v>
      </c>
      <c r="H574" s="5" t="s">
        <v>216</v>
      </c>
      <c r="I574" s="5" t="s">
        <v>217</v>
      </c>
      <c r="J574" s="5" t="s">
        <v>1</v>
      </c>
      <c r="K574" s="5" t="s">
        <v>1</v>
      </c>
      <c r="L574" s="5" t="s">
        <v>1</v>
      </c>
      <c r="M574" s="5" t="s">
        <v>1</v>
      </c>
      <c r="N574" s="5" t="s">
        <v>1</v>
      </c>
      <c r="O574" s="5" t="s">
        <v>1</v>
      </c>
      <c r="P574" s="5" t="s">
        <v>1</v>
      </c>
    </row>
    <row r="575" spans="1:16" x14ac:dyDescent="0.2">
      <c r="A575" s="4">
        <v>642</v>
      </c>
      <c r="B575" s="5" t="s">
        <v>1</v>
      </c>
      <c r="C575" s="5" t="s">
        <v>2450</v>
      </c>
      <c r="D575" s="5" t="s">
        <v>1</v>
      </c>
      <c r="E575" s="5" t="s">
        <v>2451</v>
      </c>
      <c r="F575" s="5" t="s">
        <v>1</v>
      </c>
      <c r="G575" s="5" t="s">
        <v>2452</v>
      </c>
      <c r="H575" s="5" t="s">
        <v>1</v>
      </c>
      <c r="I575" s="5" t="s">
        <v>1661</v>
      </c>
      <c r="J575" s="5" t="s">
        <v>1</v>
      </c>
      <c r="K575" s="5" t="s">
        <v>1</v>
      </c>
      <c r="L575" s="5" t="s">
        <v>1</v>
      </c>
      <c r="M575" s="5" t="s">
        <v>1</v>
      </c>
      <c r="N575" s="5" t="s">
        <v>1</v>
      </c>
      <c r="O575" s="5" t="s">
        <v>1</v>
      </c>
      <c r="P575" s="5" t="s">
        <v>1</v>
      </c>
    </row>
    <row r="576" spans="1:16" x14ac:dyDescent="0.2">
      <c r="A576" s="4">
        <v>643</v>
      </c>
      <c r="B576" s="5" t="s">
        <v>917</v>
      </c>
      <c r="C576" s="5" t="s">
        <v>2453</v>
      </c>
      <c r="D576" s="5" t="s">
        <v>1</v>
      </c>
      <c r="E576" s="5" t="s">
        <v>918</v>
      </c>
      <c r="F576" s="5" t="s">
        <v>1</v>
      </c>
      <c r="G576" s="5" t="s">
        <v>916</v>
      </c>
      <c r="H576" s="5" t="s">
        <v>216</v>
      </c>
      <c r="I576" s="5" t="s">
        <v>217</v>
      </c>
      <c r="J576" s="5" t="s">
        <v>918</v>
      </c>
      <c r="K576" s="5" t="s">
        <v>919</v>
      </c>
      <c r="L576" s="5" t="s">
        <v>920</v>
      </c>
      <c r="M576" s="5" t="s">
        <v>921</v>
      </c>
      <c r="N576" s="5" t="s">
        <v>922</v>
      </c>
      <c r="O576" s="5" t="s">
        <v>223</v>
      </c>
      <c r="P576" s="5" t="s">
        <v>923</v>
      </c>
    </row>
    <row r="577" spans="1:16" x14ac:dyDescent="0.2">
      <c r="A577" s="4">
        <v>644</v>
      </c>
      <c r="B577" s="5" t="s">
        <v>1</v>
      </c>
      <c r="C577" s="5" t="s">
        <v>2454</v>
      </c>
      <c r="D577" s="5" t="s">
        <v>1</v>
      </c>
      <c r="E577" s="5" t="s">
        <v>2455</v>
      </c>
      <c r="F577" s="5" t="s">
        <v>1</v>
      </c>
      <c r="G577" s="5" t="s">
        <v>1724</v>
      </c>
      <c r="H577" s="5" t="s">
        <v>1</v>
      </c>
      <c r="I577" s="5" t="s">
        <v>1661</v>
      </c>
      <c r="J577" s="5" t="s">
        <v>1</v>
      </c>
      <c r="K577" s="5" t="s">
        <v>1</v>
      </c>
      <c r="L577" s="5" t="s">
        <v>1</v>
      </c>
      <c r="M577" s="5" t="s">
        <v>1</v>
      </c>
      <c r="N577" s="5" t="s">
        <v>1</v>
      </c>
      <c r="O577" s="5" t="s">
        <v>1</v>
      </c>
      <c r="P577" s="5" t="s">
        <v>1</v>
      </c>
    </row>
    <row r="578" spans="1:16" x14ac:dyDescent="0.2">
      <c r="A578" s="4">
        <v>645</v>
      </c>
      <c r="B578" s="5" t="s">
        <v>1</v>
      </c>
      <c r="C578" s="5" t="s">
        <v>2456</v>
      </c>
      <c r="D578" s="5" t="s">
        <v>1</v>
      </c>
      <c r="E578" s="5" t="s">
        <v>2457</v>
      </c>
      <c r="F578" s="5" t="s">
        <v>1</v>
      </c>
      <c r="G578" s="5" t="s">
        <v>2458</v>
      </c>
      <c r="H578" s="5" t="s">
        <v>1</v>
      </c>
      <c r="I578" s="5" t="s">
        <v>1661</v>
      </c>
      <c r="J578" s="5" t="s">
        <v>1</v>
      </c>
      <c r="K578" s="5" t="s">
        <v>1</v>
      </c>
      <c r="L578" s="5" t="s">
        <v>1</v>
      </c>
      <c r="M578" s="5" t="s">
        <v>1</v>
      </c>
      <c r="N578" s="5" t="s">
        <v>1</v>
      </c>
      <c r="O578" s="5" t="s">
        <v>1</v>
      </c>
      <c r="P578" s="5" t="s">
        <v>1</v>
      </c>
    </row>
    <row r="579" spans="1:16" x14ac:dyDescent="0.2">
      <c r="A579" s="4">
        <v>646</v>
      </c>
      <c r="B579" s="5" t="s">
        <v>1</v>
      </c>
      <c r="C579" s="5" t="s">
        <v>2459</v>
      </c>
      <c r="D579" s="5" t="s">
        <v>1</v>
      </c>
      <c r="E579" s="5" t="s">
        <v>2460</v>
      </c>
      <c r="F579" s="5" t="s">
        <v>1</v>
      </c>
      <c r="G579" s="5" t="s">
        <v>2461</v>
      </c>
      <c r="H579" s="5" t="s">
        <v>1</v>
      </c>
      <c r="I579" s="5" t="s">
        <v>1661</v>
      </c>
      <c r="J579" s="5" t="s">
        <v>1</v>
      </c>
      <c r="K579" s="5" t="s">
        <v>1</v>
      </c>
      <c r="L579" s="5" t="s">
        <v>1</v>
      </c>
      <c r="M579" s="5" t="s">
        <v>1</v>
      </c>
      <c r="N579" s="5" t="s">
        <v>1</v>
      </c>
      <c r="O579" s="5" t="s">
        <v>1</v>
      </c>
      <c r="P579" s="5" t="s">
        <v>1</v>
      </c>
    </row>
    <row r="580" spans="1:16" x14ac:dyDescent="0.2">
      <c r="A580" s="4">
        <v>647</v>
      </c>
      <c r="B580" s="5" t="s">
        <v>1</v>
      </c>
      <c r="C580" s="5" t="s">
        <v>2462</v>
      </c>
      <c r="D580" s="5" t="s">
        <v>1</v>
      </c>
      <c r="E580" s="5" t="s">
        <v>2194</v>
      </c>
      <c r="F580" s="5" t="s">
        <v>1</v>
      </c>
      <c r="G580" s="5" t="s">
        <v>2195</v>
      </c>
      <c r="H580" s="5" t="s">
        <v>1</v>
      </c>
      <c r="I580" s="5" t="s">
        <v>1661</v>
      </c>
      <c r="J580" s="5" t="s">
        <v>1</v>
      </c>
      <c r="K580" s="5" t="s">
        <v>1</v>
      </c>
      <c r="L580" s="5" t="s">
        <v>1</v>
      </c>
      <c r="M580" s="5" t="s">
        <v>1</v>
      </c>
      <c r="N580" s="5" t="s">
        <v>1</v>
      </c>
      <c r="O580" s="5" t="s">
        <v>1</v>
      </c>
      <c r="P580" s="5" t="s">
        <v>1</v>
      </c>
    </row>
    <row r="581" spans="1:16" x14ac:dyDescent="0.2">
      <c r="A581" s="4">
        <v>648</v>
      </c>
      <c r="B581" s="5" t="s">
        <v>1</v>
      </c>
      <c r="C581" s="5" t="s">
        <v>2463</v>
      </c>
      <c r="D581" s="5" t="s">
        <v>1</v>
      </c>
      <c r="E581" s="5" t="s">
        <v>2464</v>
      </c>
      <c r="F581" s="5" t="s">
        <v>1</v>
      </c>
      <c r="G581" s="5" t="s">
        <v>2182</v>
      </c>
      <c r="H581" s="5" t="s">
        <v>1</v>
      </c>
      <c r="I581" s="5" t="s">
        <v>1661</v>
      </c>
      <c r="J581" s="5" t="s">
        <v>1</v>
      </c>
      <c r="K581" s="5" t="s">
        <v>1</v>
      </c>
      <c r="L581" s="5" t="s">
        <v>1</v>
      </c>
      <c r="M581" s="5" t="s">
        <v>1</v>
      </c>
      <c r="N581" s="5" t="s">
        <v>1</v>
      </c>
      <c r="O581" s="5" t="s">
        <v>1</v>
      </c>
      <c r="P581" s="5" t="s">
        <v>1</v>
      </c>
    </row>
    <row r="582" spans="1:16" x14ac:dyDescent="0.2">
      <c r="A582" s="4">
        <v>649</v>
      </c>
      <c r="B582" s="5" t="s">
        <v>1</v>
      </c>
      <c r="C582" s="5" t="s">
        <v>2465</v>
      </c>
      <c r="D582" s="5" t="s">
        <v>1</v>
      </c>
      <c r="E582" s="5" t="s">
        <v>2466</v>
      </c>
      <c r="F582" s="5" t="s">
        <v>1</v>
      </c>
      <c r="G582" s="5" t="s">
        <v>2467</v>
      </c>
      <c r="H582" s="5" t="s">
        <v>1</v>
      </c>
      <c r="I582" s="5" t="s">
        <v>1661</v>
      </c>
      <c r="J582" s="5" t="s">
        <v>1</v>
      </c>
      <c r="K582" s="5" t="s">
        <v>1</v>
      </c>
      <c r="L582" s="5" t="s">
        <v>1</v>
      </c>
      <c r="M582" s="5" t="s">
        <v>1</v>
      </c>
      <c r="N582" s="5" t="s">
        <v>1</v>
      </c>
      <c r="O582" s="5" t="s">
        <v>1</v>
      </c>
      <c r="P582" s="5" t="s">
        <v>1</v>
      </c>
    </row>
    <row r="583" spans="1:16" x14ac:dyDescent="0.2">
      <c r="A583" s="4">
        <v>650</v>
      </c>
      <c r="B583" s="5" t="s">
        <v>1</v>
      </c>
      <c r="C583" s="5" t="s">
        <v>2468</v>
      </c>
      <c r="D583" s="5" t="s">
        <v>1</v>
      </c>
      <c r="E583" s="5" t="s">
        <v>2469</v>
      </c>
      <c r="F583" s="5" t="s">
        <v>1</v>
      </c>
      <c r="G583" s="5" t="s">
        <v>2470</v>
      </c>
      <c r="H583" s="5" t="s">
        <v>1</v>
      </c>
      <c r="I583" s="5" t="s">
        <v>1630</v>
      </c>
      <c r="J583" s="5" t="s">
        <v>1</v>
      </c>
      <c r="K583" s="5" t="s">
        <v>1</v>
      </c>
      <c r="L583" s="5" t="s">
        <v>1</v>
      </c>
      <c r="M583" s="5" t="s">
        <v>1</v>
      </c>
      <c r="N583" s="5" t="s">
        <v>1</v>
      </c>
      <c r="O583" s="5" t="s">
        <v>1</v>
      </c>
      <c r="P583" s="5" t="s">
        <v>1</v>
      </c>
    </row>
    <row r="584" spans="1:16" x14ac:dyDescent="0.2">
      <c r="A584" s="4">
        <v>651</v>
      </c>
      <c r="B584" s="5" t="s">
        <v>1</v>
      </c>
      <c r="C584" s="5" t="s">
        <v>2471</v>
      </c>
      <c r="D584" s="5" t="s">
        <v>1</v>
      </c>
      <c r="E584" s="5" t="s">
        <v>2472</v>
      </c>
      <c r="F584" s="5" t="s">
        <v>1</v>
      </c>
      <c r="G584" s="5" t="s">
        <v>2473</v>
      </c>
      <c r="H584" s="5" t="s">
        <v>1</v>
      </c>
      <c r="I584" s="5" t="s">
        <v>217</v>
      </c>
      <c r="J584" s="5" t="s">
        <v>1</v>
      </c>
      <c r="K584" s="5" t="s">
        <v>1</v>
      </c>
      <c r="L584" s="5" t="s">
        <v>1</v>
      </c>
      <c r="M584" s="5" t="s">
        <v>1</v>
      </c>
      <c r="N584" s="5" t="s">
        <v>1</v>
      </c>
      <c r="O584" s="5" t="s">
        <v>1</v>
      </c>
      <c r="P584" s="5" t="s">
        <v>1</v>
      </c>
    </row>
    <row r="585" spans="1:16" x14ac:dyDescent="0.2">
      <c r="A585" s="4">
        <v>652</v>
      </c>
      <c r="B585" s="5" t="s">
        <v>1</v>
      </c>
      <c r="C585" s="5" t="s">
        <v>2474</v>
      </c>
      <c r="D585" s="5" t="s">
        <v>1</v>
      </c>
      <c r="E585" s="5" t="s">
        <v>2475</v>
      </c>
      <c r="F585" s="5" t="s">
        <v>1</v>
      </c>
      <c r="G585" s="5" t="s">
        <v>2476</v>
      </c>
      <c r="H585" s="5" t="s">
        <v>1</v>
      </c>
      <c r="I585" s="5" t="s">
        <v>1661</v>
      </c>
      <c r="J585" s="5" t="s">
        <v>1</v>
      </c>
      <c r="K585" s="5" t="s">
        <v>1</v>
      </c>
      <c r="L585" s="5" t="s">
        <v>1</v>
      </c>
      <c r="M585" s="5" t="s">
        <v>1</v>
      </c>
      <c r="N585" s="5" t="s">
        <v>1</v>
      </c>
      <c r="O585" s="5" t="s">
        <v>1</v>
      </c>
      <c r="P585" s="5" t="s">
        <v>1</v>
      </c>
    </row>
    <row r="586" spans="1:16" x14ac:dyDescent="0.2">
      <c r="A586" s="4">
        <v>653</v>
      </c>
      <c r="B586" s="5" t="s">
        <v>1</v>
      </c>
      <c r="C586" s="5" t="s">
        <v>2477</v>
      </c>
      <c r="D586" s="5" t="s">
        <v>1</v>
      </c>
      <c r="E586" s="5" t="s">
        <v>2478</v>
      </c>
      <c r="F586" s="5" t="s">
        <v>1</v>
      </c>
      <c r="G586" s="5" t="s">
        <v>2479</v>
      </c>
      <c r="H586" s="5" t="s">
        <v>1</v>
      </c>
      <c r="I586" s="5" t="s">
        <v>1661</v>
      </c>
      <c r="J586" s="5" t="s">
        <v>1</v>
      </c>
      <c r="K586" s="5" t="s">
        <v>1</v>
      </c>
      <c r="L586" s="5" t="s">
        <v>1</v>
      </c>
      <c r="M586" s="5" t="s">
        <v>1</v>
      </c>
      <c r="N586" s="5" t="s">
        <v>1</v>
      </c>
      <c r="O586" s="5" t="s">
        <v>1</v>
      </c>
      <c r="P586" s="5" t="s">
        <v>1</v>
      </c>
    </row>
    <row r="587" spans="1:16" x14ac:dyDescent="0.2">
      <c r="A587" s="4">
        <v>654</v>
      </c>
      <c r="B587" s="5" t="s">
        <v>1</v>
      </c>
      <c r="C587" s="5" t="s">
        <v>2480</v>
      </c>
      <c r="D587" s="5" t="s">
        <v>1</v>
      </c>
      <c r="E587" s="5" t="s">
        <v>2481</v>
      </c>
      <c r="F587" s="5" t="s">
        <v>1</v>
      </c>
      <c r="G587" s="5" t="s">
        <v>2482</v>
      </c>
      <c r="H587" s="5" t="s">
        <v>1</v>
      </c>
      <c r="I587" s="5" t="s">
        <v>1661</v>
      </c>
      <c r="J587" s="5" t="s">
        <v>1</v>
      </c>
      <c r="K587" s="5" t="s">
        <v>1</v>
      </c>
      <c r="L587" s="5" t="s">
        <v>1</v>
      </c>
      <c r="M587" s="5" t="s">
        <v>1</v>
      </c>
      <c r="N587" s="5" t="s">
        <v>1</v>
      </c>
      <c r="O587" s="5" t="s">
        <v>1</v>
      </c>
      <c r="P587" s="5" t="s">
        <v>1</v>
      </c>
    </row>
    <row r="588" spans="1:16" x14ac:dyDescent="0.2">
      <c r="A588" s="4">
        <v>655</v>
      </c>
      <c r="B588" s="5" t="s">
        <v>1</v>
      </c>
      <c r="C588" s="5" t="s">
        <v>2483</v>
      </c>
      <c r="D588" s="5" t="s">
        <v>1</v>
      </c>
      <c r="E588" s="5" t="s">
        <v>2484</v>
      </c>
      <c r="F588" s="5" t="s">
        <v>1</v>
      </c>
      <c r="G588" s="5" t="s">
        <v>2485</v>
      </c>
      <c r="H588" s="5" t="s">
        <v>1</v>
      </c>
      <c r="I588" s="5" t="s">
        <v>1661</v>
      </c>
      <c r="J588" s="5" t="s">
        <v>1</v>
      </c>
      <c r="K588" s="5" t="s">
        <v>1</v>
      </c>
      <c r="L588" s="5" t="s">
        <v>1</v>
      </c>
      <c r="M588" s="5" t="s">
        <v>1</v>
      </c>
      <c r="N588" s="5" t="s">
        <v>1</v>
      </c>
      <c r="O588" s="5" t="s">
        <v>1</v>
      </c>
      <c r="P588" s="5" t="s">
        <v>1</v>
      </c>
    </row>
    <row r="589" spans="1:16" x14ac:dyDescent="0.2">
      <c r="A589" s="4">
        <v>656</v>
      </c>
      <c r="B589" s="5" t="s">
        <v>1206</v>
      </c>
      <c r="C589" s="5" t="s">
        <v>2486</v>
      </c>
      <c r="D589" s="5" t="s">
        <v>1</v>
      </c>
      <c r="E589" s="5" t="s">
        <v>2487</v>
      </c>
      <c r="F589" s="5" t="s">
        <v>1</v>
      </c>
      <c r="G589" s="5" t="s">
        <v>1205</v>
      </c>
      <c r="H589" s="5" t="s">
        <v>216</v>
      </c>
      <c r="I589" s="5" t="s">
        <v>217</v>
      </c>
      <c r="J589" s="5" t="s">
        <v>1</v>
      </c>
      <c r="K589" s="5" t="s">
        <v>1</v>
      </c>
      <c r="L589" s="5" t="s">
        <v>1</v>
      </c>
      <c r="M589" s="5" t="s">
        <v>1</v>
      </c>
      <c r="N589" s="5" t="s">
        <v>1</v>
      </c>
      <c r="O589" s="5" t="s">
        <v>1</v>
      </c>
      <c r="P589" s="5" t="s">
        <v>1</v>
      </c>
    </row>
    <row r="590" spans="1:16" x14ac:dyDescent="0.2">
      <c r="A590" s="4">
        <v>657</v>
      </c>
      <c r="B590" s="5" t="s">
        <v>1</v>
      </c>
      <c r="C590" s="5" t="s">
        <v>2488</v>
      </c>
      <c r="D590" s="5" t="s">
        <v>1</v>
      </c>
      <c r="E590" s="5" t="s">
        <v>2489</v>
      </c>
      <c r="F590" s="5" t="s">
        <v>1</v>
      </c>
      <c r="G590" s="5" t="s">
        <v>2490</v>
      </c>
      <c r="H590" s="5" t="s">
        <v>1</v>
      </c>
      <c r="I590" s="5" t="s">
        <v>1</v>
      </c>
      <c r="J590" s="5" t="s">
        <v>1</v>
      </c>
      <c r="K590" s="5" t="s">
        <v>1</v>
      </c>
      <c r="L590" s="5" t="s">
        <v>1</v>
      </c>
      <c r="M590" s="5" t="s">
        <v>1</v>
      </c>
      <c r="N590" s="5" t="s">
        <v>1</v>
      </c>
      <c r="O590" s="5" t="s">
        <v>1</v>
      </c>
      <c r="P590" s="5" t="s">
        <v>1</v>
      </c>
    </row>
    <row r="591" spans="1:16" x14ac:dyDescent="0.2">
      <c r="A591" s="4">
        <v>658</v>
      </c>
      <c r="B591" s="5" t="s">
        <v>416</v>
      </c>
      <c r="C591" s="5" t="s">
        <v>2491</v>
      </c>
      <c r="D591" s="5" t="s">
        <v>1</v>
      </c>
      <c r="E591" s="5" t="s">
        <v>2492</v>
      </c>
      <c r="F591" s="5" t="s">
        <v>1</v>
      </c>
      <c r="G591" s="5" t="s">
        <v>415</v>
      </c>
      <c r="H591" s="5" t="s">
        <v>313</v>
      </c>
      <c r="I591" s="5" t="s">
        <v>217</v>
      </c>
      <c r="J591" s="5" t="s">
        <v>1</v>
      </c>
      <c r="K591" s="5" t="s">
        <v>1</v>
      </c>
      <c r="L591" s="5" t="s">
        <v>1</v>
      </c>
      <c r="M591" s="5" t="s">
        <v>1</v>
      </c>
      <c r="N591" s="5" t="s">
        <v>1</v>
      </c>
      <c r="O591" s="5" t="s">
        <v>1</v>
      </c>
      <c r="P591" s="5" t="s">
        <v>1</v>
      </c>
    </row>
    <row r="592" spans="1:16" x14ac:dyDescent="0.2">
      <c r="A592" s="4">
        <v>659</v>
      </c>
      <c r="B592" s="5" t="s">
        <v>1</v>
      </c>
      <c r="C592" s="5" t="s">
        <v>2493</v>
      </c>
      <c r="D592" s="5" t="s">
        <v>1</v>
      </c>
      <c r="E592" s="5" t="s">
        <v>2494</v>
      </c>
      <c r="F592" s="5" t="s">
        <v>1</v>
      </c>
      <c r="G592" s="5" t="s">
        <v>2495</v>
      </c>
      <c r="H592" s="5" t="s">
        <v>1</v>
      </c>
      <c r="I592" s="5" t="s">
        <v>1</v>
      </c>
      <c r="J592" s="5" t="s">
        <v>1</v>
      </c>
      <c r="K592" s="5" t="s">
        <v>1</v>
      </c>
      <c r="L592" s="5" t="s">
        <v>1</v>
      </c>
      <c r="M592" s="5" t="s">
        <v>1</v>
      </c>
      <c r="N592" s="5" t="s">
        <v>1</v>
      </c>
      <c r="O592" s="5" t="s">
        <v>1</v>
      </c>
      <c r="P592" s="5" t="s">
        <v>1</v>
      </c>
    </row>
    <row r="593" spans="1:16" x14ac:dyDescent="0.2">
      <c r="A593" s="4">
        <v>660</v>
      </c>
      <c r="B593" s="5" t="s">
        <v>1</v>
      </c>
      <c r="C593" s="5" t="s">
        <v>2496</v>
      </c>
      <c r="D593" s="5" t="s">
        <v>1</v>
      </c>
      <c r="E593" s="5" t="s">
        <v>2497</v>
      </c>
      <c r="F593" s="5" t="s">
        <v>1</v>
      </c>
      <c r="G593" s="5" t="s">
        <v>2498</v>
      </c>
      <c r="H593" s="5" t="s">
        <v>1</v>
      </c>
      <c r="I593" s="5" t="s">
        <v>1</v>
      </c>
      <c r="J593" s="5" t="s">
        <v>1</v>
      </c>
      <c r="K593" s="5" t="s">
        <v>1</v>
      </c>
      <c r="L593" s="5" t="s">
        <v>1</v>
      </c>
      <c r="M593" s="5" t="s">
        <v>1</v>
      </c>
      <c r="N593" s="5" t="s">
        <v>1</v>
      </c>
      <c r="O593" s="5" t="s">
        <v>1</v>
      </c>
      <c r="P593" s="5" t="s">
        <v>1</v>
      </c>
    </row>
    <row r="594" spans="1:16" x14ac:dyDescent="0.2">
      <c r="A594" s="4">
        <v>661</v>
      </c>
      <c r="B594" s="5" t="s">
        <v>1</v>
      </c>
      <c r="C594" s="5" t="s">
        <v>2499</v>
      </c>
      <c r="D594" s="5" t="s">
        <v>1</v>
      </c>
      <c r="E594" s="5" t="s">
        <v>2500</v>
      </c>
      <c r="F594" s="5" t="s">
        <v>1</v>
      </c>
      <c r="G594" s="5" t="s">
        <v>2501</v>
      </c>
      <c r="H594" s="5" t="s">
        <v>1</v>
      </c>
      <c r="I594" s="5" t="s">
        <v>217</v>
      </c>
      <c r="J594" s="5" t="s">
        <v>1</v>
      </c>
      <c r="K594" s="5" t="s">
        <v>1</v>
      </c>
      <c r="L594" s="5" t="s">
        <v>1</v>
      </c>
      <c r="M594" s="5" t="s">
        <v>1</v>
      </c>
      <c r="N594" s="5" t="s">
        <v>1</v>
      </c>
      <c r="O594" s="5" t="s">
        <v>1</v>
      </c>
      <c r="P594" s="5" t="s">
        <v>1</v>
      </c>
    </row>
    <row r="595" spans="1:16" x14ac:dyDescent="0.2">
      <c r="A595" s="4">
        <v>662</v>
      </c>
      <c r="B595" s="5" t="s">
        <v>1</v>
      </c>
      <c r="C595" s="5" t="s">
        <v>2502</v>
      </c>
      <c r="D595" s="5" t="s">
        <v>1</v>
      </c>
      <c r="E595" s="5" t="s">
        <v>2503</v>
      </c>
      <c r="F595" s="5" t="s">
        <v>1</v>
      </c>
      <c r="G595" s="5" t="s">
        <v>2504</v>
      </c>
      <c r="H595" s="5" t="s">
        <v>1</v>
      </c>
      <c r="I595" s="5" t="s">
        <v>1</v>
      </c>
      <c r="J595" s="5" t="s">
        <v>1</v>
      </c>
      <c r="K595" s="5" t="s">
        <v>1</v>
      </c>
      <c r="L595" s="5" t="s">
        <v>1</v>
      </c>
      <c r="M595" s="5" t="s">
        <v>1</v>
      </c>
      <c r="N595" s="5" t="s">
        <v>1</v>
      </c>
      <c r="O595" s="5" t="s">
        <v>1</v>
      </c>
      <c r="P595" s="5" t="s">
        <v>1</v>
      </c>
    </row>
    <row r="596" spans="1:16" x14ac:dyDescent="0.2">
      <c r="A596" s="4">
        <v>663</v>
      </c>
      <c r="B596" s="5" t="s">
        <v>1751</v>
      </c>
      <c r="C596" s="5" t="s">
        <v>20</v>
      </c>
      <c r="D596" s="5" t="s">
        <v>2505</v>
      </c>
      <c r="E596" s="5" t="s">
        <v>2506</v>
      </c>
      <c r="F596" s="5" t="s">
        <v>1</v>
      </c>
      <c r="G596" s="5" t="s">
        <v>1750</v>
      </c>
      <c r="H596" s="5" t="s">
        <v>216</v>
      </c>
      <c r="I596" s="5" t="s">
        <v>217</v>
      </c>
      <c r="J596" s="5" t="s">
        <v>1752</v>
      </c>
      <c r="K596" s="5" t="s">
        <v>1753</v>
      </c>
      <c r="L596" s="5" t="s">
        <v>220</v>
      </c>
      <c r="M596" s="5" t="s">
        <v>1754</v>
      </c>
      <c r="N596" s="5" t="s">
        <v>1755</v>
      </c>
      <c r="O596" s="5" t="s">
        <v>223</v>
      </c>
      <c r="P596" s="5" t="s">
        <v>1756</v>
      </c>
    </row>
    <row r="597" spans="1:16" x14ac:dyDescent="0.2">
      <c r="A597" s="4">
        <v>664</v>
      </c>
      <c r="B597" s="5" t="s">
        <v>1771</v>
      </c>
      <c r="C597" s="5" t="s">
        <v>37</v>
      </c>
      <c r="D597" s="5" t="s">
        <v>2507</v>
      </c>
      <c r="E597" s="5" t="s">
        <v>1772</v>
      </c>
      <c r="F597" s="5" t="s">
        <v>1</v>
      </c>
      <c r="G597" s="5" t="s">
        <v>1770</v>
      </c>
      <c r="H597" s="5" t="s">
        <v>216</v>
      </c>
      <c r="I597" s="5" t="s">
        <v>217</v>
      </c>
      <c r="J597" s="5" t="s">
        <v>1772</v>
      </c>
      <c r="K597" s="5" t="s">
        <v>1773</v>
      </c>
      <c r="L597" s="5" t="s">
        <v>220</v>
      </c>
      <c r="M597" s="5" t="s">
        <v>1774</v>
      </c>
      <c r="N597" s="5" t="s">
        <v>922</v>
      </c>
      <c r="O597" s="5" t="s">
        <v>223</v>
      </c>
      <c r="P597" s="5" t="s">
        <v>923</v>
      </c>
    </row>
    <row r="598" spans="1:16" x14ac:dyDescent="0.2">
      <c r="A598" s="4">
        <v>665</v>
      </c>
      <c r="B598" s="5" t="s">
        <v>1838</v>
      </c>
      <c r="C598" s="5" t="s">
        <v>12</v>
      </c>
      <c r="D598" s="5" t="s">
        <v>2508</v>
      </c>
      <c r="E598" s="5" t="s">
        <v>2509</v>
      </c>
      <c r="F598" s="5" t="s">
        <v>1</v>
      </c>
      <c r="G598" s="5" t="s">
        <v>1837</v>
      </c>
      <c r="H598" s="5" t="s">
        <v>216</v>
      </c>
      <c r="I598" s="5" t="s">
        <v>217</v>
      </c>
      <c r="J598" s="5" t="s">
        <v>1836</v>
      </c>
      <c r="K598" s="5" t="s">
        <v>1839</v>
      </c>
      <c r="L598" s="5" t="s">
        <v>220</v>
      </c>
      <c r="M598" s="5" t="s">
        <v>1840</v>
      </c>
      <c r="N598" s="5" t="s">
        <v>444</v>
      </c>
      <c r="O598" s="5" t="s">
        <v>223</v>
      </c>
      <c r="P598" s="5" t="s">
        <v>445</v>
      </c>
    </row>
    <row r="599" spans="1:16" x14ac:dyDescent="0.2">
      <c r="A599" s="4">
        <v>666</v>
      </c>
      <c r="B599" s="5" t="s">
        <v>273</v>
      </c>
      <c r="C599" s="5" t="s">
        <v>38</v>
      </c>
      <c r="D599" s="5" t="s">
        <v>2510</v>
      </c>
      <c r="E599" s="5" t="s">
        <v>2511</v>
      </c>
      <c r="F599" s="5" t="s">
        <v>1</v>
      </c>
      <c r="G599" s="5" t="s">
        <v>272</v>
      </c>
      <c r="H599" s="5" t="s">
        <v>216</v>
      </c>
      <c r="I599" s="5" t="s">
        <v>217</v>
      </c>
      <c r="J599" s="5" t="s">
        <v>1775</v>
      </c>
      <c r="K599" s="5" t="s">
        <v>1776</v>
      </c>
      <c r="L599" s="5" t="s">
        <v>220</v>
      </c>
      <c r="M599" s="5" t="s">
        <v>1777</v>
      </c>
      <c r="N599" s="5" t="s">
        <v>1778</v>
      </c>
      <c r="O599" s="5" t="s">
        <v>223</v>
      </c>
      <c r="P599" s="5" t="s">
        <v>1779</v>
      </c>
    </row>
    <row r="600" spans="1:16" x14ac:dyDescent="0.2">
      <c r="A600" s="4">
        <v>667</v>
      </c>
      <c r="B600" s="5" t="s">
        <v>1787</v>
      </c>
      <c r="C600" s="5" t="s">
        <v>40</v>
      </c>
      <c r="D600" s="5" t="s">
        <v>2512</v>
      </c>
      <c r="E600" s="5" t="s">
        <v>2513</v>
      </c>
      <c r="F600" s="5" t="s">
        <v>1</v>
      </c>
      <c r="G600" s="5" t="s">
        <v>1786</v>
      </c>
      <c r="H600" s="5" t="s">
        <v>216</v>
      </c>
      <c r="I600" s="5" t="s">
        <v>217</v>
      </c>
      <c r="J600" s="5" t="s">
        <v>1788</v>
      </c>
      <c r="K600" s="5" t="s">
        <v>1789</v>
      </c>
      <c r="L600" s="5" t="s">
        <v>220</v>
      </c>
      <c r="M600" s="5" t="s">
        <v>1790</v>
      </c>
      <c r="N600" s="5" t="s">
        <v>644</v>
      </c>
      <c r="O600" s="5" t="s">
        <v>223</v>
      </c>
      <c r="P600" s="5" t="s">
        <v>1791</v>
      </c>
    </row>
    <row r="601" spans="1:16" x14ac:dyDescent="0.2">
      <c r="A601" s="4">
        <v>668</v>
      </c>
      <c r="B601" s="5" t="s">
        <v>1172</v>
      </c>
      <c r="C601" s="5" t="s">
        <v>46</v>
      </c>
      <c r="D601" s="5" t="s">
        <v>2514</v>
      </c>
      <c r="E601" s="5" t="s">
        <v>2515</v>
      </c>
      <c r="F601" s="5" t="s">
        <v>1</v>
      </c>
      <c r="G601" s="5" t="s">
        <v>1171</v>
      </c>
      <c r="H601" s="5" t="s">
        <v>216</v>
      </c>
      <c r="I601" s="5" t="s">
        <v>217</v>
      </c>
      <c r="J601" s="5" t="s">
        <v>1792</v>
      </c>
      <c r="K601" s="5" t="s">
        <v>1793</v>
      </c>
      <c r="L601" s="5" t="s">
        <v>220</v>
      </c>
      <c r="M601" s="5" t="s">
        <v>1794</v>
      </c>
      <c r="N601" s="5" t="s">
        <v>1795</v>
      </c>
      <c r="O601" s="5" t="s">
        <v>223</v>
      </c>
      <c r="P601" s="5" t="s">
        <v>1796</v>
      </c>
    </row>
    <row r="602" spans="1:16" x14ac:dyDescent="0.2">
      <c r="A602" s="4">
        <v>669</v>
      </c>
      <c r="B602" s="5" t="s">
        <v>195</v>
      </c>
      <c r="C602" s="5" t="s">
        <v>47</v>
      </c>
      <c r="D602" s="5" t="s">
        <v>2516</v>
      </c>
      <c r="E602" s="5" t="s">
        <v>2517</v>
      </c>
      <c r="F602" s="5" t="s">
        <v>1</v>
      </c>
      <c r="G602" s="5" t="s">
        <v>1152</v>
      </c>
      <c r="H602" s="5" t="s">
        <v>216</v>
      </c>
      <c r="I602" s="5" t="s">
        <v>217</v>
      </c>
      <c r="J602" s="5" t="s">
        <v>1797</v>
      </c>
      <c r="K602" s="5" t="s">
        <v>1798</v>
      </c>
      <c r="L602" s="5" t="s">
        <v>220</v>
      </c>
      <c r="M602" s="5" t="s">
        <v>1799</v>
      </c>
      <c r="N602" s="5" t="s">
        <v>289</v>
      </c>
      <c r="O602" s="5" t="s">
        <v>223</v>
      </c>
      <c r="P602" s="5" t="s">
        <v>290</v>
      </c>
    </row>
    <row r="603" spans="1:16" x14ac:dyDescent="0.2">
      <c r="A603" s="4">
        <v>840</v>
      </c>
      <c r="B603" s="5" t="s">
        <v>191</v>
      </c>
      <c r="C603" s="5" t="s">
        <v>2518</v>
      </c>
      <c r="D603" s="5" t="s">
        <v>1</v>
      </c>
      <c r="E603" s="5" t="s">
        <v>2519</v>
      </c>
      <c r="F603" s="5" t="s">
        <v>2520</v>
      </c>
      <c r="G603" s="5" t="s">
        <v>353</v>
      </c>
      <c r="H603" s="5" t="s">
        <v>354</v>
      </c>
      <c r="I603" s="5" t="s">
        <v>217</v>
      </c>
      <c r="J603" s="5" t="s">
        <v>1</v>
      </c>
      <c r="K603" s="5" t="s">
        <v>1</v>
      </c>
      <c r="L603" s="5" t="s">
        <v>1</v>
      </c>
      <c r="M603" s="5" t="s">
        <v>1</v>
      </c>
      <c r="N603" s="5" t="s">
        <v>1</v>
      </c>
      <c r="O603" s="5" t="s">
        <v>1</v>
      </c>
      <c r="P603" s="5" t="s">
        <v>1</v>
      </c>
    </row>
    <row r="604" spans="1:16" x14ac:dyDescent="0.2">
      <c r="A604" s="4">
        <v>670</v>
      </c>
      <c r="B604" s="5" t="s">
        <v>1813</v>
      </c>
      <c r="C604" s="5" t="s">
        <v>50</v>
      </c>
      <c r="D604" s="5" t="s">
        <v>2521</v>
      </c>
      <c r="E604" s="5" t="s">
        <v>2522</v>
      </c>
      <c r="F604" s="5" t="s">
        <v>1</v>
      </c>
      <c r="G604" s="5" t="s">
        <v>1812</v>
      </c>
      <c r="H604" s="5" t="s">
        <v>216</v>
      </c>
      <c r="I604" s="5" t="s">
        <v>217</v>
      </c>
      <c r="J604" s="5" t="s">
        <v>1814</v>
      </c>
      <c r="K604" s="5" t="s">
        <v>1815</v>
      </c>
      <c r="L604" s="5" t="s">
        <v>220</v>
      </c>
      <c r="M604" s="5" t="s">
        <v>1816</v>
      </c>
      <c r="N604" s="5" t="s">
        <v>1319</v>
      </c>
      <c r="O604" s="5" t="s">
        <v>223</v>
      </c>
      <c r="P604" s="5" t="s">
        <v>1817</v>
      </c>
    </row>
    <row r="605" spans="1:16" x14ac:dyDescent="0.2">
      <c r="A605" s="4">
        <v>671</v>
      </c>
      <c r="B605" s="5" t="s">
        <v>1</v>
      </c>
      <c r="C605" s="5" t="s">
        <v>2523</v>
      </c>
      <c r="D605" s="5" t="s">
        <v>2524</v>
      </c>
      <c r="E605" s="5" t="s">
        <v>2525</v>
      </c>
      <c r="F605" s="5" t="s">
        <v>1</v>
      </c>
      <c r="G605" s="5" t="s">
        <v>1820</v>
      </c>
      <c r="H605" s="5" t="s">
        <v>1</v>
      </c>
      <c r="I605" s="5" t="s">
        <v>1</v>
      </c>
      <c r="J605" s="5" t="s">
        <v>1819</v>
      </c>
      <c r="K605" s="5" t="s">
        <v>1821</v>
      </c>
      <c r="L605" s="5" t="s">
        <v>220</v>
      </c>
      <c r="M605" s="5" t="s">
        <v>1822</v>
      </c>
      <c r="N605" s="5" t="s">
        <v>1190</v>
      </c>
      <c r="O605" s="5" t="s">
        <v>223</v>
      </c>
      <c r="P605" s="5" t="s">
        <v>1823</v>
      </c>
    </row>
    <row r="606" spans="1:16" x14ac:dyDescent="0.2">
      <c r="A606" s="4">
        <v>672</v>
      </c>
      <c r="B606" s="5" t="s">
        <v>1825</v>
      </c>
      <c r="C606" s="5" t="s">
        <v>51</v>
      </c>
      <c r="D606" s="5" t="s">
        <v>2526</v>
      </c>
      <c r="E606" s="5" t="s">
        <v>2527</v>
      </c>
      <c r="F606" s="5" t="s">
        <v>1</v>
      </c>
      <c r="G606" s="5" t="s">
        <v>1824</v>
      </c>
      <c r="H606" s="5" t="s">
        <v>216</v>
      </c>
      <c r="I606" s="5" t="s">
        <v>217</v>
      </c>
      <c r="J606" s="5" t="s">
        <v>1826</v>
      </c>
      <c r="K606" s="5" t="s">
        <v>1827</v>
      </c>
      <c r="L606" s="5" t="s">
        <v>220</v>
      </c>
      <c r="M606" s="5" t="s">
        <v>1828</v>
      </c>
      <c r="N606" s="5" t="s">
        <v>1302</v>
      </c>
      <c r="O606" s="5" t="s">
        <v>223</v>
      </c>
      <c r="P606" s="5" t="s">
        <v>1303</v>
      </c>
    </row>
    <row r="607" spans="1:16" x14ac:dyDescent="0.2">
      <c r="A607" s="4">
        <v>673</v>
      </c>
      <c r="B607" s="5" t="s">
        <v>1764</v>
      </c>
      <c r="C607" s="5" t="s">
        <v>2528</v>
      </c>
      <c r="D607" s="5" t="s">
        <v>2529</v>
      </c>
      <c r="E607" s="5" t="s">
        <v>2530</v>
      </c>
      <c r="F607" s="5" t="s">
        <v>1</v>
      </c>
      <c r="G607" s="5" t="s">
        <v>1763</v>
      </c>
      <c r="H607" s="5" t="s">
        <v>977</v>
      </c>
      <c r="I607" s="5" t="s">
        <v>217</v>
      </c>
      <c r="J607" s="5" t="s">
        <v>1765</v>
      </c>
      <c r="K607" s="5" t="s">
        <v>1766</v>
      </c>
      <c r="L607" s="5" t="s">
        <v>220</v>
      </c>
      <c r="M607" s="5" t="s">
        <v>1767</v>
      </c>
      <c r="N607" s="5" t="s">
        <v>1768</v>
      </c>
      <c r="O607" s="5" t="s">
        <v>223</v>
      </c>
      <c r="P607" s="5" t="s">
        <v>1769</v>
      </c>
    </row>
    <row r="608" spans="1:16" x14ac:dyDescent="0.2">
      <c r="A608" s="4">
        <v>674</v>
      </c>
      <c r="B608" s="5" t="s">
        <v>1</v>
      </c>
      <c r="C608" s="5" t="s">
        <v>2531</v>
      </c>
      <c r="D608" s="5" t="s">
        <v>2532</v>
      </c>
      <c r="E608" s="5" t="s">
        <v>2533</v>
      </c>
      <c r="F608" s="5" t="s">
        <v>1</v>
      </c>
      <c r="G608" s="5" t="s">
        <v>2534</v>
      </c>
      <c r="H608" s="5" t="s">
        <v>1</v>
      </c>
      <c r="I608" s="5" t="s">
        <v>1</v>
      </c>
      <c r="J608" s="5" t="s">
        <v>1</v>
      </c>
      <c r="K608" s="5" t="s">
        <v>1</v>
      </c>
      <c r="L608" s="5" t="s">
        <v>1</v>
      </c>
      <c r="M608" s="5" t="s">
        <v>1</v>
      </c>
      <c r="N608" s="5" t="s">
        <v>1</v>
      </c>
      <c r="O608" s="5" t="s">
        <v>1</v>
      </c>
      <c r="P608" s="5" t="s">
        <v>1</v>
      </c>
    </row>
    <row r="609" spans="1:16" x14ac:dyDescent="0.2">
      <c r="A609" s="4">
        <v>675</v>
      </c>
      <c r="B609" s="5" t="s">
        <v>1782</v>
      </c>
      <c r="C609" s="5" t="s">
        <v>39</v>
      </c>
      <c r="D609" s="5" t="s">
        <v>2535</v>
      </c>
      <c r="E609" s="5" t="s">
        <v>2536</v>
      </c>
      <c r="F609" s="5" t="s">
        <v>1</v>
      </c>
      <c r="G609" s="5" t="s">
        <v>1781</v>
      </c>
      <c r="H609" s="5" t="s">
        <v>216</v>
      </c>
      <c r="I609" s="5" t="s">
        <v>217</v>
      </c>
      <c r="J609" s="5" t="s">
        <v>1783</v>
      </c>
      <c r="K609" s="5" t="s">
        <v>1784</v>
      </c>
      <c r="L609" s="5" t="s">
        <v>220</v>
      </c>
      <c r="M609" s="5" t="s">
        <v>1785</v>
      </c>
      <c r="N609" s="5" t="s">
        <v>1379</v>
      </c>
      <c r="O609" s="5" t="s">
        <v>223</v>
      </c>
      <c r="P609" s="5" t="s">
        <v>1380</v>
      </c>
    </row>
    <row r="610" spans="1:16" x14ac:dyDescent="0.2">
      <c r="A610" s="4">
        <v>676</v>
      </c>
      <c r="B610" s="5" t="s">
        <v>2541</v>
      </c>
      <c r="C610" s="5" t="s">
        <v>2537</v>
      </c>
      <c r="D610" s="5" t="s">
        <v>2538</v>
      </c>
      <c r="E610" s="5" t="s">
        <v>2539</v>
      </c>
      <c r="F610" s="5" t="s">
        <v>1</v>
      </c>
      <c r="G610" s="5" t="s">
        <v>2540</v>
      </c>
      <c r="H610" s="5" t="s">
        <v>216</v>
      </c>
      <c r="I610" s="5" t="s">
        <v>217</v>
      </c>
      <c r="J610" s="5" t="s">
        <v>1</v>
      </c>
      <c r="K610" s="5" t="s">
        <v>1</v>
      </c>
      <c r="L610" s="5" t="s">
        <v>1</v>
      </c>
      <c r="M610" s="5" t="s">
        <v>1</v>
      </c>
      <c r="N610" s="5" t="s">
        <v>1</v>
      </c>
      <c r="O610" s="5" t="s">
        <v>1</v>
      </c>
      <c r="P610" s="5" t="s">
        <v>1</v>
      </c>
    </row>
    <row r="611" spans="1:16" x14ac:dyDescent="0.2">
      <c r="A611" s="4">
        <v>677</v>
      </c>
      <c r="B611" s="5" t="s">
        <v>1846</v>
      </c>
      <c r="C611" s="5" t="s">
        <v>44</v>
      </c>
      <c r="D611" s="5" t="s">
        <v>2542</v>
      </c>
      <c r="E611" s="5" t="s">
        <v>2543</v>
      </c>
      <c r="F611" s="5" t="s">
        <v>1</v>
      </c>
      <c r="G611" s="5" t="s">
        <v>1845</v>
      </c>
      <c r="H611" s="5" t="s">
        <v>216</v>
      </c>
      <c r="I611" s="5" t="s">
        <v>217</v>
      </c>
      <c r="J611" s="5" t="s">
        <v>1847</v>
      </c>
      <c r="K611" s="5" t="s">
        <v>1848</v>
      </c>
      <c r="L611" s="5" t="s">
        <v>220</v>
      </c>
      <c r="M611" s="5" t="s">
        <v>1849</v>
      </c>
      <c r="N611" s="5" t="s">
        <v>1850</v>
      </c>
      <c r="O611" s="5" t="s">
        <v>223</v>
      </c>
      <c r="P611" s="5" t="s">
        <v>1851</v>
      </c>
    </row>
    <row r="612" spans="1:16" x14ac:dyDescent="0.2">
      <c r="A612" s="4">
        <v>678</v>
      </c>
      <c r="B612" s="5" t="s">
        <v>1758</v>
      </c>
      <c r="C612" s="5" t="s">
        <v>36</v>
      </c>
      <c r="D612" s="5" t="s">
        <v>2544</v>
      </c>
      <c r="E612" s="5" t="s">
        <v>2545</v>
      </c>
      <c r="F612" s="5" t="s">
        <v>1</v>
      </c>
      <c r="G612" s="5" t="s">
        <v>1757</v>
      </c>
      <c r="H612" s="5" t="s">
        <v>216</v>
      </c>
      <c r="I612" s="5" t="s">
        <v>217</v>
      </c>
      <c r="J612" s="5" t="s">
        <v>1759</v>
      </c>
      <c r="K612" s="5" t="s">
        <v>1760</v>
      </c>
      <c r="L612" s="5" t="s">
        <v>220</v>
      </c>
      <c r="M612" s="5" t="s">
        <v>490</v>
      </c>
      <c r="N612" s="5" t="s">
        <v>491</v>
      </c>
      <c r="O612" s="5" t="s">
        <v>223</v>
      </c>
      <c r="P612" s="5" t="s">
        <v>492</v>
      </c>
    </row>
    <row r="613" spans="1:16" x14ac:dyDescent="0.2">
      <c r="A613" s="4">
        <v>679</v>
      </c>
      <c r="B613" s="5" t="s">
        <v>1831</v>
      </c>
      <c r="C613" s="5" t="s">
        <v>53</v>
      </c>
      <c r="D613" s="5" t="s">
        <v>2546</v>
      </c>
      <c r="E613" s="5" t="s">
        <v>2547</v>
      </c>
      <c r="F613" s="5" t="s">
        <v>1</v>
      </c>
      <c r="G613" s="5" t="s">
        <v>1830</v>
      </c>
      <c r="H613" s="5" t="s">
        <v>216</v>
      </c>
      <c r="I613" s="5" t="s">
        <v>217</v>
      </c>
      <c r="J613" s="5" t="s">
        <v>1829</v>
      </c>
      <c r="K613" s="5" t="s">
        <v>1832</v>
      </c>
      <c r="L613" s="5" t="s">
        <v>220</v>
      </c>
      <c r="M613" s="5" t="s">
        <v>1833</v>
      </c>
      <c r="N613" s="5" t="s">
        <v>1834</v>
      </c>
      <c r="O613" s="5" t="s">
        <v>223</v>
      </c>
      <c r="P613" s="5" t="s">
        <v>1835</v>
      </c>
    </row>
    <row r="614" spans="1:16" x14ac:dyDescent="0.2">
      <c r="A614" s="4">
        <v>680</v>
      </c>
      <c r="B614" s="5" t="s">
        <v>1806</v>
      </c>
      <c r="C614" s="5" t="s">
        <v>48</v>
      </c>
      <c r="D614" s="5" t="s">
        <v>2548</v>
      </c>
      <c r="E614" s="5" t="s">
        <v>2549</v>
      </c>
      <c r="F614" s="5" t="s">
        <v>1</v>
      </c>
      <c r="G614" s="5" t="s">
        <v>1805</v>
      </c>
      <c r="H614" s="5" t="s">
        <v>216</v>
      </c>
      <c r="I614" s="5" t="s">
        <v>217</v>
      </c>
      <c r="J614" s="5" t="s">
        <v>1804</v>
      </c>
      <c r="K614" s="5" t="s">
        <v>1807</v>
      </c>
      <c r="L614" s="5" t="s">
        <v>1808</v>
      </c>
      <c r="M614" s="5" t="s">
        <v>1809</v>
      </c>
      <c r="N614" s="5" t="s">
        <v>1810</v>
      </c>
      <c r="O614" s="5" t="s">
        <v>223</v>
      </c>
      <c r="P614" s="5" t="s">
        <v>1811</v>
      </c>
    </row>
    <row r="615" spans="1:16" x14ac:dyDescent="0.2">
      <c r="A615" s="4">
        <v>681</v>
      </c>
      <c r="B615" s="5" t="s">
        <v>1</v>
      </c>
      <c r="C615" s="5" t="s">
        <v>2550</v>
      </c>
      <c r="D615" s="5" t="s">
        <v>2551</v>
      </c>
      <c r="E615" s="5" t="s">
        <v>2552</v>
      </c>
      <c r="F615" s="5" t="s">
        <v>1</v>
      </c>
      <c r="G615" s="5" t="s">
        <v>2553</v>
      </c>
      <c r="H615" s="5" t="s">
        <v>1</v>
      </c>
      <c r="I615" s="5" t="s">
        <v>217</v>
      </c>
      <c r="J615" s="5" t="s">
        <v>1</v>
      </c>
      <c r="K615" s="5" t="s">
        <v>1</v>
      </c>
      <c r="L615" s="5" t="s">
        <v>1</v>
      </c>
      <c r="M615" s="5" t="s">
        <v>1</v>
      </c>
      <c r="N615" s="5" t="s">
        <v>1</v>
      </c>
      <c r="O615" s="5" t="s">
        <v>1</v>
      </c>
      <c r="P615" s="5" t="s">
        <v>1</v>
      </c>
    </row>
    <row r="616" spans="1:16" x14ac:dyDescent="0.2">
      <c r="A616" s="4">
        <v>682</v>
      </c>
      <c r="B616" s="5" t="s">
        <v>1843</v>
      </c>
      <c r="C616" s="5" t="s">
        <v>54</v>
      </c>
      <c r="D616" s="5" t="s">
        <v>2554</v>
      </c>
      <c r="E616" s="5" t="s">
        <v>2555</v>
      </c>
      <c r="F616" s="5" t="s">
        <v>1</v>
      </c>
      <c r="G616" s="5" t="s">
        <v>1842</v>
      </c>
      <c r="H616" s="5" t="s">
        <v>216</v>
      </c>
      <c r="I616" s="5" t="s">
        <v>217</v>
      </c>
      <c r="J616" s="5" t="s">
        <v>1</v>
      </c>
      <c r="K616" s="5" t="s">
        <v>1</v>
      </c>
      <c r="L616" s="5" t="s">
        <v>1</v>
      </c>
      <c r="M616" s="5" t="s">
        <v>1</v>
      </c>
      <c r="N616" s="5" t="s">
        <v>1</v>
      </c>
      <c r="O616" s="5" t="s">
        <v>1</v>
      </c>
      <c r="P616" s="5" t="s">
        <v>1</v>
      </c>
    </row>
    <row r="617" spans="1:16" x14ac:dyDescent="0.2">
      <c r="A617" s="4">
        <v>909</v>
      </c>
      <c r="B617" s="5" t="s">
        <v>260</v>
      </c>
      <c r="C617" s="5" t="s">
        <v>2556</v>
      </c>
      <c r="D617" s="5" t="s">
        <v>1</v>
      </c>
      <c r="E617" s="5" t="s">
        <v>2557</v>
      </c>
      <c r="F617" s="5" t="s">
        <v>213</v>
      </c>
      <c r="G617" s="5" t="s">
        <v>259</v>
      </c>
      <c r="H617" s="5" t="s">
        <v>216</v>
      </c>
      <c r="I617" s="5" t="s">
        <v>217</v>
      </c>
      <c r="J617" s="5" t="s">
        <v>1</v>
      </c>
      <c r="K617" s="5" t="s">
        <v>1</v>
      </c>
      <c r="L617" s="5" t="s">
        <v>1</v>
      </c>
      <c r="M617" s="5" t="s">
        <v>1</v>
      </c>
      <c r="N617" s="5" t="s">
        <v>1</v>
      </c>
      <c r="O617" s="5" t="s">
        <v>1</v>
      </c>
      <c r="P617" s="5" t="s">
        <v>1</v>
      </c>
    </row>
    <row r="618" spans="1:16" x14ac:dyDescent="0.2">
      <c r="A618" s="4">
        <v>887</v>
      </c>
      <c r="B618" s="5" t="s">
        <v>2562</v>
      </c>
      <c r="C618" s="5" t="s">
        <v>2558</v>
      </c>
      <c r="D618" s="5" t="s">
        <v>1</v>
      </c>
      <c r="E618" s="5" t="s">
        <v>2559</v>
      </c>
      <c r="F618" s="5" t="s">
        <v>2560</v>
      </c>
      <c r="G618" s="5" t="s">
        <v>2561</v>
      </c>
      <c r="H618" s="5" t="s">
        <v>313</v>
      </c>
      <c r="I618" s="5" t="s">
        <v>1661</v>
      </c>
      <c r="J618" s="5" t="s">
        <v>1</v>
      </c>
      <c r="K618" s="5" t="s">
        <v>1</v>
      </c>
      <c r="L618" s="5" t="s">
        <v>1</v>
      </c>
      <c r="M618" s="5" t="s">
        <v>1</v>
      </c>
      <c r="N618" s="5" t="s">
        <v>1</v>
      </c>
      <c r="O618" s="5" t="s">
        <v>1</v>
      </c>
      <c r="P618" s="5" t="s">
        <v>1</v>
      </c>
    </row>
    <row r="619" spans="1:16" x14ac:dyDescent="0.2">
      <c r="A619" s="4">
        <v>888</v>
      </c>
      <c r="B619" s="5" t="s">
        <v>2566</v>
      </c>
      <c r="C619" s="5" t="s">
        <v>2563</v>
      </c>
      <c r="D619" s="5" t="s">
        <v>1</v>
      </c>
      <c r="E619" s="5" t="s">
        <v>2564</v>
      </c>
      <c r="F619" s="5" t="s">
        <v>222</v>
      </c>
      <c r="G619" s="5" t="s">
        <v>2565</v>
      </c>
      <c r="H619" s="5" t="s">
        <v>216</v>
      </c>
      <c r="I619" s="5" t="s">
        <v>1</v>
      </c>
      <c r="J619" s="5" t="s">
        <v>1</v>
      </c>
      <c r="K619" s="5" t="s">
        <v>1</v>
      </c>
      <c r="L619" s="5" t="s">
        <v>1</v>
      </c>
      <c r="M619" s="5" t="s">
        <v>1</v>
      </c>
      <c r="N619" s="5" t="s">
        <v>1</v>
      </c>
      <c r="O619" s="5" t="s">
        <v>1</v>
      </c>
      <c r="P619" s="5" t="s">
        <v>1</v>
      </c>
    </row>
    <row r="620" spans="1:16" x14ac:dyDescent="0.2">
      <c r="A620" s="4">
        <v>889</v>
      </c>
      <c r="B620" s="5" t="s">
        <v>2571</v>
      </c>
      <c r="C620" s="5" t="s">
        <v>2567</v>
      </c>
      <c r="D620" s="5" t="s">
        <v>1</v>
      </c>
      <c r="E620" s="5" t="s">
        <v>2568</v>
      </c>
      <c r="F620" s="5" t="s">
        <v>2569</v>
      </c>
      <c r="G620" s="5" t="s">
        <v>2570</v>
      </c>
      <c r="H620" s="5" t="s">
        <v>216</v>
      </c>
      <c r="I620" s="5" t="s">
        <v>1661</v>
      </c>
      <c r="J620" s="5" t="s">
        <v>1</v>
      </c>
      <c r="K620" s="5" t="s">
        <v>1</v>
      </c>
      <c r="L620" s="5" t="s">
        <v>1</v>
      </c>
      <c r="M620" s="5" t="s">
        <v>1</v>
      </c>
      <c r="N620" s="5" t="s">
        <v>1</v>
      </c>
      <c r="O620" s="5" t="s">
        <v>1</v>
      </c>
      <c r="P620" s="5" t="s">
        <v>1</v>
      </c>
    </row>
    <row r="621" spans="1:16" x14ac:dyDescent="0.2">
      <c r="A621" s="4">
        <v>890</v>
      </c>
      <c r="B621" s="5" t="s">
        <v>2575</v>
      </c>
      <c r="C621" s="5" t="s">
        <v>2572</v>
      </c>
      <c r="D621" s="5" t="s">
        <v>1</v>
      </c>
      <c r="E621" s="5" t="s">
        <v>2573</v>
      </c>
      <c r="F621" s="5" t="s">
        <v>222</v>
      </c>
      <c r="G621" s="5" t="s">
        <v>2574</v>
      </c>
      <c r="H621" s="5" t="s">
        <v>216</v>
      </c>
      <c r="I621" s="5" t="s">
        <v>1</v>
      </c>
      <c r="J621" s="5" t="s">
        <v>1</v>
      </c>
      <c r="K621" s="5" t="s">
        <v>1</v>
      </c>
      <c r="L621" s="5" t="s">
        <v>1</v>
      </c>
      <c r="M621" s="5" t="s">
        <v>1</v>
      </c>
      <c r="N621" s="5" t="s">
        <v>1</v>
      </c>
      <c r="O621" s="5" t="s">
        <v>1</v>
      </c>
      <c r="P621" s="5" t="s">
        <v>1</v>
      </c>
    </row>
    <row r="622" spans="1:16" x14ac:dyDescent="0.2">
      <c r="A622" s="4">
        <v>891</v>
      </c>
      <c r="B622" s="5" t="s">
        <v>1</v>
      </c>
      <c r="C622" s="5" t="s">
        <v>2576</v>
      </c>
      <c r="D622" s="5" t="s">
        <v>1</v>
      </c>
      <c r="E622" s="5" t="s">
        <v>2577</v>
      </c>
      <c r="F622" s="5" t="s">
        <v>222</v>
      </c>
      <c r="G622" s="5" t="s">
        <v>2578</v>
      </c>
      <c r="H622" s="5" t="s">
        <v>1</v>
      </c>
      <c r="I622" s="5" t="s">
        <v>1</v>
      </c>
      <c r="J622" s="5" t="s">
        <v>1</v>
      </c>
      <c r="K622" s="5" t="s">
        <v>1</v>
      </c>
      <c r="L622" s="5" t="s">
        <v>1</v>
      </c>
      <c r="M622" s="5" t="s">
        <v>1</v>
      </c>
      <c r="N622" s="5" t="s">
        <v>1</v>
      </c>
      <c r="O622" s="5" t="s">
        <v>1</v>
      </c>
      <c r="P622" s="5" t="s">
        <v>1</v>
      </c>
    </row>
    <row r="623" spans="1:16" x14ac:dyDescent="0.2">
      <c r="A623" s="4">
        <v>892</v>
      </c>
      <c r="B623" s="5" t="s">
        <v>2583</v>
      </c>
      <c r="C623" s="5" t="s">
        <v>2579</v>
      </c>
      <c r="D623" s="5" t="s">
        <v>1</v>
      </c>
      <c r="E623" s="5" t="s">
        <v>2580</v>
      </c>
      <c r="F623" s="5" t="s">
        <v>2581</v>
      </c>
      <c r="G623" s="5" t="s">
        <v>2582</v>
      </c>
      <c r="H623" s="5" t="s">
        <v>216</v>
      </c>
      <c r="I623" s="5" t="s">
        <v>1</v>
      </c>
      <c r="J623" s="5" t="s">
        <v>1</v>
      </c>
      <c r="K623" s="5" t="s">
        <v>1</v>
      </c>
      <c r="L623" s="5" t="s">
        <v>1</v>
      </c>
      <c r="M623" s="5" t="s">
        <v>1</v>
      </c>
      <c r="N623" s="5" t="s">
        <v>1</v>
      </c>
      <c r="O623" s="5" t="s">
        <v>1</v>
      </c>
      <c r="P623" s="5" t="s">
        <v>1</v>
      </c>
    </row>
    <row r="624" spans="1:16" x14ac:dyDescent="0.2">
      <c r="A624" s="4">
        <v>893</v>
      </c>
      <c r="B624" s="5" t="s">
        <v>1</v>
      </c>
      <c r="C624" s="5" t="s">
        <v>2584</v>
      </c>
      <c r="D624" s="5" t="s">
        <v>1</v>
      </c>
      <c r="E624" s="5" t="s">
        <v>2585</v>
      </c>
      <c r="F624" s="5" t="s">
        <v>222</v>
      </c>
      <c r="G624" s="5" t="s">
        <v>2586</v>
      </c>
      <c r="H624" s="5" t="s">
        <v>1</v>
      </c>
      <c r="I624" s="5" t="s">
        <v>1</v>
      </c>
      <c r="J624" s="5" t="s">
        <v>1</v>
      </c>
      <c r="K624" s="5" t="s">
        <v>1</v>
      </c>
      <c r="L624" s="5" t="s">
        <v>1</v>
      </c>
      <c r="M624" s="5" t="s">
        <v>1</v>
      </c>
      <c r="N624" s="5" t="s">
        <v>1</v>
      </c>
      <c r="O624" s="5" t="s">
        <v>1</v>
      </c>
      <c r="P624" s="5" t="s">
        <v>1</v>
      </c>
    </row>
    <row r="625" spans="1:16" x14ac:dyDescent="0.2">
      <c r="A625" s="4">
        <v>894</v>
      </c>
      <c r="B625" s="5" t="s">
        <v>2590</v>
      </c>
      <c r="C625" s="5" t="s">
        <v>2587</v>
      </c>
      <c r="D625" s="5" t="s">
        <v>1</v>
      </c>
      <c r="E625" s="5" t="s">
        <v>2588</v>
      </c>
      <c r="F625" s="5" t="s">
        <v>1319</v>
      </c>
      <c r="G625" s="5" t="s">
        <v>2589</v>
      </c>
      <c r="H625" s="5" t="s">
        <v>216</v>
      </c>
      <c r="I625" s="5" t="s">
        <v>1</v>
      </c>
      <c r="J625" s="5" t="s">
        <v>1</v>
      </c>
      <c r="K625" s="5" t="s">
        <v>1</v>
      </c>
      <c r="L625" s="5" t="s">
        <v>1</v>
      </c>
      <c r="M625" s="5" t="s">
        <v>1</v>
      </c>
      <c r="N625" s="5" t="s">
        <v>1</v>
      </c>
      <c r="O625" s="5" t="s">
        <v>1</v>
      </c>
      <c r="P625" s="5" t="s">
        <v>1</v>
      </c>
    </row>
    <row r="626" spans="1:16" x14ac:dyDescent="0.2">
      <c r="A626" s="4">
        <v>811</v>
      </c>
      <c r="B626" s="5" t="s">
        <v>278</v>
      </c>
      <c r="C626" s="5" t="s">
        <v>2591</v>
      </c>
      <c r="D626" s="5" t="s">
        <v>1</v>
      </c>
      <c r="E626" s="5" t="s">
        <v>2592</v>
      </c>
      <c r="F626" s="5" t="s">
        <v>276</v>
      </c>
      <c r="G626" s="5" t="s">
        <v>277</v>
      </c>
      <c r="H626" s="5" t="s">
        <v>279</v>
      </c>
      <c r="I626" s="5" t="s">
        <v>217</v>
      </c>
      <c r="J626" s="5" t="s">
        <v>1</v>
      </c>
      <c r="K626" s="5" t="s">
        <v>1</v>
      </c>
      <c r="L626" s="5" t="s">
        <v>1</v>
      </c>
      <c r="M626" s="5" t="s">
        <v>1</v>
      </c>
      <c r="N626" s="5" t="s">
        <v>1</v>
      </c>
      <c r="O626" s="5" t="s">
        <v>1</v>
      </c>
      <c r="P626" s="5" t="s">
        <v>1</v>
      </c>
    </row>
    <row r="627" spans="1:16" x14ac:dyDescent="0.2">
      <c r="A627" s="4">
        <v>798</v>
      </c>
      <c r="B627" s="5" t="s">
        <v>278</v>
      </c>
      <c r="C627" s="5" t="s">
        <v>2593</v>
      </c>
      <c r="D627" s="5" t="s">
        <v>1</v>
      </c>
      <c r="E627" s="5" t="s">
        <v>2594</v>
      </c>
      <c r="F627" s="5" t="s">
        <v>276</v>
      </c>
      <c r="G627" s="5" t="s">
        <v>277</v>
      </c>
      <c r="H627" s="5" t="s">
        <v>279</v>
      </c>
      <c r="I627" s="5" t="s">
        <v>217</v>
      </c>
      <c r="J627" s="5" t="s">
        <v>1</v>
      </c>
      <c r="K627" s="5" t="s">
        <v>1</v>
      </c>
      <c r="L627" s="5" t="s">
        <v>1</v>
      </c>
      <c r="M627" s="5" t="s">
        <v>1</v>
      </c>
      <c r="N627" s="5" t="s">
        <v>1</v>
      </c>
      <c r="O627" s="5" t="s">
        <v>1</v>
      </c>
      <c r="P627" s="5" t="s">
        <v>1</v>
      </c>
    </row>
    <row r="628" spans="1:16" x14ac:dyDescent="0.2">
      <c r="A628" s="4">
        <v>799</v>
      </c>
      <c r="B628" s="5" t="s">
        <v>278</v>
      </c>
      <c r="C628" s="5" t="s">
        <v>2595</v>
      </c>
      <c r="D628" s="5" t="s">
        <v>1</v>
      </c>
      <c r="E628" s="5" t="s">
        <v>2596</v>
      </c>
      <c r="F628" s="5" t="s">
        <v>276</v>
      </c>
      <c r="G628" s="5" t="s">
        <v>277</v>
      </c>
      <c r="H628" s="5" t="s">
        <v>279</v>
      </c>
      <c r="I628" s="5" t="s">
        <v>217</v>
      </c>
      <c r="J628" s="5" t="s">
        <v>1</v>
      </c>
      <c r="K628" s="5" t="s">
        <v>1</v>
      </c>
      <c r="L628" s="5" t="s">
        <v>1</v>
      </c>
      <c r="M628" s="5" t="s">
        <v>1</v>
      </c>
      <c r="N628" s="5" t="s">
        <v>1</v>
      </c>
      <c r="O628" s="5" t="s">
        <v>1</v>
      </c>
      <c r="P628" s="5" t="s">
        <v>1</v>
      </c>
    </row>
    <row r="629" spans="1:16" x14ac:dyDescent="0.2">
      <c r="A629" s="4">
        <v>949</v>
      </c>
      <c r="B629" s="5" t="s">
        <v>1568</v>
      </c>
      <c r="C629" s="5" t="s">
        <v>2597</v>
      </c>
      <c r="D629" s="5" t="s">
        <v>1</v>
      </c>
      <c r="E629" s="5" t="s">
        <v>2598</v>
      </c>
      <c r="F629" s="5" t="s">
        <v>1566</v>
      </c>
      <c r="G629" s="5" t="s">
        <v>1567</v>
      </c>
      <c r="H629" s="5" t="s">
        <v>216</v>
      </c>
      <c r="I629" s="5" t="s">
        <v>217</v>
      </c>
      <c r="J629" s="5" t="s">
        <v>1</v>
      </c>
      <c r="K629" s="5" t="s">
        <v>1</v>
      </c>
      <c r="L629" s="5" t="s">
        <v>1</v>
      </c>
      <c r="M629" s="5" t="s">
        <v>1</v>
      </c>
      <c r="N629" s="5" t="s">
        <v>1</v>
      </c>
      <c r="O629" s="5" t="s">
        <v>1</v>
      </c>
      <c r="P629" s="5" t="s">
        <v>1</v>
      </c>
    </row>
    <row r="630" spans="1:16" x14ac:dyDescent="0.2">
      <c r="A630" s="4">
        <v>895</v>
      </c>
      <c r="B630" s="5" t="s">
        <v>1</v>
      </c>
      <c r="C630" s="5" t="s">
        <v>2599</v>
      </c>
      <c r="D630" s="5" t="s">
        <v>1</v>
      </c>
      <c r="E630" s="5" t="s">
        <v>2600</v>
      </c>
      <c r="F630" s="5" t="s">
        <v>222</v>
      </c>
      <c r="G630" s="5" t="s">
        <v>2601</v>
      </c>
      <c r="H630" s="5" t="s">
        <v>1</v>
      </c>
      <c r="I630" s="5" t="s">
        <v>1661</v>
      </c>
      <c r="J630" s="5" t="s">
        <v>1</v>
      </c>
      <c r="K630" s="5" t="s">
        <v>1</v>
      </c>
      <c r="L630" s="5" t="s">
        <v>1</v>
      </c>
      <c r="M630" s="5" t="s">
        <v>1</v>
      </c>
      <c r="N630" s="5" t="s">
        <v>1</v>
      </c>
      <c r="O630" s="5" t="s">
        <v>1</v>
      </c>
      <c r="P630" s="5" t="s">
        <v>1</v>
      </c>
    </row>
    <row r="631" spans="1:16" x14ac:dyDescent="0.2">
      <c r="A631" s="4">
        <v>896</v>
      </c>
      <c r="B631" s="5" t="s">
        <v>2606</v>
      </c>
      <c r="C631" s="5" t="s">
        <v>2602</v>
      </c>
      <c r="D631" s="5" t="s">
        <v>1</v>
      </c>
      <c r="E631" s="5" t="s">
        <v>2603</v>
      </c>
      <c r="F631" s="5" t="s">
        <v>2604</v>
      </c>
      <c r="G631" s="5" t="s">
        <v>2605</v>
      </c>
      <c r="H631" s="5" t="s">
        <v>216</v>
      </c>
      <c r="I631" s="5" t="s">
        <v>1661</v>
      </c>
      <c r="J631" s="5" t="s">
        <v>1</v>
      </c>
      <c r="K631" s="5" t="s">
        <v>1</v>
      </c>
      <c r="L631" s="5" t="s">
        <v>1</v>
      </c>
      <c r="M631" s="5" t="s">
        <v>1</v>
      </c>
      <c r="N631" s="5" t="s">
        <v>1</v>
      </c>
      <c r="O631" s="5" t="s">
        <v>1</v>
      </c>
      <c r="P631" s="5" t="s">
        <v>1</v>
      </c>
    </row>
    <row r="632" spans="1:16" x14ac:dyDescent="0.2">
      <c r="A632" s="4">
        <v>958</v>
      </c>
      <c r="B632" s="5" t="s">
        <v>2609</v>
      </c>
      <c r="C632" s="5" t="s">
        <v>2607</v>
      </c>
      <c r="D632" s="5" t="s">
        <v>1</v>
      </c>
      <c r="E632" s="5" t="s">
        <v>2608</v>
      </c>
      <c r="F632" s="5" t="s">
        <v>1</v>
      </c>
      <c r="G632" s="5" t="s">
        <v>1</v>
      </c>
      <c r="H632" s="5" t="s">
        <v>313</v>
      </c>
      <c r="I632" s="5" t="s">
        <v>1661</v>
      </c>
      <c r="J632" s="5" t="s">
        <v>1</v>
      </c>
      <c r="K632" s="5" t="s">
        <v>1</v>
      </c>
      <c r="L632" s="5" t="s">
        <v>1</v>
      </c>
      <c r="M632" s="5" t="s">
        <v>1</v>
      </c>
      <c r="N632" s="5" t="s">
        <v>1</v>
      </c>
      <c r="O632" s="5" t="s">
        <v>1</v>
      </c>
      <c r="P632" s="5" t="s">
        <v>1</v>
      </c>
    </row>
    <row r="633" spans="1:16" x14ac:dyDescent="0.2">
      <c r="A633" s="4">
        <v>897</v>
      </c>
      <c r="B633" s="5" t="s">
        <v>2613</v>
      </c>
      <c r="C633" s="5" t="s">
        <v>2610</v>
      </c>
      <c r="D633" s="5" t="s">
        <v>1</v>
      </c>
      <c r="E633" s="5" t="s">
        <v>2611</v>
      </c>
      <c r="F633" s="5" t="s">
        <v>1</v>
      </c>
      <c r="G633" s="5" t="s">
        <v>2612</v>
      </c>
      <c r="H633" s="5" t="s">
        <v>977</v>
      </c>
      <c r="I633" s="5" t="s">
        <v>1661</v>
      </c>
      <c r="J633" s="5" t="s">
        <v>1</v>
      </c>
      <c r="K633" s="5" t="s">
        <v>1</v>
      </c>
      <c r="L633" s="5" t="s">
        <v>1</v>
      </c>
      <c r="M633" s="5" t="s">
        <v>1</v>
      </c>
      <c r="N633" s="5" t="s">
        <v>1</v>
      </c>
      <c r="O633" s="5" t="s">
        <v>1</v>
      </c>
      <c r="P633" s="5" t="s">
        <v>1</v>
      </c>
    </row>
    <row r="634" spans="1:16" x14ac:dyDescent="0.2">
      <c r="A634" s="4">
        <v>683</v>
      </c>
      <c r="B634" s="5" t="s">
        <v>1</v>
      </c>
      <c r="C634" s="5" t="s">
        <v>2614</v>
      </c>
      <c r="D634" s="5" t="s">
        <v>1</v>
      </c>
      <c r="E634" s="5" t="s">
        <v>2615</v>
      </c>
      <c r="F634" s="5" t="s">
        <v>1</v>
      </c>
      <c r="G634" s="5" t="s">
        <v>2616</v>
      </c>
      <c r="H634" s="5" t="s">
        <v>1</v>
      </c>
      <c r="I634" s="5" t="s">
        <v>1661</v>
      </c>
      <c r="J634" s="5" t="s">
        <v>1</v>
      </c>
      <c r="K634" s="5" t="s">
        <v>1</v>
      </c>
      <c r="L634" s="5" t="s">
        <v>1</v>
      </c>
      <c r="M634" s="5" t="s">
        <v>1</v>
      </c>
      <c r="N634" s="5" t="s">
        <v>1</v>
      </c>
      <c r="O634" s="5" t="s">
        <v>1</v>
      </c>
      <c r="P634" s="5" t="s">
        <v>1</v>
      </c>
    </row>
    <row r="635" spans="1:16" x14ac:dyDescent="0.2">
      <c r="A635" s="4">
        <v>684</v>
      </c>
      <c r="B635" s="5" t="s">
        <v>1</v>
      </c>
      <c r="C635" s="5" t="s">
        <v>2617</v>
      </c>
      <c r="D635" s="5" t="s">
        <v>1</v>
      </c>
      <c r="E635" s="5" t="s">
        <v>1719</v>
      </c>
      <c r="F635" s="5" t="s">
        <v>1</v>
      </c>
      <c r="G635" s="5" t="s">
        <v>1720</v>
      </c>
      <c r="H635" s="5" t="s">
        <v>1</v>
      </c>
      <c r="I635" s="5" t="s">
        <v>1661</v>
      </c>
      <c r="J635" s="5" t="s">
        <v>1</v>
      </c>
      <c r="K635" s="5" t="s">
        <v>1</v>
      </c>
      <c r="L635" s="5" t="s">
        <v>1</v>
      </c>
      <c r="M635" s="5" t="s">
        <v>1</v>
      </c>
      <c r="N635" s="5" t="s">
        <v>1</v>
      </c>
      <c r="O635" s="5" t="s">
        <v>1</v>
      </c>
      <c r="P635" s="5" t="s">
        <v>1</v>
      </c>
    </row>
    <row r="636" spans="1:16" x14ac:dyDescent="0.2">
      <c r="A636" s="4">
        <v>685</v>
      </c>
      <c r="B636" s="5" t="s">
        <v>1</v>
      </c>
      <c r="C636" s="5" t="s">
        <v>2618</v>
      </c>
      <c r="D636" s="5" t="s">
        <v>1</v>
      </c>
      <c r="E636" s="5" t="s">
        <v>2619</v>
      </c>
      <c r="F636" s="5" t="s">
        <v>1</v>
      </c>
      <c r="G636" s="5" t="s">
        <v>2620</v>
      </c>
      <c r="H636" s="5" t="s">
        <v>1</v>
      </c>
      <c r="I636" s="5" t="s">
        <v>1661</v>
      </c>
      <c r="J636" s="5" t="s">
        <v>1</v>
      </c>
      <c r="K636" s="5" t="s">
        <v>1</v>
      </c>
      <c r="L636" s="5" t="s">
        <v>1</v>
      </c>
      <c r="M636" s="5" t="s">
        <v>1</v>
      </c>
      <c r="N636" s="5" t="s">
        <v>1</v>
      </c>
      <c r="O636" s="5" t="s">
        <v>1</v>
      </c>
      <c r="P636" s="5" t="s">
        <v>1</v>
      </c>
    </row>
    <row r="637" spans="1:16" x14ac:dyDescent="0.2">
      <c r="A637" s="4">
        <v>686</v>
      </c>
      <c r="B637" s="5" t="s">
        <v>1</v>
      </c>
      <c r="C637" s="5" t="s">
        <v>2621</v>
      </c>
      <c r="D637" s="5" t="s">
        <v>1</v>
      </c>
      <c r="E637" s="5" t="s">
        <v>2622</v>
      </c>
      <c r="F637" s="5" t="s">
        <v>1</v>
      </c>
      <c r="G637" s="5" t="s">
        <v>2623</v>
      </c>
      <c r="H637" s="5" t="s">
        <v>1</v>
      </c>
      <c r="I637" s="5" t="s">
        <v>1661</v>
      </c>
      <c r="J637" s="5" t="s">
        <v>1</v>
      </c>
      <c r="K637" s="5" t="s">
        <v>1</v>
      </c>
      <c r="L637" s="5" t="s">
        <v>1</v>
      </c>
      <c r="M637" s="5" t="s">
        <v>1</v>
      </c>
      <c r="N637" s="5" t="s">
        <v>1</v>
      </c>
      <c r="O637" s="5" t="s">
        <v>1</v>
      </c>
      <c r="P637" s="5" t="s">
        <v>1</v>
      </c>
    </row>
    <row r="638" spans="1:16" x14ac:dyDescent="0.2">
      <c r="A638" s="4">
        <v>687</v>
      </c>
      <c r="B638" s="5" t="s">
        <v>1</v>
      </c>
      <c r="C638" s="5" t="s">
        <v>2624</v>
      </c>
      <c r="D638" s="5" t="s">
        <v>1</v>
      </c>
      <c r="E638" s="5" t="s">
        <v>2625</v>
      </c>
      <c r="F638" s="5" t="s">
        <v>1</v>
      </c>
      <c r="G638" s="5" t="s">
        <v>1644</v>
      </c>
      <c r="H638" s="5" t="s">
        <v>1</v>
      </c>
      <c r="I638" s="5" t="s">
        <v>1661</v>
      </c>
      <c r="J638" s="5" t="s">
        <v>1</v>
      </c>
      <c r="K638" s="5" t="s">
        <v>1</v>
      </c>
      <c r="L638" s="5" t="s">
        <v>1</v>
      </c>
      <c r="M638" s="5" t="s">
        <v>1</v>
      </c>
      <c r="N638" s="5" t="s">
        <v>1</v>
      </c>
      <c r="O638" s="5" t="s">
        <v>1</v>
      </c>
      <c r="P638" s="5" t="s">
        <v>1</v>
      </c>
    </row>
    <row r="639" spans="1:16" x14ac:dyDescent="0.2">
      <c r="A639" s="4">
        <v>688</v>
      </c>
      <c r="B639" s="5" t="s">
        <v>1</v>
      </c>
      <c r="C639" s="5" t="s">
        <v>2626</v>
      </c>
      <c r="D639" s="5" t="s">
        <v>1</v>
      </c>
      <c r="E639" s="5" t="s">
        <v>2627</v>
      </c>
      <c r="F639" s="5" t="s">
        <v>1</v>
      </c>
      <c r="G639" s="5" t="s">
        <v>2628</v>
      </c>
      <c r="H639" s="5" t="s">
        <v>1</v>
      </c>
      <c r="I639" s="5" t="s">
        <v>1661</v>
      </c>
      <c r="J639" s="5" t="s">
        <v>1</v>
      </c>
      <c r="K639" s="5" t="s">
        <v>1</v>
      </c>
      <c r="L639" s="5" t="s">
        <v>1</v>
      </c>
      <c r="M639" s="5" t="s">
        <v>1</v>
      </c>
      <c r="N639" s="5" t="s">
        <v>1</v>
      </c>
      <c r="O639" s="5" t="s">
        <v>1</v>
      </c>
      <c r="P639" s="5" t="s">
        <v>1</v>
      </c>
    </row>
    <row r="640" spans="1:16" x14ac:dyDescent="0.2">
      <c r="A640" s="4">
        <v>689</v>
      </c>
      <c r="B640" s="5" t="s">
        <v>1</v>
      </c>
      <c r="C640" s="5" t="s">
        <v>2629</v>
      </c>
      <c r="D640" s="5" t="s">
        <v>1</v>
      </c>
      <c r="E640" s="5" t="s">
        <v>2630</v>
      </c>
      <c r="F640" s="5" t="s">
        <v>1</v>
      </c>
      <c r="G640" s="5" t="s">
        <v>2631</v>
      </c>
      <c r="H640" s="5" t="s">
        <v>1</v>
      </c>
      <c r="I640" s="5" t="s">
        <v>1661</v>
      </c>
      <c r="J640" s="5" t="s">
        <v>1</v>
      </c>
      <c r="K640" s="5" t="s">
        <v>1</v>
      </c>
      <c r="L640" s="5" t="s">
        <v>1</v>
      </c>
      <c r="M640" s="5" t="s">
        <v>1</v>
      </c>
      <c r="N640" s="5" t="s">
        <v>1</v>
      </c>
      <c r="O640" s="5" t="s">
        <v>1</v>
      </c>
      <c r="P640" s="5" t="s">
        <v>1</v>
      </c>
    </row>
    <row r="641" spans="1:16" x14ac:dyDescent="0.2">
      <c r="A641" s="4">
        <v>690</v>
      </c>
      <c r="B641" s="5" t="s">
        <v>1</v>
      </c>
      <c r="C641" s="5" t="s">
        <v>2632</v>
      </c>
      <c r="D641" s="5" t="s">
        <v>1</v>
      </c>
      <c r="E641" s="5" t="s">
        <v>2633</v>
      </c>
      <c r="F641" s="5" t="s">
        <v>1</v>
      </c>
      <c r="G641" s="5" t="s">
        <v>2634</v>
      </c>
      <c r="H641" s="5" t="s">
        <v>1</v>
      </c>
      <c r="I641" s="5" t="s">
        <v>1661</v>
      </c>
      <c r="J641" s="5" t="s">
        <v>1</v>
      </c>
      <c r="K641" s="5" t="s">
        <v>1</v>
      </c>
      <c r="L641" s="5" t="s">
        <v>1</v>
      </c>
      <c r="M641" s="5" t="s">
        <v>1</v>
      </c>
      <c r="N641" s="5" t="s">
        <v>1</v>
      </c>
      <c r="O641" s="5" t="s">
        <v>1</v>
      </c>
      <c r="P641" s="5" t="s">
        <v>1</v>
      </c>
    </row>
    <row r="642" spans="1:16" x14ac:dyDescent="0.2">
      <c r="A642" s="4">
        <v>691</v>
      </c>
      <c r="B642" s="5" t="s">
        <v>1</v>
      </c>
      <c r="C642" s="5" t="s">
        <v>2635</v>
      </c>
      <c r="D642" s="5" t="s">
        <v>1</v>
      </c>
      <c r="E642" s="5" t="s">
        <v>2636</v>
      </c>
      <c r="F642" s="5" t="s">
        <v>1</v>
      </c>
      <c r="G642" s="5" t="s">
        <v>2637</v>
      </c>
      <c r="H642" s="5" t="s">
        <v>1</v>
      </c>
      <c r="I642" s="5" t="s">
        <v>1661</v>
      </c>
      <c r="J642" s="5" t="s">
        <v>1</v>
      </c>
      <c r="K642" s="5" t="s">
        <v>1</v>
      </c>
      <c r="L642" s="5" t="s">
        <v>1</v>
      </c>
      <c r="M642" s="5" t="s">
        <v>1</v>
      </c>
      <c r="N642" s="5" t="s">
        <v>1</v>
      </c>
      <c r="O642" s="5" t="s">
        <v>1</v>
      </c>
      <c r="P642" s="5" t="s">
        <v>1</v>
      </c>
    </row>
    <row r="643" spans="1:16" x14ac:dyDescent="0.2">
      <c r="A643" s="4">
        <v>692</v>
      </c>
      <c r="B643" s="5" t="s">
        <v>1</v>
      </c>
      <c r="C643" s="5" t="s">
        <v>2638</v>
      </c>
      <c r="D643" s="5" t="s">
        <v>1</v>
      </c>
      <c r="E643" s="5" t="s">
        <v>2639</v>
      </c>
      <c r="F643" s="5" t="s">
        <v>1</v>
      </c>
      <c r="G643" s="5" t="s">
        <v>2640</v>
      </c>
      <c r="H643" s="5" t="s">
        <v>1</v>
      </c>
      <c r="I643" s="5" t="s">
        <v>1661</v>
      </c>
      <c r="J643" s="5" t="s">
        <v>1</v>
      </c>
      <c r="K643" s="5" t="s">
        <v>1</v>
      </c>
      <c r="L643" s="5" t="s">
        <v>1</v>
      </c>
      <c r="M643" s="5" t="s">
        <v>1</v>
      </c>
      <c r="N643" s="5" t="s">
        <v>1</v>
      </c>
      <c r="O643" s="5" t="s">
        <v>1</v>
      </c>
      <c r="P643" s="5" t="s">
        <v>1</v>
      </c>
    </row>
    <row r="644" spans="1:16" x14ac:dyDescent="0.2">
      <c r="A644" s="4">
        <v>693</v>
      </c>
      <c r="B644" s="5" t="s">
        <v>1</v>
      </c>
      <c r="C644" s="5" t="s">
        <v>2641</v>
      </c>
      <c r="D644" s="5" t="s">
        <v>1</v>
      </c>
      <c r="E644" s="5" t="s">
        <v>2642</v>
      </c>
      <c r="F644" s="5" t="s">
        <v>1</v>
      </c>
      <c r="G644" s="5" t="s">
        <v>2643</v>
      </c>
      <c r="H644" s="5" t="s">
        <v>1</v>
      </c>
      <c r="I644" s="5" t="s">
        <v>1661</v>
      </c>
      <c r="J644" s="5" t="s">
        <v>1</v>
      </c>
      <c r="K644" s="5" t="s">
        <v>1</v>
      </c>
      <c r="L644" s="5" t="s">
        <v>1</v>
      </c>
      <c r="M644" s="5" t="s">
        <v>1</v>
      </c>
      <c r="N644" s="5" t="s">
        <v>1</v>
      </c>
      <c r="O644" s="5" t="s">
        <v>1</v>
      </c>
      <c r="P644" s="5" t="s">
        <v>1</v>
      </c>
    </row>
    <row r="645" spans="1:16" x14ac:dyDescent="0.2">
      <c r="A645" s="4">
        <v>694</v>
      </c>
      <c r="B645" s="5" t="s">
        <v>1</v>
      </c>
      <c r="C645" s="5" t="s">
        <v>2644</v>
      </c>
      <c r="D645" s="5" t="s">
        <v>1</v>
      </c>
      <c r="E645" s="5" t="s">
        <v>2645</v>
      </c>
      <c r="F645" s="5" t="s">
        <v>1</v>
      </c>
      <c r="G645" s="5" t="s">
        <v>1728</v>
      </c>
      <c r="H645" s="5" t="s">
        <v>1</v>
      </c>
      <c r="I645" s="5" t="s">
        <v>1661</v>
      </c>
      <c r="J645" s="5" t="s">
        <v>1</v>
      </c>
      <c r="K645" s="5" t="s">
        <v>1</v>
      </c>
      <c r="L645" s="5" t="s">
        <v>1</v>
      </c>
      <c r="M645" s="5" t="s">
        <v>1</v>
      </c>
      <c r="N645" s="5" t="s">
        <v>1</v>
      </c>
      <c r="O645" s="5" t="s">
        <v>1</v>
      </c>
      <c r="P645" s="5" t="s">
        <v>1</v>
      </c>
    </row>
    <row r="646" spans="1:16" x14ac:dyDescent="0.2">
      <c r="A646" s="4">
        <v>695</v>
      </c>
      <c r="B646" s="5" t="s">
        <v>1</v>
      </c>
      <c r="C646" s="5" t="s">
        <v>2646</v>
      </c>
      <c r="D646" s="5" t="s">
        <v>1</v>
      </c>
      <c r="E646" s="5" t="s">
        <v>2647</v>
      </c>
      <c r="F646" s="5" t="s">
        <v>1</v>
      </c>
      <c r="G646" s="5" t="s">
        <v>2648</v>
      </c>
      <c r="H646" s="5" t="s">
        <v>1</v>
      </c>
      <c r="I646" s="5" t="s">
        <v>1661</v>
      </c>
      <c r="J646" s="5" t="s">
        <v>1</v>
      </c>
      <c r="K646" s="5" t="s">
        <v>1</v>
      </c>
      <c r="L646" s="5" t="s">
        <v>1</v>
      </c>
      <c r="M646" s="5" t="s">
        <v>1</v>
      </c>
      <c r="N646" s="5" t="s">
        <v>1</v>
      </c>
      <c r="O646" s="5" t="s">
        <v>1</v>
      </c>
      <c r="P646" s="5" t="s">
        <v>1</v>
      </c>
    </row>
    <row r="647" spans="1:16" x14ac:dyDescent="0.2">
      <c r="A647" s="4">
        <v>696</v>
      </c>
      <c r="B647" s="5" t="s">
        <v>1</v>
      </c>
      <c r="C647" s="5" t="s">
        <v>2649</v>
      </c>
      <c r="D647" s="5" t="s">
        <v>1</v>
      </c>
      <c r="E647" s="5" t="s">
        <v>2650</v>
      </c>
      <c r="F647" s="5" t="s">
        <v>1</v>
      </c>
      <c r="G647" s="5" t="s">
        <v>1653</v>
      </c>
      <c r="H647" s="5" t="s">
        <v>1</v>
      </c>
      <c r="I647" s="5" t="s">
        <v>1661</v>
      </c>
      <c r="J647" s="5" t="s">
        <v>1</v>
      </c>
      <c r="K647" s="5" t="s">
        <v>1</v>
      </c>
      <c r="L647" s="5" t="s">
        <v>1</v>
      </c>
      <c r="M647" s="5" t="s">
        <v>1</v>
      </c>
      <c r="N647" s="5" t="s">
        <v>1</v>
      </c>
      <c r="O647" s="5" t="s">
        <v>1</v>
      </c>
      <c r="P647" s="5" t="s">
        <v>1</v>
      </c>
    </row>
    <row r="648" spans="1:16" x14ac:dyDescent="0.2">
      <c r="A648" s="4">
        <v>697</v>
      </c>
      <c r="B648" s="5" t="s">
        <v>1</v>
      </c>
      <c r="C648" s="5" t="s">
        <v>2651</v>
      </c>
      <c r="D648" s="5" t="s">
        <v>1</v>
      </c>
      <c r="E648" s="5" t="s">
        <v>2652</v>
      </c>
      <c r="F648" s="5" t="s">
        <v>1</v>
      </c>
      <c r="G648" s="5" t="s">
        <v>1716</v>
      </c>
      <c r="H648" s="5" t="s">
        <v>1</v>
      </c>
      <c r="I648" s="5" t="s">
        <v>1661</v>
      </c>
      <c r="J648" s="5" t="s">
        <v>1</v>
      </c>
      <c r="K648" s="5" t="s">
        <v>1</v>
      </c>
      <c r="L648" s="5" t="s">
        <v>1</v>
      </c>
      <c r="M648" s="5" t="s">
        <v>1</v>
      </c>
      <c r="N648" s="5" t="s">
        <v>1</v>
      </c>
      <c r="O648" s="5" t="s">
        <v>1</v>
      </c>
      <c r="P648" s="5" t="s">
        <v>1</v>
      </c>
    </row>
    <row r="649" spans="1:16" x14ac:dyDescent="0.2">
      <c r="A649" s="4">
        <v>698</v>
      </c>
      <c r="B649" s="5" t="s">
        <v>1</v>
      </c>
      <c r="C649" s="5" t="s">
        <v>2653</v>
      </c>
      <c r="D649" s="5" t="s">
        <v>1</v>
      </c>
      <c r="E649" s="5" t="s">
        <v>2654</v>
      </c>
      <c r="F649" s="5" t="s">
        <v>1</v>
      </c>
      <c r="G649" s="5" t="s">
        <v>2655</v>
      </c>
      <c r="H649" s="5" t="s">
        <v>1</v>
      </c>
      <c r="I649" s="5" t="s">
        <v>1661</v>
      </c>
      <c r="J649" s="5" t="s">
        <v>1</v>
      </c>
      <c r="K649" s="5" t="s">
        <v>1</v>
      </c>
      <c r="L649" s="5" t="s">
        <v>1</v>
      </c>
      <c r="M649" s="5" t="s">
        <v>1</v>
      </c>
      <c r="N649" s="5" t="s">
        <v>1</v>
      </c>
      <c r="O649" s="5" t="s">
        <v>1</v>
      </c>
      <c r="P649" s="5" t="s">
        <v>1</v>
      </c>
    </row>
    <row r="650" spans="1:16" x14ac:dyDescent="0.2">
      <c r="A650" s="4">
        <v>699</v>
      </c>
      <c r="B650" s="5" t="s">
        <v>1</v>
      </c>
      <c r="C650" s="5" t="s">
        <v>2656</v>
      </c>
      <c r="D650" s="5" t="s">
        <v>1</v>
      </c>
      <c r="E650" s="5" t="s">
        <v>2657</v>
      </c>
      <c r="F650" s="5" t="s">
        <v>1</v>
      </c>
      <c r="G650" s="5" t="s">
        <v>2658</v>
      </c>
      <c r="H650" s="5" t="s">
        <v>1</v>
      </c>
      <c r="I650" s="5" t="s">
        <v>1661</v>
      </c>
      <c r="J650" s="5" t="s">
        <v>1</v>
      </c>
      <c r="K650" s="5" t="s">
        <v>1</v>
      </c>
      <c r="L650" s="5" t="s">
        <v>1</v>
      </c>
      <c r="M650" s="5" t="s">
        <v>1</v>
      </c>
      <c r="N650" s="5" t="s">
        <v>1</v>
      </c>
      <c r="O650" s="5" t="s">
        <v>1</v>
      </c>
      <c r="P650" s="5" t="s">
        <v>1</v>
      </c>
    </row>
    <row r="651" spans="1:16" x14ac:dyDescent="0.2">
      <c r="A651" s="4">
        <v>700</v>
      </c>
      <c r="B651" s="5" t="s">
        <v>1</v>
      </c>
      <c r="C651" s="5" t="s">
        <v>2659</v>
      </c>
      <c r="D651" s="5" t="s">
        <v>1</v>
      </c>
      <c r="E651" s="5" t="s">
        <v>2660</v>
      </c>
      <c r="F651" s="5" t="s">
        <v>1</v>
      </c>
      <c r="G651" s="5" t="s">
        <v>2661</v>
      </c>
      <c r="H651" s="5" t="s">
        <v>1</v>
      </c>
      <c r="I651" s="5" t="s">
        <v>1661</v>
      </c>
      <c r="J651" s="5" t="s">
        <v>1</v>
      </c>
      <c r="K651" s="5" t="s">
        <v>1</v>
      </c>
      <c r="L651" s="5" t="s">
        <v>1</v>
      </c>
      <c r="M651" s="5" t="s">
        <v>1</v>
      </c>
      <c r="N651" s="5" t="s">
        <v>1</v>
      </c>
      <c r="O651" s="5" t="s">
        <v>1</v>
      </c>
      <c r="P651" s="5" t="s">
        <v>1</v>
      </c>
    </row>
    <row r="652" spans="1:16" x14ac:dyDescent="0.2">
      <c r="A652" s="4">
        <v>701</v>
      </c>
      <c r="B652" s="5" t="s">
        <v>1</v>
      </c>
      <c r="C652" s="5" t="s">
        <v>2662</v>
      </c>
      <c r="D652" s="5" t="s">
        <v>1</v>
      </c>
      <c r="E652" s="5" t="s">
        <v>2663</v>
      </c>
      <c r="F652" s="5" t="s">
        <v>1</v>
      </c>
      <c r="G652" s="5" t="s">
        <v>2664</v>
      </c>
      <c r="H652" s="5" t="s">
        <v>1</v>
      </c>
      <c r="I652" s="5" t="s">
        <v>1661</v>
      </c>
      <c r="J652" s="5" t="s">
        <v>1</v>
      </c>
      <c r="K652" s="5" t="s">
        <v>1</v>
      </c>
      <c r="L652" s="5" t="s">
        <v>1</v>
      </c>
      <c r="M652" s="5" t="s">
        <v>1</v>
      </c>
      <c r="N652" s="5" t="s">
        <v>1</v>
      </c>
      <c r="O652" s="5" t="s">
        <v>1</v>
      </c>
      <c r="P652" s="5" t="s">
        <v>1</v>
      </c>
    </row>
    <row r="653" spans="1:16" x14ac:dyDescent="0.2">
      <c r="A653" s="4">
        <v>702</v>
      </c>
      <c r="B653" s="5" t="s">
        <v>1</v>
      </c>
      <c r="C653" s="5" t="s">
        <v>2665</v>
      </c>
      <c r="D653" s="5" t="s">
        <v>1</v>
      </c>
      <c r="E653" s="5" t="s">
        <v>2666</v>
      </c>
      <c r="F653" s="5" t="s">
        <v>1</v>
      </c>
      <c r="G653" s="5" t="s">
        <v>2667</v>
      </c>
      <c r="H653" s="5" t="s">
        <v>1</v>
      </c>
      <c r="I653" s="5" t="s">
        <v>1661</v>
      </c>
      <c r="J653" s="5" t="s">
        <v>1</v>
      </c>
      <c r="K653" s="5" t="s">
        <v>1</v>
      </c>
      <c r="L653" s="5" t="s">
        <v>1</v>
      </c>
      <c r="M653" s="5" t="s">
        <v>1</v>
      </c>
      <c r="N653" s="5" t="s">
        <v>1</v>
      </c>
      <c r="O653" s="5" t="s">
        <v>1</v>
      </c>
      <c r="P653" s="5" t="s">
        <v>1</v>
      </c>
    </row>
    <row r="654" spans="1:16" x14ac:dyDescent="0.2">
      <c r="A654" s="4">
        <v>703</v>
      </c>
      <c r="B654" s="5" t="s">
        <v>1</v>
      </c>
      <c r="C654" s="5" t="s">
        <v>2668</v>
      </c>
      <c r="D654" s="5" t="s">
        <v>1</v>
      </c>
      <c r="E654" s="5" t="s">
        <v>2669</v>
      </c>
      <c r="F654" s="5" t="s">
        <v>1</v>
      </c>
      <c r="G654" s="5" t="s">
        <v>2670</v>
      </c>
      <c r="H654" s="5" t="s">
        <v>1</v>
      </c>
      <c r="I654" s="5" t="s">
        <v>1661</v>
      </c>
      <c r="J654" s="5" t="s">
        <v>1</v>
      </c>
      <c r="K654" s="5" t="s">
        <v>1</v>
      </c>
      <c r="L654" s="5" t="s">
        <v>1</v>
      </c>
      <c r="M654" s="5" t="s">
        <v>1</v>
      </c>
      <c r="N654" s="5" t="s">
        <v>1</v>
      </c>
      <c r="O654" s="5" t="s">
        <v>1</v>
      </c>
      <c r="P654" s="5" t="s">
        <v>1</v>
      </c>
    </row>
    <row r="655" spans="1:16" x14ac:dyDescent="0.2">
      <c r="A655" s="4">
        <v>704</v>
      </c>
      <c r="B655" s="5" t="s">
        <v>1</v>
      </c>
      <c r="C655" s="5" t="s">
        <v>2671</v>
      </c>
      <c r="D655" s="5" t="s">
        <v>1</v>
      </c>
      <c r="E655" s="5" t="s">
        <v>2672</v>
      </c>
      <c r="F655" s="5" t="s">
        <v>1</v>
      </c>
      <c r="G655" s="5" t="s">
        <v>2673</v>
      </c>
      <c r="H655" s="5" t="s">
        <v>1</v>
      </c>
      <c r="I655" s="5" t="s">
        <v>1661</v>
      </c>
      <c r="J655" s="5" t="s">
        <v>1</v>
      </c>
      <c r="K655" s="5" t="s">
        <v>1</v>
      </c>
      <c r="L655" s="5" t="s">
        <v>1</v>
      </c>
      <c r="M655" s="5" t="s">
        <v>1</v>
      </c>
      <c r="N655" s="5" t="s">
        <v>1</v>
      </c>
      <c r="O655" s="5" t="s">
        <v>1</v>
      </c>
      <c r="P655" s="5" t="s">
        <v>1</v>
      </c>
    </row>
    <row r="656" spans="1:16" x14ac:dyDescent="0.2">
      <c r="A656" s="4">
        <v>705</v>
      </c>
      <c r="B656" s="5" t="s">
        <v>1</v>
      </c>
      <c r="C656" s="5" t="s">
        <v>2674</v>
      </c>
      <c r="D656" s="5" t="s">
        <v>1</v>
      </c>
      <c r="E656" s="5" t="s">
        <v>2675</v>
      </c>
      <c r="F656" s="5" t="s">
        <v>1</v>
      </c>
      <c r="G656" s="5" t="s">
        <v>1724</v>
      </c>
      <c r="H656" s="5" t="s">
        <v>1</v>
      </c>
      <c r="I656" s="5" t="s">
        <v>1661</v>
      </c>
      <c r="J656" s="5" t="s">
        <v>1</v>
      </c>
      <c r="K656" s="5" t="s">
        <v>1</v>
      </c>
      <c r="L656" s="5" t="s">
        <v>1</v>
      </c>
      <c r="M656" s="5" t="s">
        <v>1</v>
      </c>
      <c r="N656" s="5" t="s">
        <v>1</v>
      </c>
      <c r="O656" s="5" t="s">
        <v>1</v>
      </c>
      <c r="P656" s="5" t="s">
        <v>1</v>
      </c>
    </row>
    <row r="657" spans="1:16" x14ac:dyDescent="0.2">
      <c r="A657" s="4">
        <v>706</v>
      </c>
      <c r="B657" s="5" t="s">
        <v>1</v>
      </c>
      <c r="C657" s="5" t="s">
        <v>2676</v>
      </c>
      <c r="D657" s="5" t="s">
        <v>1</v>
      </c>
      <c r="E657" s="5" t="s">
        <v>2677</v>
      </c>
      <c r="F657" s="5" t="s">
        <v>1</v>
      </c>
      <c r="G657" s="5" t="s">
        <v>1708</v>
      </c>
      <c r="H657" s="5" t="s">
        <v>1</v>
      </c>
      <c r="I657" s="5" t="s">
        <v>1661</v>
      </c>
      <c r="J657" s="5" t="s">
        <v>1</v>
      </c>
      <c r="K657" s="5" t="s">
        <v>1</v>
      </c>
      <c r="L657" s="5" t="s">
        <v>1</v>
      </c>
      <c r="M657" s="5" t="s">
        <v>1</v>
      </c>
      <c r="N657" s="5" t="s">
        <v>1</v>
      </c>
      <c r="O657" s="5" t="s">
        <v>1</v>
      </c>
      <c r="P657" s="5" t="s">
        <v>1</v>
      </c>
    </row>
    <row r="658" spans="1:16" x14ac:dyDescent="0.2">
      <c r="A658" s="4">
        <v>707</v>
      </c>
      <c r="B658" s="5" t="s">
        <v>1</v>
      </c>
      <c r="C658" s="5" t="s">
        <v>2678</v>
      </c>
      <c r="D658" s="5" t="s">
        <v>1</v>
      </c>
      <c r="E658" s="5" t="s">
        <v>2679</v>
      </c>
      <c r="F658" s="5" t="s">
        <v>1</v>
      </c>
      <c r="G658" s="5" t="s">
        <v>2680</v>
      </c>
      <c r="H658" s="5" t="s">
        <v>1</v>
      </c>
      <c r="I658" s="5" t="s">
        <v>1661</v>
      </c>
      <c r="J658" s="5" t="s">
        <v>1</v>
      </c>
      <c r="K658" s="5" t="s">
        <v>1</v>
      </c>
      <c r="L658" s="5" t="s">
        <v>1</v>
      </c>
      <c r="M658" s="5" t="s">
        <v>1</v>
      </c>
      <c r="N658" s="5" t="s">
        <v>1</v>
      </c>
      <c r="O658" s="5" t="s">
        <v>1</v>
      </c>
      <c r="P658" s="5" t="s">
        <v>1</v>
      </c>
    </row>
    <row r="659" spans="1:16" x14ac:dyDescent="0.2">
      <c r="A659" s="4">
        <v>708</v>
      </c>
      <c r="B659" s="5" t="s">
        <v>1</v>
      </c>
      <c r="C659" s="5" t="s">
        <v>2681</v>
      </c>
      <c r="D659" s="5" t="s">
        <v>1</v>
      </c>
      <c r="E659" s="5" t="s">
        <v>2682</v>
      </c>
      <c r="F659" s="5" t="s">
        <v>1</v>
      </c>
      <c r="G659" s="5" t="s">
        <v>2683</v>
      </c>
      <c r="H659" s="5" t="s">
        <v>1</v>
      </c>
      <c r="I659" s="5" t="s">
        <v>1661</v>
      </c>
      <c r="J659" s="5" t="s">
        <v>1</v>
      </c>
      <c r="K659" s="5" t="s">
        <v>1</v>
      </c>
      <c r="L659" s="5" t="s">
        <v>1</v>
      </c>
      <c r="M659" s="5" t="s">
        <v>1</v>
      </c>
      <c r="N659" s="5" t="s">
        <v>1</v>
      </c>
      <c r="O659" s="5" t="s">
        <v>1</v>
      </c>
      <c r="P659" s="5" t="s">
        <v>1</v>
      </c>
    </row>
    <row r="660" spans="1:16" x14ac:dyDescent="0.2">
      <c r="A660" s="4">
        <v>709</v>
      </c>
      <c r="B660" s="5" t="s">
        <v>1</v>
      </c>
      <c r="C660" s="5" t="s">
        <v>2684</v>
      </c>
      <c r="D660" s="5" t="s">
        <v>1</v>
      </c>
      <c r="E660" s="5" t="s">
        <v>2685</v>
      </c>
      <c r="F660" s="5" t="s">
        <v>1</v>
      </c>
      <c r="G660" s="5" t="s">
        <v>2683</v>
      </c>
      <c r="H660" s="5" t="s">
        <v>1</v>
      </c>
      <c r="I660" s="5" t="s">
        <v>1661</v>
      </c>
      <c r="J660" s="5" t="s">
        <v>1</v>
      </c>
      <c r="K660" s="5" t="s">
        <v>1</v>
      </c>
      <c r="L660" s="5" t="s">
        <v>1</v>
      </c>
      <c r="M660" s="5" t="s">
        <v>1</v>
      </c>
      <c r="N660" s="5" t="s">
        <v>1</v>
      </c>
      <c r="O660" s="5" t="s">
        <v>1</v>
      </c>
      <c r="P660" s="5" t="s">
        <v>1</v>
      </c>
    </row>
    <row r="661" spans="1:16" x14ac:dyDescent="0.2">
      <c r="A661" s="4">
        <v>710</v>
      </c>
      <c r="B661" s="5" t="s">
        <v>1</v>
      </c>
      <c r="C661" s="5" t="s">
        <v>2686</v>
      </c>
      <c r="D661" s="5" t="s">
        <v>1</v>
      </c>
      <c r="E661" s="5" t="s">
        <v>2687</v>
      </c>
      <c r="F661" s="5" t="s">
        <v>1</v>
      </c>
      <c r="G661" s="5" t="s">
        <v>2683</v>
      </c>
      <c r="H661" s="5" t="s">
        <v>1</v>
      </c>
      <c r="I661" s="5" t="s">
        <v>1661</v>
      </c>
      <c r="J661" s="5" t="s">
        <v>1</v>
      </c>
      <c r="K661" s="5" t="s">
        <v>1</v>
      </c>
      <c r="L661" s="5" t="s">
        <v>1</v>
      </c>
      <c r="M661" s="5" t="s">
        <v>1</v>
      </c>
      <c r="N661" s="5" t="s">
        <v>1</v>
      </c>
      <c r="O661" s="5" t="s">
        <v>1</v>
      </c>
      <c r="P661" s="5" t="s">
        <v>1</v>
      </c>
    </row>
    <row r="662" spans="1:16" x14ac:dyDescent="0.2">
      <c r="A662" s="4">
        <v>711</v>
      </c>
      <c r="B662" s="5" t="s">
        <v>1</v>
      </c>
      <c r="C662" s="5" t="s">
        <v>2688</v>
      </c>
      <c r="D662" s="5" t="s">
        <v>1</v>
      </c>
      <c r="E662" s="5" t="s">
        <v>2689</v>
      </c>
      <c r="F662" s="5" t="s">
        <v>1</v>
      </c>
      <c r="G662" s="5" t="s">
        <v>2683</v>
      </c>
      <c r="H662" s="5" t="s">
        <v>1</v>
      </c>
      <c r="I662" s="5" t="s">
        <v>1661</v>
      </c>
      <c r="J662" s="5" t="s">
        <v>1</v>
      </c>
      <c r="K662" s="5" t="s">
        <v>1</v>
      </c>
      <c r="L662" s="5" t="s">
        <v>1</v>
      </c>
      <c r="M662" s="5" t="s">
        <v>1</v>
      </c>
      <c r="N662" s="5" t="s">
        <v>1</v>
      </c>
      <c r="O662" s="5" t="s">
        <v>1</v>
      </c>
      <c r="P662" s="5" t="s">
        <v>1</v>
      </c>
    </row>
    <row r="663" spans="1:16" x14ac:dyDescent="0.2">
      <c r="A663" s="4">
        <v>712</v>
      </c>
      <c r="B663" s="5" t="s">
        <v>1</v>
      </c>
      <c r="C663" s="5" t="s">
        <v>2690</v>
      </c>
      <c r="D663" s="5" t="s">
        <v>1</v>
      </c>
      <c r="E663" s="5" t="s">
        <v>2691</v>
      </c>
      <c r="F663" s="5" t="s">
        <v>1</v>
      </c>
      <c r="G663" s="5" t="s">
        <v>2620</v>
      </c>
      <c r="H663" s="5" t="s">
        <v>1</v>
      </c>
      <c r="I663" s="5" t="s">
        <v>1661</v>
      </c>
      <c r="J663" s="5" t="s">
        <v>1</v>
      </c>
      <c r="K663" s="5" t="s">
        <v>1</v>
      </c>
      <c r="L663" s="5" t="s">
        <v>1</v>
      </c>
      <c r="M663" s="5" t="s">
        <v>1</v>
      </c>
      <c r="N663" s="5" t="s">
        <v>1</v>
      </c>
      <c r="O663" s="5" t="s">
        <v>1</v>
      </c>
      <c r="P663" s="5" t="s">
        <v>1</v>
      </c>
    </row>
    <row r="664" spans="1:16" x14ac:dyDescent="0.2">
      <c r="A664" s="4">
        <v>713</v>
      </c>
      <c r="B664" s="5" t="s">
        <v>1</v>
      </c>
      <c r="C664" s="5" t="s">
        <v>2692</v>
      </c>
      <c r="D664" s="5" t="s">
        <v>1</v>
      </c>
      <c r="E664" s="5" t="s">
        <v>2693</v>
      </c>
      <c r="F664" s="5" t="s">
        <v>1</v>
      </c>
      <c r="G664" s="5" t="s">
        <v>2694</v>
      </c>
      <c r="H664" s="5" t="s">
        <v>1</v>
      </c>
      <c r="I664" s="5" t="s">
        <v>1661</v>
      </c>
      <c r="J664" s="5" t="s">
        <v>1</v>
      </c>
      <c r="K664" s="5" t="s">
        <v>1</v>
      </c>
      <c r="L664" s="5" t="s">
        <v>1</v>
      </c>
      <c r="M664" s="5" t="s">
        <v>1</v>
      </c>
      <c r="N664" s="5" t="s">
        <v>1</v>
      </c>
      <c r="O664" s="5" t="s">
        <v>1</v>
      </c>
      <c r="P664" s="5" t="s">
        <v>1</v>
      </c>
    </row>
    <row r="665" spans="1:16" x14ac:dyDescent="0.2">
      <c r="A665" s="4">
        <v>714</v>
      </c>
      <c r="B665" s="5" t="s">
        <v>1</v>
      </c>
      <c r="C665" s="5" t="s">
        <v>2695</v>
      </c>
      <c r="D665" s="5" t="s">
        <v>1</v>
      </c>
      <c r="E665" s="5" t="s">
        <v>2696</v>
      </c>
      <c r="F665" s="5" t="s">
        <v>1</v>
      </c>
      <c r="G665" s="5" t="s">
        <v>1700</v>
      </c>
      <c r="H665" s="5" t="s">
        <v>1</v>
      </c>
      <c r="I665" s="5" t="s">
        <v>1661</v>
      </c>
      <c r="J665" s="5" t="s">
        <v>1</v>
      </c>
      <c r="K665" s="5" t="s">
        <v>1</v>
      </c>
      <c r="L665" s="5" t="s">
        <v>1</v>
      </c>
      <c r="M665" s="5" t="s">
        <v>1</v>
      </c>
      <c r="N665" s="5" t="s">
        <v>1</v>
      </c>
      <c r="O665" s="5" t="s">
        <v>1</v>
      </c>
      <c r="P665" s="5" t="s">
        <v>1</v>
      </c>
    </row>
    <row r="666" spans="1:16" x14ac:dyDescent="0.2">
      <c r="A666" s="4">
        <v>715</v>
      </c>
      <c r="B666" s="5" t="s">
        <v>1</v>
      </c>
      <c r="C666" s="5" t="s">
        <v>2697</v>
      </c>
      <c r="D666" s="5" t="s">
        <v>1</v>
      </c>
      <c r="E666" s="5" t="s">
        <v>2698</v>
      </c>
      <c r="F666" s="5" t="s">
        <v>1</v>
      </c>
      <c r="G666" s="5" t="s">
        <v>1700</v>
      </c>
      <c r="H666" s="5" t="s">
        <v>1</v>
      </c>
      <c r="I666" s="5" t="s">
        <v>1661</v>
      </c>
      <c r="J666" s="5" t="s">
        <v>1</v>
      </c>
      <c r="K666" s="5" t="s">
        <v>1</v>
      </c>
      <c r="L666" s="5" t="s">
        <v>1</v>
      </c>
      <c r="M666" s="5" t="s">
        <v>1</v>
      </c>
      <c r="N666" s="5" t="s">
        <v>1</v>
      </c>
      <c r="O666" s="5" t="s">
        <v>1</v>
      </c>
      <c r="P666" s="5" t="s">
        <v>1</v>
      </c>
    </row>
    <row r="667" spans="1:16" x14ac:dyDescent="0.2">
      <c r="A667" s="4">
        <v>716</v>
      </c>
      <c r="B667" s="5" t="s">
        <v>1</v>
      </c>
      <c r="C667" s="5" t="s">
        <v>2699</v>
      </c>
      <c r="D667" s="5" t="s">
        <v>1</v>
      </c>
      <c r="E667" s="5" t="s">
        <v>2700</v>
      </c>
      <c r="F667" s="5" t="s">
        <v>1</v>
      </c>
      <c r="G667" s="5" t="s">
        <v>2701</v>
      </c>
      <c r="H667" s="5" t="s">
        <v>1</v>
      </c>
      <c r="I667" s="5" t="s">
        <v>1661</v>
      </c>
      <c r="J667" s="5" t="s">
        <v>1</v>
      </c>
      <c r="K667" s="5" t="s">
        <v>1</v>
      </c>
      <c r="L667" s="5" t="s">
        <v>1</v>
      </c>
      <c r="M667" s="5" t="s">
        <v>1</v>
      </c>
      <c r="N667" s="5" t="s">
        <v>1</v>
      </c>
      <c r="O667" s="5" t="s">
        <v>1</v>
      </c>
      <c r="P667" s="5" t="s">
        <v>1</v>
      </c>
    </row>
    <row r="668" spans="1:16" x14ac:dyDescent="0.2">
      <c r="A668" s="4">
        <v>717</v>
      </c>
      <c r="B668" s="5" t="s">
        <v>1</v>
      </c>
      <c r="C668" s="5" t="s">
        <v>2702</v>
      </c>
      <c r="D668" s="5" t="s">
        <v>1</v>
      </c>
      <c r="E668" s="5" t="s">
        <v>2703</v>
      </c>
      <c r="F668" s="5" t="s">
        <v>1</v>
      </c>
      <c r="G668" s="5" t="s">
        <v>2704</v>
      </c>
      <c r="H668" s="5" t="s">
        <v>1</v>
      </c>
      <c r="I668" s="5" t="s">
        <v>1661</v>
      </c>
      <c r="J668" s="5" t="s">
        <v>1</v>
      </c>
      <c r="K668" s="5" t="s">
        <v>1</v>
      </c>
      <c r="L668" s="5" t="s">
        <v>1</v>
      </c>
      <c r="M668" s="5" t="s">
        <v>1</v>
      </c>
      <c r="N668" s="5" t="s">
        <v>1</v>
      </c>
      <c r="O668" s="5" t="s">
        <v>1</v>
      </c>
      <c r="P668" s="5" t="s">
        <v>1</v>
      </c>
    </row>
    <row r="669" spans="1:16" x14ac:dyDescent="0.2">
      <c r="A669" s="4">
        <v>718</v>
      </c>
      <c r="B669" s="5" t="s">
        <v>1</v>
      </c>
      <c r="C669" s="5" t="s">
        <v>2705</v>
      </c>
      <c r="D669" s="5" t="s">
        <v>1</v>
      </c>
      <c r="E669" s="5" t="s">
        <v>2706</v>
      </c>
      <c r="F669" s="5" t="s">
        <v>1</v>
      </c>
      <c r="G669" s="5" t="s">
        <v>2707</v>
      </c>
      <c r="H669" s="5" t="s">
        <v>1</v>
      </c>
      <c r="I669" s="5" t="s">
        <v>1661</v>
      </c>
      <c r="J669" s="5" t="s">
        <v>1</v>
      </c>
      <c r="K669" s="5" t="s">
        <v>1</v>
      </c>
      <c r="L669" s="5" t="s">
        <v>1</v>
      </c>
      <c r="M669" s="5" t="s">
        <v>1</v>
      </c>
      <c r="N669" s="5" t="s">
        <v>1</v>
      </c>
      <c r="O669" s="5" t="s">
        <v>1</v>
      </c>
      <c r="P669" s="5" t="s">
        <v>1</v>
      </c>
    </row>
    <row r="670" spans="1:16" x14ac:dyDescent="0.2">
      <c r="A670" s="4">
        <v>719</v>
      </c>
      <c r="B670" s="5" t="s">
        <v>1</v>
      </c>
      <c r="C670" s="5" t="s">
        <v>2708</v>
      </c>
      <c r="D670" s="5" t="s">
        <v>1</v>
      </c>
      <c r="E670" s="5" t="s">
        <v>2709</v>
      </c>
      <c r="F670" s="5" t="s">
        <v>1</v>
      </c>
      <c r="G670" s="5" t="s">
        <v>1732</v>
      </c>
      <c r="H670" s="5" t="s">
        <v>1</v>
      </c>
      <c r="I670" s="5" t="s">
        <v>1661</v>
      </c>
      <c r="J670" s="5" t="s">
        <v>1</v>
      </c>
      <c r="K670" s="5" t="s">
        <v>1</v>
      </c>
      <c r="L670" s="5" t="s">
        <v>1</v>
      </c>
      <c r="M670" s="5" t="s">
        <v>1</v>
      </c>
      <c r="N670" s="5" t="s">
        <v>1</v>
      </c>
      <c r="O670" s="5" t="s">
        <v>1</v>
      </c>
      <c r="P670" s="5" t="s">
        <v>1</v>
      </c>
    </row>
    <row r="671" spans="1:16" x14ac:dyDescent="0.2">
      <c r="A671" s="4">
        <v>720</v>
      </c>
      <c r="B671" s="5" t="s">
        <v>1</v>
      </c>
      <c r="C671" s="5" t="s">
        <v>2710</v>
      </c>
      <c r="D671" s="5" t="s">
        <v>1</v>
      </c>
      <c r="E671" s="5" t="s">
        <v>2711</v>
      </c>
      <c r="F671" s="5" t="s">
        <v>1</v>
      </c>
      <c r="G671" s="5" t="s">
        <v>1741</v>
      </c>
      <c r="H671" s="5" t="s">
        <v>1</v>
      </c>
      <c r="I671" s="5" t="s">
        <v>1661</v>
      </c>
      <c r="J671" s="5" t="s">
        <v>1</v>
      </c>
      <c r="K671" s="5" t="s">
        <v>1</v>
      </c>
      <c r="L671" s="5" t="s">
        <v>1</v>
      </c>
      <c r="M671" s="5" t="s">
        <v>1</v>
      </c>
      <c r="N671" s="5" t="s">
        <v>1</v>
      </c>
      <c r="O671" s="5" t="s">
        <v>1</v>
      </c>
      <c r="P671" s="5" t="s">
        <v>1</v>
      </c>
    </row>
    <row r="672" spans="1:16" x14ac:dyDescent="0.2">
      <c r="A672" s="4">
        <v>721</v>
      </c>
      <c r="B672" s="5" t="s">
        <v>1</v>
      </c>
      <c r="C672" s="5" t="s">
        <v>2712</v>
      </c>
      <c r="D672" s="5" t="s">
        <v>1</v>
      </c>
      <c r="E672" s="5" t="s">
        <v>2332</v>
      </c>
      <c r="F672" s="5" t="s">
        <v>1</v>
      </c>
      <c r="G672" s="5" t="s">
        <v>1653</v>
      </c>
      <c r="H672" s="5" t="s">
        <v>1</v>
      </c>
      <c r="I672" s="5" t="s">
        <v>1661</v>
      </c>
      <c r="J672" s="5" t="s">
        <v>1</v>
      </c>
      <c r="K672" s="5" t="s">
        <v>1</v>
      </c>
      <c r="L672" s="5" t="s">
        <v>1</v>
      </c>
      <c r="M672" s="5" t="s">
        <v>1</v>
      </c>
      <c r="N672" s="5" t="s">
        <v>1</v>
      </c>
      <c r="O672" s="5" t="s">
        <v>1</v>
      </c>
      <c r="P672" s="5" t="s">
        <v>1</v>
      </c>
    </row>
    <row r="673" spans="1:16" x14ac:dyDescent="0.2">
      <c r="A673" s="4">
        <v>722</v>
      </c>
      <c r="B673" s="5" t="s">
        <v>1</v>
      </c>
      <c r="C673" s="5" t="s">
        <v>2713</v>
      </c>
      <c r="D673" s="5" t="s">
        <v>1</v>
      </c>
      <c r="E673" s="5" t="s">
        <v>2714</v>
      </c>
      <c r="F673" s="5" t="s">
        <v>1</v>
      </c>
      <c r="G673" s="5" t="s">
        <v>1802</v>
      </c>
      <c r="H673" s="5" t="s">
        <v>1</v>
      </c>
      <c r="I673" s="5" t="s">
        <v>1661</v>
      </c>
      <c r="J673" s="5" t="s">
        <v>1</v>
      </c>
      <c r="K673" s="5" t="s">
        <v>1</v>
      </c>
      <c r="L673" s="5" t="s">
        <v>1</v>
      </c>
      <c r="M673" s="5" t="s">
        <v>1</v>
      </c>
      <c r="N673" s="5" t="s">
        <v>1</v>
      </c>
      <c r="O673" s="5" t="s">
        <v>1</v>
      </c>
      <c r="P673" s="5" t="s">
        <v>1</v>
      </c>
    </row>
    <row r="674" spans="1:16" x14ac:dyDescent="0.2">
      <c r="A674" s="4">
        <v>723</v>
      </c>
      <c r="B674" s="5" t="s">
        <v>1</v>
      </c>
      <c r="C674" s="5" t="s">
        <v>2715</v>
      </c>
      <c r="D674" s="5" t="s">
        <v>1</v>
      </c>
      <c r="E674" s="5" t="s">
        <v>2716</v>
      </c>
      <c r="F674" s="5" t="s">
        <v>1</v>
      </c>
      <c r="G674" s="5" t="s">
        <v>2717</v>
      </c>
      <c r="H674" s="5" t="s">
        <v>1</v>
      </c>
      <c r="I674" s="5" t="s">
        <v>1661</v>
      </c>
      <c r="J674" s="5" t="s">
        <v>1</v>
      </c>
      <c r="K674" s="5" t="s">
        <v>1</v>
      </c>
      <c r="L674" s="5" t="s">
        <v>1</v>
      </c>
      <c r="M674" s="5" t="s">
        <v>1</v>
      </c>
      <c r="N674" s="5" t="s">
        <v>1</v>
      </c>
      <c r="O674" s="5" t="s">
        <v>1</v>
      </c>
      <c r="P674" s="5" t="s">
        <v>1</v>
      </c>
    </row>
    <row r="675" spans="1:16" x14ac:dyDescent="0.2">
      <c r="A675" s="4">
        <v>724</v>
      </c>
      <c r="B675" s="5" t="s">
        <v>1</v>
      </c>
      <c r="C675" s="5" t="s">
        <v>2718</v>
      </c>
      <c r="D675" s="5" t="s">
        <v>1</v>
      </c>
      <c r="E675" s="5" t="s">
        <v>2645</v>
      </c>
      <c r="F675" s="5" t="s">
        <v>1</v>
      </c>
      <c r="G675" s="5" t="s">
        <v>1728</v>
      </c>
      <c r="H675" s="5" t="s">
        <v>1</v>
      </c>
      <c r="I675" s="5" t="s">
        <v>1661</v>
      </c>
      <c r="J675" s="5" t="s">
        <v>1</v>
      </c>
      <c r="K675" s="5" t="s">
        <v>1</v>
      </c>
      <c r="L675" s="5" t="s">
        <v>1</v>
      </c>
      <c r="M675" s="5" t="s">
        <v>1</v>
      </c>
      <c r="N675" s="5" t="s">
        <v>1</v>
      </c>
      <c r="O675" s="5" t="s">
        <v>1</v>
      </c>
      <c r="P675" s="5" t="s">
        <v>1</v>
      </c>
    </row>
    <row r="676" spans="1:16" x14ac:dyDescent="0.2">
      <c r="A676" s="4">
        <v>725</v>
      </c>
      <c r="B676" s="5" t="s">
        <v>1</v>
      </c>
      <c r="C676" s="5" t="s">
        <v>2719</v>
      </c>
      <c r="D676" s="5" t="s">
        <v>1</v>
      </c>
      <c r="E676" s="5" t="s">
        <v>2720</v>
      </c>
      <c r="F676" s="5" t="s">
        <v>1</v>
      </c>
      <c r="G676" s="5" t="s">
        <v>2721</v>
      </c>
      <c r="H676" s="5" t="s">
        <v>1</v>
      </c>
      <c r="I676" s="5" t="s">
        <v>1661</v>
      </c>
      <c r="J676" s="5" t="s">
        <v>1</v>
      </c>
      <c r="K676" s="5" t="s">
        <v>1</v>
      </c>
      <c r="L676" s="5" t="s">
        <v>1</v>
      </c>
      <c r="M676" s="5" t="s">
        <v>1</v>
      </c>
      <c r="N676" s="5" t="s">
        <v>1</v>
      </c>
      <c r="O676" s="5" t="s">
        <v>1</v>
      </c>
      <c r="P676" s="5" t="s">
        <v>1</v>
      </c>
    </row>
    <row r="677" spans="1:16" x14ac:dyDescent="0.2">
      <c r="A677" s="4">
        <v>726</v>
      </c>
      <c r="B677" s="5" t="s">
        <v>1</v>
      </c>
      <c r="C677" s="5" t="s">
        <v>2722</v>
      </c>
      <c r="D677" s="5" t="s">
        <v>1</v>
      </c>
      <c r="E677" s="5" t="s">
        <v>1719</v>
      </c>
      <c r="F677" s="5" t="s">
        <v>1</v>
      </c>
      <c r="G677" s="5" t="s">
        <v>1720</v>
      </c>
      <c r="H677" s="5" t="s">
        <v>1</v>
      </c>
      <c r="I677" s="5" t="s">
        <v>1661</v>
      </c>
      <c r="J677" s="5" t="s">
        <v>1</v>
      </c>
      <c r="K677" s="5" t="s">
        <v>1</v>
      </c>
      <c r="L677" s="5" t="s">
        <v>1</v>
      </c>
      <c r="M677" s="5" t="s">
        <v>1</v>
      </c>
      <c r="N677" s="5" t="s">
        <v>1</v>
      </c>
      <c r="O677" s="5" t="s">
        <v>1</v>
      </c>
      <c r="P677" s="5" t="s">
        <v>1</v>
      </c>
    </row>
    <row r="678" spans="1:16" x14ac:dyDescent="0.2">
      <c r="A678" s="4">
        <v>727</v>
      </c>
      <c r="B678" s="5" t="s">
        <v>1</v>
      </c>
      <c r="C678" s="5" t="s">
        <v>2723</v>
      </c>
      <c r="D678" s="5" t="s">
        <v>1</v>
      </c>
      <c r="E678" s="5" t="s">
        <v>2724</v>
      </c>
      <c r="F678" s="5" t="s">
        <v>1</v>
      </c>
      <c r="G678" s="5" t="s">
        <v>2637</v>
      </c>
      <c r="H678" s="5" t="s">
        <v>1</v>
      </c>
      <c r="I678" s="5" t="s">
        <v>1661</v>
      </c>
      <c r="J678" s="5" t="s">
        <v>1</v>
      </c>
      <c r="K678" s="5" t="s">
        <v>1</v>
      </c>
      <c r="L678" s="5" t="s">
        <v>1</v>
      </c>
      <c r="M678" s="5" t="s">
        <v>1</v>
      </c>
      <c r="N678" s="5" t="s">
        <v>1</v>
      </c>
      <c r="O678" s="5" t="s">
        <v>1</v>
      </c>
      <c r="P678" s="5" t="s">
        <v>1</v>
      </c>
    </row>
    <row r="679" spans="1:16" x14ac:dyDescent="0.2">
      <c r="A679" s="4">
        <v>728</v>
      </c>
      <c r="B679" s="5" t="s">
        <v>1</v>
      </c>
      <c r="C679" s="5" t="s">
        <v>2725</v>
      </c>
      <c r="D679" s="5" t="s">
        <v>1</v>
      </c>
      <c r="E679" s="5" t="s">
        <v>2726</v>
      </c>
      <c r="F679" s="5" t="s">
        <v>1</v>
      </c>
      <c r="G679" s="5" t="s">
        <v>2727</v>
      </c>
      <c r="H679" s="5" t="s">
        <v>1</v>
      </c>
      <c r="I679" s="5" t="s">
        <v>1661</v>
      </c>
      <c r="J679" s="5" t="s">
        <v>1</v>
      </c>
      <c r="K679" s="5" t="s">
        <v>1</v>
      </c>
      <c r="L679" s="5" t="s">
        <v>1</v>
      </c>
      <c r="M679" s="5" t="s">
        <v>1</v>
      </c>
      <c r="N679" s="5" t="s">
        <v>1</v>
      </c>
      <c r="O679" s="5" t="s">
        <v>1</v>
      </c>
      <c r="P679" s="5" t="s">
        <v>1</v>
      </c>
    </row>
    <row r="680" spans="1:16" x14ac:dyDescent="0.2">
      <c r="A680" s="4">
        <v>729</v>
      </c>
      <c r="B680" s="5" t="s">
        <v>1</v>
      </c>
      <c r="C680" s="5" t="s">
        <v>2728</v>
      </c>
      <c r="D680" s="5" t="s">
        <v>1</v>
      </c>
      <c r="E680" s="5" t="s">
        <v>2729</v>
      </c>
      <c r="F680" s="5" t="s">
        <v>1</v>
      </c>
      <c r="G680" s="5" t="s">
        <v>2730</v>
      </c>
      <c r="H680" s="5" t="s">
        <v>1</v>
      </c>
      <c r="I680" s="5" t="s">
        <v>1661</v>
      </c>
      <c r="J680" s="5" t="s">
        <v>1</v>
      </c>
      <c r="K680" s="5" t="s">
        <v>1</v>
      </c>
      <c r="L680" s="5" t="s">
        <v>1</v>
      </c>
      <c r="M680" s="5" t="s">
        <v>1</v>
      </c>
      <c r="N680" s="5" t="s">
        <v>1</v>
      </c>
      <c r="O680" s="5" t="s">
        <v>1</v>
      </c>
      <c r="P680" s="5" t="s">
        <v>1</v>
      </c>
    </row>
    <row r="681" spans="1:16" x14ac:dyDescent="0.2">
      <c r="A681" s="4">
        <v>730</v>
      </c>
      <c r="B681" s="5" t="s">
        <v>1</v>
      </c>
      <c r="C681" s="5" t="s">
        <v>2731</v>
      </c>
      <c r="D681" s="5" t="s">
        <v>1</v>
      </c>
      <c r="E681" s="5" t="s">
        <v>2732</v>
      </c>
      <c r="F681" s="5" t="s">
        <v>1</v>
      </c>
      <c r="G681" s="5" t="s">
        <v>2733</v>
      </c>
      <c r="H681" s="5" t="s">
        <v>1</v>
      </c>
      <c r="I681" s="5" t="s">
        <v>1661</v>
      </c>
      <c r="J681" s="5" t="s">
        <v>1</v>
      </c>
      <c r="K681" s="5" t="s">
        <v>1</v>
      </c>
      <c r="L681" s="5" t="s">
        <v>1</v>
      </c>
      <c r="M681" s="5" t="s">
        <v>1</v>
      </c>
      <c r="N681" s="5" t="s">
        <v>1</v>
      </c>
      <c r="O681" s="5" t="s">
        <v>1</v>
      </c>
      <c r="P681" s="5" t="s">
        <v>1</v>
      </c>
    </row>
    <row r="682" spans="1:16" x14ac:dyDescent="0.2">
      <c r="A682" s="4">
        <v>731</v>
      </c>
      <c r="B682" s="5" t="s">
        <v>1</v>
      </c>
      <c r="C682" s="5" t="s">
        <v>2734</v>
      </c>
      <c r="D682" s="5" t="s">
        <v>1</v>
      </c>
      <c r="E682" s="5" t="s">
        <v>2735</v>
      </c>
      <c r="F682" s="5" t="s">
        <v>1</v>
      </c>
      <c r="G682" s="5" t="s">
        <v>2736</v>
      </c>
      <c r="H682" s="5" t="s">
        <v>1</v>
      </c>
      <c r="I682" s="5" t="s">
        <v>1661</v>
      </c>
      <c r="J682" s="5" t="s">
        <v>1</v>
      </c>
      <c r="K682" s="5" t="s">
        <v>1</v>
      </c>
      <c r="L682" s="5" t="s">
        <v>1</v>
      </c>
      <c r="M682" s="5" t="s">
        <v>1</v>
      </c>
      <c r="N682" s="5" t="s">
        <v>1</v>
      </c>
      <c r="O682" s="5" t="s">
        <v>1</v>
      </c>
      <c r="P682" s="5" t="s">
        <v>1</v>
      </c>
    </row>
    <row r="683" spans="1:16" x14ac:dyDescent="0.2">
      <c r="A683" s="4">
        <v>732</v>
      </c>
      <c r="B683" s="5" t="s">
        <v>1</v>
      </c>
      <c r="C683" s="5" t="s">
        <v>2737</v>
      </c>
      <c r="D683" s="5" t="s">
        <v>1</v>
      </c>
      <c r="E683" s="5" t="s">
        <v>2738</v>
      </c>
      <c r="F683" s="5" t="s">
        <v>1</v>
      </c>
      <c r="G683" s="5" t="s">
        <v>1</v>
      </c>
      <c r="H683" s="5" t="s">
        <v>1</v>
      </c>
      <c r="I683" s="5" t="s">
        <v>1661</v>
      </c>
      <c r="J683" s="5" t="s">
        <v>1</v>
      </c>
      <c r="K683" s="5" t="s">
        <v>1</v>
      </c>
      <c r="L683" s="5" t="s">
        <v>1</v>
      </c>
      <c r="M683" s="5" t="s">
        <v>1</v>
      </c>
      <c r="N683" s="5" t="s">
        <v>1</v>
      </c>
      <c r="O683" s="5" t="s">
        <v>1</v>
      </c>
      <c r="P683" s="5" t="s">
        <v>1</v>
      </c>
    </row>
    <row r="684" spans="1:16" x14ac:dyDescent="0.2">
      <c r="A684" s="4">
        <v>769</v>
      </c>
      <c r="B684" s="5" t="s">
        <v>1</v>
      </c>
      <c r="C684" s="5" t="s">
        <v>2739</v>
      </c>
      <c r="D684" s="5" t="s">
        <v>1</v>
      </c>
      <c r="E684" s="5" t="s">
        <v>1855</v>
      </c>
      <c r="F684" s="5" t="s">
        <v>1</v>
      </c>
      <c r="G684" s="5" t="s">
        <v>1</v>
      </c>
      <c r="H684" s="5" t="s">
        <v>1</v>
      </c>
      <c r="I684" s="5" t="s">
        <v>269</v>
      </c>
      <c r="J684" s="5" t="s">
        <v>1</v>
      </c>
      <c r="K684" s="5" t="s">
        <v>1</v>
      </c>
      <c r="L684" s="5" t="s">
        <v>1</v>
      </c>
      <c r="M684" s="5" t="s">
        <v>1</v>
      </c>
      <c r="N684" s="5" t="s">
        <v>1</v>
      </c>
      <c r="O684" s="5" t="s">
        <v>1</v>
      </c>
      <c r="P684" s="5" t="s">
        <v>1</v>
      </c>
    </row>
    <row r="685" spans="1:16" x14ac:dyDescent="0.2">
      <c r="A685" s="4">
        <v>790</v>
      </c>
      <c r="B685" s="5" t="s">
        <v>1</v>
      </c>
      <c r="C685" s="5" t="s">
        <v>2740</v>
      </c>
      <c r="D685" s="5" t="s">
        <v>1</v>
      </c>
      <c r="E685" s="5" t="s">
        <v>3</v>
      </c>
      <c r="F685" s="5" t="s">
        <v>1</v>
      </c>
      <c r="G685" s="5" t="s">
        <v>1</v>
      </c>
      <c r="H685" s="5" t="s">
        <v>1</v>
      </c>
      <c r="I685" s="5" t="s">
        <v>269</v>
      </c>
      <c r="J685" s="5" t="s">
        <v>1</v>
      </c>
      <c r="K685" s="5" t="s">
        <v>1</v>
      </c>
      <c r="L685" s="5" t="s">
        <v>1</v>
      </c>
      <c r="M685" s="5" t="s">
        <v>1</v>
      </c>
      <c r="N685" s="5" t="s">
        <v>1</v>
      </c>
      <c r="O685" s="5" t="s">
        <v>1</v>
      </c>
      <c r="P685" s="5" t="s">
        <v>1</v>
      </c>
    </row>
    <row r="686" spans="1:16" x14ac:dyDescent="0.2">
      <c r="A686" s="4">
        <v>743</v>
      </c>
      <c r="B686" s="5" t="s">
        <v>2744</v>
      </c>
      <c r="C686" s="5" t="s">
        <v>2741</v>
      </c>
      <c r="D686" s="5" t="s">
        <v>1</v>
      </c>
      <c r="E686" s="5" t="s">
        <v>2742</v>
      </c>
      <c r="F686" s="5" t="s">
        <v>1</v>
      </c>
      <c r="G686" s="5" t="s">
        <v>2743</v>
      </c>
      <c r="H686" s="5" t="s">
        <v>2745</v>
      </c>
      <c r="I686" s="5" t="s">
        <v>1661</v>
      </c>
      <c r="J686" s="5" t="s">
        <v>1</v>
      </c>
      <c r="K686" s="5" t="s">
        <v>1</v>
      </c>
      <c r="L686" s="5" t="s">
        <v>1</v>
      </c>
      <c r="M686" s="5" t="s">
        <v>1</v>
      </c>
      <c r="N686" s="5" t="s">
        <v>1</v>
      </c>
      <c r="O686" s="5" t="s">
        <v>1</v>
      </c>
      <c r="P686" s="5" t="s">
        <v>1</v>
      </c>
    </row>
    <row r="687" spans="1:16" x14ac:dyDescent="0.2">
      <c r="A687" s="4">
        <v>744</v>
      </c>
      <c r="B687" s="5" t="s">
        <v>2749</v>
      </c>
      <c r="C687" s="5" t="s">
        <v>2746</v>
      </c>
      <c r="D687" s="5" t="s">
        <v>1</v>
      </c>
      <c r="E687" s="5" t="s">
        <v>2747</v>
      </c>
      <c r="F687" s="5" t="s">
        <v>1</v>
      </c>
      <c r="G687" s="5" t="s">
        <v>2748</v>
      </c>
      <c r="H687" s="5" t="s">
        <v>216</v>
      </c>
      <c r="I687" s="5" t="s">
        <v>1661</v>
      </c>
      <c r="J687" s="5" t="s">
        <v>1</v>
      </c>
      <c r="K687" s="5" t="s">
        <v>1</v>
      </c>
      <c r="L687" s="5" t="s">
        <v>1</v>
      </c>
      <c r="M687" s="5" t="s">
        <v>1</v>
      </c>
      <c r="N687" s="5" t="s">
        <v>1</v>
      </c>
      <c r="O687" s="5" t="s">
        <v>1</v>
      </c>
      <c r="P687" s="5" t="s">
        <v>1</v>
      </c>
    </row>
    <row r="688" spans="1:16" x14ac:dyDescent="0.2">
      <c r="A688" s="4">
        <v>745</v>
      </c>
      <c r="B688" s="5" t="s">
        <v>2753</v>
      </c>
      <c r="C688" s="5" t="s">
        <v>2750</v>
      </c>
      <c r="D688" s="5" t="s">
        <v>1</v>
      </c>
      <c r="E688" s="5" t="s">
        <v>2751</v>
      </c>
      <c r="F688" s="5" t="s">
        <v>1</v>
      </c>
      <c r="G688" s="5" t="s">
        <v>2752</v>
      </c>
      <c r="H688" s="5" t="s">
        <v>216</v>
      </c>
      <c r="I688" s="5" t="s">
        <v>1661</v>
      </c>
      <c r="J688" s="5" t="s">
        <v>1</v>
      </c>
      <c r="K688" s="5" t="s">
        <v>1</v>
      </c>
      <c r="L688" s="5" t="s">
        <v>1</v>
      </c>
      <c r="M688" s="5" t="s">
        <v>1</v>
      </c>
      <c r="N688" s="5" t="s">
        <v>1</v>
      </c>
      <c r="O688" s="5" t="s">
        <v>1</v>
      </c>
      <c r="P688" s="5" t="s">
        <v>1</v>
      </c>
    </row>
    <row r="689" spans="1:16" x14ac:dyDescent="0.2">
      <c r="A689" s="4">
        <v>746</v>
      </c>
      <c r="B689" s="5" t="s">
        <v>1</v>
      </c>
      <c r="C689" s="5" t="s">
        <v>2754</v>
      </c>
      <c r="D689" s="5" t="s">
        <v>1</v>
      </c>
      <c r="E689" s="5" t="s">
        <v>2755</v>
      </c>
      <c r="F689" s="5" t="s">
        <v>1</v>
      </c>
      <c r="G689" s="5" t="s">
        <v>1684</v>
      </c>
      <c r="H689" s="5" t="s">
        <v>1</v>
      </c>
      <c r="I689" s="5" t="s">
        <v>1661</v>
      </c>
      <c r="J689" s="5" t="s">
        <v>1</v>
      </c>
      <c r="K689" s="5" t="s">
        <v>1</v>
      </c>
      <c r="L689" s="5" t="s">
        <v>1</v>
      </c>
      <c r="M689" s="5" t="s">
        <v>1</v>
      </c>
      <c r="N689" s="5" t="s">
        <v>1</v>
      </c>
      <c r="O689" s="5" t="s">
        <v>1</v>
      </c>
      <c r="P689" s="5" t="s">
        <v>1</v>
      </c>
    </row>
    <row r="690" spans="1:16" x14ac:dyDescent="0.2">
      <c r="A690" s="4">
        <v>827</v>
      </c>
      <c r="B690" s="5" t="s">
        <v>2759</v>
      </c>
      <c r="C690" s="5" t="s">
        <v>2756</v>
      </c>
      <c r="D690" s="5" t="s">
        <v>1</v>
      </c>
      <c r="E690" s="5" t="s">
        <v>2757</v>
      </c>
      <c r="F690" s="5" t="s">
        <v>1</v>
      </c>
      <c r="G690" s="5" t="s">
        <v>2758</v>
      </c>
      <c r="H690" s="5" t="s">
        <v>216</v>
      </c>
      <c r="I690" s="5" t="s">
        <v>1661</v>
      </c>
      <c r="J690" s="5" t="s">
        <v>1</v>
      </c>
      <c r="K690" s="5" t="s">
        <v>1</v>
      </c>
      <c r="L690" s="5" t="s">
        <v>1</v>
      </c>
      <c r="M690" s="5" t="s">
        <v>1</v>
      </c>
      <c r="N690" s="5" t="s">
        <v>1</v>
      </c>
      <c r="O690" s="5" t="s">
        <v>1</v>
      </c>
      <c r="P690" s="5" t="s">
        <v>1</v>
      </c>
    </row>
    <row r="691" spans="1:16" x14ac:dyDescent="0.2">
      <c r="A691" s="4">
        <v>800</v>
      </c>
      <c r="B691" s="5" t="s">
        <v>2763</v>
      </c>
      <c r="C691" s="5" t="s">
        <v>2760</v>
      </c>
      <c r="D691" s="5" t="s">
        <v>1</v>
      </c>
      <c r="E691" s="5" t="s">
        <v>2761</v>
      </c>
      <c r="F691" s="5" t="s">
        <v>1</v>
      </c>
      <c r="G691" s="5" t="s">
        <v>2762</v>
      </c>
      <c r="H691" s="5" t="s">
        <v>216</v>
      </c>
      <c r="I691" s="5" t="s">
        <v>1661</v>
      </c>
      <c r="J691" s="5" t="s">
        <v>1</v>
      </c>
      <c r="K691" s="5" t="s">
        <v>1</v>
      </c>
      <c r="L691" s="5" t="s">
        <v>1</v>
      </c>
      <c r="M691" s="5" t="s">
        <v>1</v>
      </c>
      <c r="N691" s="5" t="s">
        <v>1</v>
      </c>
      <c r="O691" s="5" t="s">
        <v>1</v>
      </c>
      <c r="P691" s="5" t="s">
        <v>1</v>
      </c>
    </row>
    <row r="692" spans="1:16" x14ac:dyDescent="0.2">
      <c r="A692" s="4">
        <v>824</v>
      </c>
      <c r="B692" s="5" t="s">
        <v>2767</v>
      </c>
      <c r="C692" s="5" t="s">
        <v>2764</v>
      </c>
      <c r="D692" s="5" t="s">
        <v>1</v>
      </c>
      <c r="E692" s="5" t="s">
        <v>2765</v>
      </c>
      <c r="F692" s="5" t="s">
        <v>1</v>
      </c>
      <c r="G692" s="5" t="s">
        <v>2766</v>
      </c>
      <c r="H692" s="5" t="s">
        <v>216</v>
      </c>
      <c r="I692" s="5" t="s">
        <v>1661</v>
      </c>
      <c r="J692" s="5" t="s">
        <v>1</v>
      </c>
      <c r="K692" s="5" t="s">
        <v>1</v>
      </c>
      <c r="L692" s="5" t="s">
        <v>1</v>
      </c>
      <c r="M692" s="5" t="s">
        <v>1</v>
      </c>
      <c r="N692" s="5" t="s">
        <v>1</v>
      </c>
      <c r="O692" s="5" t="s">
        <v>1</v>
      </c>
      <c r="P692" s="5" t="s">
        <v>1</v>
      </c>
    </row>
    <row r="693" spans="1:16" x14ac:dyDescent="0.2">
      <c r="A693" s="4">
        <v>1016</v>
      </c>
      <c r="B693" s="5" t="s">
        <v>2770</v>
      </c>
      <c r="C693" s="5" t="s">
        <v>2768</v>
      </c>
      <c r="D693" s="5" t="s">
        <v>1</v>
      </c>
      <c r="E693" s="5" t="s">
        <v>2769</v>
      </c>
      <c r="F693" s="5" t="s">
        <v>1</v>
      </c>
      <c r="G693" s="5" t="s">
        <v>1</v>
      </c>
      <c r="H693" s="5" t="s">
        <v>216</v>
      </c>
      <c r="I693" s="5" t="s">
        <v>2771</v>
      </c>
      <c r="J693" s="5" t="s">
        <v>1</v>
      </c>
      <c r="K693" s="5" t="s">
        <v>1</v>
      </c>
      <c r="L693" s="5" t="s">
        <v>1</v>
      </c>
      <c r="M693" s="5" t="s">
        <v>1</v>
      </c>
      <c r="N693" s="5" t="s">
        <v>1</v>
      </c>
      <c r="O693" s="5" t="s">
        <v>1</v>
      </c>
      <c r="P693" s="5" t="s">
        <v>1</v>
      </c>
    </row>
    <row r="694" spans="1:16" x14ac:dyDescent="0.2">
      <c r="A694" s="4">
        <v>1017</v>
      </c>
      <c r="B694" s="5" t="s">
        <v>2774</v>
      </c>
      <c r="C694" s="5" t="s">
        <v>2772</v>
      </c>
      <c r="D694" s="5" t="s">
        <v>1</v>
      </c>
      <c r="E694" s="5" t="s">
        <v>2773</v>
      </c>
      <c r="F694" s="5" t="s">
        <v>1</v>
      </c>
      <c r="G694" s="5" t="s">
        <v>1</v>
      </c>
      <c r="H694" s="5" t="s">
        <v>216</v>
      </c>
      <c r="I694" s="5" t="s">
        <v>2771</v>
      </c>
      <c r="J694" s="5" t="s">
        <v>1</v>
      </c>
      <c r="K694" s="5" t="s">
        <v>1</v>
      </c>
      <c r="L694" s="5" t="s">
        <v>1</v>
      </c>
      <c r="M694" s="5" t="s">
        <v>1</v>
      </c>
      <c r="N694" s="5" t="s">
        <v>1</v>
      </c>
      <c r="O694" s="5" t="s">
        <v>1</v>
      </c>
      <c r="P694" s="5" t="s">
        <v>1</v>
      </c>
    </row>
    <row r="695" spans="1:16" x14ac:dyDescent="0.2">
      <c r="A695" s="4">
        <v>822</v>
      </c>
      <c r="B695" s="5" t="s">
        <v>2777</v>
      </c>
      <c r="C695" s="5" t="s">
        <v>2775</v>
      </c>
      <c r="D695" s="5" t="s">
        <v>1</v>
      </c>
      <c r="E695" s="5" t="s">
        <v>2776</v>
      </c>
      <c r="F695" s="5" t="s">
        <v>1</v>
      </c>
      <c r="G695" s="5" t="s">
        <v>2306</v>
      </c>
      <c r="H695" s="5" t="s">
        <v>216</v>
      </c>
      <c r="I695" s="5" t="s">
        <v>1661</v>
      </c>
      <c r="J695" s="5" t="s">
        <v>1</v>
      </c>
      <c r="K695" s="5" t="s">
        <v>1</v>
      </c>
      <c r="L695" s="5" t="s">
        <v>1</v>
      </c>
      <c r="M695" s="5" t="s">
        <v>1</v>
      </c>
      <c r="N695" s="5" t="s">
        <v>1</v>
      </c>
      <c r="O695" s="5" t="s">
        <v>1</v>
      </c>
      <c r="P695" s="5" t="s">
        <v>1</v>
      </c>
    </row>
    <row r="696" spans="1:16" x14ac:dyDescent="0.2">
      <c r="A696" s="4">
        <v>828</v>
      </c>
      <c r="B696" s="5" t="s">
        <v>1</v>
      </c>
      <c r="C696" s="5" t="s">
        <v>2778</v>
      </c>
      <c r="D696" s="5" t="s">
        <v>1</v>
      </c>
      <c r="E696" s="5" t="s">
        <v>2779</v>
      </c>
      <c r="F696" s="5" t="s">
        <v>1</v>
      </c>
      <c r="G696" s="5" t="s">
        <v>2780</v>
      </c>
      <c r="H696" s="5" t="s">
        <v>1</v>
      </c>
      <c r="I696" s="5" t="s">
        <v>1661</v>
      </c>
      <c r="J696" s="5" t="s">
        <v>1</v>
      </c>
      <c r="K696" s="5" t="s">
        <v>1</v>
      </c>
      <c r="L696" s="5" t="s">
        <v>1</v>
      </c>
      <c r="M696" s="5" t="s">
        <v>1</v>
      </c>
      <c r="N696" s="5" t="s">
        <v>1</v>
      </c>
      <c r="O696" s="5" t="s">
        <v>1</v>
      </c>
      <c r="P696" s="5" t="s">
        <v>1</v>
      </c>
    </row>
    <row r="697" spans="1:16" x14ac:dyDescent="0.2">
      <c r="A697" s="4">
        <v>901</v>
      </c>
      <c r="B697" s="5" t="s">
        <v>2784</v>
      </c>
      <c r="C697" s="5" t="s">
        <v>2781</v>
      </c>
      <c r="D697" s="5" t="s">
        <v>1</v>
      </c>
      <c r="E697" s="5" t="s">
        <v>2782</v>
      </c>
      <c r="F697" s="5" t="s">
        <v>1</v>
      </c>
      <c r="G697" s="5" t="s">
        <v>2783</v>
      </c>
      <c r="H697" s="5" t="s">
        <v>977</v>
      </c>
      <c r="I697" s="5" t="s">
        <v>1661</v>
      </c>
      <c r="J697" s="5" t="s">
        <v>1</v>
      </c>
      <c r="K697" s="5" t="s">
        <v>1</v>
      </c>
      <c r="L697" s="5" t="s">
        <v>1</v>
      </c>
      <c r="M697" s="5" t="s">
        <v>1</v>
      </c>
      <c r="N697" s="5" t="s">
        <v>1</v>
      </c>
      <c r="O697" s="5" t="s">
        <v>1</v>
      </c>
      <c r="P697" s="5" t="s">
        <v>1</v>
      </c>
    </row>
    <row r="698" spans="1:16" x14ac:dyDescent="0.2">
      <c r="A698" s="4">
        <v>991</v>
      </c>
      <c r="B698" s="5" t="s">
        <v>2787</v>
      </c>
      <c r="C698" s="5" t="s">
        <v>2785</v>
      </c>
      <c r="D698" s="5" t="s">
        <v>1</v>
      </c>
      <c r="E698" s="5" t="s">
        <v>1898</v>
      </c>
      <c r="F698" s="5" t="s">
        <v>1</v>
      </c>
      <c r="G698" s="5" t="s">
        <v>2786</v>
      </c>
      <c r="H698" s="5" t="s">
        <v>216</v>
      </c>
      <c r="I698" s="5" t="s">
        <v>1661</v>
      </c>
      <c r="J698" s="5" t="s">
        <v>1</v>
      </c>
      <c r="K698" s="5" t="s">
        <v>1</v>
      </c>
      <c r="L698" s="5" t="s">
        <v>1</v>
      </c>
      <c r="M698" s="5" t="s">
        <v>1</v>
      </c>
      <c r="N698" s="5" t="s">
        <v>1</v>
      </c>
      <c r="O698" s="5" t="s">
        <v>1</v>
      </c>
      <c r="P698" s="5" t="s">
        <v>1</v>
      </c>
    </row>
    <row r="699" spans="1:16" x14ac:dyDescent="0.2">
      <c r="A699" s="4">
        <v>899</v>
      </c>
      <c r="B699" s="5" t="s">
        <v>2791</v>
      </c>
      <c r="C699" s="5" t="s">
        <v>2788</v>
      </c>
      <c r="D699" s="5" t="s">
        <v>1</v>
      </c>
      <c r="E699" s="5" t="s">
        <v>2789</v>
      </c>
      <c r="F699" s="5" t="s">
        <v>1</v>
      </c>
      <c r="G699" s="5" t="s">
        <v>2790</v>
      </c>
      <c r="H699" s="5" t="s">
        <v>216</v>
      </c>
      <c r="I699" s="5" t="s">
        <v>1661</v>
      </c>
      <c r="J699" s="5" t="s">
        <v>1</v>
      </c>
      <c r="K699" s="5" t="s">
        <v>1</v>
      </c>
      <c r="L699" s="5" t="s">
        <v>1</v>
      </c>
      <c r="M699" s="5" t="s">
        <v>1</v>
      </c>
      <c r="N699" s="5" t="s">
        <v>1</v>
      </c>
      <c r="O699" s="5" t="s">
        <v>1</v>
      </c>
      <c r="P699" s="5" t="s">
        <v>1</v>
      </c>
    </row>
    <row r="700" spans="1:16" x14ac:dyDescent="0.2">
      <c r="A700" s="4">
        <v>900</v>
      </c>
      <c r="B700" s="5" t="s">
        <v>2794</v>
      </c>
      <c r="C700" s="5" t="s">
        <v>2792</v>
      </c>
      <c r="D700" s="5" t="s">
        <v>1</v>
      </c>
      <c r="E700" s="5" t="s">
        <v>2793</v>
      </c>
      <c r="F700" s="5" t="s">
        <v>1</v>
      </c>
      <c r="G700" s="5" t="s">
        <v>1653</v>
      </c>
      <c r="H700" s="5" t="s">
        <v>313</v>
      </c>
      <c r="I700" s="5" t="s">
        <v>1630</v>
      </c>
      <c r="J700" s="5" t="s">
        <v>1</v>
      </c>
      <c r="K700" s="5" t="s">
        <v>1</v>
      </c>
      <c r="L700" s="5" t="s">
        <v>1</v>
      </c>
      <c r="M700" s="5" t="s">
        <v>1</v>
      </c>
      <c r="N700" s="5" t="s">
        <v>1</v>
      </c>
      <c r="O700" s="5" t="s">
        <v>1</v>
      </c>
      <c r="P700" s="5" t="s">
        <v>1</v>
      </c>
    </row>
    <row r="701" spans="1:16" x14ac:dyDescent="0.2">
      <c r="A701" s="4">
        <v>984</v>
      </c>
      <c r="B701" s="5" t="s">
        <v>232</v>
      </c>
      <c r="C701" s="5" t="s">
        <v>2795</v>
      </c>
      <c r="D701" s="5" t="s">
        <v>1</v>
      </c>
      <c r="E701" s="5" t="s">
        <v>2796</v>
      </c>
      <c r="F701" s="5" t="s">
        <v>1</v>
      </c>
      <c r="G701" s="5" t="s">
        <v>231</v>
      </c>
      <c r="H701" s="5" t="s">
        <v>216</v>
      </c>
      <c r="I701" s="5" t="s">
        <v>217</v>
      </c>
      <c r="J701" s="5" t="s">
        <v>1</v>
      </c>
      <c r="K701" s="5" t="s">
        <v>1</v>
      </c>
      <c r="L701" s="5" t="s">
        <v>1</v>
      </c>
      <c r="M701" s="5" t="s">
        <v>1</v>
      </c>
      <c r="N701" s="5" t="s">
        <v>1</v>
      </c>
      <c r="O701" s="5" t="s">
        <v>1</v>
      </c>
      <c r="P701" s="5" t="s">
        <v>1</v>
      </c>
    </row>
    <row r="702" spans="1:16" x14ac:dyDescent="0.2">
      <c r="A702" s="4">
        <v>985</v>
      </c>
      <c r="B702" s="5" t="s">
        <v>449</v>
      </c>
      <c r="C702" s="5" t="s">
        <v>2797</v>
      </c>
      <c r="D702" s="5" t="s">
        <v>1</v>
      </c>
      <c r="E702" s="5" t="s">
        <v>2798</v>
      </c>
      <c r="F702" s="5" t="s">
        <v>1</v>
      </c>
      <c r="G702" s="5" t="s">
        <v>448</v>
      </c>
      <c r="H702" s="5" t="s">
        <v>216</v>
      </c>
      <c r="I702" s="5" t="s">
        <v>217</v>
      </c>
      <c r="J702" s="5" t="s">
        <v>1</v>
      </c>
      <c r="K702" s="5" t="s">
        <v>1</v>
      </c>
      <c r="L702" s="5" t="s">
        <v>1</v>
      </c>
      <c r="M702" s="5" t="s">
        <v>1</v>
      </c>
      <c r="N702" s="5" t="s">
        <v>1</v>
      </c>
      <c r="O702" s="5" t="s">
        <v>1</v>
      </c>
      <c r="P702" s="5" t="s">
        <v>1</v>
      </c>
    </row>
    <row r="703" spans="1:16" x14ac:dyDescent="0.2">
      <c r="A703" s="4">
        <v>986</v>
      </c>
      <c r="B703" s="5" t="s">
        <v>667</v>
      </c>
      <c r="C703" s="5" t="s">
        <v>2799</v>
      </c>
      <c r="D703" s="5" t="s">
        <v>1</v>
      </c>
      <c r="E703" s="5" t="s">
        <v>2800</v>
      </c>
      <c r="F703" s="5" t="s">
        <v>1</v>
      </c>
      <c r="G703" s="5" t="s">
        <v>666</v>
      </c>
      <c r="H703" s="5" t="s">
        <v>216</v>
      </c>
      <c r="I703" s="5" t="s">
        <v>217</v>
      </c>
      <c r="J703" s="5" t="s">
        <v>1</v>
      </c>
      <c r="K703" s="5" t="s">
        <v>1</v>
      </c>
      <c r="L703" s="5" t="s">
        <v>1</v>
      </c>
      <c r="M703" s="5" t="s">
        <v>1</v>
      </c>
      <c r="N703" s="5" t="s">
        <v>1</v>
      </c>
      <c r="O703" s="5" t="s">
        <v>1</v>
      </c>
      <c r="P703" s="5" t="s">
        <v>1</v>
      </c>
    </row>
    <row r="704" spans="1:16" x14ac:dyDescent="0.2">
      <c r="A704" s="4">
        <v>990</v>
      </c>
      <c r="B704" s="5" t="s">
        <v>1149</v>
      </c>
      <c r="C704" s="5" t="s">
        <v>2801</v>
      </c>
      <c r="D704" s="5" t="s">
        <v>1</v>
      </c>
      <c r="E704" s="5" t="s">
        <v>2802</v>
      </c>
      <c r="F704" s="5" t="s">
        <v>526</v>
      </c>
      <c r="G704" s="5" t="s">
        <v>1542</v>
      </c>
      <c r="H704" s="5" t="s">
        <v>216</v>
      </c>
      <c r="I704" s="5" t="s">
        <v>217</v>
      </c>
      <c r="J704" s="5" t="s">
        <v>1</v>
      </c>
      <c r="K704" s="5" t="s">
        <v>1</v>
      </c>
      <c r="L704" s="5" t="s">
        <v>1</v>
      </c>
      <c r="M704" s="5" t="s">
        <v>1</v>
      </c>
      <c r="N704" s="5" t="s">
        <v>1</v>
      </c>
      <c r="O704" s="5" t="s">
        <v>1</v>
      </c>
      <c r="P704" s="5" t="s">
        <v>1</v>
      </c>
    </row>
    <row r="705" spans="1:16" x14ac:dyDescent="0.2">
      <c r="A705" s="4">
        <v>994</v>
      </c>
      <c r="B705" s="5" t="s">
        <v>2806</v>
      </c>
      <c r="C705" s="5" t="s">
        <v>2803</v>
      </c>
      <c r="D705" s="5" t="s">
        <v>1</v>
      </c>
      <c r="E705" s="5" t="s">
        <v>2804</v>
      </c>
      <c r="F705" s="5" t="s">
        <v>1</v>
      </c>
      <c r="G705" s="5" t="s">
        <v>2805</v>
      </c>
      <c r="H705" s="5" t="s">
        <v>216</v>
      </c>
      <c r="I705" s="5" t="s">
        <v>1630</v>
      </c>
      <c r="J705" s="5" t="s">
        <v>1</v>
      </c>
      <c r="K705" s="5" t="s">
        <v>1</v>
      </c>
      <c r="L705" s="5" t="s">
        <v>1</v>
      </c>
      <c r="M705" s="5" t="s">
        <v>1</v>
      </c>
      <c r="N705" s="5" t="s">
        <v>1</v>
      </c>
      <c r="O705" s="5" t="s">
        <v>1</v>
      </c>
      <c r="P705" s="5" t="s">
        <v>1</v>
      </c>
    </row>
    <row r="706" spans="1:16" x14ac:dyDescent="0.2">
      <c r="A706" s="4">
        <v>995</v>
      </c>
      <c r="B706" s="5" t="s">
        <v>2810</v>
      </c>
      <c r="C706" s="5" t="s">
        <v>2807</v>
      </c>
      <c r="D706" s="5" t="s">
        <v>1</v>
      </c>
      <c r="E706" s="5" t="s">
        <v>2808</v>
      </c>
      <c r="F706" s="5" t="s">
        <v>1</v>
      </c>
      <c r="G706" s="5" t="s">
        <v>2809</v>
      </c>
      <c r="H706" s="5" t="s">
        <v>216</v>
      </c>
      <c r="I706" s="5" t="s">
        <v>1630</v>
      </c>
      <c r="J706" s="5" t="s">
        <v>1</v>
      </c>
      <c r="K706" s="5" t="s">
        <v>1</v>
      </c>
      <c r="L706" s="5" t="s">
        <v>1</v>
      </c>
      <c r="M706" s="5" t="s">
        <v>1</v>
      </c>
      <c r="N706" s="5" t="s">
        <v>1</v>
      </c>
      <c r="O706" s="5" t="s">
        <v>1</v>
      </c>
      <c r="P706" s="5" t="s">
        <v>1</v>
      </c>
    </row>
    <row r="707" spans="1:16" x14ac:dyDescent="0.2">
      <c r="A707" s="4">
        <v>996</v>
      </c>
      <c r="B707" s="5" t="s">
        <v>2814</v>
      </c>
      <c r="C707" s="5" t="s">
        <v>2811</v>
      </c>
      <c r="D707" s="5" t="s">
        <v>1</v>
      </c>
      <c r="E707" s="5" t="s">
        <v>2812</v>
      </c>
      <c r="F707" s="5" t="s">
        <v>1</v>
      </c>
      <c r="G707" s="5" t="s">
        <v>2813</v>
      </c>
      <c r="H707" s="5" t="s">
        <v>977</v>
      </c>
      <c r="I707" s="5" t="s">
        <v>1630</v>
      </c>
      <c r="J707" s="5" t="s">
        <v>1</v>
      </c>
      <c r="K707" s="5" t="s">
        <v>1</v>
      </c>
      <c r="L707" s="5" t="s">
        <v>1</v>
      </c>
      <c r="M707" s="5" t="s">
        <v>1</v>
      </c>
      <c r="N707" s="5" t="s">
        <v>1</v>
      </c>
      <c r="O707" s="5" t="s">
        <v>1</v>
      </c>
      <c r="P707" s="5" t="s">
        <v>1</v>
      </c>
    </row>
    <row r="708" spans="1:16" x14ac:dyDescent="0.2">
      <c r="A708" s="4">
        <v>997</v>
      </c>
      <c r="B708" s="5" t="s">
        <v>2818</v>
      </c>
      <c r="C708" s="5" t="s">
        <v>2815</v>
      </c>
      <c r="D708" s="5" t="s">
        <v>1</v>
      </c>
      <c r="E708" s="5" t="s">
        <v>2816</v>
      </c>
      <c r="F708" s="5" t="s">
        <v>1</v>
      </c>
      <c r="G708" s="5" t="s">
        <v>2817</v>
      </c>
      <c r="H708" s="5" t="s">
        <v>216</v>
      </c>
      <c r="I708" s="5" t="s">
        <v>1661</v>
      </c>
      <c r="J708" s="5" t="s">
        <v>1</v>
      </c>
      <c r="K708" s="5" t="s">
        <v>1</v>
      </c>
      <c r="L708" s="5" t="s">
        <v>1</v>
      </c>
      <c r="M708" s="5" t="s">
        <v>1</v>
      </c>
      <c r="N708" s="5" t="s">
        <v>1</v>
      </c>
      <c r="O708" s="5" t="s">
        <v>1</v>
      </c>
      <c r="P708" s="5" t="s">
        <v>1</v>
      </c>
    </row>
    <row r="709" spans="1:16" x14ac:dyDescent="0.2">
      <c r="A709" s="4">
        <v>998</v>
      </c>
      <c r="B709" s="5" t="s">
        <v>2821</v>
      </c>
      <c r="C709" s="5" t="s">
        <v>2819</v>
      </c>
      <c r="D709" s="5" t="s">
        <v>1</v>
      </c>
      <c r="E709" s="5" t="s">
        <v>2820</v>
      </c>
      <c r="F709" s="5" t="s">
        <v>1</v>
      </c>
      <c r="G709" s="5" t="s">
        <v>277</v>
      </c>
      <c r="H709" s="5" t="s">
        <v>313</v>
      </c>
      <c r="I709" s="5" t="s">
        <v>217</v>
      </c>
      <c r="J709" s="5" t="s">
        <v>1</v>
      </c>
      <c r="K709" s="5" t="s">
        <v>1</v>
      </c>
      <c r="L709" s="5" t="s">
        <v>1</v>
      </c>
      <c r="M709" s="5" t="s">
        <v>1</v>
      </c>
      <c r="N709" s="5" t="s">
        <v>1</v>
      </c>
      <c r="O709" s="5" t="s">
        <v>1</v>
      </c>
      <c r="P709" s="5" t="s">
        <v>1</v>
      </c>
    </row>
    <row r="710" spans="1:16" x14ac:dyDescent="0.2">
      <c r="A710" s="4">
        <v>1018</v>
      </c>
      <c r="B710" s="5" t="s">
        <v>2825</v>
      </c>
      <c r="C710" s="5" t="s">
        <v>2822</v>
      </c>
      <c r="D710" s="5" t="s">
        <v>1</v>
      </c>
      <c r="E710" s="5" t="s">
        <v>2823</v>
      </c>
      <c r="F710" s="5" t="s">
        <v>1</v>
      </c>
      <c r="G710" s="5" t="s">
        <v>2824</v>
      </c>
      <c r="H710" s="5" t="s">
        <v>216</v>
      </c>
      <c r="I710" s="5" t="s">
        <v>1661</v>
      </c>
      <c r="J710" s="5" t="s">
        <v>1</v>
      </c>
      <c r="K710" s="5" t="s">
        <v>1</v>
      </c>
      <c r="L710" s="5" t="s">
        <v>1</v>
      </c>
      <c r="M710" s="5" t="s">
        <v>1</v>
      </c>
      <c r="N710" s="5" t="s">
        <v>1</v>
      </c>
      <c r="O710" s="5" t="s">
        <v>1</v>
      </c>
      <c r="P710" s="5" t="s">
        <v>1</v>
      </c>
    </row>
    <row r="711" spans="1:16" x14ac:dyDescent="0.2">
      <c r="A711" s="4">
        <v>1011</v>
      </c>
      <c r="B711" s="5" t="s">
        <v>2829</v>
      </c>
      <c r="C711" s="5" t="s">
        <v>2826</v>
      </c>
      <c r="D711" s="5" t="s">
        <v>1</v>
      </c>
      <c r="E711" s="5" t="s">
        <v>2827</v>
      </c>
      <c r="F711" s="5" t="s">
        <v>1</v>
      </c>
      <c r="G711" s="5" t="s">
        <v>2828</v>
      </c>
      <c r="H711" s="5" t="s">
        <v>216</v>
      </c>
      <c r="I711" s="5" t="s">
        <v>1661</v>
      </c>
      <c r="J711" s="5" t="s">
        <v>1</v>
      </c>
      <c r="K711" s="5" t="s">
        <v>1</v>
      </c>
      <c r="L711" s="5" t="s">
        <v>1</v>
      </c>
      <c r="M711" s="5" t="s">
        <v>1</v>
      </c>
      <c r="N711" s="5" t="s">
        <v>1</v>
      </c>
      <c r="O711" s="5" t="s">
        <v>1</v>
      </c>
      <c r="P711" s="5" t="s">
        <v>1</v>
      </c>
    </row>
    <row r="712" spans="1:16" x14ac:dyDescent="0.2">
      <c r="A712" s="4">
        <v>1012</v>
      </c>
      <c r="B712" s="5" t="s">
        <v>2833</v>
      </c>
      <c r="C712" s="5" t="s">
        <v>2830</v>
      </c>
      <c r="D712" s="5" t="s">
        <v>1</v>
      </c>
      <c r="E712" s="5" t="s">
        <v>2831</v>
      </c>
      <c r="F712" s="5" t="s">
        <v>1</v>
      </c>
      <c r="G712" s="5" t="s">
        <v>2832</v>
      </c>
      <c r="H712" s="5" t="s">
        <v>313</v>
      </c>
      <c r="I712" s="5" t="s">
        <v>1</v>
      </c>
      <c r="J712" s="5" t="s">
        <v>1</v>
      </c>
      <c r="K712" s="5" t="s">
        <v>1</v>
      </c>
      <c r="L712" s="5" t="s">
        <v>1</v>
      </c>
      <c r="M712" s="5" t="s">
        <v>1</v>
      </c>
      <c r="N712" s="5" t="s">
        <v>1</v>
      </c>
      <c r="O712" s="5" t="s">
        <v>1</v>
      </c>
      <c r="P712" s="5" t="s">
        <v>1</v>
      </c>
    </row>
    <row r="713" spans="1:16" x14ac:dyDescent="0.2">
      <c r="A713" s="4">
        <v>780</v>
      </c>
      <c r="B713" s="5" t="s">
        <v>278</v>
      </c>
      <c r="C713" s="5" t="s">
        <v>2834</v>
      </c>
      <c r="D713" s="5" t="s">
        <v>1</v>
      </c>
      <c r="E713" s="5" t="s">
        <v>2835</v>
      </c>
      <c r="F713" s="5" t="s">
        <v>276</v>
      </c>
      <c r="G713" s="5" t="s">
        <v>277</v>
      </c>
      <c r="H713" s="5" t="s">
        <v>279</v>
      </c>
      <c r="I713" s="5" t="s">
        <v>217</v>
      </c>
      <c r="J713" s="5" t="s">
        <v>1</v>
      </c>
      <c r="K713" s="5" t="s">
        <v>1</v>
      </c>
      <c r="L713" s="5" t="s">
        <v>1</v>
      </c>
      <c r="M713" s="5" t="s">
        <v>1</v>
      </c>
      <c r="N713" s="5" t="s">
        <v>1</v>
      </c>
      <c r="O713" s="5" t="s">
        <v>1</v>
      </c>
      <c r="P713" s="5" t="s">
        <v>1</v>
      </c>
    </row>
    <row r="714" spans="1:16" x14ac:dyDescent="0.2">
      <c r="A714" s="4">
        <v>794</v>
      </c>
      <c r="B714" s="5" t="s">
        <v>278</v>
      </c>
      <c r="C714" s="5" t="s">
        <v>2836</v>
      </c>
      <c r="D714" s="5" t="s">
        <v>1</v>
      </c>
      <c r="E714" s="5" t="s">
        <v>2837</v>
      </c>
      <c r="F714" s="5" t="s">
        <v>276</v>
      </c>
      <c r="G714" s="5" t="s">
        <v>277</v>
      </c>
      <c r="H714" s="5" t="s">
        <v>279</v>
      </c>
      <c r="I714" s="5" t="s">
        <v>217</v>
      </c>
      <c r="J714" s="5" t="s">
        <v>1</v>
      </c>
      <c r="K714" s="5" t="s">
        <v>1</v>
      </c>
      <c r="L714" s="5" t="s">
        <v>1</v>
      </c>
      <c r="M714" s="5" t="s">
        <v>1</v>
      </c>
      <c r="N714" s="5" t="s">
        <v>1</v>
      </c>
      <c r="O714" s="5" t="s">
        <v>1</v>
      </c>
      <c r="P714" s="5" t="s">
        <v>1</v>
      </c>
    </row>
    <row r="715" spans="1:16" x14ac:dyDescent="0.2">
      <c r="A715" s="4">
        <v>786</v>
      </c>
      <c r="B715" s="5" t="s">
        <v>667</v>
      </c>
      <c r="C715" s="5" t="s">
        <v>2838</v>
      </c>
      <c r="D715" s="5" t="s">
        <v>1</v>
      </c>
      <c r="E715" s="5" t="s">
        <v>2839</v>
      </c>
      <c r="F715" s="5" t="s">
        <v>433</v>
      </c>
      <c r="G715" s="5" t="s">
        <v>666</v>
      </c>
      <c r="H715" s="5" t="s">
        <v>216</v>
      </c>
      <c r="I715" s="5" t="s">
        <v>217</v>
      </c>
      <c r="J715" s="5" t="s">
        <v>1</v>
      </c>
      <c r="K715" s="5" t="s">
        <v>1</v>
      </c>
      <c r="L715" s="5" t="s">
        <v>1</v>
      </c>
      <c r="M715" s="5" t="s">
        <v>1</v>
      </c>
      <c r="N715" s="5" t="s">
        <v>1</v>
      </c>
      <c r="O715" s="5" t="s">
        <v>1</v>
      </c>
      <c r="P715" s="5" t="s">
        <v>1</v>
      </c>
    </row>
    <row r="716" spans="1:16" x14ac:dyDescent="0.2">
      <c r="A716" s="4">
        <v>770</v>
      </c>
      <c r="B716" s="5" t="s">
        <v>278</v>
      </c>
      <c r="C716" s="5" t="s">
        <v>2840</v>
      </c>
      <c r="D716" s="5" t="s">
        <v>1</v>
      </c>
      <c r="E716" s="5" t="s">
        <v>2841</v>
      </c>
      <c r="F716" s="5" t="s">
        <v>276</v>
      </c>
      <c r="G716" s="5" t="s">
        <v>277</v>
      </c>
      <c r="H716" s="5" t="s">
        <v>279</v>
      </c>
      <c r="I716" s="5" t="s">
        <v>217</v>
      </c>
      <c r="J716" s="5" t="s">
        <v>1</v>
      </c>
      <c r="K716" s="5" t="s">
        <v>1</v>
      </c>
      <c r="L716" s="5" t="s">
        <v>1</v>
      </c>
      <c r="M716" s="5" t="s">
        <v>1</v>
      </c>
      <c r="N716" s="5" t="s">
        <v>1</v>
      </c>
      <c r="O716" s="5" t="s">
        <v>1</v>
      </c>
      <c r="P716" s="5" t="s">
        <v>1</v>
      </c>
    </row>
    <row r="717" spans="1:16" x14ac:dyDescent="0.2">
      <c r="A717" s="4">
        <v>771</v>
      </c>
      <c r="B717" s="5" t="s">
        <v>278</v>
      </c>
      <c r="C717" s="5" t="s">
        <v>2842</v>
      </c>
      <c r="D717" s="5" t="s">
        <v>1</v>
      </c>
      <c r="E717" s="5" t="s">
        <v>2843</v>
      </c>
      <c r="F717" s="5" t="s">
        <v>276</v>
      </c>
      <c r="G717" s="5" t="s">
        <v>277</v>
      </c>
      <c r="H717" s="5" t="s">
        <v>279</v>
      </c>
      <c r="I717" s="5" t="s">
        <v>217</v>
      </c>
      <c r="J717" s="5" t="s">
        <v>1</v>
      </c>
      <c r="K717" s="5" t="s">
        <v>1</v>
      </c>
      <c r="L717" s="5" t="s">
        <v>1</v>
      </c>
      <c r="M717" s="5" t="s">
        <v>1</v>
      </c>
      <c r="N717" s="5" t="s">
        <v>1</v>
      </c>
      <c r="O717" s="5" t="s">
        <v>1</v>
      </c>
      <c r="P717" s="5" t="s">
        <v>1</v>
      </c>
    </row>
    <row r="718" spans="1:16" x14ac:dyDescent="0.2">
      <c r="A718" s="4">
        <v>775</v>
      </c>
      <c r="B718" s="5" t="s">
        <v>427</v>
      </c>
      <c r="C718" s="5" t="s">
        <v>2844</v>
      </c>
      <c r="D718" s="5" t="s">
        <v>1</v>
      </c>
      <c r="E718" s="5" t="s">
        <v>2845</v>
      </c>
      <c r="F718" s="5" t="s">
        <v>425</v>
      </c>
      <c r="G718" s="5" t="s">
        <v>426</v>
      </c>
      <c r="H718" s="5" t="s">
        <v>428</v>
      </c>
      <c r="I718" s="5" t="s">
        <v>217</v>
      </c>
      <c r="J718" s="5" t="s">
        <v>1</v>
      </c>
      <c r="K718" s="5" t="s">
        <v>1</v>
      </c>
      <c r="L718" s="5" t="s">
        <v>1</v>
      </c>
      <c r="M718" s="5" t="s">
        <v>1</v>
      </c>
      <c r="N718" s="5" t="s">
        <v>1</v>
      </c>
      <c r="O718" s="5" t="s">
        <v>1</v>
      </c>
      <c r="P718" s="5" t="s">
        <v>1</v>
      </c>
    </row>
    <row r="719" spans="1:16" x14ac:dyDescent="0.2">
      <c r="A719" s="4">
        <v>788</v>
      </c>
      <c r="B719" s="5" t="s">
        <v>1</v>
      </c>
      <c r="C719" s="5" t="s">
        <v>2846</v>
      </c>
      <c r="D719" s="5" t="s">
        <v>1</v>
      </c>
      <c r="E719" s="5" t="s">
        <v>2847</v>
      </c>
      <c r="F719" s="5" t="s">
        <v>1</v>
      </c>
      <c r="G719" s="5" t="s">
        <v>1</v>
      </c>
      <c r="H719" s="5" t="s">
        <v>1</v>
      </c>
      <c r="I719" s="5" t="s">
        <v>269</v>
      </c>
      <c r="J719" s="5" t="s">
        <v>1</v>
      </c>
      <c r="K719" s="5" t="s">
        <v>1</v>
      </c>
      <c r="L719" s="5" t="s">
        <v>1</v>
      </c>
      <c r="M719" s="5" t="s">
        <v>1</v>
      </c>
      <c r="N719" s="5" t="s">
        <v>1</v>
      </c>
      <c r="O719" s="5" t="s">
        <v>1</v>
      </c>
      <c r="P719" s="5" t="s">
        <v>1</v>
      </c>
    </row>
    <row r="720" spans="1:16" x14ac:dyDescent="0.2">
      <c r="A720" s="4">
        <v>793</v>
      </c>
      <c r="B720" s="5" t="s">
        <v>1</v>
      </c>
      <c r="C720" s="5" t="s">
        <v>2848</v>
      </c>
      <c r="D720" s="5" t="s">
        <v>1</v>
      </c>
      <c r="E720" s="5" t="s">
        <v>2849</v>
      </c>
      <c r="F720" s="5" t="s">
        <v>1</v>
      </c>
      <c r="G720" s="5" t="s">
        <v>1</v>
      </c>
      <c r="H720" s="5" t="s">
        <v>1</v>
      </c>
      <c r="I720" s="5" t="s">
        <v>269</v>
      </c>
      <c r="J720" s="5" t="s">
        <v>1</v>
      </c>
      <c r="K720" s="5" t="s">
        <v>1</v>
      </c>
      <c r="L720" s="5" t="s">
        <v>1</v>
      </c>
      <c r="M720" s="5" t="s">
        <v>1</v>
      </c>
      <c r="N720" s="5" t="s">
        <v>1</v>
      </c>
      <c r="O720" s="5" t="s">
        <v>1</v>
      </c>
      <c r="P720" s="5" t="s">
        <v>1</v>
      </c>
    </row>
    <row r="721" spans="1:16" x14ac:dyDescent="0.2">
      <c r="A721" s="4">
        <v>795</v>
      </c>
      <c r="B721" s="5" t="s">
        <v>278</v>
      </c>
      <c r="C721" s="5" t="s">
        <v>2850</v>
      </c>
      <c r="D721" s="5" t="s">
        <v>1</v>
      </c>
      <c r="E721" s="5" t="s">
        <v>2851</v>
      </c>
      <c r="F721" s="5" t="s">
        <v>276</v>
      </c>
      <c r="G721" s="5" t="s">
        <v>277</v>
      </c>
      <c r="H721" s="5" t="s">
        <v>279</v>
      </c>
      <c r="I721" s="5" t="s">
        <v>217</v>
      </c>
      <c r="J721" s="5" t="s">
        <v>1</v>
      </c>
      <c r="K721" s="5" t="s">
        <v>1</v>
      </c>
      <c r="L721" s="5" t="s">
        <v>1</v>
      </c>
      <c r="M721" s="5" t="s">
        <v>1</v>
      </c>
      <c r="N721" s="5" t="s">
        <v>1</v>
      </c>
      <c r="O721" s="5" t="s">
        <v>1</v>
      </c>
      <c r="P721" s="5" t="s">
        <v>1</v>
      </c>
    </row>
    <row r="722" spans="1:16" x14ac:dyDescent="0.2">
      <c r="A722" s="4">
        <v>739</v>
      </c>
      <c r="B722" s="5" t="s">
        <v>574</v>
      </c>
      <c r="C722" s="5" t="s">
        <v>2852</v>
      </c>
      <c r="D722" s="5" t="s">
        <v>1</v>
      </c>
      <c r="E722" s="5" t="s">
        <v>2853</v>
      </c>
      <c r="F722" s="5" t="s">
        <v>572</v>
      </c>
      <c r="G722" s="5" t="s">
        <v>573</v>
      </c>
      <c r="H722" s="5" t="s">
        <v>428</v>
      </c>
      <c r="I722" s="5" t="s">
        <v>217</v>
      </c>
      <c r="J722" s="5" t="s">
        <v>1</v>
      </c>
      <c r="K722" s="5" t="s">
        <v>1</v>
      </c>
      <c r="L722" s="5" t="s">
        <v>1</v>
      </c>
      <c r="M722" s="5" t="s">
        <v>2854</v>
      </c>
      <c r="N722" s="5" t="s">
        <v>579</v>
      </c>
      <c r="O722" s="5" t="s">
        <v>223</v>
      </c>
      <c r="P722" s="5" t="s">
        <v>580</v>
      </c>
    </row>
    <row r="723" spans="1:16" x14ac:dyDescent="0.2">
      <c r="A723" s="4">
        <v>792</v>
      </c>
      <c r="B723" s="5" t="s">
        <v>440</v>
      </c>
      <c r="C723" s="5" t="s">
        <v>2855</v>
      </c>
      <c r="D723" s="5" t="s">
        <v>1</v>
      </c>
      <c r="E723" s="5" t="s">
        <v>2856</v>
      </c>
      <c r="F723" s="5" t="s">
        <v>438</v>
      </c>
      <c r="G723" s="5" t="s">
        <v>439</v>
      </c>
      <c r="H723" s="5" t="s">
        <v>216</v>
      </c>
      <c r="I723" s="5" t="s">
        <v>217</v>
      </c>
      <c r="J723" s="5" t="s">
        <v>1</v>
      </c>
      <c r="K723" s="5" t="s">
        <v>1</v>
      </c>
      <c r="L723" s="5" t="s">
        <v>1</v>
      </c>
      <c r="M723" s="5" t="s">
        <v>1</v>
      </c>
      <c r="N723" s="5" t="s">
        <v>1</v>
      </c>
      <c r="O723" s="5" t="s">
        <v>1</v>
      </c>
      <c r="P723" s="5" t="s">
        <v>1</v>
      </c>
    </row>
    <row r="724" spans="1:16" x14ac:dyDescent="0.2">
      <c r="A724" s="4">
        <v>783</v>
      </c>
      <c r="B724" s="5" t="s">
        <v>278</v>
      </c>
      <c r="C724" s="5" t="s">
        <v>2857</v>
      </c>
      <c r="D724" s="5" t="s">
        <v>1</v>
      </c>
      <c r="E724" s="5" t="s">
        <v>2858</v>
      </c>
      <c r="F724" s="5" t="s">
        <v>276</v>
      </c>
      <c r="G724" s="5" t="s">
        <v>277</v>
      </c>
      <c r="H724" s="5" t="s">
        <v>279</v>
      </c>
      <c r="I724" s="5" t="s">
        <v>217</v>
      </c>
      <c r="J724" s="5" t="s">
        <v>1</v>
      </c>
      <c r="K724" s="5" t="s">
        <v>1</v>
      </c>
      <c r="L724" s="5" t="s">
        <v>1</v>
      </c>
      <c r="M724" s="5" t="s">
        <v>1</v>
      </c>
      <c r="N724" s="5" t="s">
        <v>1</v>
      </c>
      <c r="O724" s="5" t="s">
        <v>1</v>
      </c>
      <c r="P724" s="5" t="s">
        <v>1</v>
      </c>
    </row>
    <row r="725" spans="1:16" x14ac:dyDescent="0.2">
      <c r="A725" s="4">
        <v>776</v>
      </c>
      <c r="B725" s="5" t="s">
        <v>241</v>
      </c>
      <c r="C725" s="5" t="s">
        <v>2859</v>
      </c>
      <c r="D725" s="5" t="s">
        <v>1</v>
      </c>
      <c r="E725" s="5" t="s">
        <v>2860</v>
      </c>
      <c r="F725" s="5" t="s">
        <v>213</v>
      </c>
      <c r="G725" s="5" t="s">
        <v>240</v>
      </c>
      <c r="H725" s="5" t="s">
        <v>216</v>
      </c>
      <c r="I725" s="5" t="s">
        <v>217</v>
      </c>
      <c r="J725" s="5" t="s">
        <v>1</v>
      </c>
      <c r="K725" s="5" t="s">
        <v>1</v>
      </c>
      <c r="L725" s="5" t="s">
        <v>1</v>
      </c>
      <c r="M725" s="5" t="s">
        <v>1</v>
      </c>
      <c r="N725" s="5" t="s">
        <v>1</v>
      </c>
      <c r="O725" s="5" t="s">
        <v>1</v>
      </c>
      <c r="P725" s="5" t="s">
        <v>1</v>
      </c>
    </row>
    <row r="726" spans="1:16" x14ac:dyDescent="0.2">
      <c r="A726" s="4">
        <v>777</v>
      </c>
      <c r="B726" s="5" t="s">
        <v>241</v>
      </c>
      <c r="C726" s="5" t="s">
        <v>2861</v>
      </c>
      <c r="D726" s="5" t="s">
        <v>1</v>
      </c>
      <c r="E726" s="5" t="s">
        <v>2862</v>
      </c>
      <c r="F726" s="5" t="s">
        <v>213</v>
      </c>
      <c r="G726" s="5" t="s">
        <v>240</v>
      </c>
      <c r="H726" s="5" t="s">
        <v>216</v>
      </c>
      <c r="I726" s="5" t="s">
        <v>217</v>
      </c>
      <c r="J726" s="5" t="s">
        <v>1</v>
      </c>
      <c r="K726" s="5" t="s">
        <v>1</v>
      </c>
      <c r="L726" s="5" t="s">
        <v>1</v>
      </c>
      <c r="M726" s="5" t="s">
        <v>1</v>
      </c>
      <c r="N726" s="5" t="s">
        <v>1</v>
      </c>
      <c r="O726" s="5" t="s">
        <v>1</v>
      </c>
      <c r="P726" s="5" t="s">
        <v>1</v>
      </c>
    </row>
    <row r="727" spans="1:16" x14ac:dyDescent="0.2">
      <c r="A727" s="4">
        <v>787</v>
      </c>
      <c r="B727" s="5" t="s">
        <v>1</v>
      </c>
      <c r="C727" s="5" t="s">
        <v>2863</v>
      </c>
      <c r="D727" s="5" t="s">
        <v>1</v>
      </c>
      <c r="E727" s="5" t="s">
        <v>2864</v>
      </c>
      <c r="F727" s="5" t="s">
        <v>213</v>
      </c>
      <c r="G727" s="5" t="s">
        <v>2865</v>
      </c>
      <c r="H727" s="5" t="s">
        <v>1</v>
      </c>
      <c r="I727" s="5" t="s">
        <v>217</v>
      </c>
      <c r="J727" s="5" t="s">
        <v>1</v>
      </c>
      <c r="K727" s="5" t="s">
        <v>1</v>
      </c>
      <c r="L727" s="5" t="s">
        <v>1</v>
      </c>
      <c r="M727" s="5" t="s">
        <v>1</v>
      </c>
      <c r="N727" s="5" t="s">
        <v>1</v>
      </c>
      <c r="O727" s="5" t="s">
        <v>1</v>
      </c>
      <c r="P727" s="5" t="s">
        <v>1</v>
      </c>
    </row>
    <row r="728" spans="1:16" x14ac:dyDescent="0.2">
      <c r="A728" s="4">
        <v>772</v>
      </c>
      <c r="B728" s="5" t="s">
        <v>574</v>
      </c>
      <c r="C728" s="5" t="s">
        <v>2866</v>
      </c>
      <c r="D728" s="5" t="s">
        <v>1</v>
      </c>
      <c r="E728" s="5" t="s">
        <v>2867</v>
      </c>
      <c r="F728" s="5" t="s">
        <v>572</v>
      </c>
      <c r="G728" s="5" t="s">
        <v>573</v>
      </c>
      <c r="H728" s="5" t="s">
        <v>428</v>
      </c>
      <c r="I728" s="5" t="s">
        <v>217</v>
      </c>
      <c r="J728" s="5" t="s">
        <v>1</v>
      </c>
      <c r="K728" s="5" t="s">
        <v>1</v>
      </c>
      <c r="L728" s="5" t="s">
        <v>1</v>
      </c>
      <c r="M728" s="5" t="s">
        <v>1</v>
      </c>
      <c r="N728" s="5" t="s">
        <v>1</v>
      </c>
      <c r="O728" s="5" t="s">
        <v>1</v>
      </c>
      <c r="P728" s="5" t="s">
        <v>1</v>
      </c>
    </row>
    <row r="729" spans="1:16" x14ac:dyDescent="0.2">
      <c r="A729" s="4">
        <v>784</v>
      </c>
      <c r="B729" s="5" t="s">
        <v>278</v>
      </c>
      <c r="C729" s="5" t="s">
        <v>2868</v>
      </c>
      <c r="D729" s="5" t="s">
        <v>1</v>
      </c>
      <c r="E729" s="5" t="s">
        <v>2869</v>
      </c>
      <c r="F729" s="5" t="s">
        <v>276</v>
      </c>
      <c r="G729" s="5" t="s">
        <v>277</v>
      </c>
      <c r="H729" s="5" t="s">
        <v>279</v>
      </c>
      <c r="I729" s="5" t="s">
        <v>217</v>
      </c>
      <c r="J729" s="5" t="s">
        <v>1</v>
      </c>
      <c r="K729" s="5" t="s">
        <v>1</v>
      </c>
      <c r="L729" s="5" t="s">
        <v>1</v>
      </c>
      <c r="M729" s="5" t="s">
        <v>1</v>
      </c>
      <c r="N729" s="5" t="s">
        <v>1</v>
      </c>
      <c r="O729" s="5" t="s">
        <v>1</v>
      </c>
      <c r="P729" s="5" t="s">
        <v>1</v>
      </c>
    </row>
    <row r="730" spans="1:16" x14ac:dyDescent="0.2">
      <c r="A730" s="4">
        <v>782</v>
      </c>
      <c r="B730" s="5" t="s">
        <v>228</v>
      </c>
      <c r="C730" s="5" t="s">
        <v>2870</v>
      </c>
      <c r="D730" s="5" t="s">
        <v>1</v>
      </c>
      <c r="E730" s="5" t="s">
        <v>2871</v>
      </c>
      <c r="F730" s="5" t="s">
        <v>213</v>
      </c>
      <c r="G730" s="5" t="s">
        <v>227</v>
      </c>
      <c r="H730" s="5" t="s">
        <v>216</v>
      </c>
      <c r="I730" s="5" t="s">
        <v>217</v>
      </c>
      <c r="J730" s="5" t="s">
        <v>1</v>
      </c>
      <c r="K730" s="5" t="s">
        <v>1</v>
      </c>
      <c r="L730" s="5" t="s">
        <v>1</v>
      </c>
      <c r="M730" s="5" t="s">
        <v>1</v>
      </c>
      <c r="N730" s="5" t="s">
        <v>1</v>
      </c>
      <c r="O730" s="5" t="s">
        <v>1</v>
      </c>
      <c r="P730" s="5" t="s">
        <v>1</v>
      </c>
    </row>
    <row r="731" spans="1:16" x14ac:dyDescent="0.2">
      <c r="A731" s="4">
        <v>789</v>
      </c>
      <c r="B731" s="5" t="s">
        <v>1</v>
      </c>
      <c r="C731" s="5" t="s">
        <v>2872</v>
      </c>
      <c r="D731" s="5" t="s">
        <v>1</v>
      </c>
      <c r="E731" s="5" t="s">
        <v>2873</v>
      </c>
      <c r="F731" s="5" t="s">
        <v>1</v>
      </c>
      <c r="G731" s="5" t="s">
        <v>1</v>
      </c>
      <c r="H731" s="5" t="s">
        <v>1</v>
      </c>
      <c r="I731" s="5" t="s">
        <v>269</v>
      </c>
      <c r="J731" s="5" t="s">
        <v>1</v>
      </c>
      <c r="K731" s="5" t="s">
        <v>1</v>
      </c>
      <c r="L731" s="5" t="s">
        <v>1</v>
      </c>
      <c r="M731" s="5" t="s">
        <v>1</v>
      </c>
      <c r="N731" s="5" t="s">
        <v>1</v>
      </c>
      <c r="O731" s="5" t="s">
        <v>1</v>
      </c>
      <c r="P731" s="5" t="s">
        <v>1</v>
      </c>
    </row>
    <row r="732" spans="1:16" x14ac:dyDescent="0.2">
      <c r="A732" s="4">
        <v>791</v>
      </c>
      <c r="B732" s="5" t="s">
        <v>278</v>
      </c>
      <c r="C732" s="5" t="s">
        <v>2874</v>
      </c>
      <c r="D732" s="5" t="s">
        <v>1</v>
      </c>
      <c r="E732" s="5" t="s">
        <v>2875</v>
      </c>
      <c r="F732" s="5" t="s">
        <v>276</v>
      </c>
      <c r="G732" s="5" t="s">
        <v>277</v>
      </c>
      <c r="H732" s="5" t="s">
        <v>279</v>
      </c>
      <c r="I732" s="5" t="s">
        <v>217</v>
      </c>
      <c r="J732" s="5" t="s">
        <v>1</v>
      </c>
      <c r="K732" s="5" t="s">
        <v>1</v>
      </c>
      <c r="L732" s="5" t="s">
        <v>1</v>
      </c>
      <c r="M732" s="5" t="s">
        <v>1</v>
      </c>
      <c r="N732" s="5" t="s">
        <v>1</v>
      </c>
      <c r="O732" s="5" t="s">
        <v>1</v>
      </c>
      <c r="P732" s="5" t="s">
        <v>1</v>
      </c>
    </row>
    <row r="733" spans="1:16" x14ac:dyDescent="0.2">
      <c r="A733" s="4">
        <v>796</v>
      </c>
      <c r="B733" s="5" t="s">
        <v>1</v>
      </c>
      <c r="C733" s="5" t="s">
        <v>2876</v>
      </c>
      <c r="D733" s="5" t="s">
        <v>1</v>
      </c>
      <c r="E733" s="5" t="s">
        <v>2877</v>
      </c>
      <c r="F733" s="5" t="s">
        <v>1</v>
      </c>
      <c r="G733" s="5" t="s">
        <v>1</v>
      </c>
      <c r="H733" s="5" t="s">
        <v>1</v>
      </c>
      <c r="I733" s="5" t="s">
        <v>269</v>
      </c>
      <c r="J733" s="5" t="s">
        <v>1</v>
      </c>
      <c r="K733" s="5" t="s">
        <v>1</v>
      </c>
      <c r="L733" s="5" t="s">
        <v>1</v>
      </c>
      <c r="M733" s="5" t="s">
        <v>1</v>
      </c>
      <c r="N733" s="5" t="s">
        <v>1</v>
      </c>
      <c r="O733" s="5" t="s">
        <v>1</v>
      </c>
      <c r="P733" s="5" t="s">
        <v>1</v>
      </c>
    </row>
    <row r="734" spans="1:16" x14ac:dyDescent="0.2">
      <c r="A734" s="4">
        <v>803</v>
      </c>
      <c r="B734" s="5" t="s">
        <v>435</v>
      </c>
      <c r="C734" s="5" t="s">
        <v>2878</v>
      </c>
      <c r="D734" s="5" t="s">
        <v>1</v>
      </c>
      <c r="E734" s="5" t="s">
        <v>2879</v>
      </c>
      <c r="F734" s="5" t="s">
        <v>2880</v>
      </c>
      <c r="G734" s="5" t="s">
        <v>434</v>
      </c>
      <c r="H734" s="5" t="s">
        <v>216</v>
      </c>
      <c r="I734" s="5" t="s">
        <v>217</v>
      </c>
      <c r="J734" s="5" t="s">
        <v>1</v>
      </c>
      <c r="K734" s="5" t="s">
        <v>1</v>
      </c>
      <c r="L734" s="5" t="s">
        <v>1</v>
      </c>
      <c r="M734" s="5" t="s">
        <v>1</v>
      </c>
      <c r="N734" s="5" t="s">
        <v>1</v>
      </c>
      <c r="O734" s="5" t="s">
        <v>1</v>
      </c>
      <c r="P734" s="5" t="s">
        <v>1</v>
      </c>
    </row>
    <row r="735" spans="1:16" x14ac:dyDescent="0.2">
      <c r="A735" s="4">
        <v>810</v>
      </c>
      <c r="B735" s="5" t="s">
        <v>278</v>
      </c>
      <c r="C735" s="5" t="s">
        <v>2881</v>
      </c>
      <c r="D735" s="5" t="s">
        <v>1</v>
      </c>
      <c r="E735" s="5" t="s">
        <v>2882</v>
      </c>
      <c r="F735" s="5" t="s">
        <v>276</v>
      </c>
      <c r="G735" s="5" t="s">
        <v>277</v>
      </c>
      <c r="H735" s="5" t="s">
        <v>279</v>
      </c>
      <c r="I735" s="5" t="s">
        <v>217</v>
      </c>
      <c r="J735" s="5" t="s">
        <v>1</v>
      </c>
      <c r="K735" s="5" t="s">
        <v>1</v>
      </c>
      <c r="L735" s="5" t="s">
        <v>1</v>
      </c>
      <c r="M735" s="5" t="s">
        <v>1</v>
      </c>
      <c r="N735" s="5" t="s">
        <v>1</v>
      </c>
      <c r="O735" s="5" t="s">
        <v>1</v>
      </c>
      <c r="P735" s="5" t="s">
        <v>1</v>
      </c>
    </row>
    <row r="736" spans="1:16" x14ac:dyDescent="0.2">
      <c r="A736" s="4">
        <v>834</v>
      </c>
      <c r="B736" s="5" t="s">
        <v>278</v>
      </c>
      <c r="C736" s="5" t="s">
        <v>2883</v>
      </c>
      <c r="D736" s="5" t="s">
        <v>1</v>
      </c>
      <c r="E736" s="5" t="s">
        <v>2884</v>
      </c>
      <c r="F736" s="5" t="s">
        <v>276</v>
      </c>
      <c r="G736" s="5" t="s">
        <v>277</v>
      </c>
      <c r="H736" s="5" t="s">
        <v>279</v>
      </c>
      <c r="I736" s="5" t="s">
        <v>217</v>
      </c>
      <c r="J736" s="5" t="s">
        <v>1</v>
      </c>
      <c r="K736" s="5" t="s">
        <v>1</v>
      </c>
      <c r="L736" s="5" t="s">
        <v>1</v>
      </c>
      <c r="M736" s="5" t="s">
        <v>1</v>
      </c>
      <c r="N736" s="5" t="s">
        <v>1</v>
      </c>
      <c r="O736" s="5" t="s">
        <v>1</v>
      </c>
      <c r="P736" s="5" t="s">
        <v>1</v>
      </c>
    </row>
    <row r="737" spans="1:16" x14ac:dyDescent="0.2">
      <c r="A737" s="4">
        <v>833</v>
      </c>
      <c r="B737" s="5" t="s">
        <v>569</v>
      </c>
      <c r="C737" s="5" t="s">
        <v>2885</v>
      </c>
      <c r="D737" s="5" t="s">
        <v>1</v>
      </c>
      <c r="E737" s="5" t="s">
        <v>2886</v>
      </c>
      <c r="F737" s="5" t="s">
        <v>567</v>
      </c>
      <c r="G737" s="5" t="s">
        <v>568</v>
      </c>
      <c r="H737" s="5" t="s">
        <v>216</v>
      </c>
      <c r="I737" s="5" t="s">
        <v>217</v>
      </c>
      <c r="J737" s="5" t="s">
        <v>1</v>
      </c>
      <c r="K737" s="5" t="s">
        <v>1</v>
      </c>
      <c r="L737" s="5" t="s">
        <v>1</v>
      </c>
      <c r="M737" s="5" t="s">
        <v>1</v>
      </c>
      <c r="N737" s="5" t="s">
        <v>1</v>
      </c>
      <c r="O737" s="5" t="s">
        <v>1</v>
      </c>
      <c r="P737" s="5" t="s">
        <v>1</v>
      </c>
    </row>
    <row r="738" spans="1:16" x14ac:dyDescent="0.2">
      <c r="A738" s="4">
        <v>832</v>
      </c>
      <c r="B738" s="5" t="s">
        <v>1</v>
      </c>
      <c r="C738" s="5" t="s">
        <v>2887</v>
      </c>
      <c r="D738" s="5" t="s">
        <v>1</v>
      </c>
      <c r="E738" s="5" t="s">
        <v>2888</v>
      </c>
      <c r="F738" s="5" t="s">
        <v>1586</v>
      </c>
      <c r="G738" s="5" t="s">
        <v>1</v>
      </c>
      <c r="H738" s="5" t="s">
        <v>1</v>
      </c>
      <c r="I738" s="5" t="s">
        <v>269</v>
      </c>
      <c r="J738" s="5" t="s">
        <v>1</v>
      </c>
      <c r="K738" s="5" t="s">
        <v>1</v>
      </c>
      <c r="L738" s="5" t="s">
        <v>1</v>
      </c>
      <c r="M738" s="5" t="s">
        <v>1</v>
      </c>
      <c r="N738" s="5" t="s">
        <v>1</v>
      </c>
      <c r="O738" s="5" t="s">
        <v>1</v>
      </c>
      <c r="P738" s="5" t="s">
        <v>1</v>
      </c>
    </row>
    <row r="739" spans="1:16" x14ac:dyDescent="0.2">
      <c r="A739" s="4">
        <v>835</v>
      </c>
      <c r="B739" s="5" t="s">
        <v>1</v>
      </c>
      <c r="C739" s="5" t="s">
        <v>2889</v>
      </c>
      <c r="D739" s="5" t="s">
        <v>1</v>
      </c>
      <c r="E739" s="5" t="s">
        <v>2890</v>
      </c>
      <c r="F739" s="5" t="s">
        <v>1586</v>
      </c>
      <c r="G739" s="5" t="s">
        <v>268</v>
      </c>
      <c r="H739" s="5" t="s">
        <v>1</v>
      </c>
      <c r="I739" s="5" t="s">
        <v>269</v>
      </c>
      <c r="J739" s="5" t="s">
        <v>1</v>
      </c>
      <c r="K739" s="5" t="s">
        <v>1</v>
      </c>
      <c r="L739" s="5" t="s">
        <v>1</v>
      </c>
      <c r="M739" s="5" t="s">
        <v>1</v>
      </c>
      <c r="N739" s="5" t="s">
        <v>1</v>
      </c>
      <c r="O739" s="5" t="s">
        <v>1</v>
      </c>
      <c r="P739" s="5" t="s">
        <v>1</v>
      </c>
    </row>
    <row r="740" spans="1:16" x14ac:dyDescent="0.2">
      <c r="A740" s="4">
        <v>838</v>
      </c>
      <c r="B740" s="5" t="s">
        <v>278</v>
      </c>
      <c r="C740" s="5" t="s">
        <v>2891</v>
      </c>
      <c r="D740" s="5" t="s">
        <v>1</v>
      </c>
      <c r="E740" s="5" t="s">
        <v>2892</v>
      </c>
      <c r="F740" s="5" t="s">
        <v>222</v>
      </c>
      <c r="G740" s="5" t="s">
        <v>277</v>
      </c>
      <c r="H740" s="5" t="s">
        <v>279</v>
      </c>
      <c r="I740" s="5" t="s">
        <v>217</v>
      </c>
      <c r="J740" s="5" t="s">
        <v>1</v>
      </c>
      <c r="K740" s="5" t="s">
        <v>1</v>
      </c>
      <c r="L740" s="5" t="s">
        <v>1</v>
      </c>
      <c r="M740" s="5" t="s">
        <v>1</v>
      </c>
      <c r="N740" s="5" t="s">
        <v>1</v>
      </c>
      <c r="O740" s="5" t="s">
        <v>1</v>
      </c>
      <c r="P740" s="5" t="s">
        <v>1</v>
      </c>
    </row>
    <row r="741" spans="1:16" x14ac:dyDescent="0.2">
      <c r="A741" s="4">
        <v>898</v>
      </c>
      <c r="B741" s="5" t="s">
        <v>278</v>
      </c>
      <c r="C741" s="5" t="s">
        <v>2893</v>
      </c>
      <c r="D741" s="5" t="s">
        <v>1</v>
      </c>
      <c r="E741" s="5" t="s">
        <v>2894</v>
      </c>
      <c r="F741" s="5" t="s">
        <v>2895</v>
      </c>
      <c r="G741" s="5" t="s">
        <v>277</v>
      </c>
      <c r="H741" s="5" t="s">
        <v>279</v>
      </c>
      <c r="I741" s="5" t="s">
        <v>217</v>
      </c>
      <c r="J741" s="5" t="s">
        <v>1</v>
      </c>
      <c r="K741" s="5" t="s">
        <v>1</v>
      </c>
      <c r="L741" s="5" t="s">
        <v>1</v>
      </c>
      <c r="M741" s="5" t="s">
        <v>1</v>
      </c>
      <c r="N741" s="5" t="s">
        <v>1</v>
      </c>
      <c r="O741" s="5" t="s">
        <v>1</v>
      </c>
      <c r="P741" s="5" t="s">
        <v>1</v>
      </c>
    </row>
    <row r="742" spans="1:16" x14ac:dyDescent="0.2">
      <c r="A742" s="4">
        <v>837</v>
      </c>
      <c r="B742" s="5" t="s">
        <v>1</v>
      </c>
      <c r="C742" s="5" t="s">
        <v>2896</v>
      </c>
      <c r="D742" s="5" t="s">
        <v>1</v>
      </c>
      <c r="E742" s="5" t="s">
        <v>2343</v>
      </c>
      <c r="F742" s="5" t="s">
        <v>1586</v>
      </c>
      <c r="G742" s="5" t="s">
        <v>268</v>
      </c>
      <c r="H742" s="5" t="s">
        <v>1</v>
      </c>
      <c r="I742" s="5" t="s">
        <v>269</v>
      </c>
      <c r="J742" s="5" t="s">
        <v>1</v>
      </c>
      <c r="K742" s="5" t="s">
        <v>1</v>
      </c>
      <c r="L742" s="5" t="s">
        <v>1</v>
      </c>
      <c r="M742" s="5" t="s">
        <v>1</v>
      </c>
      <c r="N742" s="5" t="s">
        <v>1</v>
      </c>
      <c r="O742" s="5" t="s">
        <v>1</v>
      </c>
      <c r="P742" s="5" t="s">
        <v>1</v>
      </c>
    </row>
    <row r="743" spans="1:16" x14ac:dyDescent="0.2">
      <c r="A743" s="4">
        <v>839</v>
      </c>
      <c r="B743" s="5" t="s">
        <v>1127</v>
      </c>
      <c r="C743" s="5" t="s">
        <v>2897</v>
      </c>
      <c r="D743" s="5" t="s">
        <v>1</v>
      </c>
      <c r="E743" s="5" t="s">
        <v>1618</v>
      </c>
      <c r="F743" s="5" t="s">
        <v>1658</v>
      </c>
      <c r="G743" s="5" t="s">
        <v>1126</v>
      </c>
      <c r="H743" s="5" t="s">
        <v>216</v>
      </c>
      <c r="I743" s="5" t="s">
        <v>217</v>
      </c>
      <c r="J743" s="5" t="s">
        <v>1</v>
      </c>
      <c r="K743" s="5" t="s">
        <v>1</v>
      </c>
      <c r="L743" s="5" t="s">
        <v>1</v>
      </c>
      <c r="M743" s="5" t="s">
        <v>1</v>
      </c>
      <c r="N743" s="5" t="s">
        <v>1</v>
      </c>
      <c r="O743" s="5" t="s">
        <v>1</v>
      </c>
      <c r="P743" s="5" t="s">
        <v>1</v>
      </c>
    </row>
    <row r="744" spans="1:16" x14ac:dyDescent="0.2">
      <c r="A744" s="4">
        <v>1014</v>
      </c>
      <c r="B744" s="5" t="s">
        <v>1166</v>
      </c>
      <c r="C744" s="5" t="s">
        <v>2898</v>
      </c>
      <c r="D744" s="5" t="s">
        <v>1</v>
      </c>
      <c r="E744" s="5" t="s">
        <v>2899</v>
      </c>
      <c r="F744" s="5" t="s">
        <v>832</v>
      </c>
      <c r="G744" s="5" t="s">
        <v>1165</v>
      </c>
      <c r="H744" s="5" t="s">
        <v>216</v>
      </c>
      <c r="I744" s="5" t="s">
        <v>217</v>
      </c>
      <c r="J744" s="5" t="s">
        <v>1</v>
      </c>
      <c r="K744" s="5" t="s">
        <v>1</v>
      </c>
      <c r="L744" s="5" t="s">
        <v>1</v>
      </c>
      <c r="M744" s="5" t="s">
        <v>1</v>
      </c>
      <c r="N744" s="5" t="s">
        <v>1</v>
      </c>
      <c r="O744" s="5" t="s">
        <v>1</v>
      </c>
      <c r="P744" s="5" t="s">
        <v>1</v>
      </c>
    </row>
    <row r="745" spans="1:16" x14ac:dyDescent="0.2">
      <c r="A745" s="4">
        <v>1015</v>
      </c>
      <c r="B745" s="5" t="s">
        <v>1529</v>
      </c>
      <c r="C745" s="5" t="s">
        <v>2900</v>
      </c>
      <c r="D745" s="5" t="s">
        <v>1</v>
      </c>
      <c r="E745" s="5" t="s">
        <v>2901</v>
      </c>
      <c r="F745" s="5" t="s">
        <v>526</v>
      </c>
      <c r="G745" s="5" t="s">
        <v>1528</v>
      </c>
      <c r="H745" s="5" t="s">
        <v>216</v>
      </c>
      <c r="I745" s="5" t="s">
        <v>217</v>
      </c>
      <c r="J745" s="5" t="s">
        <v>1530</v>
      </c>
      <c r="K745" s="5" t="s">
        <v>1531</v>
      </c>
      <c r="L745" s="5" t="s">
        <v>220</v>
      </c>
      <c r="M745" s="5" t="s">
        <v>1532</v>
      </c>
      <c r="N745" s="5" t="s">
        <v>1533</v>
      </c>
      <c r="O745" s="5" t="s">
        <v>223</v>
      </c>
      <c r="P745" s="5" t="s">
        <v>1534</v>
      </c>
    </row>
    <row r="746" spans="1:16" x14ac:dyDescent="0.2">
      <c r="A746" s="4">
        <v>747</v>
      </c>
      <c r="B746" s="5" t="s">
        <v>2904</v>
      </c>
      <c r="C746" s="5" t="s">
        <v>2902</v>
      </c>
      <c r="D746" s="5" t="s">
        <v>1</v>
      </c>
      <c r="E746" s="5" t="s">
        <v>2145</v>
      </c>
      <c r="F746" s="5" t="s">
        <v>1</v>
      </c>
      <c r="G746" s="5" t="s">
        <v>2903</v>
      </c>
      <c r="H746" s="5" t="s">
        <v>216</v>
      </c>
      <c r="I746" s="5" t="s">
        <v>1630</v>
      </c>
      <c r="J746" s="5" t="s">
        <v>1</v>
      </c>
      <c r="K746" s="5" t="s">
        <v>1</v>
      </c>
      <c r="L746" s="5" t="s">
        <v>1</v>
      </c>
      <c r="M746" s="5" t="s">
        <v>1</v>
      </c>
      <c r="N746" s="5" t="s">
        <v>1</v>
      </c>
      <c r="O746" s="5" t="s">
        <v>1</v>
      </c>
      <c r="P746" s="5" t="s">
        <v>1</v>
      </c>
    </row>
    <row r="747" spans="1:16" x14ac:dyDescent="0.2">
      <c r="A747" s="4">
        <v>830</v>
      </c>
      <c r="B747" s="5" t="s">
        <v>2908</v>
      </c>
      <c r="C747" s="5" t="s">
        <v>2905</v>
      </c>
      <c r="D747" s="5" t="s">
        <v>1</v>
      </c>
      <c r="E747" s="5" t="s">
        <v>2906</v>
      </c>
      <c r="F747" s="5" t="s">
        <v>1</v>
      </c>
      <c r="G747" s="5" t="s">
        <v>2907</v>
      </c>
      <c r="H747" s="5" t="s">
        <v>313</v>
      </c>
      <c r="I747" s="5" t="s">
        <v>1630</v>
      </c>
      <c r="J747" s="5" t="s">
        <v>1</v>
      </c>
      <c r="K747" s="5" t="s">
        <v>1</v>
      </c>
      <c r="L747" s="5" t="s">
        <v>1</v>
      </c>
      <c r="M747" s="5" t="s">
        <v>1</v>
      </c>
      <c r="N747" s="5" t="s">
        <v>1</v>
      </c>
      <c r="O747" s="5" t="s">
        <v>1</v>
      </c>
      <c r="P747" s="5" t="s">
        <v>1</v>
      </c>
    </row>
    <row r="748" spans="1:16" x14ac:dyDescent="0.2">
      <c r="A748" s="4">
        <v>736</v>
      </c>
      <c r="B748" s="5" t="s">
        <v>2912</v>
      </c>
      <c r="C748" s="5" t="s">
        <v>2909</v>
      </c>
      <c r="D748" s="5" t="s">
        <v>1</v>
      </c>
      <c r="E748" s="5" t="s">
        <v>2910</v>
      </c>
      <c r="F748" s="5" t="s">
        <v>1</v>
      </c>
      <c r="G748" s="5" t="s">
        <v>2911</v>
      </c>
      <c r="H748" s="5" t="s">
        <v>2913</v>
      </c>
      <c r="I748" s="5" t="s">
        <v>2335</v>
      </c>
      <c r="J748" s="5" t="s">
        <v>1</v>
      </c>
      <c r="K748" s="5" t="s">
        <v>1</v>
      </c>
      <c r="L748" s="5" t="s">
        <v>1</v>
      </c>
      <c r="M748" s="5" t="s">
        <v>1</v>
      </c>
      <c r="N748" s="5" t="s">
        <v>1</v>
      </c>
      <c r="O748" s="5" t="s">
        <v>1</v>
      </c>
      <c r="P748" s="5" t="s">
        <v>1</v>
      </c>
    </row>
    <row r="749" spans="1:16" x14ac:dyDescent="0.2">
      <c r="A749" s="4">
        <v>737</v>
      </c>
      <c r="B749" s="5" t="s">
        <v>2917</v>
      </c>
      <c r="C749" s="5" t="s">
        <v>2914</v>
      </c>
      <c r="D749" s="5" t="s">
        <v>1</v>
      </c>
      <c r="E749" s="5" t="s">
        <v>2915</v>
      </c>
      <c r="F749" s="5" t="s">
        <v>1</v>
      </c>
      <c r="G749" s="5" t="s">
        <v>2916</v>
      </c>
      <c r="H749" s="5" t="s">
        <v>216</v>
      </c>
      <c r="I749" s="5" t="s">
        <v>1661</v>
      </c>
      <c r="J749" s="5" t="s">
        <v>1</v>
      </c>
      <c r="K749" s="5" t="s">
        <v>1</v>
      </c>
      <c r="L749" s="5" t="s">
        <v>2918</v>
      </c>
      <c r="M749" s="5" t="s">
        <v>2919</v>
      </c>
      <c r="N749" s="5" t="s">
        <v>339</v>
      </c>
      <c r="O749" s="5" t="s">
        <v>223</v>
      </c>
      <c r="P749" s="5" t="s">
        <v>2920</v>
      </c>
    </row>
    <row r="750" spans="1:16" x14ac:dyDescent="0.2">
      <c r="A750" s="4">
        <v>738</v>
      </c>
      <c r="B750" s="5" t="s">
        <v>2924</v>
      </c>
      <c r="C750" s="5" t="s">
        <v>2921</v>
      </c>
      <c r="D750" s="5" t="s">
        <v>1</v>
      </c>
      <c r="E750" s="5" t="s">
        <v>2922</v>
      </c>
      <c r="F750" s="5" t="s">
        <v>1</v>
      </c>
      <c r="G750" s="5" t="s">
        <v>2923</v>
      </c>
      <c r="H750" s="5" t="s">
        <v>216</v>
      </c>
      <c r="I750" s="5" t="s">
        <v>1661</v>
      </c>
      <c r="J750" s="5" t="s">
        <v>1</v>
      </c>
      <c r="K750" s="5" t="s">
        <v>2925</v>
      </c>
      <c r="L750" s="5" t="s">
        <v>1</v>
      </c>
      <c r="M750" s="5" t="s">
        <v>2926</v>
      </c>
      <c r="N750" s="5" t="s">
        <v>222</v>
      </c>
      <c r="O750" s="5" t="s">
        <v>223</v>
      </c>
      <c r="P750" s="5" t="s">
        <v>2927</v>
      </c>
    </row>
    <row r="751" spans="1:16" x14ac:dyDescent="0.2">
      <c r="A751" s="4">
        <v>903</v>
      </c>
      <c r="B751" s="5" t="s">
        <v>2930</v>
      </c>
      <c r="C751" s="5" t="s">
        <v>2928</v>
      </c>
      <c r="D751" s="5" t="s">
        <v>1</v>
      </c>
      <c r="E751" s="5" t="s">
        <v>2269</v>
      </c>
      <c r="F751" s="5" t="s">
        <v>1</v>
      </c>
      <c r="G751" s="5" t="s">
        <v>2929</v>
      </c>
      <c r="H751" s="5" t="s">
        <v>313</v>
      </c>
      <c r="I751" s="5" t="s">
        <v>1630</v>
      </c>
      <c r="J751" s="5" t="s">
        <v>1</v>
      </c>
      <c r="K751" s="5" t="s">
        <v>1</v>
      </c>
      <c r="L751" s="5" t="s">
        <v>1</v>
      </c>
      <c r="M751" s="5" t="s">
        <v>1</v>
      </c>
      <c r="N751" s="5" t="s">
        <v>1</v>
      </c>
      <c r="O751" s="5" t="s">
        <v>1</v>
      </c>
      <c r="P751" s="5" t="s">
        <v>1</v>
      </c>
    </row>
    <row r="752" spans="1:16" x14ac:dyDescent="0.2">
      <c r="A752" s="4">
        <v>748</v>
      </c>
      <c r="B752" s="5" t="s">
        <v>2934</v>
      </c>
      <c r="C752" s="5" t="s">
        <v>2931</v>
      </c>
      <c r="D752" s="5" t="s">
        <v>1</v>
      </c>
      <c r="E752" s="5" t="s">
        <v>2932</v>
      </c>
      <c r="F752" s="5" t="s">
        <v>1</v>
      </c>
      <c r="G752" s="5" t="s">
        <v>2933</v>
      </c>
      <c r="H752" s="5" t="s">
        <v>216</v>
      </c>
      <c r="I752" s="5" t="s">
        <v>1630</v>
      </c>
      <c r="J752" s="5" t="s">
        <v>1</v>
      </c>
      <c r="K752" s="5" t="s">
        <v>1</v>
      </c>
      <c r="L752" s="5" t="s">
        <v>1</v>
      </c>
      <c r="M752" s="5" t="s">
        <v>1</v>
      </c>
      <c r="N752" s="5" t="s">
        <v>1</v>
      </c>
      <c r="O752" s="5" t="s">
        <v>1</v>
      </c>
      <c r="P752" s="5" t="s">
        <v>1</v>
      </c>
    </row>
    <row r="753" spans="1:16" x14ac:dyDescent="0.2">
      <c r="A753" s="4">
        <v>742</v>
      </c>
      <c r="B753" s="5" t="s">
        <v>2938</v>
      </c>
      <c r="C753" s="5" t="s">
        <v>2935</v>
      </c>
      <c r="D753" s="5" t="s">
        <v>1</v>
      </c>
      <c r="E753" s="5" t="s">
        <v>2936</v>
      </c>
      <c r="F753" s="5" t="s">
        <v>1</v>
      </c>
      <c r="G753" s="5" t="s">
        <v>2937</v>
      </c>
      <c r="H753" s="5" t="s">
        <v>216</v>
      </c>
      <c r="I753" s="5" t="s">
        <v>1630</v>
      </c>
      <c r="J753" s="5" t="s">
        <v>1</v>
      </c>
      <c r="K753" s="5" t="s">
        <v>1</v>
      </c>
      <c r="L753" s="5" t="s">
        <v>1</v>
      </c>
      <c r="M753" s="5" t="s">
        <v>1</v>
      </c>
      <c r="N753" s="5" t="s">
        <v>1</v>
      </c>
      <c r="O753" s="5" t="s">
        <v>1</v>
      </c>
      <c r="P753" s="5" t="s">
        <v>1</v>
      </c>
    </row>
    <row r="754" spans="1:16" x14ac:dyDescent="0.2">
      <c r="A754" s="4">
        <v>821</v>
      </c>
      <c r="B754" s="5" t="s">
        <v>2938</v>
      </c>
      <c r="C754" s="5" t="s">
        <v>2939</v>
      </c>
      <c r="D754" s="5" t="s">
        <v>1</v>
      </c>
      <c r="E754" s="5" t="s">
        <v>2940</v>
      </c>
      <c r="F754" s="5" t="s">
        <v>1</v>
      </c>
      <c r="G754" s="5" t="s">
        <v>2937</v>
      </c>
      <c r="H754" s="5" t="s">
        <v>428</v>
      </c>
      <c r="I754" s="5" t="s">
        <v>1630</v>
      </c>
      <c r="J754" s="5" t="s">
        <v>1</v>
      </c>
      <c r="K754" s="5" t="s">
        <v>1</v>
      </c>
      <c r="L754" s="5" t="s">
        <v>1</v>
      </c>
      <c r="M754" s="5" t="s">
        <v>1</v>
      </c>
      <c r="N754" s="5" t="s">
        <v>1</v>
      </c>
      <c r="O754" s="5" t="s">
        <v>1</v>
      </c>
      <c r="P754" s="5" t="s">
        <v>1</v>
      </c>
    </row>
    <row r="755" spans="1:16" x14ac:dyDescent="0.2">
      <c r="A755" s="4">
        <v>750</v>
      </c>
      <c r="B755" s="5" t="s">
        <v>2944</v>
      </c>
      <c r="C755" s="5" t="s">
        <v>2941</v>
      </c>
      <c r="D755" s="5" t="s">
        <v>1</v>
      </c>
      <c r="E755" s="5" t="s">
        <v>2942</v>
      </c>
      <c r="F755" s="5" t="s">
        <v>1</v>
      </c>
      <c r="G755" s="5" t="s">
        <v>2943</v>
      </c>
      <c r="H755" s="5" t="s">
        <v>216</v>
      </c>
      <c r="I755" s="5" t="s">
        <v>1661</v>
      </c>
      <c r="J755" s="5" t="s">
        <v>1</v>
      </c>
      <c r="K755" s="5" t="s">
        <v>1</v>
      </c>
      <c r="L755" s="5" t="s">
        <v>1</v>
      </c>
      <c r="M755" s="5" t="s">
        <v>1</v>
      </c>
      <c r="N755" s="5" t="s">
        <v>1</v>
      </c>
      <c r="O755" s="5" t="s">
        <v>1</v>
      </c>
      <c r="P755" s="5" t="s">
        <v>1</v>
      </c>
    </row>
    <row r="756" spans="1:16" x14ac:dyDescent="0.2">
      <c r="A756" s="4">
        <v>751</v>
      </c>
      <c r="B756" s="5" t="s">
        <v>2948</v>
      </c>
      <c r="C756" s="5" t="s">
        <v>2945</v>
      </c>
      <c r="D756" s="5" t="s">
        <v>1</v>
      </c>
      <c r="E756" s="5" t="s">
        <v>2946</v>
      </c>
      <c r="F756" s="5" t="s">
        <v>1</v>
      </c>
      <c r="G756" s="5" t="s">
        <v>2947</v>
      </c>
      <c r="H756" s="5" t="s">
        <v>216</v>
      </c>
      <c r="I756" s="5" t="s">
        <v>1661</v>
      </c>
      <c r="J756" s="5" t="s">
        <v>1</v>
      </c>
      <c r="K756" s="5" t="s">
        <v>1</v>
      </c>
      <c r="L756" s="5" t="s">
        <v>1</v>
      </c>
      <c r="M756" s="5" t="s">
        <v>1</v>
      </c>
      <c r="N756" s="5" t="s">
        <v>1</v>
      </c>
      <c r="O756" s="5" t="s">
        <v>1</v>
      </c>
      <c r="P756" s="5" t="s">
        <v>1</v>
      </c>
    </row>
    <row r="757" spans="1:16" x14ac:dyDescent="0.2">
      <c r="A757" s="4">
        <v>740</v>
      </c>
      <c r="B757" s="5" t="s">
        <v>2952</v>
      </c>
      <c r="C757" s="5" t="s">
        <v>2949</v>
      </c>
      <c r="D757" s="5" t="s">
        <v>1</v>
      </c>
      <c r="E757" s="5" t="s">
        <v>2950</v>
      </c>
      <c r="F757" s="5" t="s">
        <v>1</v>
      </c>
      <c r="G757" s="5" t="s">
        <v>2951</v>
      </c>
      <c r="H757" s="5" t="s">
        <v>216</v>
      </c>
      <c r="I757" s="5" t="s">
        <v>1661</v>
      </c>
      <c r="J757" s="5" t="s">
        <v>1</v>
      </c>
      <c r="K757" s="5" t="s">
        <v>1</v>
      </c>
      <c r="L757" s="5" t="s">
        <v>1</v>
      </c>
      <c r="M757" s="5" t="s">
        <v>1</v>
      </c>
      <c r="N757" s="5" t="s">
        <v>1</v>
      </c>
      <c r="O757" s="5" t="s">
        <v>1</v>
      </c>
      <c r="P757" s="5" t="s">
        <v>1</v>
      </c>
    </row>
    <row r="758" spans="1:16" x14ac:dyDescent="0.2">
      <c r="A758" s="4">
        <v>752</v>
      </c>
      <c r="B758" s="5" t="s">
        <v>2956</v>
      </c>
      <c r="C758" s="5" t="s">
        <v>2953</v>
      </c>
      <c r="D758" s="5" t="s">
        <v>1</v>
      </c>
      <c r="E758" s="5" t="s">
        <v>2954</v>
      </c>
      <c r="F758" s="5" t="s">
        <v>1</v>
      </c>
      <c r="G758" s="5" t="s">
        <v>2955</v>
      </c>
      <c r="H758" s="5" t="s">
        <v>216</v>
      </c>
      <c r="I758" s="5" t="s">
        <v>1661</v>
      </c>
      <c r="J758" s="5" t="s">
        <v>1</v>
      </c>
      <c r="K758" s="5" t="s">
        <v>1</v>
      </c>
      <c r="L758" s="5" t="s">
        <v>1</v>
      </c>
      <c r="M758" s="5" t="s">
        <v>1</v>
      </c>
      <c r="N758" s="5" t="s">
        <v>1</v>
      </c>
      <c r="O758" s="5" t="s">
        <v>1</v>
      </c>
      <c r="P758" s="5" t="s">
        <v>1</v>
      </c>
    </row>
    <row r="759" spans="1:16" x14ac:dyDescent="0.2">
      <c r="A759" s="4">
        <v>753</v>
      </c>
      <c r="B759" s="5" t="s">
        <v>2959</v>
      </c>
      <c r="C759" s="5" t="s">
        <v>2957</v>
      </c>
      <c r="D759" s="5" t="s">
        <v>1</v>
      </c>
      <c r="E759" s="5" t="s">
        <v>2359</v>
      </c>
      <c r="F759" s="5" t="s">
        <v>1</v>
      </c>
      <c r="G759" s="5" t="s">
        <v>2958</v>
      </c>
      <c r="H759" s="5" t="s">
        <v>216</v>
      </c>
      <c r="I759" s="5" t="s">
        <v>1630</v>
      </c>
      <c r="J759" s="5" t="s">
        <v>1</v>
      </c>
      <c r="K759" s="5" t="s">
        <v>1</v>
      </c>
      <c r="L759" s="5" t="s">
        <v>1</v>
      </c>
      <c r="M759" s="5" t="s">
        <v>1</v>
      </c>
      <c r="N759" s="5" t="s">
        <v>1</v>
      </c>
      <c r="O759" s="5" t="s">
        <v>1</v>
      </c>
      <c r="P759" s="5" t="s">
        <v>1</v>
      </c>
    </row>
    <row r="760" spans="1:16" x14ac:dyDescent="0.2">
      <c r="A760" s="4">
        <v>754</v>
      </c>
      <c r="B760" s="5" t="s">
        <v>2963</v>
      </c>
      <c r="C760" s="5" t="s">
        <v>2960</v>
      </c>
      <c r="D760" s="5" t="s">
        <v>1</v>
      </c>
      <c r="E760" s="5" t="s">
        <v>2961</v>
      </c>
      <c r="F760" s="5" t="s">
        <v>1</v>
      </c>
      <c r="G760" s="5" t="s">
        <v>2962</v>
      </c>
      <c r="H760" s="5" t="s">
        <v>216</v>
      </c>
      <c r="I760" s="5" t="s">
        <v>1661</v>
      </c>
      <c r="J760" s="5" t="s">
        <v>1</v>
      </c>
      <c r="K760" s="5" t="s">
        <v>1</v>
      </c>
      <c r="L760" s="5" t="s">
        <v>1</v>
      </c>
      <c r="M760" s="5" t="s">
        <v>1</v>
      </c>
      <c r="N760" s="5" t="s">
        <v>1</v>
      </c>
      <c r="O760" s="5" t="s">
        <v>1</v>
      </c>
      <c r="P760" s="5" t="s">
        <v>1</v>
      </c>
    </row>
    <row r="761" spans="1:16" x14ac:dyDescent="0.2">
      <c r="A761" s="4">
        <v>755</v>
      </c>
      <c r="B761" s="5" t="s">
        <v>2967</v>
      </c>
      <c r="C761" s="5" t="s">
        <v>2964</v>
      </c>
      <c r="D761" s="5" t="s">
        <v>1</v>
      </c>
      <c r="E761" s="5" t="s">
        <v>2965</v>
      </c>
      <c r="F761" s="5" t="s">
        <v>1</v>
      </c>
      <c r="G761" s="5" t="s">
        <v>2966</v>
      </c>
      <c r="H761" s="5" t="s">
        <v>216</v>
      </c>
      <c r="I761" s="5" t="s">
        <v>1661</v>
      </c>
      <c r="J761" s="5" t="s">
        <v>1</v>
      </c>
      <c r="K761" s="5" t="s">
        <v>1</v>
      </c>
      <c r="L761" s="5" t="s">
        <v>1</v>
      </c>
      <c r="M761" s="5" t="s">
        <v>1</v>
      </c>
      <c r="N761" s="5" t="s">
        <v>1</v>
      </c>
      <c r="O761" s="5" t="s">
        <v>1</v>
      </c>
      <c r="P761" s="5" t="s">
        <v>1</v>
      </c>
    </row>
    <row r="762" spans="1:16" x14ac:dyDescent="0.2">
      <c r="A762" s="4">
        <v>756</v>
      </c>
      <c r="B762" s="5" t="s">
        <v>1</v>
      </c>
      <c r="C762" s="5" t="s">
        <v>2968</v>
      </c>
      <c r="D762" s="5" t="s">
        <v>1</v>
      </c>
      <c r="E762" s="5" t="s">
        <v>2969</v>
      </c>
      <c r="F762" s="5" t="s">
        <v>1</v>
      </c>
      <c r="G762" s="5" t="s">
        <v>2970</v>
      </c>
      <c r="H762" s="5" t="s">
        <v>1</v>
      </c>
      <c r="I762" s="5" t="s">
        <v>1630</v>
      </c>
      <c r="J762" s="5" t="s">
        <v>1</v>
      </c>
      <c r="K762" s="5" t="s">
        <v>1</v>
      </c>
      <c r="L762" s="5" t="s">
        <v>1</v>
      </c>
      <c r="M762" s="5" t="s">
        <v>1</v>
      </c>
      <c r="N762" s="5" t="s">
        <v>1</v>
      </c>
      <c r="O762" s="5" t="s">
        <v>1</v>
      </c>
      <c r="P762" s="5" t="s">
        <v>1</v>
      </c>
    </row>
    <row r="763" spans="1:16" x14ac:dyDescent="0.2">
      <c r="A763" s="4">
        <v>757</v>
      </c>
      <c r="B763" s="5" t="s">
        <v>1</v>
      </c>
      <c r="C763" s="5" t="s">
        <v>2971</v>
      </c>
      <c r="D763" s="5" t="s">
        <v>1</v>
      </c>
      <c r="E763" s="5" t="s">
        <v>2972</v>
      </c>
      <c r="F763" s="5" t="s">
        <v>1</v>
      </c>
      <c r="G763" s="5" t="s">
        <v>2973</v>
      </c>
      <c r="H763" s="5" t="s">
        <v>1</v>
      </c>
      <c r="I763" s="5" t="s">
        <v>1630</v>
      </c>
      <c r="J763" s="5" t="s">
        <v>1</v>
      </c>
      <c r="K763" s="5" t="s">
        <v>1</v>
      </c>
      <c r="L763" s="5" t="s">
        <v>1</v>
      </c>
      <c r="M763" s="5" t="s">
        <v>1</v>
      </c>
      <c r="N763" s="5" t="s">
        <v>1</v>
      </c>
      <c r="O763" s="5" t="s">
        <v>1</v>
      </c>
      <c r="P763" s="5" t="s">
        <v>1</v>
      </c>
    </row>
    <row r="764" spans="1:16" x14ac:dyDescent="0.2">
      <c r="A764" s="4">
        <v>758</v>
      </c>
      <c r="B764" s="5" t="s">
        <v>2977</v>
      </c>
      <c r="C764" s="5" t="s">
        <v>2974</v>
      </c>
      <c r="D764" s="5" t="s">
        <v>1</v>
      </c>
      <c r="E764" s="5" t="s">
        <v>2975</v>
      </c>
      <c r="F764" s="5" t="s">
        <v>1</v>
      </c>
      <c r="G764" s="5" t="s">
        <v>2976</v>
      </c>
      <c r="H764" s="5" t="s">
        <v>216</v>
      </c>
      <c r="I764" s="5" t="s">
        <v>1661</v>
      </c>
      <c r="J764" s="5" t="s">
        <v>1</v>
      </c>
      <c r="K764" s="5" t="s">
        <v>1</v>
      </c>
      <c r="L764" s="5" t="s">
        <v>1</v>
      </c>
      <c r="M764" s="5" t="s">
        <v>1</v>
      </c>
      <c r="N764" s="5" t="s">
        <v>1</v>
      </c>
      <c r="O764" s="5" t="s">
        <v>1</v>
      </c>
      <c r="P764" s="5" t="s">
        <v>1</v>
      </c>
    </row>
    <row r="765" spans="1:16" x14ac:dyDescent="0.2">
      <c r="A765" s="4">
        <v>759</v>
      </c>
      <c r="B765" s="5" t="s">
        <v>2981</v>
      </c>
      <c r="C765" s="5" t="s">
        <v>2978</v>
      </c>
      <c r="D765" s="5" t="s">
        <v>1</v>
      </c>
      <c r="E765" s="5" t="s">
        <v>2979</v>
      </c>
      <c r="F765" s="5" t="s">
        <v>1</v>
      </c>
      <c r="G765" s="5" t="s">
        <v>2980</v>
      </c>
      <c r="H765" s="5" t="s">
        <v>2982</v>
      </c>
      <c r="I765" s="5" t="s">
        <v>1661</v>
      </c>
      <c r="J765" s="5" t="s">
        <v>1</v>
      </c>
      <c r="K765" s="5" t="s">
        <v>1</v>
      </c>
      <c r="L765" s="5" t="s">
        <v>1</v>
      </c>
      <c r="M765" s="5" t="s">
        <v>1</v>
      </c>
      <c r="N765" s="5" t="s">
        <v>1</v>
      </c>
      <c r="O765" s="5" t="s">
        <v>1</v>
      </c>
      <c r="P765" s="5" t="s">
        <v>1</v>
      </c>
    </row>
    <row r="766" spans="1:16" x14ac:dyDescent="0.2">
      <c r="A766" s="4">
        <v>760</v>
      </c>
      <c r="B766" s="5" t="s">
        <v>2986</v>
      </c>
      <c r="C766" s="5" t="s">
        <v>2983</v>
      </c>
      <c r="D766" s="5" t="s">
        <v>1</v>
      </c>
      <c r="E766" s="5" t="s">
        <v>2984</v>
      </c>
      <c r="F766" s="5" t="s">
        <v>1</v>
      </c>
      <c r="G766" s="5" t="s">
        <v>2985</v>
      </c>
      <c r="H766" s="5" t="s">
        <v>216</v>
      </c>
      <c r="I766" s="5" t="s">
        <v>1661</v>
      </c>
      <c r="J766" s="5" t="s">
        <v>1</v>
      </c>
      <c r="K766" s="5" t="s">
        <v>1</v>
      </c>
      <c r="L766" s="5" t="s">
        <v>1</v>
      </c>
      <c r="M766" s="5" t="s">
        <v>1</v>
      </c>
      <c r="N766" s="5" t="s">
        <v>1</v>
      </c>
      <c r="O766" s="5" t="s">
        <v>1</v>
      </c>
      <c r="P766" s="5" t="s">
        <v>1</v>
      </c>
    </row>
    <row r="767" spans="1:16" x14ac:dyDescent="0.2">
      <c r="A767" s="4">
        <v>761</v>
      </c>
      <c r="B767" s="5" t="s">
        <v>2989</v>
      </c>
      <c r="C767" s="5" t="s">
        <v>2987</v>
      </c>
      <c r="D767" s="5" t="s">
        <v>1</v>
      </c>
      <c r="E767" s="5" t="s">
        <v>2988</v>
      </c>
      <c r="F767" s="5" t="s">
        <v>1</v>
      </c>
      <c r="G767" s="5" t="s">
        <v>2382</v>
      </c>
      <c r="H767" s="5" t="s">
        <v>216</v>
      </c>
      <c r="I767" s="5" t="s">
        <v>1661</v>
      </c>
      <c r="J767" s="5" t="s">
        <v>1</v>
      </c>
      <c r="K767" s="5" t="s">
        <v>1</v>
      </c>
      <c r="L767" s="5" t="s">
        <v>1</v>
      </c>
      <c r="M767" s="5" t="s">
        <v>1</v>
      </c>
      <c r="N767" s="5" t="s">
        <v>1</v>
      </c>
      <c r="O767" s="5" t="s">
        <v>1</v>
      </c>
      <c r="P767" s="5" t="s">
        <v>1</v>
      </c>
    </row>
    <row r="768" spans="1:16" x14ac:dyDescent="0.2">
      <c r="A768" s="4">
        <v>762</v>
      </c>
      <c r="B768" s="5" t="s">
        <v>2993</v>
      </c>
      <c r="C768" s="5" t="s">
        <v>2990</v>
      </c>
      <c r="D768" s="5" t="s">
        <v>1</v>
      </c>
      <c r="E768" s="5" t="s">
        <v>2991</v>
      </c>
      <c r="F768" s="5" t="s">
        <v>1</v>
      </c>
      <c r="G768" s="5" t="s">
        <v>2992</v>
      </c>
      <c r="H768" s="5" t="s">
        <v>216</v>
      </c>
      <c r="I768" s="5" t="s">
        <v>1661</v>
      </c>
      <c r="J768" s="5" t="s">
        <v>1</v>
      </c>
      <c r="K768" s="5" t="s">
        <v>1</v>
      </c>
      <c r="L768" s="5" t="s">
        <v>1</v>
      </c>
      <c r="M768" s="5" t="s">
        <v>1</v>
      </c>
      <c r="N768" s="5" t="s">
        <v>1</v>
      </c>
      <c r="O768" s="5" t="s">
        <v>1</v>
      </c>
      <c r="P768" s="5" t="s">
        <v>1</v>
      </c>
    </row>
    <row r="769" spans="1:16" x14ac:dyDescent="0.2">
      <c r="A769" s="4">
        <v>763</v>
      </c>
      <c r="B769" s="5" t="s">
        <v>2997</v>
      </c>
      <c r="C769" s="5" t="s">
        <v>2994</v>
      </c>
      <c r="D769" s="5" t="s">
        <v>1</v>
      </c>
      <c r="E769" s="5" t="s">
        <v>2995</v>
      </c>
      <c r="F769" s="5" t="s">
        <v>1</v>
      </c>
      <c r="G769" s="5" t="s">
        <v>2996</v>
      </c>
      <c r="H769" s="5" t="s">
        <v>313</v>
      </c>
      <c r="I769" s="5" t="s">
        <v>1630</v>
      </c>
      <c r="J769" s="5" t="s">
        <v>1</v>
      </c>
      <c r="K769" s="5" t="s">
        <v>1</v>
      </c>
      <c r="L769" s="5" t="s">
        <v>1</v>
      </c>
      <c r="M769" s="5" t="s">
        <v>1</v>
      </c>
      <c r="N769" s="5" t="s">
        <v>1</v>
      </c>
      <c r="O769" s="5" t="s">
        <v>1</v>
      </c>
      <c r="P769" s="5" t="s">
        <v>1</v>
      </c>
    </row>
    <row r="770" spans="1:16" x14ac:dyDescent="0.2">
      <c r="A770" s="4">
        <v>831</v>
      </c>
      <c r="B770" s="5" t="s">
        <v>3001</v>
      </c>
      <c r="C770" s="5" t="s">
        <v>2998</v>
      </c>
      <c r="D770" s="5" t="s">
        <v>1</v>
      </c>
      <c r="E770" s="5" t="s">
        <v>2999</v>
      </c>
      <c r="F770" s="5" t="s">
        <v>1</v>
      </c>
      <c r="G770" s="5" t="s">
        <v>3000</v>
      </c>
      <c r="H770" s="5" t="s">
        <v>216</v>
      </c>
      <c r="I770" s="5" t="s">
        <v>1661</v>
      </c>
      <c r="J770" s="5" t="s">
        <v>1</v>
      </c>
      <c r="K770" s="5" t="s">
        <v>1</v>
      </c>
      <c r="L770" s="5" t="s">
        <v>1</v>
      </c>
      <c r="M770" s="5" t="s">
        <v>1</v>
      </c>
      <c r="N770" s="5" t="s">
        <v>1</v>
      </c>
      <c r="O770" s="5" t="s">
        <v>1</v>
      </c>
      <c r="P770" s="5" t="s">
        <v>1</v>
      </c>
    </row>
    <row r="771" spans="1:16" x14ac:dyDescent="0.2">
      <c r="A771" s="4">
        <v>764</v>
      </c>
      <c r="B771" s="5" t="s">
        <v>1</v>
      </c>
      <c r="C771" s="5" t="s">
        <v>3002</v>
      </c>
      <c r="D771" s="5" t="s">
        <v>1</v>
      </c>
      <c r="E771" s="5" t="s">
        <v>3003</v>
      </c>
      <c r="F771" s="5" t="s">
        <v>1</v>
      </c>
      <c r="G771" s="5" t="s">
        <v>3004</v>
      </c>
      <c r="H771" s="5" t="s">
        <v>1</v>
      </c>
      <c r="I771" s="5" t="s">
        <v>1661</v>
      </c>
      <c r="J771" s="5" t="s">
        <v>1</v>
      </c>
      <c r="K771" s="5" t="s">
        <v>1</v>
      </c>
      <c r="L771" s="5" t="s">
        <v>1</v>
      </c>
      <c r="M771" s="5" t="s">
        <v>1</v>
      </c>
      <c r="N771" s="5" t="s">
        <v>1</v>
      </c>
      <c r="O771" s="5" t="s">
        <v>1</v>
      </c>
      <c r="P771" s="5" t="s">
        <v>1</v>
      </c>
    </row>
    <row r="772" spans="1:16" x14ac:dyDescent="0.2">
      <c r="A772" s="4">
        <v>826</v>
      </c>
      <c r="B772" s="5" t="s">
        <v>3007</v>
      </c>
      <c r="C772" s="5" t="s">
        <v>3005</v>
      </c>
      <c r="D772" s="5" t="s">
        <v>1</v>
      </c>
      <c r="E772" s="5" t="s">
        <v>3006</v>
      </c>
      <c r="F772" s="5" t="s">
        <v>1</v>
      </c>
      <c r="G772" s="5" t="s">
        <v>2394</v>
      </c>
      <c r="H772" s="5" t="s">
        <v>216</v>
      </c>
      <c r="I772" s="5" t="s">
        <v>1661</v>
      </c>
      <c r="J772" s="5" t="s">
        <v>1</v>
      </c>
      <c r="K772" s="5" t="s">
        <v>1</v>
      </c>
      <c r="L772" s="5" t="s">
        <v>1</v>
      </c>
      <c r="M772" s="5" t="s">
        <v>1</v>
      </c>
      <c r="N772" s="5" t="s">
        <v>1</v>
      </c>
      <c r="O772" s="5" t="s">
        <v>1</v>
      </c>
      <c r="P772" s="5" t="s">
        <v>1</v>
      </c>
    </row>
    <row r="773" spans="1:16" x14ac:dyDescent="0.2">
      <c r="A773" s="4">
        <v>765</v>
      </c>
      <c r="B773" s="5" t="s">
        <v>3011</v>
      </c>
      <c r="C773" s="5" t="s">
        <v>3008</v>
      </c>
      <c r="D773" s="5" t="s">
        <v>1</v>
      </c>
      <c r="E773" s="5" t="s">
        <v>3009</v>
      </c>
      <c r="F773" s="5" t="s">
        <v>1</v>
      </c>
      <c r="G773" s="5" t="s">
        <v>3010</v>
      </c>
      <c r="H773" s="5" t="s">
        <v>216</v>
      </c>
      <c r="I773" s="5" t="s">
        <v>1661</v>
      </c>
      <c r="J773" s="5" t="s">
        <v>1</v>
      </c>
      <c r="K773" s="5" t="s">
        <v>1</v>
      </c>
      <c r="L773" s="5" t="s">
        <v>1</v>
      </c>
      <c r="M773" s="5" t="s">
        <v>1</v>
      </c>
      <c r="N773" s="5" t="s">
        <v>1</v>
      </c>
      <c r="O773" s="5" t="s">
        <v>1</v>
      </c>
      <c r="P773" s="5" t="s">
        <v>1</v>
      </c>
    </row>
    <row r="774" spans="1:16" x14ac:dyDescent="0.2">
      <c r="A774" s="4">
        <v>823</v>
      </c>
      <c r="B774" s="5" t="s">
        <v>3015</v>
      </c>
      <c r="C774" s="5" t="s">
        <v>3012</v>
      </c>
      <c r="D774" s="5" t="s">
        <v>1</v>
      </c>
      <c r="E774" s="5" t="s">
        <v>3013</v>
      </c>
      <c r="F774" s="5" t="s">
        <v>1</v>
      </c>
      <c r="G774" s="5" t="s">
        <v>3014</v>
      </c>
      <c r="H774" s="5" t="s">
        <v>216</v>
      </c>
      <c r="I774" s="5" t="s">
        <v>1661</v>
      </c>
      <c r="J774" s="5" t="s">
        <v>1</v>
      </c>
      <c r="K774" s="5" t="s">
        <v>1</v>
      </c>
      <c r="L774" s="5" t="s">
        <v>1</v>
      </c>
      <c r="M774" s="5" t="s">
        <v>1</v>
      </c>
      <c r="N774" s="5" t="s">
        <v>1</v>
      </c>
      <c r="O774" s="5" t="s">
        <v>1</v>
      </c>
      <c r="P774" s="5" t="s">
        <v>1</v>
      </c>
    </row>
    <row r="775" spans="1:16" x14ac:dyDescent="0.2">
      <c r="A775" s="4">
        <v>766</v>
      </c>
      <c r="B775" s="5" t="s">
        <v>3018</v>
      </c>
      <c r="C775" s="5" t="s">
        <v>3016</v>
      </c>
      <c r="D775" s="5" t="s">
        <v>1</v>
      </c>
      <c r="E775" s="5" t="s">
        <v>3017</v>
      </c>
      <c r="F775" s="5" t="s">
        <v>1</v>
      </c>
      <c r="G775" s="5" t="s">
        <v>1980</v>
      </c>
      <c r="H775" s="5" t="s">
        <v>216</v>
      </c>
      <c r="I775" s="5" t="s">
        <v>1661</v>
      </c>
      <c r="J775" s="5" t="s">
        <v>1</v>
      </c>
      <c r="K775" s="5" t="s">
        <v>1</v>
      </c>
      <c r="L775" s="5" t="s">
        <v>1</v>
      </c>
      <c r="M775" s="5" t="s">
        <v>1</v>
      </c>
      <c r="N775" s="5" t="s">
        <v>1</v>
      </c>
      <c r="O775" s="5" t="s">
        <v>1</v>
      </c>
      <c r="P775" s="5" t="s">
        <v>1</v>
      </c>
    </row>
    <row r="776" spans="1:16" x14ac:dyDescent="0.2">
      <c r="A776" s="4">
        <v>767</v>
      </c>
      <c r="B776" s="5" t="s">
        <v>1</v>
      </c>
      <c r="C776" s="5" t="s">
        <v>3019</v>
      </c>
      <c r="D776" s="5" t="s">
        <v>1</v>
      </c>
      <c r="E776" s="5" t="s">
        <v>2311</v>
      </c>
      <c r="F776" s="5" t="s">
        <v>1</v>
      </c>
      <c r="G776" s="5" t="s">
        <v>3020</v>
      </c>
      <c r="H776" s="5" t="s">
        <v>1</v>
      </c>
      <c r="I776" s="5" t="s">
        <v>1630</v>
      </c>
      <c r="J776" s="5" t="s">
        <v>1</v>
      </c>
      <c r="K776" s="5" t="s">
        <v>1</v>
      </c>
      <c r="L776" s="5" t="s">
        <v>1</v>
      </c>
      <c r="M776" s="5" t="s">
        <v>1</v>
      </c>
      <c r="N776" s="5" t="s">
        <v>1</v>
      </c>
      <c r="O776" s="5" t="s">
        <v>1</v>
      </c>
      <c r="P776" s="5" t="s">
        <v>1</v>
      </c>
    </row>
    <row r="777" spans="1:16" x14ac:dyDescent="0.2">
      <c r="A777" s="4">
        <v>741</v>
      </c>
      <c r="B777" s="5" t="s">
        <v>3024</v>
      </c>
      <c r="C777" s="5" t="s">
        <v>3021</v>
      </c>
      <c r="D777" s="5" t="s">
        <v>1</v>
      </c>
      <c r="E777" s="5" t="s">
        <v>3022</v>
      </c>
      <c r="F777" s="5" t="s">
        <v>1</v>
      </c>
      <c r="G777" s="5" t="s">
        <v>3023</v>
      </c>
      <c r="H777" s="5" t="s">
        <v>428</v>
      </c>
      <c r="I777" s="5" t="s">
        <v>1661</v>
      </c>
      <c r="J777" s="5" t="s">
        <v>1</v>
      </c>
      <c r="K777" s="5" t="s">
        <v>1</v>
      </c>
      <c r="L777" s="5" t="s">
        <v>1</v>
      </c>
      <c r="M777" s="5" t="s">
        <v>1</v>
      </c>
      <c r="N777" s="5" t="s">
        <v>1</v>
      </c>
      <c r="O777" s="5" t="s">
        <v>1</v>
      </c>
      <c r="P777" s="5" t="s">
        <v>1</v>
      </c>
    </row>
    <row r="778" spans="1:16" x14ac:dyDescent="0.2">
      <c r="A778" s="4">
        <v>992</v>
      </c>
      <c r="B778" s="5" t="s">
        <v>3027</v>
      </c>
      <c r="C778" s="5" t="s">
        <v>3025</v>
      </c>
      <c r="D778" s="5" t="s">
        <v>1</v>
      </c>
      <c r="E778" s="5" t="s">
        <v>3026</v>
      </c>
      <c r="F778" s="5" t="s">
        <v>1</v>
      </c>
      <c r="G778" s="5" t="s">
        <v>1653</v>
      </c>
      <c r="H778" s="5" t="s">
        <v>216</v>
      </c>
      <c r="I778" s="5" t="s">
        <v>1630</v>
      </c>
      <c r="J778" s="5" t="s">
        <v>1</v>
      </c>
      <c r="K778" s="5" t="s">
        <v>1</v>
      </c>
      <c r="L778" s="5" t="s">
        <v>1</v>
      </c>
      <c r="M778" s="5" t="s">
        <v>1</v>
      </c>
      <c r="N778" s="5" t="s">
        <v>1</v>
      </c>
      <c r="O778" s="5" t="s">
        <v>1</v>
      </c>
      <c r="P778" s="5" t="s">
        <v>1</v>
      </c>
    </row>
    <row r="779" spans="1:16" x14ac:dyDescent="0.2">
      <c r="A779" s="4">
        <v>768</v>
      </c>
      <c r="B779" s="5" t="s">
        <v>1</v>
      </c>
      <c r="C779" s="5" t="s">
        <v>3028</v>
      </c>
      <c r="D779" s="5" t="s">
        <v>1</v>
      </c>
      <c r="E779" s="5" t="s">
        <v>3029</v>
      </c>
      <c r="F779" s="5" t="s">
        <v>1</v>
      </c>
      <c r="G779" s="5" t="s">
        <v>3030</v>
      </c>
      <c r="H779" s="5" t="s">
        <v>1</v>
      </c>
      <c r="I779" s="5" t="s">
        <v>1661</v>
      </c>
      <c r="J779" s="5" t="s">
        <v>1</v>
      </c>
      <c r="K779" s="5" t="s">
        <v>1</v>
      </c>
      <c r="L779" s="5" t="s">
        <v>1</v>
      </c>
      <c r="M779" s="5" t="s">
        <v>1</v>
      </c>
      <c r="N779" s="5" t="s">
        <v>1</v>
      </c>
      <c r="O779" s="5" t="s">
        <v>1</v>
      </c>
      <c r="P779" s="5" t="s">
        <v>1</v>
      </c>
    </row>
    <row r="780" spans="1:16" x14ac:dyDescent="0.2">
      <c r="A780" s="4">
        <v>825</v>
      </c>
      <c r="B780" s="5" t="s">
        <v>1650</v>
      </c>
      <c r="C780" s="5" t="s">
        <v>3031</v>
      </c>
      <c r="D780" s="5" t="s">
        <v>1</v>
      </c>
      <c r="E780" s="5" t="s">
        <v>3032</v>
      </c>
      <c r="F780" s="5" t="s">
        <v>1</v>
      </c>
      <c r="G780" s="5" t="s">
        <v>1649</v>
      </c>
      <c r="H780" s="5" t="s">
        <v>1641</v>
      </c>
      <c r="I780" s="5" t="s">
        <v>1630</v>
      </c>
      <c r="J780" s="5" t="s">
        <v>1</v>
      </c>
      <c r="K780" s="5" t="s">
        <v>1</v>
      </c>
      <c r="L780" s="5" t="s">
        <v>1</v>
      </c>
      <c r="M780" s="5" t="s">
        <v>1</v>
      </c>
      <c r="N780" s="5" t="s">
        <v>1</v>
      </c>
      <c r="O780" s="5" t="s">
        <v>1</v>
      </c>
      <c r="P780" s="5" t="s">
        <v>1</v>
      </c>
    </row>
    <row r="781" spans="1:16" x14ac:dyDescent="0.2">
      <c r="A781" s="4">
        <v>773</v>
      </c>
      <c r="B781" s="5" t="s">
        <v>574</v>
      </c>
      <c r="C781" s="5" t="s">
        <v>3033</v>
      </c>
      <c r="D781" s="5" t="s">
        <v>1</v>
      </c>
      <c r="E781" s="5" t="s">
        <v>3034</v>
      </c>
      <c r="F781" s="5" t="s">
        <v>572</v>
      </c>
      <c r="G781" s="5" t="s">
        <v>573</v>
      </c>
      <c r="H781" s="5" t="s">
        <v>428</v>
      </c>
      <c r="I781" s="5" t="s">
        <v>217</v>
      </c>
      <c r="J781" s="5" t="s">
        <v>1</v>
      </c>
      <c r="K781" s="5" t="s">
        <v>1</v>
      </c>
      <c r="L781" s="5" t="s">
        <v>1</v>
      </c>
      <c r="M781" s="5" t="s">
        <v>1</v>
      </c>
      <c r="N781" s="5" t="s">
        <v>1</v>
      </c>
      <c r="O781" s="5" t="s">
        <v>1</v>
      </c>
      <c r="P781" s="5" t="s">
        <v>1</v>
      </c>
    </row>
    <row r="782" spans="1:16" x14ac:dyDescent="0.2">
      <c r="A782" s="4">
        <v>735</v>
      </c>
      <c r="B782" s="5" t="s">
        <v>1838</v>
      </c>
      <c r="C782" s="5" t="s">
        <v>3035</v>
      </c>
      <c r="D782" s="5" t="s">
        <v>1</v>
      </c>
      <c r="E782" s="5" t="s">
        <v>1836</v>
      </c>
      <c r="F782" s="5" t="s">
        <v>1</v>
      </c>
      <c r="G782" s="5" t="s">
        <v>1837</v>
      </c>
      <c r="H782" s="5" t="s">
        <v>216</v>
      </c>
      <c r="I782" s="5" t="s">
        <v>217</v>
      </c>
      <c r="J782" s="5" t="s">
        <v>1</v>
      </c>
      <c r="K782" s="5" t="s">
        <v>1</v>
      </c>
      <c r="L782" s="5" t="s">
        <v>1</v>
      </c>
      <c r="M782" s="5" t="s">
        <v>1</v>
      </c>
      <c r="N782" s="5" t="s">
        <v>1</v>
      </c>
      <c r="O782" s="5" t="s">
        <v>1</v>
      </c>
      <c r="P782" s="5" t="s">
        <v>1</v>
      </c>
    </row>
    <row r="783" spans="1:16" x14ac:dyDescent="0.2">
      <c r="A783" s="4">
        <v>451</v>
      </c>
      <c r="B783" s="5" t="s">
        <v>1838</v>
      </c>
      <c r="C783" s="5" t="s">
        <v>3036</v>
      </c>
      <c r="D783" s="5" t="s">
        <v>1</v>
      </c>
      <c r="E783" s="5" t="s">
        <v>1836</v>
      </c>
      <c r="F783" s="5" t="s">
        <v>1</v>
      </c>
      <c r="G783" s="5" t="s">
        <v>1837</v>
      </c>
      <c r="H783" s="5" t="s">
        <v>216</v>
      </c>
      <c r="I783" s="5" t="s">
        <v>217</v>
      </c>
      <c r="J783" s="5" t="s">
        <v>1</v>
      </c>
      <c r="K783" s="5" t="s">
        <v>1</v>
      </c>
      <c r="L783" s="5" t="s">
        <v>1</v>
      </c>
      <c r="M783" s="5" t="s">
        <v>1</v>
      </c>
      <c r="N783" s="5" t="s">
        <v>1</v>
      </c>
      <c r="O783" s="5" t="s">
        <v>1</v>
      </c>
      <c r="P783" s="5" t="s">
        <v>1</v>
      </c>
    </row>
    <row r="784" spans="1:16" x14ac:dyDescent="0.2">
      <c r="A784" s="4">
        <v>812</v>
      </c>
      <c r="B784" s="5" t="s">
        <v>191</v>
      </c>
      <c r="C784" s="5" t="s">
        <v>3037</v>
      </c>
      <c r="D784" s="5" t="s">
        <v>1</v>
      </c>
      <c r="E784" s="5" t="s">
        <v>3038</v>
      </c>
      <c r="F784" s="5" t="s">
        <v>2520</v>
      </c>
      <c r="G784" s="5" t="s">
        <v>353</v>
      </c>
      <c r="H784" s="5" t="s">
        <v>354</v>
      </c>
      <c r="I784" s="5" t="s">
        <v>217</v>
      </c>
      <c r="J784" s="5" t="s">
        <v>1</v>
      </c>
      <c r="K784" s="5" t="s">
        <v>1</v>
      </c>
      <c r="L784" s="5" t="s">
        <v>1</v>
      </c>
      <c r="M784" s="5" t="s">
        <v>1</v>
      </c>
      <c r="N784" s="5" t="s">
        <v>1</v>
      </c>
      <c r="O784" s="5" t="s">
        <v>1</v>
      </c>
      <c r="P784" s="5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FD74"/>
  <sheetViews>
    <sheetView tabSelected="1" workbookViewId="0">
      <pane xSplit="8" ySplit="1" topLeftCell="AO38" activePane="bottomRight" state="frozen"/>
      <selection pane="topRight" activeCell="I1" sqref="I1"/>
      <selection pane="bottomLeft" activeCell="A2" sqref="A2"/>
      <selection pane="bottomRight" activeCell="AY50" sqref="AY50"/>
    </sheetView>
  </sheetViews>
  <sheetFormatPr defaultColWidth="0" defaultRowHeight="12.75" zeroHeight="1" x14ac:dyDescent="0.2"/>
  <cols>
    <col min="1" max="1" width="11" style="204" bestFit="1" customWidth="1"/>
    <col min="2" max="2" width="7.7109375" style="204" bestFit="1" customWidth="1"/>
    <col min="3" max="3" width="38.5703125" style="204" bestFit="1" customWidth="1"/>
    <col min="4" max="4" width="15" style="215" bestFit="1" customWidth="1"/>
    <col min="5" max="5" width="18.28515625" style="215" bestFit="1" customWidth="1"/>
    <col min="6" max="6" width="14.5703125" style="215" bestFit="1" customWidth="1"/>
    <col min="7" max="7" width="15.140625" style="215" bestFit="1" customWidth="1"/>
    <col min="8" max="8" width="12.140625" style="215" hidden="1" customWidth="1"/>
    <col min="9" max="9" width="12.42578125" style="215" bestFit="1" customWidth="1"/>
    <col min="10" max="10" width="12.140625" style="215" hidden="1" customWidth="1"/>
    <col min="11" max="11" width="12.42578125" style="215" bestFit="1" customWidth="1"/>
    <col min="12" max="12" width="12.140625" style="215" hidden="1" customWidth="1"/>
    <col min="13" max="13" width="13.140625" style="215" bestFit="1" customWidth="1"/>
    <col min="14" max="14" width="12.140625" style="215" hidden="1" customWidth="1"/>
    <col min="15" max="15" width="13.5703125" style="215" bestFit="1" customWidth="1"/>
    <col min="16" max="16" width="12.140625" style="215" hidden="1" customWidth="1"/>
    <col min="17" max="17" width="13.5703125" style="215" bestFit="1" customWidth="1"/>
    <col min="18" max="18" width="12.140625" style="215" hidden="1" customWidth="1"/>
    <col min="19" max="19" width="12.42578125" style="215" bestFit="1" customWidth="1"/>
    <col min="20" max="20" width="12.140625" style="215" hidden="1" customWidth="1"/>
    <col min="21" max="21" width="13.5703125" style="215" bestFit="1" customWidth="1"/>
    <col min="22" max="22" width="12.140625" style="215" hidden="1" customWidth="1"/>
    <col min="23" max="23" width="13.5703125" style="215" bestFit="1" customWidth="1"/>
    <col min="24" max="24" width="12.140625" style="215" hidden="1" customWidth="1"/>
    <col min="25" max="25" width="13.5703125" style="215" bestFit="1" customWidth="1"/>
    <col min="26" max="26" width="12.140625" style="215" hidden="1" customWidth="1"/>
    <col min="27" max="27" width="12.42578125" style="215" bestFit="1" customWidth="1"/>
    <col min="28" max="28" width="12.140625" style="215" hidden="1" customWidth="1"/>
    <col min="29" max="29" width="12.42578125" style="215" bestFit="1" customWidth="1"/>
    <col min="30" max="30" width="12.140625" style="215" hidden="1" customWidth="1"/>
    <col min="31" max="31" width="13.5703125" style="215" bestFit="1" customWidth="1"/>
    <col min="32" max="32" width="12.140625" style="215" hidden="1" customWidth="1"/>
    <col min="33" max="33" width="12.42578125" style="215" bestFit="1" customWidth="1"/>
    <col min="34" max="34" width="12.140625" style="215" hidden="1" customWidth="1"/>
    <col min="35" max="35" width="12.42578125" style="215" bestFit="1" customWidth="1"/>
    <col min="36" max="36" width="12.140625" style="215" hidden="1" customWidth="1"/>
    <col min="37" max="37" width="12.42578125" style="215" bestFit="1" customWidth="1"/>
    <col min="38" max="38" width="12.140625" style="215" hidden="1" customWidth="1"/>
    <col min="39" max="39" width="12.42578125" style="215" bestFit="1" customWidth="1"/>
    <col min="40" max="40" width="12.140625" style="215" hidden="1" customWidth="1"/>
    <col min="41" max="41" width="11" style="215" bestFit="1" customWidth="1"/>
    <col min="42" max="42" width="12.140625" style="215" hidden="1" customWidth="1"/>
    <col min="43" max="43" width="10.7109375" style="215" bestFit="1" customWidth="1"/>
    <col min="44" max="44" width="12.140625" style="215" hidden="1" customWidth="1"/>
    <col min="45" max="45" width="12.140625" style="215" bestFit="1" customWidth="1"/>
    <col min="46" max="46" width="12.140625" style="215" hidden="1" customWidth="1"/>
    <col min="47" max="47" width="10.7109375" style="215" bestFit="1" customWidth="1"/>
    <col min="48" max="48" width="12.140625" style="215" hidden="1" customWidth="1"/>
    <col min="49" max="49" width="9.7109375" style="215" bestFit="1" customWidth="1"/>
    <col min="50" max="50" width="12.140625" style="215" hidden="1" customWidth="1"/>
    <col min="51" max="51" width="9.7109375" style="215" bestFit="1" customWidth="1"/>
    <col min="52" max="52" width="12.140625" style="215" hidden="1" customWidth="1"/>
    <col min="53" max="53" width="6.5703125" style="215" bestFit="1" customWidth="1"/>
    <col min="54" max="54" width="12.140625" style="215" hidden="1" customWidth="1"/>
    <col min="55" max="55" width="6.42578125" style="215" bestFit="1" customWidth="1"/>
    <col min="56" max="56" width="12.140625" style="215" hidden="1" customWidth="1"/>
    <col min="57" max="57" width="6.28515625" style="215" bestFit="1" customWidth="1"/>
    <col min="58" max="58" width="12.140625" style="215" hidden="1" customWidth="1"/>
    <col min="59" max="59" width="8.7109375" style="215" bestFit="1" customWidth="1"/>
    <col min="60" max="60" width="12.140625" style="215" hidden="1" customWidth="1"/>
    <col min="61" max="61" width="8.7109375" style="215" bestFit="1" customWidth="1"/>
    <col min="62" max="62" width="14.7109375" style="215" bestFit="1" customWidth="1"/>
    <col min="63" max="63" width="16.7109375" style="216" bestFit="1" customWidth="1"/>
    <col min="64" max="64" width="1.7109375" style="198" customWidth="1"/>
    <col min="65" max="16384" width="9.140625" style="204" hidden="1"/>
  </cols>
  <sheetData>
    <row r="1" spans="1:64" s="193" customFormat="1" ht="13.5" thickBot="1" x14ac:dyDescent="0.25">
      <c r="A1" s="188" t="s">
        <v>3275</v>
      </c>
      <c r="B1" s="188" t="s">
        <v>185</v>
      </c>
      <c r="C1" s="189" t="s">
        <v>3040</v>
      </c>
      <c r="D1" s="156" t="s">
        <v>3378</v>
      </c>
      <c r="E1" s="156" t="s">
        <v>3379</v>
      </c>
      <c r="F1" s="156" t="s">
        <v>3279</v>
      </c>
      <c r="G1" s="156" t="s">
        <v>3274</v>
      </c>
      <c r="H1" s="156"/>
      <c r="I1" s="190">
        <v>43374</v>
      </c>
      <c r="J1" s="190"/>
      <c r="K1" s="190">
        <v>43405</v>
      </c>
      <c r="L1" s="190"/>
      <c r="M1" s="190">
        <v>43435</v>
      </c>
      <c r="N1" s="190"/>
      <c r="O1" s="190">
        <v>43466</v>
      </c>
      <c r="P1" s="190"/>
      <c r="Q1" s="190">
        <v>43497</v>
      </c>
      <c r="R1" s="190"/>
      <c r="S1" s="190">
        <v>43525</v>
      </c>
      <c r="T1" s="190"/>
      <c r="U1" s="190">
        <v>43556</v>
      </c>
      <c r="V1" s="190"/>
      <c r="W1" s="190">
        <v>43586</v>
      </c>
      <c r="X1" s="190"/>
      <c r="Y1" s="190">
        <v>43617</v>
      </c>
      <c r="Z1" s="190"/>
      <c r="AA1" s="190">
        <v>43647</v>
      </c>
      <c r="AB1" s="190"/>
      <c r="AC1" s="190">
        <v>43678</v>
      </c>
      <c r="AD1" s="190"/>
      <c r="AE1" s="190">
        <v>43709</v>
      </c>
      <c r="AF1" s="190"/>
      <c r="AG1" s="190">
        <v>43739</v>
      </c>
      <c r="AH1" s="190"/>
      <c r="AI1" s="190">
        <v>43770</v>
      </c>
      <c r="AJ1" s="190"/>
      <c r="AK1" s="190">
        <v>43800</v>
      </c>
      <c r="AL1" s="190"/>
      <c r="AM1" s="190">
        <v>43831</v>
      </c>
      <c r="AN1" s="190"/>
      <c r="AO1" s="190">
        <v>43862</v>
      </c>
      <c r="AP1" s="190"/>
      <c r="AQ1" s="190">
        <v>43891</v>
      </c>
      <c r="AR1" s="190"/>
      <c r="AS1" s="190">
        <v>43922</v>
      </c>
      <c r="AT1" s="190"/>
      <c r="AU1" s="190">
        <v>43952</v>
      </c>
      <c r="AV1" s="190"/>
      <c r="AW1" s="190">
        <v>43983</v>
      </c>
      <c r="AX1" s="190"/>
      <c r="AY1" s="190">
        <v>44013</v>
      </c>
      <c r="AZ1" s="190"/>
      <c r="BA1" s="190">
        <v>44044</v>
      </c>
      <c r="BB1" s="190"/>
      <c r="BC1" s="190">
        <v>44075</v>
      </c>
      <c r="BD1" s="190"/>
      <c r="BE1" s="190">
        <v>44105</v>
      </c>
      <c r="BF1" s="190"/>
      <c r="BG1" s="190">
        <v>44136</v>
      </c>
      <c r="BH1" s="190"/>
      <c r="BI1" s="190">
        <v>44166</v>
      </c>
      <c r="BJ1" s="190" t="s">
        <v>3421</v>
      </c>
      <c r="BK1" s="191" t="s">
        <v>3345</v>
      </c>
      <c r="BL1" s="192"/>
    </row>
    <row r="2" spans="1:64" s="199" customFormat="1" x14ac:dyDescent="0.2">
      <c r="A2" s="194" t="s">
        <v>32</v>
      </c>
      <c r="B2" s="194" t="s">
        <v>66</v>
      </c>
      <c r="C2" s="195" t="s">
        <v>67</v>
      </c>
      <c r="D2" s="196">
        <f>VLOOKUP(B2,'18-19 Allocation'!A:C,3,FALSE)</f>
        <v>1445884</v>
      </c>
      <c r="E2" s="196">
        <v>0</v>
      </c>
      <c r="F2" s="196">
        <f>D2+E2</f>
        <v>1445884</v>
      </c>
      <c r="G2" s="196">
        <f>-SUMIF('All 539A Disbursements'!A:A,Recon!A:A,'All 539A Disbursements'!G:G)</f>
        <v>-1445884</v>
      </c>
      <c r="H2" s="196" t="str">
        <f>$B2&amp;I$1</f>
        <v>0101043374</v>
      </c>
      <c r="I2" s="196">
        <f>SUMIF('All 539A Disbursements'!$F:$F,H2,'All 539A Disbursements'!$G:$G)</f>
        <v>0</v>
      </c>
      <c r="J2" s="196" t="str">
        <f>$B2&amp;K$1</f>
        <v>0101043405</v>
      </c>
      <c r="K2" s="196">
        <f>SUMIF('All 539A Disbursements'!$F:$F,J2,'All 539A Disbursements'!$G:$G)</f>
        <v>184114</v>
      </c>
      <c r="L2" s="196" t="str">
        <f>$B2&amp;M$1</f>
        <v>0101043435</v>
      </c>
      <c r="M2" s="196">
        <f>SUMIF('All 539A Disbursements'!$F:$F,L2,'All 539A Disbursements'!$G:$G)</f>
        <v>127015</v>
      </c>
      <c r="N2" s="196" t="str">
        <f>$B2&amp;O$1</f>
        <v>0101043466</v>
      </c>
      <c r="O2" s="196">
        <f>SUMIF('All 539A Disbursements'!$F:$F,N2,'All 539A Disbursements'!$G:$G)</f>
        <v>0</v>
      </c>
      <c r="P2" s="196" t="str">
        <f>$B2&amp;Q$1</f>
        <v>0101043497</v>
      </c>
      <c r="Q2" s="196">
        <f>SUMIF('All 539A Disbursements'!$F:$F,P2,'All 539A Disbursements'!$G:$G)</f>
        <v>112185</v>
      </c>
      <c r="R2" s="196" t="str">
        <f>$B2&amp;S$1</f>
        <v>0101043525</v>
      </c>
      <c r="S2" s="196">
        <f>SUMIF('All 539A Disbursements'!$F:$F,R2,'All 539A Disbursements'!$G:$G)</f>
        <v>86480</v>
      </c>
      <c r="T2" s="196" t="str">
        <f>$B2&amp;U$1</f>
        <v>0101043556</v>
      </c>
      <c r="U2" s="196">
        <f>SUMIF('All 539A Disbursements'!$F:$F,T2,'All 539A Disbursements'!$G:$G)</f>
        <v>86010</v>
      </c>
      <c r="V2" s="196" t="str">
        <f>$B2&amp;W$1</f>
        <v>0101043586</v>
      </c>
      <c r="W2" s="196">
        <f>SUMIF('All 539A Disbursements'!$F:$F,V2,'All 539A Disbursements'!$G:$G)</f>
        <v>279251</v>
      </c>
      <c r="X2" s="196" t="str">
        <f>$B2&amp;Y$1</f>
        <v>0101043617</v>
      </c>
      <c r="Y2" s="196">
        <f>SUMIF('All 539A Disbursements'!$F:$F,X2,'All 539A Disbursements'!$G:$G)</f>
        <v>126906</v>
      </c>
      <c r="Z2" s="196" t="str">
        <f>$B2&amp;AA$1</f>
        <v>0101043647</v>
      </c>
      <c r="AA2" s="196">
        <f>SUMIF('All 539A Disbursements'!$F:$F,Z2,'All 539A Disbursements'!$G:$G)</f>
        <v>86944</v>
      </c>
      <c r="AB2" s="196" t="str">
        <f>$B2&amp;AC$1</f>
        <v>0101043678</v>
      </c>
      <c r="AC2" s="196">
        <f>SUMIF('All 539A Disbursements'!$F:$F,AB2,'All 539A Disbursements'!$G:$G)</f>
        <v>0</v>
      </c>
      <c r="AD2" s="196" t="str">
        <f>$B2&amp;AE$1</f>
        <v>0101043709</v>
      </c>
      <c r="AE2" s="196">
        <f>SUMIF('All 539A Disbursements'!$F:$F,AD2,'All 539A Disbursements'!$G:$G)</f>
        <v>348763.01</v>
      </c>
      <c r="AF2" s="196" t="str">
        <f>$B2&amp;AG$1</f>
        <v>0101043739</v>
      </c>
      <c r="AG2" s="196">
        <f>SUMIF('All 539A Disbursements'!$F:$F,AF2,'All 539A Disbursements'!$G:$G)</f>
        <v>8215.99</v>
      </c>
      <c r="AH2" s="196" t="str">
        <f>$B2&amp;AI$1</f>
        <v>0101043770</v>
      </c>
      <c r="AI2" s="196">
        <f>SUMIF('All 539A Disbursements'!$F:$F,AH2,'All 539A Disbursements'!$G:$G)</f>
        <v>0</v>
      </c>
      <c r="AJ2" s="196" t="str">
        <f>$B2&amp;AK$1</f>
        <v>0101043800</v>
      </c>
      <c r="AK2" s="196">
        <f>SUMIF('All 539A Disbursements'!$F:$F,AJ2,'All 539A Disbursements'!$G:$G)</f>
        <v>0</v>
      </c>
      <c r="AL2" s="196" t="str">
        <f>$B2&amp;AM$1</f>
        <v>0101043831</v>
      </c>
      <c r="AM2" s="196">
        <f>SUMIF('All 539A Disbursements'!$F:$F,AL2,'All 539A Disbursements'!$G:$G)</f>
        <v>0</v>
      </c>
      <c r="AN2" s="196" t="str">
        <f>$B2&amp;AO$1</f>
        <v>0101043862</v>
      </c>
      <c r="AO2" s="196">
        <f>SUMIF('All 539A Disbursements'!$F:$F,AN2,'All 539A Disbursements'!$G:$G)</f>
        <v>0</v>
      </c>
      <c r="AP2" s="196" t="str">
        <f>$B2&amp;AQ$1</f>
        <v>0101043891</v>
      </c>
      <c r="AQ2" s="196">
        <f>SUMIF('All 539A Disbursements'!$F:$F,AP2,'All 539A Disbursements'!$G:$G)</f>
        <v>0</v>
      </c>
      <c r="AR2" s="196" t="str">
        <f>$B2&amp;AS$1</f>
        <v>0101043922</v>
      </c>
      <c r="AS2" s="196">
        <f>SUMIF('All 539A Disbursements'!$F:$F,AR2,'All 539A Disbursements'!$G:$G)</f>
        <v>0</v>
      </c>
      <c r="AT2" s="196" t="str">
        <f>$B2&amp;AU$1</f>
        <v>0101043952</v>
      </c>
      <c r="AU2" s="196">
        <f>SUMIF('All 539A Disbursements'!$F:$F,AT2,'All 539A Disbursements'!$G:$G)</f>
        <v>0</v>
      </c>
      <c r="AV2" s="196" t="str">
        <f>$B2&amp;AW$1</f>
        <v>0101043983</v>
      </c>
      <c r="AW2" s="196">
        <f>SUMIF('All 539A Disbursements'!$F:$F,AV2,'All 539A Disbursements'!$G:$G)</f>
        <v>0</v>
      </c>
      <c r="AX2" s="196" t="str">
        <f>$B2&amp;AY$1</f>
        <v>0101044013</v>
      </c>
      <c r="AY2" s="196">
        <f>SUMIF('All 539A Disbursements'!$F:$F,AX2,'All 539A Disbursements'!$G:$G)</f>
        <v>0</v>
      </c>
      <c r="AZ2" s="196" t="str">
        <f>$B2&amp;BA$1</f>
        <v>0101044044</v>
      </c>
      <c r="BA2" s="196">
        <f>SUMIF('All 539A Disbursements'!$F:$F,AZ2,'All 539A Disbursements'!$G:$G)</f>
        <v>0</v>
      </c>
      <c r="BB2" s="196" t="str">
        <f>$B2&amp;BC$1</f>
        <v>0101044075</v>
      </c>
      <c r="BC2" s="196">
        <f>SUMIF('All 539A Disbursements'!$F:$F,BB2,'All 539A Disbursements'!$G:$G)</f>
        <v>0</v>
      </c>
      <c r="BD2" s="196" t="str">
        <f>$B2&amp;BE$1</f>
        <v>0101044105</v>
      </c>
      <c r="BE2" s="196">
        <f>SUMIF('All 539A Disbursements'!$F:$F,BD2,'All 539A Disbursements'!$G:$G)</f>
        <v>0</v>
      </c>
      <c r="BF2" s="196" t="str">
        <f>$B2&amp;BG$1</f>
        <v>0101044136</v>
      </c>
      <c r="BG2" s="196">
        <f>SUMIF('All 539A Disbursements'!$F:$F,BF2,'All 539A Disbursements'!$G:$G)</f>
        <v>0</v>
      </c>
      <c r="BH2" s="196" t="str">
        <f>$B2&amp;BI$1</f>
        <v>0101044166</v>
      </c>
      <c r="BI2" s="196">
        <f>SUMIF('All 539A Disbursements'!$F:$F,BH2,'All 539A Disbursements'!$G:$G)</f>
        <v>0</v>
      </c>
      <c r="BJ2" s="196">
        <f>BI2+BG2+BE2+BC2+BA2+AY2+AW2+AU2+AS2+AQ2+AO2+AM2+AK2+AI2+AG2+AE2+AC2+AA2+Y2+W2+U2+S2+Q2+O2+M2+K2+I2</f>
        <v>1445884</v>
      </c>
      <c r="BK2" s="197">
        <f>F2-BJ2</f>
        <v>0</v>
      </c>
      <c r="BL2" s="198"/>
    </row>
    <row r="3" spans="1:64" x14ac:dyDescent="0.2">
      <c r="A3" s="200" t="s">
        <v>6</v>
      </c>
      <c r="B3" s="200" t="s">
        <v>68</v>
      </c>
      <c r="C3" s="201" t="s">
        <v>69</v>
      </c>
      <c r="D3" s="202">
        <f>VLOOKUP(B3,'18-19 Allocation'!A:C,3,FALSE)</f>
        <v>6579601</v>
      </c>
      <c r="E3" s="202">
        <v>0</v>
      </c>
      <c r="F3" s="202">
        <f t="shared" ref="F3:F67" si="0">D3+E3</f>
        <v>6579601</v>
      </c>
      <c r="G3" s="202">
        <f>-SUMIF('All 539A Disbursements'!A:A,Recon!A:A,'All 539A Disbursements'!G:G)</f>
        <v>-6579601</v>
      </c>
      <c r="H3" s="202" t="str">
        <f t="shared" ref="H3:J66" si="1">$B3&amp;I$1</f>
        <v>0102043374</v>
      </c>
      <c r="I3" s="202">
        <f>SUMIF('All 539A Disbursements'!$F:$F,H3,'All 539A Disbursements'!$G:$G)</f>
        <v>0</v>
      </c>
      <c r="J3" s="202" t="str">
        <f t="shared" si="1"/>
        <v>0102043405</v>
      </c>
      <c r="K3" s="202">
        <f>SUMIF('All 539A Disbursements'!$F:$F,J3,'All 539A Disbursements'!$G:$G)</f>
        <v>483170</v>
      </c>
      <c r="L3" s="202" t="str">
        <f t="shared" ref="L3" si="2">$B3&amp;M$1</f>
        <v>0102043435</v>
      </c>
      <c r="M3" s="202">
        <f>SUMIF('All 539A Disbursements'!$F:$F,L3,'All 539A Disbursements'!$G:$G)</f>
        <v>505231</v>
      </c>
      <c r="N3" s="202" t="str">
        <f t="shared" ref="N3" si="3">$B3&amp;O$1</f>
        <v>0102043466</v>
      </c>
      <c r="O3" s="202">
        <f>SUMIF('All 539A Disbursements'!$F:$F,N3,'All 539A Disbursements'!$G:$G)</f>
        <v>545417</v>
      </c>
      <c r="P3" s="202" t="str">
        <f t="shared" ref="P3" si="4">$B3&amp;Q$1</f>
        <v>0102043497</v>
      </c>
      <c r="Q3" s="202">
        <f>SUMIF('All 539A Disbursements'!$F:$F,P3,'All 539A Disbursements'!$G:$G)</f>
        <v>532360</v>
      </c>
      <c r="R3" s="202" t="str">
        <f t="shared" ref="R3" si="5">$B3&amp;S$1</f>
        <v>0102043525</v>
      </c>
      <c r="S3" s="202">
        <f>SUMIF('All 539A Disbursements'!$F:$F,R3,'All 539A Disbursements'!$G:$G)</f>
        <v>490257</v>
      </c>
      <c r="T3" s="202" t="str">
        <f t="shared" ref="T3" si="6">$B3&amp;U$1</f>
        <v>0102043556</v>
      </c>
      <c r="U3" s="202">
        <f>SUMIF('All 539A Disbursements'!$F:$F,T3,'All 539A Disbursements'!$G:$G)</f>
        <v>550486</v>
      </c>
      <c r="V3" s="202" t="str">
        <f t="shared" ref="V3" si="7">$B3&amp;W$1</f>
        <v>0102043586</v>
      </c>
      <c r="W3" s="202">
        <f>SUMIF('All 539A Disbursements'!$F:$F,V3,'All 539A Disbursements'!$G:$G)</f>
        <v>520271</v>
      </c>
      <c r="X3" s="202" t="str">
        <f t="shared" ref="X3:Z3" si="8">$B3&amp;Y$1</f>
        <v>0102043617</v>
      </c>
      <c r="Y3" s="202">
        <f>SUMIF('All 539A Disbursements'!$F:$F,X3,'All 539A Disbursements'!$G:$G)</f>
        <v>0</v>
      </c>
      <c r="Z3" s="202" t="str">
        <f t="shared" si="8"/>
        <v>0102043647</v>
      </c>
      <c r="AA3" s="202">
        <f>SUMIF('All 539A Disbursements'!$F:$F,Z3,'All 539A Disbursements'!$G:$G)</f>
        <v>644863</v>
      </c>
      <c r="AB3" s="202" t="str">
        <f t="shared" ref="AB3" si="9">$B3&amp;AC$1</f>
        <v>0102043678</v>
      </c>
      <c r="AC3" s="202">
        <f>SUMIF('All 539A Disbursements'!$F:$F,AB3,'All 539A Disbursements'!$G:$G)</f>
        <v>521110</v>
      </c>
      <c r="AD3" s="202" t="str">
        <f t="shared" ref="AD3" si="10">$B3&amp;AE$1</f>
        <v>0102043709</v>
      </c>
      <c r="AE3" s="202">
        <f>SUMIF('All 539A Disbursements'!$F:$F,AD3,'All 539A Disbursements'!$G:$G)</f>
        <v>16074.81</v>
      </c>
      <c r="AF3" s="202" t="str">
        <f t="shared" ref="AF3" si="11">$B3&amp;AG$1</f>
        <v>0102043739</v>
      </c>
      <c r="AG3" s="202">
        <f>SUMIF('All 539A Disbursements'!$F:$F,AF3,'All 539A Disbursements'!$G:$G)</f>
        <v>1618256.04</v>
      </c>
      <c r="AH3" s="202" t="str">
        <f t="shared" ref="AH3" si="12">$B3&amp;AI$1</f>
        <v>0102043770</v>
      </c>
      <c r="AI3" s="202">
        <f>SUMIF('All 539A Disbursements'!$F:$F,AH3,'All 539A Disbursements'!$G:$G)</f>
        <v>152105.15</v>
      </c>
      <c r="AJ3" s="202" t="str">
        <f t="shared" ref="AJ3" si="13">$B3&amp;AK$1</f>
        <v>0102043800</v>
      </c>
      <c r="AK3" s="202">
        <f>SUMIF('All 539A Disbursements'!$F:$F,AJ3,'All 539A Disbursements'!$G:$G)</f>
        <v>0</v>
      </c>
      <c r="AL3" s="202" t="str">
        <f t="shared" ref="AL3" si="14">$B3&amp;AM$1</f>
        <v>0102043831</v>
      </c>
      <c r="AM3" s="202">
        <f>SUMIF('All 539A Disbursements'!$F:$F,AL3,'All 539A Disbursements'!$G:$G)</f>
        <v>0</v>
      </c>
      <c r="AN3" s="202" t="str">
        <f t="shared" ref="AN3" si="15">$B3&amp;AO$1</f>
        <v>0102043862</v>
      </c>
      <c r="AO3" s="202">
        <f>SUMIF('All 539A Disbursements'!$F:$F,AN3,'All 539A Disbursements'!$G:$G)</f>
        <v>0</v>
      </c>
      <c r="AP3" s="202" t="str">
        <f t="shared" ref="AP3:AR3" si="16">$B3&amp;AQ$1</f>
        <v>0102043891</v>
      </c>
      <c r="AQ3" s="202">
        <f>SUMIF('All 539A Disbursements'!$F:$F,AP3,'All 539A Disbursements'!$G:$G)</f>
        <v>0</v>
      </c>
      <c r="AR3" s="202" t="str">
        <f t="shared" si="16"/>
        <v>0102043922</v>
      </c>
      <c r="AS3" s="202">
        <f>SUMIF('All 539A Disbursements'!$F:$F,AR3,'All 539A Disbursements'!$G:$G)</f>
        <v>0</v>
      </c>
      <c r="AT3" s="202" t="str">
        <f t="shared" ref="AT3" si="17">$B3&amp;AU$1</f>
        <v>0102043952</v>
      </c>
      <c r="AU3" s="202">
        <f>SUMIF('All 539A Disbursements'!$F:$F,AT3,'All 539A Disbursements'!$G:$G)</f>
        <v>0</v>
      </c>
      <c r="AV3" s="202" t="str">
        <f t="shared" ref="AV3:AX3" si="18">$B3&amp;AW$1</f>
        <v>0102043983</v>
      </c>
      <c r="AW3" s="202">
        <f>SUMIF('All 539A Disbursements'!$F:$F,AV3,'All 539A Disbursements'!$G:$G)</f>
        <v>0</v>
      </c>
      <c r="AX3" s="202" t="str">
        <f t="shared" si="18"/>
        <v>0102044013</v>
      </c>
      <c r="AY3" s="202">
        <f>SUMIF('All 539A Disbursements'!$F:$F,AX3,'All 539A Disbursements'!$G:$G)</f>
        <v>0</v>
      </c>
      <c r="AZ3" s="202" t="str">
        <f t="shared" ref="AZ3" si="19">$B3&amp;BA$1</f>
        <v>0102044044</v>
      </c>
      <c r="BA3" s="202">
        <f>SUMIF('All 539A Disbursements'!$F:$F,AZ3,'All 539A Disbursements'!$G:$G)</f>
        <v>0</v>
      </c>
      <c r="BB3" s="202" t="str">
        <f t="shared" ref="BB3" si="20">$B3&amp;BC$1</f>
        <v>0102044075</v>
      </c>
      <c r="BC3" s="202">
        <f>SUMIF('All 539A Disbursements'!$F:$F,BB3,'All 539A Disbursements'!$G:$G)</f>
        <v>0</v>
      </c>
      <c r="BD3" s="202" t="str">
        <f t="shared" ref="BD3:BH3" si="21">$B3&amp;BE$1</f>
        <v>0102044105</v>
      </c>
      <c r="BE3" s="202">
        <f>SUMIF('All 539A Disbursements'!$F:$F,BD3,'All 539A Disbursements'!$G:$G)</f>
        <v>0</v>
      </c>
      <c r="BF3" s="202" t="str">
        <f t="shared" ref="BF3:BF66" si="22">$B3&amp;BG$1</f>
        <v>0102044136</v>
      </c>
      <c r="BG3" s="202">
        <f>SUMIF('All 539A Disbursements'!$F:$F,BF3,'All 539A Disbursements'!$G:$G)</f>
        <v>0</v>
      </c>
      <c r="BH3" s="202" t="str">
        <f t="shared" si="21"/>
        <v>0102044166</v>
      </c>
      <c r="BI3" s="202">
        <f>SUMIF('All 539A Disbursements'!$F:$F,BH3,'All 539A Disbursements'!$G:$G)</f>
        <v>0</v>
      </c>
      <c r="BJ3" s="202">
        <f t="shared" ref="BJ3:BJ66" si="23">BI3+BG3+BE3+BC3+BA3+AY3+AW3+AU3+AS3+AQ3+AO3+AM3+AK3+AI3+AG3+AE3+AC3+AA3+Y3+W3+U3+S3+Q3+O3+M3+K3+I3</f>
        <v>6579601</v>
      </c>
      <c r="BK3" s="203">
        <f t="shared" ref="BK3:BK66" si="24">F3-BJ3</f>
        <v>0</v>
      </c>
    </row>
    <row r="4" spans="1:64" s="199" customFormat="1" x14ac:dyDescent="0.2">
      <c r="A4" s="205" t="s">
        <v>8</v>
      </c>
      <c r="B4" s="205" t="s">
        <v>70</v>
      </c>
      <c r="C4" s="206" t="s">
        <v>71</v>
      </c>
      <c r="D4" s="207">
        <f>VLOOKUP(B4,'18-19 Allocation'!A:C,3,FALSE)</f>
        <v>1449072</v>
      </c>
      <c r="E4" s="207">
        <v>0</v>
      </c>
      <c r="F4" s="207">
        <f t="shared" si="0"/>
        <v>1449072</v>
      </c>
      <c r="G4" s="207">
        <f>-SUMIF('All 539A Disbursements'!A:A,Recon!A:A,'All 539A Disbursements'!G:G)</f>
        <v>-1449072</v>
      </c>
      <c r="H4" s="207" t="str">
        <f t="shared" si="1"/>
        <v>0103043374</v>
      </c>
      <c r="I4" s="207">
        <f>SUMIF('All 539A Disbursements'!$F:$F,H4,'All 539A Disbursements'!$G:$G)</f>
        <v>21534</v>
      </c>
      <c r="J4" s="207" t="str">
        <f t="shared" si="1"/>
        <v>0103043405</v>
      </c>
      <c r="K4" s="207">
        <f>SUMIF('All 539A Disbursements'!$F:$F,J4,'All 539A Disbursements'!$G:$G)</f>
        <v>107488</v>
      </c>
      <c r="L4" s="207" t="str">
        <f t="shared" ref="L4" si="25">$B4&amp;M$1</f>
        <v>0103043435</v>
      </c>
      <c r="M4" s="207">
        <f>SUMIF('All 539A Disbursements'!$F:$F,L4,'All 539A Disbursements'!$G:$G)</f>
        <v>130637</v>
      </c>
      <c r="N4" s="207" t="str">
        <f t="shared" ref="N4" si="26">$B4&amp;O$1</f>
        <v>0103043466</v>
      </c>
      <c r="O4" s="207">
        <f>SUMIF('All 539A Disbursements'!$F:$F,N4,'All 539A Disbursements'!$G:$G)</f>
        <v>144325</v>
      </c>
      <c r="P4" s="207" t="str">
        <f t="shared" ref="P4" si="27">$B4&amp;Q$1</f>
        <v>0103043497</v>
      </c>
      <c r="Q4" s="207">
        <f>SUMIF('All 539A Disbursements'!$F:$F,P4,'All 539A Disbursements'!$G:$G)</f>
        <v>151979</v>
      </c>
      <c r="R4" s="207" t="str">
        <f t="shared" ref="R4" si="28">$B4&amp;S$1</f>
        <v>0103043525</v>
      </c>
      <c r="S4" s="207">
        <f>SUMIF('All 539A Disbursements'!$F:$F,R4,'All 539A Disbursements'!$G:$G)</f>
        <v>79847</v>
      </c>
      <c r="T4" s="207" t="str">
        <f t="shared" ref="T4" si="29">$B4&amp;U$1</f>
        <v>0103043556</v>
      </c>
      <c r="U4" s="207">
        <f>SUMIF('All 539A Disbursements'!$F:$F,T4,'All 539A Disbursements'!$G:$G)</f>
        <v>101443</v>
      </c>
      <c r="V4" s="207" t="str">
        <f t="shared" ref="V4" si="30">$B4&amp;W$1</f>
        <v>0103043586</v>
      </c>
      <c r="W4" s="207">
        <f>SUMIF('All 539A Disbursements'!$F:$F,V4,'All 539A Disbursements'!$G:$G)</f>
        <v>105304</v>
      </c>
      <c r="X4" s="207" t="str">
        <f t="shared" ref="X4:Z4" si="31">$B4&amp;Y$1</f>
        <v>0103043617</v>
      </c>
      <c r="Y4" s="207">
        <f>SUMIF('All 539A Disbursements'!$F:$F,X4,'All 539A Disbursements'!$G:$G)</f>
        <v>138755</v>
      </c>
      <c r="Z4" s="207" t="str">
        <f t="shared" si="31"/>
        <v>0103043647</v>
      </c>
      <c r="AA4" s="207">
        <f>SUMIF('All 539A Disbursements'!$F:$F,Z4,'All 539A Disbursements'!$G:$G)</f>
        <v>160410</v>
      </c>
      <c r="AB4" s="207" t="str">
        <f t="shared" ref="AB4" si="32">$B4&amp;AC$1</f>
        <v>0103043678</v>
      </c>
      <c r="AC4" s="207">
        <f>SUMIF('All 539A Disbursements'!$F:$F,AB4,'All 539A Disbursements'!$G:$G)</f>
        <v>7198</v>
      </c>
      <c r="AD4" s="207" t="str">
        <f t="shared" ref="AD4" si="33">$B4&amp;AE$1</f>
        <v>0103043709</v>
      </c>
      <c r="AE4" s="207">
        <f>SUMIF('All 539A Disbursements'!$F:$F,AD4,'All 539A Disbursements'!$G:$G)</f>
        <v>19495</v>
      </c>
      <c r="AF4" s="207" t="str">
        <f t="shared" ref="AF4" si="34">$B4&amp;AG$1</f>
        <v>0103043739</v>
      </c>
      <c r="AG4" s="207">
        <f>SUMIF('All 539A Disbursements'!$F:$F,AF4,'All 539A Disbursements'!$G:$G)</f>
        <v>0</v>
      </c>
      <c r="AH4" s="207" t="str">
        <f t="shared" ref="AH4" si="35">$B4&amp;AI$1</f>
        <v>0103043770</v>
      </c>
      <c r="AI4" s="207">
        <f>SUMIF('All 539A Disbursements'!$F:$F,AH4,'All 539A Disbursements'!$G:$G)</f>
        <v>280657</v>
      </c>
      <c r="AJ4" s="207" t="str">
        <f t="shared" ref="AJ4" si="36">$B4&amp;AK$1</f>
        <v>0103043800</v>
      </c>
      <c r="AK4" s="207">
        <f>SUMIF('All 539A Disbursements'!$F:$F,AJ4,'All 539A Disbursements'!$G:$G)</f>
        <v>0</v>
      </c>
      <c r="AL4" s="207" t="str">
        <f t="shared" ref="AL4" si="37">$B4&amp;AM$1</f>
        <v>0103043831</v>
      </c>
      <c r="AM4" s="207">
        <f>SUMIF('All 539A Disbursements'!$F:$F,AL4,'All 539A Disbursements'!$G:$G)</f>
        <v>0</v>
      </c>
      <c r="AN4" s="207" t="str">
        <f t="shared" ref="AN4" si="38">$B4&amp;AO$1</f>
        <v>0103043862</v>
      </c>
      <c r="AO4" s="207">
        <f>SUMIF('All 539A Disbursements'!$F:$F,AN4,'All 539A Disbursements'!$G:$G)</f>
        <v>0</v>
      </c>
      <c r="AP4" s="207" t="str">
        <f t="shared" ref="AP4:AR4" si="39">$B4&amp;AQ$1</f>
        <v>0103043891</v>
      </c>
      <c r="AQ4" s="207">
        <f>SUMIF('All 539A Disbursements'!$F:$F,AP4,'All 539A Disbursements'!$G:$G)</f>
        <v>0</v>
      </c>
      <c r="AR4" s="207" t="str">
        <f t="shared" si="39"/>
        <v>0103043922</v>
      </c>
      <c r="AS4" s="207">
        <f>SUMIF('All 539A Disbursements'!$F:$F,AR4,'All 539A Disbursements'!$G:$G)</f>
        <v>0</v>
      </c>
      <c r="AT4" s="207" t="str">
        <f t="shared" ref="AT4" si="40">$B4&amp;AU$1</f>
        <v>0103043952</v>
      </c>
      <c r="AU4" s="207">
        <f>SUMIF('All 539A Disbursements'!$F:$F,AT4,'All 539A Disbursements'!$G:$G)</f>
        <v>0</v>
      </c>
      <c r="AV4" s="207" t="str">
        <f t="shared" ref="AV4:AX4" si="41">$B4&amp;AW$1</f>
        <v>0103043983</v>
      </c>
      <c r="AW4" s="207">
        <f>SUMIF('All 539A Disbursements'!$F:$F,AV4,'All 539A Disbursements'!$G:$G)</f>
        <v>0</v>
      </c>
      <c r="AX4" s="207" t="str">
        <f t="shared" si="41"/>
        <v>0103044013</v>
      </c>
      <c r="AY4" s="207">
        <f>SUMIF('All 539A Disbursements'!$F:$F,AX4,'All 539A Disbursements'!$G:$G)</f>
        <v>0</v>
      </c>
      <c r="AZ4" s="207" t="str">
        <f t="shared" ref="AZ4" si="42">$B4&amp;BA$1</f>
        <v>0103044044</v>
      </c>
      <c r="BA4" s="207">
        <f>SUMIF('All 539A Disbursements'!$F:$F,AZ4,'All 539A Disbursements'!$G:$G)</f>
        <v>0</v>
      </c>
      <c r="BB4" s="207" t="str">
        <f t="shared" ref="BB4" si="43">$B4&amp;BC$1</f>
        <v>0103044075</v>
      </c>
      <c r="BC4" s="207">
        <f>SUMIF('All 539A Disbursements'!$F:$F,BB4,'All 539A Disbursements'!$G:$G)</f>
        <v>0</v>
      </c>
      <c r="BD4" s="207" t="str">
        <f t="shared" ref="BD4:BH4" si="44">$B4&amp;BE$1</f>
        <v>0103044105</v>
      </c>
      <c r="BE4" s="207">
        <f>SUMIF('All 539A Disbursements'!$F:$F,BD4,'All 539A Disbursements'!$G:$G)</f>
        <v>0</v>
      </c>
      <c r="BF4" s="207" t="str">
        <f t="shared" si="22"/>
        <v>0103044136</v>
      </c>
      <c r="BG4" s="207">
        <f>SUMIF('All 539A Disbursements'!$F:$F,BF4,'All 539A Disbursements'!$G:$G)</f>
        <v>0</v>
      </c>
      <c r="BH4" s="207" t="str">
        <f t="shared" si="44"/>
        <v>0103044166</v>
      </c>
      <c r="BI4" s="207">
        <f>SUMIF('All 539A Disbursements'!$F:$F,BH4,'All 539A Disbursements'!$G:$G)</f>
        <v>0</v>
      </c>
      <c r="BJ4" s="207">
        <f t="shared" si="23"/>
        <v>1449072</v>
      </c>
      <c r="BK4" s="208">
        <f t="shared" si="24"/>
        <v>0</v>
      </c>
      <c r="BL4" s="198"/>
    </row>
    <row r="5" spans="1:64" x14ac:dyDescent="0.2">
      <c r="A5" s="200" t="s">
        <v>10</v>
      </c>
      <c r="B5" s="200" t="s">
        <v>72</v>
      </c>
      <c r="C5" s="201" t="s">
        <v>73</v>
      </c>
      <c r="D5" s="202">
        <f>VLOOKUP(B5,'18-19 Allocation'!A:C,3,FALSE)</f>
        <v>2434358</v>
      </c>
      <c r="E5" s="202">
        <v>0</v>
      </c>
      <c r="F5" s="202">
        <f t="shared" si="0"/>
        <v>2434358</v>
      </c>
      <c r="G5" s="202">
        <f>-SUMIF('All 539A Disbursements'!A:A,Recon!A:A,'All 539A Disbursements'!G:G)</f>
        <v>-2434358</v>
      </c>
      <c r="H5" s="202" t="str">
        <f t="shared" si="1"/>
        <v>0104043374</v>
      </c>
      <c r="I5" s="202">
        <f>SUMIF('All 539A Disbursements'!$F:$F,H5,'All 539A Disbursements'!$G:$G)</f>
        <v>0</v>
      </c>
      <c r="J5" s="202" t="str">
        <f t="shared" si="1"/>
        <v>0104043405</v>
      </c>
      <c r="K5" s="202">
        <f>SUMIF('All 539A Disbursements'!$F:$F,J5,'All 539A Disbursements'!$G:$G)</f>
        <v>240204</v>
      </c>
      <c r="L5" s="202" t="str">
        <f t="shared" ref="L5" si="45">$B5&amp;M$1</f>
        <v>0104043435</v>
      </c>
      <c r="M5" s="202">
        <f>SUMIF('All 539A Disbursements'!$F:$F,L5,'All 539A Disbursements'!$G:$G)</f>
        <v>327935</v>
      </c>
      <c r="N5" s="202" t="str">
        <f t="shared" ref="N5" si="46">$B5&amp;O$1</f>
        <v>0104043466</v>
      </c>
      <c r="O5" s="202">
        <f>SUMIF('All 539A Disbursements'!$F:$F,N5,'All 539A Disbursements'!$G:$G)</f>
        <v>233277</v>
      </c>
      <c r="P5" s="202" t="str">
        <f t="shared" ref="P5" si="47">$B5&amp;Q$1</f>
        <v>0104043497</v>
      </c>
      <c r="Q5" s="202">
        <f>SUMIF('All 539A Disbursements'!$F:$F,P5,'All 539A Disbursements'!$G:$G)</f>
        <v>172117</v>
      </c>
      <c r="R5" s="202" t="str">
        <f t="shared" ref="R5" si="48">$B5&amp;S$1</f>
        <v>0104043525</v>
      </c>
      <c r="S5" s="202">
        <f>SUMIF('All 539A Disbursements'!$F:$F,R5,'All 539A Disbursements'!$G:$G)</f>
        <v>147226</v>
      </c>
      <c r="T5" s="202" t="str">
        <f t="shared" ref="T5" si="49">$B5&amp;U$1</f>
        <v>0104043556</v>
      </c>
      <c r="U5" s="202">
        <f>SUMIF('All 539A Disbursements'!$F:$F,T5,'All 539A Disbursements'!$G:$G)</f>
        <v>353264</v>
      </c>
      <c r="V5" s="202" t="str">
        <f t="shared" ref="V5" si="50">$B5&amp;W$1</f>
        <v>0104043586</v>
      </c>
      <c r="W5" s="202">
        <f>SUMIF('All 539A Disbursements'!$F:$F,V5,'All 539A Disbursements'!$G:$G)</f>
        <v>338759</v>
      </c>
      <c r="X5" s="202" t="str">
        <f t="shared" ref="X5:Z5" si="51">$B5&amp;Y$1</f>
        <v>0104043617</v>
      </c>
      <c r="Y5" s="202">
        <f>SUMIF('All 539A Disbursements'!$F:$F,X5,'All 539A Disbursements'!$G:$G)</f>
        <v>257347</v>
      </c>
      <c r="Z5" s="202" t="str">
        <f t="shared" si="51"/>
        <v>0104043647</v>
      </c>
      <c r="AA5" s="202">
        <f>SUMIF('All 539A Disbursements'!$F:$F,Z5,'All 539A Disbursements'!$G:$G)</f>
        <v>140204</v>
      </c>
      <c r="AB5" s="202" t="str">
        <f t="shared" ref="AB5" si="52">$B5&amp;AC$1</f>
        <v>0104043678</v>
      </c>
      <c r="AC5" s="202">
        <f>SUMIF('All 539A Disbursements'!$F:$F,AB5,'All 539A Disbursements'!$G:$G)</f>
        <v>0</v>
      </c>
      <c r="AD5" s="202" t="str">
        <f t="shared" ref="AD5" si="53">$B5&amp;AE$1</f>
        <v>0104043709</v>
      </c>
      <c r="AE5" s="202">
        <f>SUMIF('All 539A Disbursements'!$F:$F,AD5,'All 539A Disbursements'!$G:$G)</f>
        <v>0</v>
      </c>
      <c r="AF5" s="202" t="str">
        <f t="shared" ref="AF5" si="54">$B5&amp;AG$1</f>
        <v>0104043739</v>
      </c>
      <c r="AG5" s="202">
        <f>SUMIF('All 539A Disbursements'!$F:$F,AF5,'All 539A Disbursements'!$G:$G)</f>
        <v>224025</v>
      </c>
      <c r="AH5" s="202" t="str">
        <f t="shared" ref="AH5" si="55">$B5&amp;AI$1</f>
        <v>0104043770</v>
      </c>
      <c r="AI5" s="202">
        <f>SUMIF('All 539A Disbursements'!$F:$F,AH5,'All 539A Disbursements'!$G:$G)</f>
        <v>0</v>
      </c>
      <c r="AJ5" s="202" t="str">
        <f t="shared" ref="AJ5" si="56">$B5&amp;AK$1</f>
        <v>0104043800</v>
      </c>
      <c r="AK5" s="202">
        <f>SUMIF('All 539A Disbursements'!$F:$F,AJ5,'All 539A Disbursements'!$G:$G)</f>
        <v>0</v>
      </c>
      <c r="AL5" s="202" t="str">
        <f t="shared" ref="AL5" si="57">$B5&amp;AM$1</f>
        <v>0104043831</v>
      </c>
      <c r="AM5" s="202">
        <f>SUMIF('All 539A Disbursements'!$F:$F,AL5,'All 539A Disbursements'!$G:$G)</f>
        <v>0</v>
      </c>
      <c r="AN5" s="202" t="str">
        <f t="shared" ref="AN5" si="58">$B5&amp;AO$1</f>
        <v>0104043862</v>
      </c>
      <c r="AO5" s="202">
        <f>SUMIF('All 539A Disbursements'!$F:$F,AN5,'All 539A Disbursements'!$G:$G)</f>
        <v>0</v>
      </c>
      <c r="AP5" s="202" t="str">
        <f t="shared" ref="AP5:AR5" si="59">$B5&amp;AQ$1</f>
        <v>0104043891</v>
      </c>
      <c r="AQ5" s="202">
        <f>SUMIF('All 539A Disbursements'!$F:$F,AP5,'All 539A Disbursements'!$G:$G)</f>
        <v>0</v>
      </c>
      <c r="AR5" s="202" t="str">
        <f t="shared" si="59"/>
        <v>0104043922</v>
      </c>
      <c r="AS5" s="202">
        <f>SUMIF('All 539A Disbursements'!$F:$F,AR5,'All 539A Disbursements'!$G:$G)</f>
        <v>0</v>
      </c>
      <c r="AT5" s="202" t="str">
        <f t="shared" ref="AT5" si="60">$B5&amp;AU$1</f>
        <v>0104043952</v>
      </c>
      <c r="AU5" s="202">
        <f>SUMIF('All 539A Disbursements'!$F:$F,AT5,'All 539A Disbursements'!$G:$G)</f>
        <v>0</v>
      </c>
      <c r="AV5" s="202" t="str">
        <f t="shared" ref="AV5:AX5" si="61">$B5&amp;AW$1</f>
        <v>0104043983</v>
      </c>
      <c r="AW5" s="202">
        <f>SUMIF('All 539A Disbursements'!$F:$F,AV5,'All 539A Disbursements'!$G:$G)</f>
        <v>0</v>
      </c>
      <c r="AX5" s="202" t="str">
        <f t="shared" si="61"/>
        <v>0104044013</v>
      </c>
      <c r="AY5" s="202">
        <f>SUMIF('All 539A Disbursements'!$F:$F,AX5,'All 539A Disbursements'!$G:$G)</f>
        <v>0</v>
      </c>
      <c r="AZ5" s="202" t="str">
        <f t="shared" ref="AZ5" si="62">$B5&amp;BA$1</f>
        <v>0104044044</v>
      </c>
      <c r="BA5" s="202">
        <f>SUMIF('All 539A Disbursements'!$F:$F,AZ5,'All 539A Disbursements'!$G:$G)</f>
        <v>0</v>
      </c>
      <c r="BB5" s="202" t="str">
        <f t="shared" ref="BB5" si="63">$B5&amp;BC$1</f>
        <v>0104044075</v>
      </c>
      <c r="BC5" s="202">
        <f>SUMIF('All 539A Disbursements'!$F:$F,BB5,'All 539A Disbursements'!$G:$G)</f>
        <v>0</v>
      </c>
      <c r="BD5" s="202" t="str">
        <f t="shared" ref="BD5:BH5" si="64">$B5&amp;BE$1</f>
        <v>0104044105</v>
      </c>
      <c r="BE5" s="202">
        <f>SUMIF('All 539A Disbursements'!$F:$F,BD5,'All 539A Disbursements'!$G:$G)</f>
        <v>0</v>
      </c>
      <c r="BF5" s="202" t="str">
        <f t="shared" si="22"/>
        <v>0104044136</v>
      </c>
      <c r="BG5" s="202">
        <f>SUMIF('All 539A Disbursements'!$F:$F,BF5,'All 539A Disbursements'!$G:$G)</f>
        <v>0</v>
      </c>
      <c r="BH5" s="202" t="str">
        <f t="shared" si="64"/>
        <v>0104044166</v>
      </c>
      <c r="BI5" s="202">
        <f>SUMIF('All 539A Disbursements'!$F:$F,BH5,'All 539A Disbursements'!$G:$G)</f>
        <v>0</v>
      </c>
      <c r="BJ5" s="202">
        <f t="shared" si="23"/>
        <v>2434358</v>
      </c>
      <c r="BK5" s="203">
        <f t="shared" si="24"/>
        <v>0</v>
      </c>
    </row>
    <row r="6" spans="1:64" s="199" customFormat="1" x14ac:dyDescent="0.2">
      <c r="A6" s="205" t="s">
        <v>57</v>
      </c>
      <c r="B6" s="205" t="s">
        <v>74</v>
      </c>
      <c r="C6" s="206" t="s">
        <v>75</v>
      </c>
      <c r="D6" s="207">
        <f>VLOOKUP(B6,'18-19 Allocation'!A:C,3,FALSE)</f>
        <v>2049769</v>
      </c>
      <c r="E6" s="207">
        <v>0</v>
      </c>
      <c r="F6" s="207">
        <f t="shared" si="0"/>
        <v>2049769</v>
      </c>
      <c r="G6" s="207">
        <f>-SUMIF('All 539A Disbursements'!A:A,Recon!A:A,'All 539A Disbursements'!G:G)</f>
        <v>-2049769</v>
      </c>
      <c r="H6" s="207" t="str">
        <f t="shared" si="1"/>
        <v>0107043374</v>
      </c>
      <c r="I6" s="207">
        <f>SUMIF('All 539A Disbursements'!$F:$F,H6,'All 539A Disbursements'!$G:$G)</f>
        <v>330575</v>
      </c>
      <c r="J6" s="207" t="str">
        <f t="shared" si="1"/>
        <v>0107043405</v>
      </c>
      <c r="K6" s="207">
        <f>SUMIF('All 539A Disbursements'!$F:$F,J6,'All 539A Disbursements'!$G:$G)</f>
        <v>145601</v>
      </c>
      <c r="L6" s="207" t="str">
        <f t="shared" ref="L6" si="65">$B6&amp;M$1</f>
        <v>0107043435</v>
      </c>
      <c r="M6" s="207">
        <f>SUMIF('All 539A Disbursements'!$F:$F,L6,'All 539A Disbursements'!$G:$G)</f>
        <v>317629</v>
      </c>
      <c r="N6" s="207" t="str">
        <f t="shared" ref="N6" si="66">$B6&amp;O$1</f>
        <v>0107043466</v>
      </c>
      <c r="O6" s="207">
        <f>SUMIF('All 539A Disbursements'!$F:$F,N6,'All 539A Disbursements'!$G:$G)</f>
        <v>175069</v>
      </c>
      <c r="P6" s="207" t="str">
        <f t="shared" ref="P6" si="67">$B6&amp;Q$1</f>
        <v>0107043497</v>
      </c>
      <c r="Q6" s="207">
        <f>SUMIF('All 539A Disbursements'!$F:$F,P6,'All 539A Disbursements'!$G:$G)</f>
        <v>136905</v>
      </c>
      <c r="R6" s="207" t="str">
        <f t="shared" ref="R6" si="68">$B6&amp;S$1</f>
        <v>0107043525</v>
      </c>
      <c r="S6" s="207">
        <f>SUMIF('All 539A Disbursements'!$F:$F,R6,'All 539A Disbursements'!$G:$G)</f>
        <v>155899</v>
      </c>
      <c r="T6" s="207" t="str">
        <f t="shared" ref="T6" si="69">$B6&amp;U$1</f>
        <v>0107043556</v>
      </c>
      <c r="U6" s="207">
        <f>SUMIF('All 539A Disbursements'!$F:$F,T6,'All 539A Disbursements'!$G:$G)</f>
        <v>161548</v>
      </c>
      <c r="V6" s="207" t="str">
        <f t="shared" ref="V6" si="70">$B6&amp;W$1</f>
        <v>0107043586</v>
      </c>
      <c r="W6" s="207">
        <f>SUMIF('All 539A Disbursements'!$F:$F,V6,'All 539A Disbursements'!$G:$G)</f>
        <v>178084</v>
      </c>
      <c r="X6" s="207" t="str">
        <f t="shared" ref="X6:Z6" si="71">$B6&amp;Y$1</f>
        <v>0107043617</v>
      </c>
      <c r="Y6" s="207">
        <f>SUMIF('All 539A Disbursements'!$F:$F,X6,'All 539A Disbursements'!$G:$G)</f>
        <v>154196</v>
      </c>
      <c r="Z6" s="207" t="str">
        <f t="shared" si="71"/>
        <v>0107043647</v>
      </c>
      <c r="AA6" s="207">
        <f>SUMIF('All 539A Disbursements'!$F:$F,Z6,'All 539A Disbursements'!$G:$G)</f>
        <v>0</v>
      </c>
      <c r="AB6" s="207" t="str">
        <f t="shared" ref="AB6" si="72">$B6&amp;AC$1</f>
        <v>0107043678</v>
      </c>
      <c r="AC6" s="207">
        <f>SUMIF('All 539A Disbursements'!$F:$F,AB6,'All 539A Disbursements'!$G:$G)</f>
        <v>294263</v>
      </c>
      <c r="AD6" s="207" t="str">
        <f t="shared" ref="AD6" si="73">$B6&amp;AE$1</f>
        <v>0107043709</v>
      </c>
      <c r="AE6" s="207">
        <f>SUMIF('All 539A Disbursements'!$F:$F,AD6,'All 539A Disbursements'!$G:$G)</f>
        <v>0</v>
      </c>
      <c r="AF6" s="207" t="str">
        <f t="shared" ref="AF6" si="74">$B6&amp;AG$1</f>
        <v>0107043739</v>
      </c>
      <c r="AG6" s="207">
        <f>SUMIF('All 539A Disbursements'!$F:$F,AF6,'All 539A Disbursements'!$G:$G)</f>
        <v>0</v>
      </c>
      <c r="AH6" s="207" t="str">
        <f t="shared" ref="AH6" si="75">$B6&amp;AI$1</f>
        <v>0107043770</v>
      </c>
      <c r="AI6" s="207">
        <f>SUMIF('All 539A Disbursements'!$F:$F,AH6,'All 539A Disbursements'!$G:$G)</f>
        <v>0</v>
      </c>
      <c r="AJ6" s="207" t="str">
        <f t="shared" ref="AJ6" si="76">$B6&amp;AK$1</f>
        <v>0107043800</v>
      </c>
      <c r="AK6" s="207">
        <f>SUMIF('All 539A Disbursements'!$F:$F,AJ6,'All 539A Disbursements'!$G:$G)</f>
        <v>0</v>
      </c>
      <c r="AL6" s="207" t="str">
        <f t="shared" ref="AL6" si="77">$B6&amp;AM$1</f>
        <v>0107043831</v>
      </c>
      <c r="AM6" s="207">
        <f>SUMIF('All 539A Disbursements'!$F:$F,AL6,'All 539A Disbursements'!$G:$G)</f>
        <v>0</v>
      </c>
      <c r="AN6" s="207" t="str">
        <f t="shared" ref="AN6" si="78">$B6&amp;AO$1</f>
        <v>0107043862</v>
      </c>
      <c r="AO6" s="207">
        <f>SUMIF('All 539A Disbursements'!$F:$F,AN6,'All 539A Disbursements'!$G:$G)</f>
        <v>0</v>
      </c>
      <c r="AP6" s="207" t="str">
        <f t="shared" ref="AP6:AR6" si="79">$B6&amp;AQ$1</f>
        <v>0107043891</v>
      </c>
      <c r="AQ6" s="207">
        <f>SUMIF('All 539A Disbursements'!$F:$F,AP6,'All 539A Disbursements'!$G:$G)</f>
        <v>0</v>
      </c>
      <c r="AR6" s="207" t="str">
        <f t="shared" si="79"/>
        <v>0107043922</v>
      </c>
      <c r="AS6" s="207">
        <f>SUMIF('All 539A Disbursements'!$F:$F,AR6,'All 539A Disbursements'!$G:$G)</f>
        <v>0</v>
      </c>
      <c r="AT6" s="207" t="str">
        <f t="shared" ref="AT6" si="80">$B6&amp;AU$1</f>
        <v>0107043952</v>
      </c>
      <c r="AU6" s="207">
        <f>SUMIF('All 539A Disbursements'!$F:$F,AT6,'All 539A Disbursements'!$G:$G)</f>
        <v>0</v>
      </c>
      <c r="AV6" s="207" t="str">
        <f t="shared" ref="AV6:AX6" si="81">$B6&amp;AW$1</f>
        <v>0107043983</v>
      </c>
      <c r="AW6" s="207">
        <f>SUMIF('All 539A Disbursements'!$F:$F,AV6,'All 539A Disbursements'!$G:$G)</f>
        <v>0</v>
      </c>
      <c r="AX6" s="207" t="str">
        <f t="shared" si="81"/>
        <v>0107044013</v>
      </c>
      <c r="AY6" s="207">
        <f>SUMIF('All 539A Disbursements'!$F:$F,AX6,'All 539A Disbursements'!$G:$G)</f>
        <v>0</v>
      </c>
      <c r="AZ6" s="207" t="str">
        <f t="shared" ref="AZ6" si="82">$B6&amp;BA$1</f>
        <v>0107044044</v>
      </c>
      <c r="BA6" s="207">
        <f>SUMIF('All 539A Disbursements'!$F:$F,AZ6,'All 539A Disbursements'!$G:$G)</f>
        <v>0</v>
      </c>
      <c r="BB6" s="207" t="str">
        <f t="shared" ref="BB6" si="83">$B6&amp;BC$1</f>
        <v>0107044075</v>
      </c>
      <c r="BC6" s="207">
        <f>SUMIF('All 539A Disbursements'!$F:$F,BB6,'All 539A Disbursements'!$G:$G)</f>
        <v>0</v>
      </c>
      <c r="BD6" s="207" t="str">
        <f t="shared" ref="BD6:BH6" si="84">$B6&amp;BE$1</f>
        <v>0107044105</v>
      </c>
      <c r="BE6" s="207">
        <f>SUMIF('All 539A Disbursements'!$F:$F,BD6,'All 539A Disbursements'!$G:$G)</f>
        <v>0</v>
      </c>
      <c r="BF6" s="207" t="str">
        <f t="shared" si="22"/>
        <v>0107044136</v>
      </c>
      <c r="BG6" s="207">
        <f>SUMIF('All 539A Disbursements'!$F:$F,BF6,'All 539A Disbursements'!$G:$G)</f>
        <v>0</v>
      </c>
      <c r="BH6" s="207" t="str">
        <f t="shared" si="84"/>
        <v>0107044166</v>
      </c>
      <c r="BI6" s="207">
        <f>SUMIF('All 539A Disbursements'!$F:$F,BH6,'All 539A Disbursements'!$G:$G)</f>
        <v>0</v>
      </c>
      <c r="BJ6" s="207">
        <f t="shared" si="23"/>
        <v>2049769</v>
      </c>
      <c r="BK6" s="208">
        <f t="shared" si="24"/>
        <v>0</v>
      </c>
      <c r="BL6" s="198"/>
    </row>
    <row r="7" spans="1:64" x14ac:dyDescent="0.2">
      <c r="A7" s="200" t="s">
        <v>21</v>
      </c>
      <c r="B7" s="200" t="s">
        <v>76</v>
      </c>
      <c r="C7" s="201" t="s">
        <v>77</v>
      </c>
      <c r="D7" s="202">
        <f>VLOOKUP(B7,'18-19 Allocation'!A:C,3,FALSE)</f>
        <v>705743</v>
      </c>
      <c r="E7" s="202">
        <v>0</v>
      </c>
      <c r="F7" s="202">
        <f t="shared" si="0"/>
        <v>705743</v>
      </c>
      <c r="G7" s="202">
        <f>-SUMIF('All 539A Disbursements'!A:A,Recon!A:A,'All 539A Disbursements'!G:G)</f>
        <v>-705743</v>
      </c>
      <c r="H7" s="202" t="str">
        <f t="shared" si="1"/>
        <v>0301043374</v>
      </c>
      <c r="I7" s="202">
        <f>SUMIF('All 539A Disbursements'!$F:$F,H7,'All 539A Disbursements'!$G:$G)</f>
        <v>0</v>
      </c>
      <c r="J7" s="202" t="str">
        <f t="shared" si="1"/>
        <v>0301043405</v>
      </c>
      <c r="K7" s="202">
        <f>SUMIF('All 539A Disbursements'!$F:$F,J7,'All 539A Disbursements'!$G:$G)</f>
        <v>24874</v>
      </c>
      <c r="L7" s="202" t="str">
        <f t="shared" ref="L7" si="85">$B7&amp;M$1</f>
        <v>0301043435</v>
      </c>
      <c r="M7" s="202">
        <f>SUMIF('All 539A Disbursements'!$F:$F,L7,'All 539A Disbursements'!$G:$G)</f>
        <v>46446</v>
      </c>
      <c r="N7" s="202" t="str">
        <f t="shared" ref="N7" si="86">$B7&amp;O$1</f>
        <v>0301043466</v>
      </c>
      <c r="O7" s="202">
        <f>SUMIF('All 539A Disbursements'!$F:$F,N7,'All 539A Disbursements'!$G:$G)</f>
        <v>127526</v>
      </c>
      <c r="P7" s="202" t="str">
        <f t="shared" ref="P7" si="87">$B7&amp;Q$1</f>
        <v>0301043497</v>
      </c>
      <c r="Q7" s="202">
        <f>SUMIF('All 539A Disbursements'!$F:$F,P7,'All 539A Disbursements'!$G:$G)</f>
        <v>54599</v>
      </c>
      <c r="R7" s="202" t="str">
        <f t="shared" ref="R7" si="88">$B7&amp;S$1</f>
        <v>0301043525</v>
      </c>
      <c r="S7" s="202">
        <f>SUMIF('All 539A Disbursements'!$F:$F,R7,'All 539A Disbursements'!$G:$G)</f>
        <v>53615</v>
      </c>
      <c r="T7" s="202" t="str">
        <f t="shared" ref="T7" si="89">$B7&amp;U$1</f>
        <v>0301043556</v>
      </c>
      <c r="U7" s="202">
        <f>SUMIF('All 539A Disbursements'!$F:$F,T7,'All 539A Disbursements'!$G:$G)</f>
        <v>59237</v>
      </c>
      <c r="V7" s="202" t="str">
        <f t="shared" ref="V7" si="90">$B7&amp;W$1</f>
        <v>0301043586</v>
      </c>
      <c r="W7" s="202">
        <f>SUMIF('All 539A Disbursements'!$F:$F,V7,'All 539A Disbursements'!$G:$G)</f>
        <v>55888</v>
      </c>
      <c r="X7" s="202" t="str">
        <f t="shared" ref="X7:Z7" si="91">$B7&amp;Y$1</f>
        <v>0301043617</v>
      </c>
      <c r="Y7" s="202">
        <f>SUMIF('All 539A Disbursements'!$F:$F,X7,'All 539A Disbursements'!$G:$G)</f>
        <v>54747</v>
      </c>
      <c r="Z7" s="202" t="str">
        <f t="shared" si="91"/>
        <v>0301043647</v>
      </c>
      <c r="AA7" s="202">
        <f>SUMIF('All 539A Disbursements'!$F:$F,Z7,'All 539A Disbursements'!$G:$G)</f>
        <v>55260</v>
      </c>
      <c r="AB7" s="202" t="str">
        <f t="shared" ref="AB7" si="92">$B7&amp;AC$1</f>
        <v>0301043678</v>
      </c>
      <c r="AC7" s="202">
        <f>SUMIF('All 539A Disbursements'!$F:$F,AB7,'All 539A Disbursements'!$G:$G)</f>
        <v>84755</v>
      </c>
      <c r="AD7" s="202" t="str">
        <f t="shared" ref="AD7" si="93">$B7&amp;AE$1</f>
        <v>0301043709</v>
      </c>
      <c r="AE7" s="202">
        <f>SUMIF('All 539A Disbursements'!$F:$F,AD7,'All 539A Disbursements'!$G:$G)</f>
        <v>54250</v>
      </c>
      <c r="AF7" s="202" t="str">
        <f t="shared" ref="AF7" si="94">$B7&amp;AG$1</f>
        <v>0301043739</v>
      </c>
      <c r="AG7" s="202">
        <f>SUMIF('All 539A Disbursements'!$F:$F,AF7,'All 539A Disbursements'!$G:$G)</f>
        <v>34546</v>
      </c>
      <c r="AH7" s="202" t="str">
        <f t="shared" ref="AH7" si="95">$B7&amp;AI$1</f>
        <v>0301043770</v>
      </c>
      <c r="AI7" s="202">
        <f>SUMIF('All 539A Disbursements'!$F:$F,AH7,'All 539A Disbursements'!$G:$G)</f>
        <v>0</v>
      </c>
      <c r="AJ7" s="202" t="str">
        <f t="shared" ref="AJ7" si="96">$B7&amp;AK$1</f>
        <v>0301043800</v>
      </c>
      <c r="AK7" s="202">
        <f>SUMIF('All 539A Disbursements'!$F:$F,AJ7,'All 539A Disbursements'!$G:$G)</f>
        <v>0</v>
      </c>
      <c r="AL7" s="202" t="str">
        <f t="shared" ref="AL7" si="97">$B7&amp;AM$1</f>
        <v>0301043831</v>
      </c>
      <c r="AM7" s="202">
        <f>SUMIF('All 539A Disbursements'!$F:$F,AL7,'All 539A Disbursements'!$G:$G)</f>
        <v>0</v>
      </c>
      <c r="AN7" s="202" t="str">
        <f t="shared" ref="AN7" si="98">$B7&amp;AO$1</f>
        <v>0301043862</v>
      </c>
      <c r="AO7" s="202">
        <f>SUMIF('All 539A Disbursements'!$F:$F,AN7,'All 539A Disbursements'!$G:$G)</f>
        <v>0</v>
      </c>
      <c r="AP7" s="202" t="str">
        <f t="shared" ref="AP7:AR7" si="99">$B7&amp;AQ$1</f>
        <v>0301043891</v>
      </c>
      <c r="AQ7" s="202">
        <f>SUMIF('All 539A Disbursements'!$F:$F,AP7,'All 539A Disbursements'!$G:$G)</f>
        <v>0</v>
      </c>
      <c r="AR7" s="202" t="str">
        <f t="shared" si="99"/>
        <v>0301043922</v>
      </c>
      <c r="AS7" s="202">
        <f>SUMIF('All 539A Disbursements'!$F:$F,AR7,'All 539A Disbursements'!$G:$G)</f>
        <v>0</v>
      </c>
      <c r="AT7" s="202" t="str">
        <f t="shared" ref="AT7" si="100">$B7&amp;AU$1</f>
        <v>0301043952</v>
      </c>
      <c r="AU7" s="202">
        <f>SUMIF('All 539A Disbursements'!$F:$F,AT7,'All 539A Disbursements'!$G:$G)</f>
        <v>0</v>
      </c>
      <c r="AV7" s="202" t="str">
        <f t="shared" ref="AV7:AX7" si="101">$B7&amp;AW$1</f>
        <v>0301043983</v>
      </c>
      <c r="AW7" s="202">
        <f>SUMIF('All 539A Disbursements'!$F:$F,AV7,'All 539A Disbursements'!$G:$G)</f>
        <v>0</v>
      </c>
      <c r="AX7" s="202" t="str">
        <f t="shared" si="101"/>
        <v>0301044013</v>
      </c>
      <c r="AY7" s="202">
        <f>SUMIF('All 539A Disbursements'!$F:$F,AX7,'All 539A Disbursements'!$G:$G)</f>
        <v>0</v>
      </c>
      <c r="AZ7" s="202" t="str">
        <f t="shared" ref="AZ7" si="102">$B7&amp;BA$1</f>
        <v>0301044044</v>
      </c>
      <c r="BA7" s="202">
        <f>SUMIF('All 539A Disbursements'!$F:$F,AZ7,'All 539A Disbursements'!$G:$G)</f>
        <v>0</v>
      </c>
      <c r="BB7" s="202" t="str">
        <f t="shared" ref="BB7" si="103">$B7&amp;BC$1</f>
        <v>0301044075</v>
      </c>
      <c r="BC7" s="202">
        <f>SUMIF('All 539A Disbursements'!$F:$F,BB7,'All 539A Disbursements'!$G:$G)</f>
        <v>0</v>
      </c>
      <c r="BD7" s="202" t="str">
        <f t="shared" ref="BD7:BH7" si="104">$B7&amp;BE$1</f>
        <v>0301044105</v>
      </c>
      <c r="BE7" s="202">
        <f>SUMIF('All 539A Disbursements'!$F:$F,BD7,'All 539A Disbursements'!$G:$G)</f>
        <v>0</v>
      </c>
      <c r="BF7" s="202" t="str">
        <f t="shared" si="22"/>
        <v>0301044136</v>
      </c>
      <c r="BG7" s="202">
        <f>SUMIF('All 539A Disbursements'!$F:$F,BF7,'All 539A Disbursements'!$G:$G)</f>
        <v>0</v>
      </c>
      <c r="BH7" s="202" t="str">
        <f t="shared" si="104"/>
        <v>0301044166</v>
      </c>
      <c r="BI7" s="202">
        <f>SUMIF('All 539A Disbursements'!$F:$F,BH7,'All 539A Disbursements'!$G:$G)</f>
        <v>0</v>
      </c>
      <c r="BJ7" s="202">
        <f t="shared" si="23"/>
        <v>705743</v>
      </c>
      <c r="BK7" s="203">
        <f t="shared" si="24"/>
        <v>0</v>
      </c>
    </row>
    <row r="8" spans="1:64" s="199" customFormat="1" x14ac:dyDescent="0.2">
      <c r="A8" s="205" t="s">
        <v>49</v>
      </c>
      <c r="B8" s="205" t="s">
        <v>78</v>
      </c>
      <c r="C8" s="206" t="s">
        <v>79</v>
      </c>
      <c r="D8" s="207">
        <f>VLOOKUP(B8,'18-19 Allocation'!A:C,3,FALSE)</f>
        <v>332577</v>
      </c>
      <c r="E8" s="207">
        <v>0</v>
      </c>
      <c r="F8" s="207">
        <f t="shared" si="0"/>
        <v>332577</v>
      </c>
      <c r="G8" s="207">
        <f>-SUMIF('All 539A Disbursements'!A:A,Recon!A:A,'All 539A Disbursements'!G:G)</f>
        <v>-332577</v>
      </c>
      <c r="H8" s="207" t="str">
        <f t="shared" si="1"/>
        <v>0302043374</v>
      </c>
      <c r="I8" s="207">
        <f>SUMIF('All 539A Disbursements'!$F:$F,H8,'All 539A Disbursements'!$G:$G)</f>
        <v>0</v>
      </c>
      <c r="J8" s="207" t="str">
        <f t="shared" si="1"/>
        <v>0302043405</v>
      </c>
      <c r="K8" s="207">
        <f>SUMIF('All 539A Disbursements'!$F:$F,J8,'All 539A Disbursements'!$G:$G)</f>
        <v>0</v>
      </c>
      <c r="L8" s="207" t="str">
        <f t="shared" ref="L8" si="105">$B8&amp;M$1</f>
        <v>0302043435</v>
      </c>
      <c r="M8" s="207">
        <f>SUMIF('All 539A Disbursements'!$F:$F,L8,'All 539A Disbursements'!$G:$G)</f>
        <v>11600</v>
      </c>
      <c r="N8" s="207" t="str">
        <f t="shared" ref="N8" si="106">$B8&amp;O$1</f>
        <v>0302043466</v>
      </c>
      <c r="O8" s="207">
        <f>SUMIF('All 539A Disbursements'!$F:$F,N8,'All 539A Disbursements'!$G:$G)</f>
        <v>0</v>
      </c>
      <c r="P8" s="207" t="str">
        <f t="shared" ref="P8" si="107">$B8&amp;Q$1</f>
        <v>0302043497</v>
      </c>
      <c r="Q8" s="207">
        <f>SUMIF('All 539A Disbursements'!$F:$F,P8,'All 539A Disbursements'!$G:$G)</f>
        <v>0</v>
      </c>
      <c r="R8" s="207" t="str">
        <f t="shared" ref="R8" si="108">$B8&amp;S$1</f>
        <v>0302043525</v>
      </c>
      <c r="S8" s="207">
        <f>SUMIF('All 539A Disbursements'!$F:$F,R8,'All 539A Disbursements'!$G:$G)</f>
        <v>118899</v>
      </c>
      <c r="T8" s="207" t="str">
        <f t="shared" ref="T8" si="109">$B8&amp;U$1</f>
        <v>0302043556</v>
      </c>
      <c r="U8" s="207">
        <f>SUMIF('All 539A Disbursements'!$F:$F,T8,'All 539A Disbursements'!$G:$G)</f>
        <v>0</v>
      </c>
      <c r="V8" s="207" t="str">
        <f t="shared" ref="V8" si="110">$B8&amp;W$1</f>
        <v>0302043586</v>
      </c>
      <c r="W8" s="207">
        <f>SUMIF('All 539A Disbursements'!$F:$F,V8,'All 539A Disbursements'!$G:$G)</f>
        <v>67939</v>
      </c>
      <c r="X8" s="207" t="str">
        <f t="shared" ref="X8:Z8" si="111">$B8&amp;Y$1</f>
        <v>0302043617</v>
      </c>
      <c r="Y8" s="207">
        <f>SUMIF('All 539A Disbursements'!$F:$F,X8,'All 539A Disbursements'!$G:$G)</f>
        <v>0</v>
      </c>
      <c r="Z8" s="207" t="str">
        <f t="shared" si="111"/>
        <v>0302043647</v>
      </c>
      <c r="AA8" s="207">
        <f>SUMIF('All 539A Disbursements'!$F:$F,Z8,'All 539A Disbursements'!$G:$G)</f>
        <v>70451.789999999994</v>
      </c>
      <c r="AB8" s="207" t="str">
        <f t="shared" ref="AB8" si="112">$B8&amp;AC$1</f>
        <v>0302043678</v>
      </c>
      <c r="AC8" s="207">
        <f>SUMIF('All 539A Disbursements'!$F:$F,AB8,'All 539A Disbursements'!$G:$G)</f>
        <v>31962.89</v>
      </c>
      <c r="AD8" s="207" t="str">
        <f t="shared" ref="AD8" si="113">$B8&amp;AE$1</f>
        <v>0302043709</v>
      </c>
      <c r="AE8" s="207">
        <f>SUMIF('All 539A Disbursements'!$F:$F,AD8,'All 539A Disbursements'!$G:$G)</f>
        <v>0</v>
      </c>
      <c r="AF8" s="207" t="str">
        <f t="shared" ref="AF8" si="114">$B8&amp;AG$1</f>
        <v>0302043739</v>
      </c>
      <c r="AG8" s="207">
        <f>SUMIF('All 539A Disbursements'!$F:$F,AF8,'All 539A Disbursements'!$G:$G)</f>
        <v>31724.32</v>
      </c>
      <c r="AH8" s="207" t="str">
        <f t="shared" ref="AH8" si="115">$B8&amp;AI$1</f>
        <v>0302043770</v>
      </c>
      <c r="AI8" s="207">
        <f>SUMIF('All 539A Disbursements'!$F:$F,AH8,'All 539A Disbursements'!$G:$G)</f>
        <v>0</v>
      </c>
      <c r="AJ8" s="207" t="str">
        <f t="shared" ref="AJ8" si="116">$B8&amp;AK$1</f>
        <v>0302043800</v>
      </c>
      <c r="AK8" s="207">
        <f>SUMIF('All 539A Disbursements'!$F:$F,AJ8,'All 539A Disbursements'!$G:$G)</f>
        <v>0</v>
      </c>
      <c r="AL8" s="207" t="str">
        <f t="shared" ref="AL8" si="117">$B8&amp;AM$1</f>
        <v>0302043831</v>
      </c>
      <c r="AM8" s="207">
        <f>SUMIF('All 539A Disbursements'!$F:$F,AL8,'All 539A Disbursements'!$G:$G)</f>
        <v>0</v>
      </c>
      <c r="AN8" s="207" t="str">
        <f t="shared" ref="AN8" si="118">$B8&amp;AO$1</f>
        <v>0302043862</v>
      </c>
      <c r="AO8" s="207">
        <f>SUMIF('All 539A Disbursements'!$F:$F,AN8,'All 539A Disbursements'!$G:$G)</f>
        <v>0</v>
      </c>
      <c r="AP8" s="207" t="str">
        <f t="shared" ref="AP8:AR8" si="119">$B8&amp;AQ$1</f>
        <v>0302043891</v>
      </c>
      <c r="AQ8" s="207">
        <f>SUMIF('All 539A Disbursements'!$F:$F,AP8,'All 539A Disbursements'!$G:$G)</f>
        <v>0</v>
      </c>
      <c r="AR8" s="207" t="str">
        <f t="shared" si="119"/>
        <v>0302043922</v>
      </c>
      <c r="AS8" s="207">
        <f>SUMIF('All 539A Disbursements'!$F:$F,AR8,'All 539A Disbursements'!$G:$G)</f>
        <v>0</v>
      </c>
      <c r="AT8" s="207" t="str">
        <f t="shared" ref="AT8" si="120">$B8&amp;AU$1</f>
        <v>0302043952</v>
      </c>
      <c r="AU8" s="207">
        <f>SUMIF('All 539A Disbursements'!$F:$F,AT8,'All 539A Disbursements'!$G:$G)</f>
        <v>0</v>
      </c>
      <c r="AV8" s="207" t="str">
        <f t="shared" ref="AV8:AX8" si="121">$B8&amp;AW$1</f>
        <v>0302043983</v>
      </c>
      <c r="AW8" s="207">
        <f>SUMIF('All 539A Disbursements'!$F:$F,AV8,'All 539A Disbursements'!$G:$G)</f>
        <v>0</v>
      </c>
      <c r="AX8" s="207" t="str">
        <f t="shared" si="121"/>
        <v>0302044013</v>
      </c>
      <c r="AY8" s="207">
        <f>SUMIF('All 539A Disbursements'!$F:$F,AX8,'All 539A Disbursements'!$G:$G)</f>
        <v>0</v>
      </c>
      <c r="AZ8" s="207" t="str">
        <f t="shared" ref="AZ8" si="122">$B8&amp;BA$1</f>
        <v>0302044044</v>
      </c>
      <c r="BA8" s="207">
        <f>SUMIF('All 539A Disbursements'!$F:$F,AZ8,'All 539A Disbursements'!$G:$G)</f>
        <v>0</v>
      </c>
      <c r="BB8" s="207" t="str">
        <f t="shared" ref="BB8" si="123">$B8&amp;BC$1</f>
        <v>0302044075</v>
      </c>
      <c r="BC8" s="207">
        <f>SUMIF('All 539A Disbursements'!$F:$F,BB8,'All 539A Disbursements'!$G:$G)</f>
        <v>0</v>
      </c>
      <c r="BD8" s="207" t="str">
        <f t="shared" ref="BD8:BH8" si="124">$B8&amp;BE$1</f>
        <v>0302044105</v>
      </c>
      <c r="BE8" s="207">
        <f>SUMIF('All 539A Disbursements'!$F:$F,BD8,'All 539A Disbursements'!$G:$G)</f>
        <v>0</v>
      </c>
      <c r="BF8" s="207" t="str">
        <f t="shared" si="22"/>
        <v>0302044136</v>
      </c>
      <c r="BG8" s="207">
        <f>SUMIF('All 539A Disbursements'!$F:$F,BF8,'All 539A Disbursements'!$G:$G)</f>
        <v>0</v>
      </c>
      <c r="BH8" s="207" t="str">
        <f t="shared" si="124"/>
        <v>0302044166</v>
      </c>
      <c r="BI8" s="207">
        <f>SUMIF('All 539A Disbursements'!$F:$F,BH8,'All 539A Disbursements'!$G:$G)</f>
        <v>0</v>
      </c>
      <c r="BJ8" s="207">
        <f t="shared" si="23"/>
        <v>332577</v>
      </c>
      <c r="BK8" s="208">
        <f t="shared" si="24"/>
        <v>0</v>
      </c>
      <c r="BL8" s="198"/>
    </row>
    <row r="9" spans="1:64" x14ac:dyDescent="0.2">
      <c r="A9" s="200" t="s">
        <v>13</v>
      </c>
      <c r="B9" s="200" t="s">
        <v>80</v>
      </c>
      <c r="C9" s="201" t="s">
        <v>81</v>
      </c>
      <c r="D9" s="202">
        <f>VLOOKUP(B9,'18-19 Allocation'!A:C,3,FALSE)</f>
        <v>9300264</v>
      </c>
      <c r="E9" s="202">
        <v>0</v>
      </c>
      <c r="F9" s="202">
        <f t="shared" si="0"/>
        <v>9300264</v>
      </c>
      <c r="G9" s="202">
        <f>-SUMIF('All 539A Disbursements'!A:A,Recon!A:A,'All 539A Disbursements'!G:G)</f>
        <v>-9300264</v>
      </c>
      <c r="H9" s="202" t="str">
        <f t="shared" si="1"/>
        <v>0303043374</v>
      </c>
      <c r="I9" s="202">
        <f>SUMIF('All 539A Disbursements'!$F:$F,H9,'All 539A Disbursements'!$G:$G)</f>
        <v>1233898</v>
      </c>
      <c r="J9" s="202" t="str">
        <f t="shared" si="1"/>
        <v>0303043405</v>
      </c>
      <c r="K9" s="202">
        <f>SUMIF('All 539A Disbursements'!$F:$F,J9,'All 539A Disbursements'!$G:$G)</f>
        <v>657317</v>
      </c>
      <c r="L9" s="202" t="str">
        <f t="shared" ref="L9" si="125">$B9&amp;M$1</f>
        <v>0303043435</v>
      </c>
      <c r="M9" s="202">
        <f>SUMIF('All 539A Disbursements'!$F:$F,L9,'All 539A Disbursements'!$G:$G)</f>
        <v>724022</v>
      </c>
      <c r="N9" s="202" t="str">
        <f t="shared" ref="N9" si="126">$B9&amp;O$1</f>
        <v>0303043466</v>
      </c>
      <c r="O9" s="202">
        <f>SUMIF('All 539A Disbursements'!$F:$F,N9,'All 539A Disbursements'!$G:$G)</f>
        <v>686282</v>
      </c>
      <c r="P9" s="202" t="str">
        <f t="shared" ref="P9" si="127">$B9&amp;Q$1</f>
        <v>0303043497</v>
      </c>
      <c r="Q9" s="202">
        <f>SUMIF('All 539A Disbursements'!$F:$F,P9,'All 539A Disbursements'!$G:$G)</f>
        <v>686886</v>
      </c>
      <c r="R9" s="202" t="str">
        <f t="shared" ref="R9" si="128">$B9&amp;S$1</f>
        <v>0303043525</v>
      </c>
      <c r="S9" s="202">
        <f>SUMIF('All 539A Disbursements'!$F:$F,R9,'All 539A Disbursements'!$G:$G)</f>
        <v>0</v>
      </c>
      <c r="T9" s="202" t="str">
        <f t="shared" ref="T9" si="129">$B9&amp;U$1</f>
        <v>0303043556</v>
      </c>
      <c r="U9" s="202">
        <f>SUMIF('All 539A Disbursements'!$F:$F,T9,'All 539A Disbursements'!$G:$G)</f>
        <v>1395523</v>
      </c>
      <c r="V9" s="202" t="str">
        <f t="shared" ref="V9" si="130">$B9&amp;W$1</f>
        <v>0303043586</v>
      </c>
      <c r="W9" s="202">
        <f>SUMIF('All 539A Disbursements'!$F:$F,V9,'All 539A Disbursements'!$G:$G)</f>
        <v>0</v>
      </c>
      <c r="X9" s="202" t="str">
        <f t="shared" ref="X9:Z9" si="131">$B9&amp;Y$1</f>
        <v>0303043617</v>
      </c>
      <c r="Y9" s="202">
        <f>SUMIF('All 539A Disbursements'!$F:$F,X9,'All 539A Disbursements'!$G:$G)</f>
        <v>1558439</v>
      </c>
      <c r="Z9" s="202" t="str">
        <f t="shared" si="131"/>
        <v>0303043647</v>
      </c>
      <c r="AA9" s="202">
        <f>SUMIF('All 539A Disbursements'!$F:$F,Z9,'All 539A Disbursements'!$G:$G)</f>
        <v>0</v>
      </c>
      <c r="AB9" s="202" t="str">
        <f t="shared" ref="AB9" si="132">$B9&amp;AC$1</f>
        <v>0303043678</v>
      </c>
      <c r="AC9" s="202">
        <f>SUMIF('All 539A Disbursements'!$F:$F,AB9,'All 539A Disbursements'!$G:$G)</f>
        <v>1265956.6399999999</v>
      </c>
      <c r="AD9" s="202" t="str">
        <f t="shared" ref="AD9" si="133">$B9&amp;AE$1</f>
        <v>0303043709</v>
      </c>
      <c r="AE9" s="202">
        <f>SUMIF('All 539A Disbursements'!$F:$F,AD9,'All 539A Disbursements'!$G:$G)</f>
        <v>1718.09</v>
      </c>
      <c r="AF9" s="202" t="str">
        <f t="shared" ref="AF9" si="134">$B9&amp;AG$1</f>
        <v>0303043739</v>
      </c>
      <c r="AG9" s="202">
        <f>SUMIF('All 539A Disbursements'!$F:$F,AF9,'All 539A Disbursements'!$G:$G)</f>
        <v>0</v>
      </c>
      <c r="AH9" s="202" t="str">
        <f t="shared" ref="AH9" si="135">$B9&amp;AI$1</f>
        <v>0303043770</v>
      </c>
      <c r="AI9" s="202">
        <f>SUMIF('All 539A Disbursements'!$F:$F,AH9,'All 539A Disbursements'!$G:$G)</f>
        <v>1090222.27</v>
      </c>
      <c r="AJ9" s="202" t="str">
        <f t="shared" ref="AJ9" si="136">$B9&amp;AK$1</f>
        <v>0303043800</v>
      </c>
      <c r="AK9" s="202">
        <f>SUMIF('All 539A Disbursements'!$F:$F,AJ9,'All 539A Disbursements'!$G:$G)</f>
        <v>0</v>
      </c>
      <c r="AL9" s="202" t="str">
        <f t="shared" ref="AL9" si="137">$B9&amp;AM$1</f>
        <v>0303043831</v>
      </c>
      <c r="AM9" s="202">
        <f>SUMIF('All 539A Disbursements'!$F:$F,AL9,'All 539A Disbursements'!$G:$G)</f>
        <v>0</v>
      </c>
      <c r="AN9" s="202" t="str">
        <f t="shared" ref="AN9" si="138">$B9&amp;AO$1</f>
        <v>0303043862</v>
      </c>
      <c r="AO9" s="202">
        <f>SUMIF('All 539A Disbursements'!$F:$F,AN9,'All 539A Disbursements'!$G:$G)</f>
        <v>0</v>
      </c>
      <c r="AP9" s="202" t="str">
        <f t="shared" ref="AP9:AR9" si="139">$B9&amp;AQ$1</f>
        <v>0303043891</v>
      </c>
      <c r="AQ9" s="202">
        <f>SUMIF('All 539A Disbursements'!$F:$F,AP9,'All 539A Disbursements'!$G:$G)</f>
        <v>0</v>
      </c>
      <c r="AR9" s="202" t="str">
        <f t="shared" si="139"/>
        <v>0303043922</v>
      </c>
      <c r="AS9" s="202">
        <f>SUMIF('All 539A Disbursements'!$F:$F,AR9,'All 539A Disbursements'!$G:$G)</f>
        <v>0</v>
      </c>
      <c r="AT9" s="202" t="str">
        <f t="shared" ref="AT9" si="140">$B9&amp;AU$1</f>
        <v>0303043952</v>
      </c>
      <c r="AU9" s="202">
        <f>SUMIF('All 539A Disbursements'!$F:$F,AT9,'All 539A Disbursements'!$G:$G)</f>
        <v>0</v>
      </c>
      <c r="AV9" s="202" t="str">
        <f t="shared" ref="AV9:AX9" si="141">$B9&amp;AW$1</f>
        <v>0303043983</v>
      </c>
      <c r="AW9" s="202">
        <f>SUMIF('All 539A Disbursements'!$F:$F,AV9,'All 539A Disbursements'!$G:$G)</f>
        <v>0</v>
      </c>
      <c r="AX9" s="202" t="str">
        <f t="shared" si="141"/>
        <v>0303044013</v>
      </c>
      <c r="AY9" s="202">
        <f>SUMIF('All 539A Disbursements'!$F:$F,AX9,'All 539A Disbursements'!$G:$G)</f>
        <v>0</v>
      </c>
      <c r="AZ9" s="202" t="str">
        <f t="shared" ref="AZ9" si="142">$B9&amp;BA$1</f>
        <v>0303044044</v>
      </c>
      <c r="BA9" s="202">
        <f>SUMIF('All 539A Disbursements'!$F:$F,AZ9,'All 539A Disbursements'!$G:$G)</f>
        <v>0</v>
      </c>
      <c r="BB9" s="202" t="str">
        <f t="shared" ref="BB9" si="143">$B9&amp;BC$1</f>
        <v>0303044075</v>
      </c>
      <c r="BC9" s="202">
        <f>SUMIF('All 539A Disbursements'!$F:$F,BB9,'All 539A Disbursements'!$G:$G)</f>
        <v>0</v>
      </c>
      <c r="BD9" s="202" t="str">
        <f t="shared" ref="BD9:BH9" si="144">$B9&amp;BE$1</f>
        <v>0303044105</v>
      </c>
      <c r="BE9" s="202">
        <f>SUMIF('All 539A Disbursements'!$F:$F,BD9,'All 539A Disbursements'!$G:$G)</f>
        <v>0</v>
      </c>
      <c r="BF9" s="202" t="str">
        <f t="shared" si="22"/>
        <v>0303044136</v>
      </c>
      <c r="BG9" s="202">
        <f>SUMIF('All 539A Disbursements'!$F:$F,BF9,'All 539A Disbursements'!$G:$G)</f>
        <v>0</v>
      </c>
      <c r="BH9" s="202" t="str">
        <f t="shared" si="144"/>
        <v>0303044166</v>
      </c>
      <c r="BI9" s="202">
        <f>SUMIF('All 539A Disbursements'!$F:$F,BH9,'All 539A Disbursements'!$G:$G)</f>
        <v>0</v>
      </c>
      <c r="BJ9" s="202">
        <f t="shared" si="23"/>
        <v>9300264</v>
      </c>
      <c r="BK9" s="203">
        <f t="shared" si="24"/>
        <v>0</v>
      </c>
    </row>
    <row r="10" spans="1:64" s="199" customFormat="1" x14ac:dyDescent="0.2">
      <c r="A10" s="205" t="s">
        <v>31</v>
      </c>
      <c r="B10" s="205" t="s">
        <v>82</v>
      </c>
      <c r="C10" s="206" t="s">
        <v>83</v>
      </c>
      <c r="D10" s="207">
        <f>VLOOKUP(B10,'18-19 Allocation'!A:C,3,FALSE)</f>
        <v>2680782</v>
      </c>
      <c r="E10" s="207">
        <v>0</v>
      </c>
      <c r="F10" s="207">
        <f t="shared" si="0"/>
        <v>2680782</v>
      </c>
      <c r="G10" s="207">
        <f>-SUMIF('All 539A Disbursements'!A:A,Recon!A:A,'All 539A Disbursements'!G:G)</f>
        <v>-2680782</v>
      </c>
      <c r="H10" s="207" t="str">
        <f t="shared" si="1"/>
        <v>0304043374</v>
      </c>
      <c r="I10" s="207">
        <f>SUMIF('All 539A Disbursements'!$F:$F,H10,'All 539A Disbursements'!$G:$G)</f>
        <v>689555</v>
      </c>
      <c r="J10" s="207" t="str">
        <f t="shared" si="1"/>
        <v>0304043405</v>
      </c>
      <c r="K10" s="207">
        <f>SUMIF('All 539A Disbursements'!$F:$F,J10,'All 539A Disbursements'!$G:$G)</f>
        <v>215348</v>
      </c>
      <c r="L10" s="207" t="str">
        <f t="shared" ref="L10" si="145">$B10&amp;M$1</f>
        <v>0304043435</v>
      </c>
      <c r="M10" s="207">
        <f>SUMIF('All 539A Disbursements'!$F:$F,L10,'All 539A Disbursements'!$G:$G)</f>
        <v>214789</v>
      </c>
      <c r="N10" s="207" t="str">
        <f t="shared" ref="N10" si="146">$B10&amp;O$1</f>
        <v>0304043466</v>
      </c>
      <c r="O10" s="207">
        <f>SUMIF('All 539A Disbursements'!$F:$F,N10,'All 539A Disbursements'!$G:$G)</f>
        <v>246026</v>
      </c>
      <c r="P10" s="207" t="str">
        <f t="shared" ref="P10" si="147">$B10&amp;Q$1</f>
        <v>0304043497</v>
      </c>
      <c r="Q10" s="207">
        <f>SUMIF('All 539A Disbursements'!$F:$F,P10,'All 539A Disbursements'!$G:$G)</f>
        <v>207713</v>
      </c>
      <c r="R10" s="207" t="str">
        <f t="shared" ref="R10" si="148">$B10&amp;S$1</f>
        <v>0304043525</v>
      </c>
      <c r="S10" s="207">
        <f>SUMIF('All 539A Disbursements'!$F:$F,R10,'All 539A Disbursements'!$G:$G)</f>
        <v>203257</v>
      </c>
      <c r="T10" s="207" t="str">
        <f t="shared" ref="T10" si="149">$B10&amp;U$1</f>
        <v>0304043556</v>
      </c>
      <c r="U10" s="207">
        <f>SUMIF('All 539A Disbursements'!$F:$F,T10,'All 539A Disbursements'!$G:$G)</f>
        <v>202296</v>
      </c>
      <c r="V10" s="207" t="str">
        <f t="shared" ref="V10" si="150">$B10&amp;W$1</f>
        <v>0304043586</v>
      </c>
      <c r="W10" s="207">
        <f>SUMIF('All 539A Disbursements'!$F:$F,V10,'All 539A Disbursements'!$G:$G)</f>
        <v>211277</v>
      </c>
      <c r="X10" s="207" t="str">
        <f t="shared" ref="X10:Z10" si="151">$B10&amp;Y$1</f>
        <v>0304043617</v>
      </c>
      <c r="Y10" s="207">
        <f>SUMIF('All 539A Disbursements'!$F:$F,X10,'All 539A Disbursements'!$G:$G)</f>
        <v>267168</v>
      </c>
      <c r="Z10" s="207" t="str">
        <f t="shared" si="151"/>
        <v>0304043647</v>
      </c>
      <c r="AA10" s="207">
        <f>SUMIF('All 539A Disbursements'!$F:$F,Z10,'All 539A Disbursements'!$G:$G)</f>
        <v>0</v>
      </c>
      <c r="AB10" s="207" t="str">
        <f t="shared" ref="AB10" si="152">$B10&amp;AC$1</f>
        <v>0304043678</v>
      </c>
      <c r="AC10" s="207">
        <f>SUMIF('All 539A Disbursements'!$F:$F,AB10,'All 539A Disbursements'!$G:$G)</f>
        <v>223353</v>
      </c>
      <c r="AD10" s="207" t="str">
        <f t="shared" ref="AD10" si="153">$B10&amp;AE$1</f>
        <v>0304043709</v>
      </c>
      <c r="AE10" s="207">
        <f>SUMIF('All 539A Disbursements'!$F:$F,AD10,'All 539A Disbursements'!$G:$G)</f>
        <v>0</v>
      </c>
      <c r="AF10" s="207" t="str">
        <f t="shared" ref="AF10" si="154">$B10&amp;AG$1</f>
        <v>0304043739</v>
      </c>
      <c r="AG10" s="207">
        <f>SUMIF('All 539A Disbursements'!$F:$F,AF10,'All 539A Disbursements'!$G:$G)</f>
        <v>0</v>
      </c>
      <c r="AH10" s="207" t="str">
        <f t="shared" ref="AH10" si="155">$B10&amp;AI$1</f>
        <v>0304043770</v>
      </c>
      <c r="AI10" s="207">
        <f>SUMIF('All 539A Disbursements'!$F:$F,AH10,'All 539A Disbursements'!$G:$G)</f>
        <v>0</v>
      </c>
      <c r="AJ10" s="207" t="str">
        <f t="shared" ref="AJ10" si="156">$B10&amp;AK$1</f>
        <v>0304043800</v>
      </c>
      <c r="AK10" s="207">
        <f>SUMIF('All 539A Disbursements'!$F:$F,AJ10,'All 539A Disbursements'!$G:$G)</f>
        <v>0</v>
      </c>
      <c r="AL10" s="207" t="str">
        <f t="shared" ref="AL10" si="157">$B10&amp;AM$1</f>
        <v>0304043831</v>
      </c>
      <c r="AM10" s="207">
        <f>SUMIF('All 539A Disbursements'!$F:$F,AL10,'All 539A Disbursements'!$G:$G)</f>
        <v>0</v>
      </c>
      <c r="AN10" s="207" t="str">
        <f t="shared" ref="AN10" si="158">$B10&amp;AO$1</f>
        <v>0304043862</v>
      </c>
      <c r="AO10" s="207">
        <f>SUMIF('All 539A Disbursements'!$F:$F,AN10,'All 539A Disbursements'!$G:$G)</f>
        <v>0</v>
      </c>
      <c r="AP10" s="207" t="str">
        <f t="shared" ref="AP10:AR10" si="159">$B10&amp;AQ$1</f>
        <v>0304043891</v>
      </c>
      <c r="AQ10" s="207">
        <f>SUMIF('All 539A Disbursements'!$F:$F,AP10,'All 539A Disbursements'!$G:$G)</f>
        <v>0</v>
      </c>
      <c r="AR10" s="207" t="str">
        <f t="shared" si="159"/>
        <v>0304043922</v>
      </c>
      <c r="AS10" s="207">
        <f>SUMIF('All 539A Disbursements'!$F:$F,AR10,'All 539A Disbursements'!$G:$G)</f>
        <v>0</v>
      </c>
      <c r="AT10" s="207" t="str">
        <f t="shared" ref="AT10" si="160">$B10&amp;AU$1</f>
        <v>0304043952</v>
      </c>
      <c r="AU10" s="207">
        <f>SUMIF('All 539A Disbursements'!$F:$F,AT10,'All 539A Disbursements'!$G:$G)</f>
        <v>0</v>
      </c>
      <c r="AV10" s="207" t="str">
        <f t="shared" ref="AV10:AX10" si="161">$B10&amp;AW$1</f>
        <v>0304043983</v>
      </c>
      <c r="AW10" s="207">
        <f>SUMIF('All 539A Disbursements'!$F:$F,AV10,'All 539A Disbursements'!$G:$G)</f>
        <v>0</v>
      </c>
      <c r="AX10" s="207" t="str">
        <f t="shared" si="161"/>
        <v>0304044013</v>
      </c>
      <c r="AY10" s="207">
        <f>SUMIF('All 539A Disbursements'!$F:$F,AX10,'All 539A Disbursements'!$G:$G)</f>
        <v>0</v>
      </c>
      <c r="AZ10" s="207" t="str">
        <f t="shared" ref="AZ10" si="162">$B10&amp;BA$1</f>
        <v>0304044044</v>
      </c>
      <c r="BA10" s="207">
        <f>SUMIF('All 539A Disbursements'!$F:$F,AZ10,'All 539A Disbursements'!$G:$G)</f>
        <v>0</v>
      </c>
      <c r="BB10" s="207" t="str">
        <f t="shared" ref="BB10" si="163">$B10&amp;BC$1</f>
        <v>0304044075</v>
      </c>
      <c r="BC10" s="207">
        <f>SUMIF('All 539A Disbursements'!$F:$F,BB10,'All 539A Disbursements'!$G:$G)</f>
        <v>0</v>
      </c>
      <c r="BD10" s="207" t="str">
        <f t="shared" ref="BD10:BH10" si="164">$B10&amp;BE$1</f>
        <v>0304044105</v>
      </c>
      <c r="BE10" s="207">
        <f>SUMIF('All 539A Disbursements'!$F:$F,BD10,'All 539A Disbursements'!$G:$G)</f>
        <v>0</v>
      </c>
      <c r="BF10" s="207" t="str">
        <f t="shared" si="22"/>
        <v>0304044136</v>
      </c>
      <c r="BG10" s="207">
        <f>SUMIF('All 539A Disbursements'!$F:$F,BF10,'All 539A Disbursements'!$G:$G)</f>
        <v>0</v>
      </c>
      <c r="BH10" s="207" t="str">
        <f t="shared" si="164"/>
        <v>0304044166</v>
      </c>
      <c r="BI10" s="207">
        <f>SUMIF('All 539A Disbursements'!$F:$F,BH10,'All 539A Disbursements'!$G:$G)</f>
        <v>0</v>
      </c>
      <c r="BJ10" s="207">
        <f t="shared" si="23"/>
        <v>2680782</v>
      </c>
      <c r="BK10" s="208">
        <f t="shared" si="24"/>
        <v>0</v>
      </c>
      <c r="BL10" s="198"/>
    </row>
    <row r="11" spans="1:64" x14ac:dyDescent="0.2">
      <c r="A11" s="200" t="s">
        <v>7</v>
      </c>
      <c r="B11" s="200" t="s">
        <v>84</v>
      </c>
      <c r="C11" s="201" t="s">
        <v>85</v>
      </c>
      <c r="D11" s="202">
        <f>VLOOKUP(B11,'18-19 Allocation'!A:C,3,FALSE)</f>
        <v>7435328</v>
      </c>
      <c r="E11" s="202">
        <v>0</v>
      </c>
      <c r="F11" s="202">
        <f t="shared" si="0"/>
        <v>7435328</v>
      </c>
      <c r="G11" s="202">
        <f>-SUMIF('All 539A Disbursements'!A:A,Recon!A:A,'All 539A Disbursements'!G:G)</f>
        <v>-7435328</v>
      </c>
      <c r="H11" s="202" t="str">
        <f t="shared" si="1"/>
        <v>0306043374</v>
      </c>
      <c r="I11" s="202">
        <f>SUMIF('All 539A Disbursements'!$F:$F,H11,'All 539A Disbursements'!$G:$G)</f>
        <v>0</v>
      </c>
      <c r="J11" s="202" t="str">
        <f t="shared" si="1"/>
        <v>0306043405</v>
      </c>
      <c r="K11" s="202">
        <f>SUMIF('All 539A Disbursements'!$F:$F,J11,'All 539A Disbursements'!$G:$G)</f>
        <v>0</v>
      </c>
      <c r="L11" s="202" t="str">
        <f t="shared" ref="L11" si="165">$B11&amp;M$1</f>
        <v>0306043435</v>
      </c>
      <c r="M11" s="202">
        <f>SUMIF('All 539A Disbursements'!$F:$F,L11,'All 539A Disbursements'!$G:$G)</f>
        <v>1457470</v>
      </c>
      <c r="N11" s="202" t="str">
        <f t="shared" ref="N11" si="166">$B11&amp;O$1</f>
        <v>0306043466</v>
      </c>
      <c r="O11" s="202">
        <f>SUMIF('All 539A Disbursements'!$F:$F,N11,'All 539A Disbursements'!$G:$G)</f>
        <v>650340</v>
      </c>
      <c r="P11" s="202" t="str">
        <f t="shared" ref="P11" si="167">$B11&amp;Q$1</f>
        <v>0306043497</v>
      </c>
      <c r="Q11" s="202">
        <f>SUMIF('All 539A Disbursements'!$F:$F,P11,'All 539A Disbursements'!$G:$G)</f>
        <v>764348</v>
      </c>
      <c r="R11" s="202" t="str">
        <f t="shared" ref="R11" si="168">$B11&amp;S$1</f>
        <v>0306043525</v>
      </c>
      <c r="S11" s="202">
        <f>SUMIF('All 539A Disbursements'!$F:$F,R11,'All 539A Disbursements'!$G:$G)</f>
        <v>642981</v>
      </c>
      <c r="T11" s="202" t="str">
        <f t="shared" ref="T11" si="169">$B11&amp;U$1</f>
        <v>0306043556</v>
      </c>
      <c r="U11" s="202">
        <f>SUMIF('All 539A Disbursements'!$F:$F,T11,'All 539A Disbursements'!$G:$G)</f>
        <v>753806</v>
      </c>
      <c r="V11" s="202" t="str">
        <f t="shared" ref="V11" si="170">$B11&amp;W$1</f>
        <v>0306043586</v>
      </c>
      <c r="W11" s="202">
        <f>SUMIF('All 539A Disbursements'!$F:$F,V11,'All 539A Disbursements'!$G:$G)</f>
        <v>797309</v>
      </c>
      <c r="X11" s="202" t="str">
        <f t="shared" ref="X11:Z11" si="171">$B11&amp;Y$1</f>
        <v>0306043617</v>
      </c>
      <c r="Y11" s="202">
        <f>SUMIF('All 539A Disbursements'!$F:$F,X11,'All 539A Disbursements'!$G:$G)</f>
        <v>690471</v>
      </c>
      <c r="Z11" s="202" t="str">
        <f t="shared" si="171"/>
        <v>0306043647</v>
      </c>
      <c r="AA11" s="202">
        <f>SUMIF('All 539A Disbursements'!$F:$F,Z11,'All 539A Disbursements'!$G:$G)</f>
        <v>0</v>
      </c>
      <c r="AB11" s="202" t="str">
        <f t="shared" ref="AB11" si="172">$B11&amp;AC$1</f>
        <v>0306043678</v>
      </c>
      <c r="AC11" s="202">
        <f>SUMIF('All 539A Disbursements'!$F:$F,AB11,'All 539A Disbursements'!$G:$G)</f>
        <v>0</v>
      </c>
      <c r="AD11" s="202" t="str">
        <f t="shared" ref="AD11" si="173">$B11&amp;AE$1</f>
        <v>0306043709</v>
      </c>
      <c r="AE11" s="202">
        <f>SUMIF('All 539A Disbursements'!$F:$F,AD11,'All 539A Disbursements'!$G:$G)</f>
        <v>1275912.83</v>
      </c>
      <c r="AF11" s="202" t="str">
        <f t="shared" ref="AF11" si="174">$B11&amp;AG$1</f>
        <v>0306043739</v>
      </c>
      <c r="AG11" s="202">
        <f>SUMIF('All 539A Disbursements'!$F:$F,AF11,'All 539A Disbursements'!$G:$G)</f>
        <v>0</v>
      </c>
      <c r="AH11" s="202" t="str">
        <f t="shared" ref="AH11" si="175">$B11&amp;AI$1</f>
        <v>0306043770</v>
      </c>
      <c r="AI11" s="202">
        <f>SUMIF('All 539A Disbursements'!$F:$F,AH11,'All 539A Disbursements'!$G:$G)</f>
        <v>402690.17</v>
      </c>
      <c r="AJ11" s="202" t="str">
        <f t="shared" ref="AJ11" si="176">$B11&amp;AK$1</f>
        <v>0306043800</v>
      </c>
      <c r="AK11" s="202">
        <f>SUMIF('All 539A Disbursements'!$F:$F,AJ11,'All 539A Disbursements'!$G:$G)</f>
        <v>0</v>
      </c>
      <c r="AL11" s="202" t="str">
        <f t="shared" ref="AL11" si="177">$B11&amp;AM$1</f>
        <v>0306043831</v>
      </c>
      <c r="AM11" s="202">
        <f>SUMIF('All 539A Disbursements'!$F:$F,AL11,'All 539A Disbursements'!$G:$G)</f>
        <v>0</v>
      </c>
      <c r="AN11" s="202" t="str">
        <f t="shared" ref="AN11" si="178">$B11&amp;AO$1</f>
        <v>0306043862</v>
      </c>
      <c r="AO11" s="202">
        <f>SUMIF('All 539A Disbursements'!$F:$F,AN11,'All 539A Disbursements'!$G:$G)</f>
        <v>0</v>
      </c>
      <c r="AP11" s="202" t="str">
        <f t="shared" ref="AP11:AR11" si="179">$B11&amp;AQ$1</f>
        <v>0306043891</v>
      </c>
      <c r="AQ11" s="202">
        <f>SUMIF('All 539A Disbursements'!$F:$F,AP11,'All 539A Disbursements'!$G:$G)</f>
        <v>0</v>
      </c>
      <c r="AR11" s="202" t="str">
        <f t="shared" si="179"/>
        <v>0306043922</v>
      </c>
      <c r="AS11" s="202">
        <f>SUMIF('All 539A Disbursements'!$F:$F,AR11,'All 539A Disbursements'!$G:$G)</f>
        <v>0</v>
      </c>
      <c r="AT11" s="202" t="str">
        <f t="shared" ref="AT11" si="180">$B11&amp;AU$1</f>
        <v>0306043952</v>
      </c>
      <c r="AU11" s="202">
        <f>SUMIF('All 539A Disbursements'!$F:$F,AT11,'All 539A Disbursements'!$G:$G)</f>
        <v>0</v>
      </c>
      <c r="AV11" s="202" t="str">
        <f t="shared" ref="AV11:AX11" si="181">$B11&amp;AW$1</f>
        <v>0306043983</v>
      </c>
      <c r="AW11" s="202">
        <f>SUMIF('All 539A Disbursements'!$F:$F,AV11,'All 539A Disbursements'!$G:$G)</f>
        <v>0</v>
      </c>
      <c r="AX11" s="202" t="str">
        <f t="shared" si="181"/>
        <v>0306044013</v>
      </c>
      <c r="AY11" s="202">
        <f>SUMIF('All 539A Disbursements'!$F:$F,AX11,'All 539A Disbursements'!$G:$G)</f>
        <v>0</v>
      </c>
      <c r="AZ11" s="202" t="str">
        <f t="shared" ref="AZ11" si="182">$B11&amp;BA$1</f>
        <v>0306044044</v>
      </c>
      <c r="BA11" s="202">
        <f>SUMIF('All 539A Disbursements'!$F:$F,AZ11,'All 539A Disbursements'!$G:$G)</f>
        <v>0</v>
      </c>
      <c r="BB11" s="202" t="str">
        <f t="shared" ref="BB11" si="183">$B11&amp;BC$1</f>
        <v>0306044075</v>
      </c>
      <c r="BC11" s="202">
        <f>SUMIF('All 539A Disbursements'!$F:$F,BB11,'All 539A Disbursements'!$G:$G)</f>
        <v>0</v>
      </c>
      <c r="BD11" s="202" t="str">
        <f t="shared" ref="BD11:BH11" si="184">$B11&amp;BE$1</f>
        <v>0306044105</v>
      </c>
      <c r="BE11" s="202">
        <f>SUMIF('All 539A Disbursements'!$F:$F,BD11,'All 539A Disbursements'!$G:$G)</f>
        <v>0</v>
      </c>
      <c r="BF11" s="202" t="str">
        <f t="shared" si="22"/>
        <v>0306044136</v>
      </c>
      <c r="BG11" s="202">
        <f>SUMIF('All 539A Disbursements'!$F:$F,BF11,'All 539A Disbursements'!$G:$G)</f>
        <v>0</v>
      </c>
      <c r="BH11" s="202" t="str">
        <f t="shared" si="184"/>
        <v>0306044166</v>
      </c>
      <c r="BI11" s="202">
        <f>SUMIF('All 539A Disbursements'!$F:$F,BH11,'All 539A Disbursements'!$G:$G)</f>
        <v>0</v>
      </c>
      <c r="BJ11" s="202">
        <f t="shared" si="23"/>
        <v>7435328</v>
      </c>
      <c r="BK11" s="203">
        <f t="shared" si="24"/>
        <v>0</v>
      </c>
    </row>
    <row r="12" spans="1:64" s="199" customFormat="1" x14ac:dyDescent="0.2">
      <c r="A12" s="205" t="s">
        <v>45</v>
      </c>
      <c r="B12" s="205" t="s">
        <v>86</v>
      </c>
      <c r="C12" s="206" t="s">
        <v>87</v>
      </c>
      <c r="D12" s="207">
        <f>VLOOKUP(B12,'18-19 Allocation'!A:C,3,FALSE)</f>
        <v>4633370</v>
      </c>
      <c r="E12" s="207">
        <v>0</v>
      </c>
      <c r="F12" s="207">
        <f t="shared" si="0"/>
        <v>4633370</v>
      </c>
      <c r="G12" s="207">
        <f>-SUMIF('All 539A Disbursements'!A:A,Recon!A:A,'All 539A Disbursements'!G:G)</f>
        <v>-4633370</v>
      </c>
      <c r="H12" s="207" t="str">
        <f t="shared" si="1"/>
        <v>0701043374</v>
      </c>
      <c r="I12" s="207">
        <f>SUMIF('All 539A Disbursements'!$F:$F,H12,'All 539A Disbursements'!$G:$G)</f>
        <v>0</v>
      </c>
      <c r="J12" s="207" t="str">
        <f t="shared" si="1"/>
        <v>0701043405</v>
      </c>
      <c r="K12" s="207">
        <f>SUMIF('All 539A Disbursements'!$F:$F,J12,'All 539A Disbursements'!$G:$G)</f>
        <v>0</v>
      </c>
      <c r="L12" s="207" t="str">
        <f t="shared" ref="L12" si="185">$B12&amp;M$1</f>
        <v>0701043435</v>
      </c>
      <c r="M12" s="207">
        <f>SUMIF('All 539A Disbursements'!$F:$F,L12,'All 539A Disbursements'!$G:$G)</f>
        <v>0</v>
      </c>
      <c r="N12" s="207" t="str">
        <f t="shared" ref="N12" si="186">$B12&amp;O$1</f>
        <v>0701043466</v>
      </c>
      <c r="O12" s="207">
        <f>SUMIF('All 539A Disbursements'!$F:$F,N12,'All 539A Disbursements'!$G:$G)</f>
        <v>0</v>
      </c>
      <c r="P12" s="207" t="str">
        <f t="shared" ref="P12" si="187">$B12&amp;Q$1</f>
        <v>0701043497</v>
      </c>
      <c r="Q12" s="207">
        <f>SUMIF('All 539A Disbursements'!$F:$F,P12,'All 539A Disbursements'!$G:$G)</f>
        <v>0</v>
      </c>
      <c r="R12" s="207" t="str">
        <f t="shared" ref="R12" si="188">$B12&amp;S$1</f>
        <v>0701043525</v>
      </c>
      <c r="S12" s="207">
        <f>SUMIF('All 539A Disbursements'!$F:$F,R12,'All 539A Disbursements'!$G:$G)</f>
        <v>0</v>
      </c>
      <c r="T12" s="207" t="str">
        <f t="shared" ref="T12" si="189">$B12&amp;U$1</f>
        <v>0701043556</v>
      </c>
      <c r="U12" s="207">
        <f>SUMIF('All 539A Disbursements'!$F:$F,T12,'All 539A Disbursements'!$G:$G)</f>
        <v>699868</v>
      </c>
      <c r="V12" s="207" t="str">
        <f t="shared" ref="V12" si="190">$B12&amp;W$1</f>
        <v>0701043586</v>
      </c>
      <c r="W12" s="207">
        <f>SUMIF('All 539A Disbursements'!$F:$F,V12,'All 539A Disbursements'!$G:$G)</f>
        <v>0</v>
      </c>
      <c r="X12" s="207" t="str">
        <f t="shared" ref="X12:Z12" si="191">$B12&amp;Y$1</f>
        <v>0701043617</v>
      </c>
      <c r="Y12" s="207">
        <f>SUMIF('All 539A Disbursements'!$F:$F,X12,'All 539A Disbursements'!$G:$G)</f>
        <v>701526</v>
      </c>
      <c r="Z12" s="207" t="str">
        <f t="shared" si="191"/>
        <v>0701043647</v>
      </c>
      <c r="AA12" s="207">
        <f>SUMIF('All 539A Disbursements'!$F:$F,Z12,'All 539A Disbursements'!$G:$G)</f>
        <v>0</v>
      </c>
      <c r="AB12" s="207" t="str">
        <f t="shared" ref="AB12" si="192">$B12&amp;AC$1</f>
        <v>0701043678</v>
      </c>
      <c r="AC12" s="207">
        <f>SUMIF('All 539A Disbursements'!$F:$F,AB12,'All 539A Disbursements'!$G:$G)</f>
        <v>0</v>
      </c>
      <c r="AD12" s="207" t="str">
        <f t="shared" ref="AD12" si="193">$B12&amp;AE$1</f>
        <v>0701043709</v>
      </c>
      <c r="AE12" s="207">
        <f>SUMIF('All 539A Disbursements'!$F:$F,AD12,'All 539A Disbursements'!$G:$G)</f>
        <v>0</v>
      </c>
      <c r="AF12" s="207" t="str">
        <f t="shared" ref="AF12" si="194">$B12&amp;AG$1</f>
        <v>0701043739</v>
      </c>
      <c r="AG12" s="207">
        <f>SUMIF('All 539A Disbursements'!$F:$F,AF12,'All 539A Disbursements'!$G:$G)</f>
        <v>1343407.53</v>
      </c>
      <c r="AH12" s="207" t="str">
        <f t="shared" ref="AH12" si="195">$B12&amp;AI$1</f>
        <v>0701043770</v>
      </c>
      <c r="AI12" s="207">
        <f>SUMIF('All 539A Disbursements'!$F:$F,AH12,'All 539A Disbursements'!$G:$G)</f>
        <v>0</v>
      </c>
      <c r="AJ12" s="207" t="str">
        <f t="shared" ref="AJ12" si="196">$B12&amp;AK$1</f>
        <v>0701043800</v>
      </c>
      <c r="AK12" s="207">
        <f>SUMIF('All 539A Disbursements'!$F:$F,AJ12,'All 539A Disbursements'!$G:$G)</f>
        <v>0</v>
      </c>
      <c r="AL12" s="207" t="str">
        <f t="shared" ref="AL12" si="197">$B12&amp;AM$1</f>
        <v>0701043831</v>
      </c>
      <c r="AM12" s="207">
        <f>SUMIF('All 539A Disbursements'!$F:$F,AL12,'All 539A Disbursements'!$G:$G)</f>
        <v>1716755.22</v>
      </c>
      <c r="AN12" s="207" t="str">
        <f t="shared" ref="AN12" si="198">$B12&amp;AO$1</f>
        <v>0701043862</v>
      </c>
      <c r="AO12" s="207">
        <f>SUMIF('All 539A Disbursements'!$F:$F,AN12,'All 539A Disbursements'!$G:$G)</f>
        <v>0</v>
      </c>
      <c r="AP12" s="207" t="str">
        <f t="shared" ref="AP12:AR12" si="199">$B12&amp;AQ$1</f>
        <v>0701043891</v>
      </c>
      <c r="AQ12" s="207">
        <f>SUMIF('All 539A Disbursements'!$F:$F,AP12,'All 539A Disbursements'!$G:$G)</f>
        <v>0</v>
      </c>
      <c r="AR12" s="207" t="str">
        <f t="shared" si="199"/>
        <v>0701043922</v>
      </c>
      <c r="AS12" s="207">
        <f>SUMIF('All 539A Disbursements'!$F:$F,AR12,'All 539A Disbursements'!$G:$G)</f>
        <v>0</v>
      </c>
      <c r="AT12" s="207" t="str">
        <f t="shared" ref="AT12" si="200">$B12&amp;AU$1</f>
        <v>0701043952</v>
      </c>
      <c r="AU12" s="207">
        <f>SUMIF('All 539A Disbursements'!$F:$F,AT12,'All 539A Disbursements'!$G:$G)</f>
        <v>171813.25</v>
      </c>
      <c r="AV12" s="207" t="str">
        <f t="shared" ref="AV12:AX12" si="201">$B12&amp;AW$1</f>
        <v>0701043983</v>
      </c>
      <c r="AW12" s="207">
        <f>SUMIF('All 539A Disbursements'!$F:$F,AV12,'All 539A Disbursements'!$G:$G)</f>
        <v>0</v>
      </c>
      <c r="AX12" s="207" t="str">
        <f t="shared" si="201"/>
        <v>0701044013</v>
      </c>
      <c r="AY12" s="207">
        <f>SUMIF('All 539A Disbursements'!$F:$F,AX12,'All 539A Disbursements'!$G:$G)</f>
        <v>0</v>
      </c>
      <c r="AZ12" s="207" t="str">
        <f t="shared" ref="AZ12" si="202">$B12&amp;BA$1</f>
        <v>0701044044</v>
      </c>
      <c r="BA12" s="207">
        <f>SUMIF('All 539A Disbursements'!$F:$F,AZ12,'All 539A Disbursements'!$G:$G)</f>
        <v>0</v>
      </c>
      <c r="BB12" s="207" t="str">
        <f t="shared" ref="BB12" si="203">$B12&amp;BC$1</f>
        <v>0701044075</v>
      </c>
      <c r="BC12" s="207">
        <f>SUMIF('All 539A Disbursements'!$F:$F,BB12,'All 539A Disbursements'!$G:$G)</f>
        <v>0</v>
      </c>
      <c r="BD12" s="207" t="str">
        <f t="shared" ref="BD12:BH12" si="204">$B12&amp;BE$1</f>
        <v>0701044105</v>
      </c>
      <c r="BE12" s="207">
        <f>SUMIF('All 539A Disbursements'!$F:$F,BD12,'All 539A Disbursements'!$G:$G)</f>
        <v>0</v>
      </c>
      <c r="BF12" s="207" t="str">
        <f t="shared" si="22"/>
        <v>0701044136</v>
      </c>
      <c r="BG12" s="207">
        <f>SUMIF('All 539A Disbursements'!$F:$F,BF12,'All 539A Disbursements'!$G:$G)</f>
        <v>0</v>
      </c>
      <c r="BH12" s="207" t="str">
        <f t="shared" si="204"/>
        <v>0701044166</v>
      </c>
      <c r="BI12" s="207">
        <f>SUMIF('All 539A Disbursements'!$F:$F,BH12,'All 539A Disbursements'!$G:$G)</f>
        <v>0</v>
      </c>
      <c r="BJ12" s="207">
        <f t="shared" si="23"/>
        <v>4633370</v>
      </c>
      <c r="BK12" s="208">
        <f t="shared" si="24"/>
        <v>0</v>
      </c>
      <c r="BL12" s="198"/>
    </row>
    <row r="13" spans="1:64" x14ac:dyDescent="0.2">
      <c r="A13" s="200" t="s">
        <v>9</v>
      </c>
      <c r="B13" s="200" t="s">
        <v>88</v>
      </c>
      <c r="C13" s="201" t="s">
        <v>89</v>
      </c>
      <c r="D13" s="202">
        <f>VLOOKUP(B13,'18-19 Allocation'!A:C,3,FALSE)</f>
        <v>5464249</v>
      </c>
      <c r="E13" s="202">
        <v>0</v>
      </c>
      <c r="F13" s="202">
        <f t="shared" si="0"/>
        <v>5464249</v>
      </c>
      <c r="G13" s="202">
        <f>-SUMIF('All 539A Disbursements'!A:A,Recon!A:A,'All 539A Disbursements'!G:G)</f>
        <v>-5464249</v>
      </c>
      <c r="H13" s="202" t="str">
        <f t="shared" si="1"/>
        <v>0702043374</v>
      </c>
      <c r="I13" s="202">
        <f>SUMIF('All 539A Disbursements'!$F:$F,H13,'All 539A Disbursements'!$G:$G)</f>
        <v>235323</v>
      </c>
      <c r="J13" s="202" t="str">
        <f t="shared" si="1"/>
        <v>0702043405</v>
      </c>
      <c r="K13" s="202">
        <f>SUMIF('All 539A Disbursements'!$F:$F,J13,'All 539A Disbursements'!$G:$G)</f>
        <v>483046</v>
      </c>
      <c r="L13" s="202" t="str">
        <f t="shared" ref="L13" si="205">$B13&amp;M$1</f>
        <v>0702043435</v>
      </c>
      <c r="M13" s="202">
        <f>SUMIF('All 539A Disbursements'!$F:$F,L13,'All 539A Disbursements'!$G:$G)</f>
        <v>528948</v>
      </c>
      <c r="N13" s="202" t="str">
        <f t="shared" ref="N13" si="206">$B13&amp;O$1</f>
        <v>0702043466</v>
      </c>
      <c r="O13" s="202">
        <f>SUMIF('All 539A Disbursements'!$F:$F,N13,'All 539A Disbursements'!$G:$G)</f>
        <v>538480</v>
      </c>
      <c r="P13" s="202" t="str">
        <f t="shared" ref="P13" si="207">$B13&amp;Q$1</f>
        <v>0702043497</v>
      </c>
      <c r="Q13" s="202">
        <f>SUMIF('All 539A Disbursements'!$F:$F,P13,'All 539A Disbursements'!$G:$G)</f>
        <v>545919</v>
      </c>
      <c r="R13" s="202" t="str">
        <f t="shared" ref="R13" si="208">$B13&amp;S$1</f>
        <v>0702043525</v>
      </c>
      <c r="S13" s="202">
        <f>SUMIF('All 539A Disbursements'!$F:$F,R13,'All 539A Disbursements'!$G:$G)</f>
        <v>0</v>
      </c>
      <c r="T13" s="202" t="str">
        <f t="shared" ref="T13" si="209">$B13&amp;U$1</f>
        <v>0702043556</v>
      </c>
      <c r="U13" s="202">
        <f>SUMIF('All 539A Disbursements'!$F:$F,T13,'All 539A Disbursements'!$G:$G)</f>
        <v>566217</v>
      </c>
      <c r="V13" s="202" t="str">
        <f t="shared" ref="V13" si="210">$B13&amp;W$1</f>
        <v>0702043586</v>
      </c>
      <c r="W13" s="202">
        <f>SUMIF('All 539A Disbursements'!$F:$F,V13,'All 539A Disbursements'!$G:$G)</f>
        <v>1211567</v>
      </c>
      <c r="X13" s="202" t="str">
        <f t="shared" ref="X13:Z13" si="211">$B13&amp;Y$1</f>
        <v>0702043617</v>
      </c>
      <c r="Y13" s="202">
        <f>SUMIF('All 539A Disbursements'!$F:$F,X13,'All 539A Disbursements'!$G:$G)</f>
        <v>590442</v>
      </c>
      <c r="Z13" s="202" t="str">
        <f t="shared" si="211"/>
        <v>0702043647</v>
      </c>
      <c r="AA13" s="202">
        <f>SUMIF('All 539A Disbursements'!$F:$F,Z13,'All 539A Disbursements'!$G:$G)</f>
        <v>0</v>
      </c>
      <c r="AB13" s="202" t="str">
        <f t="shared" ref="AB13" si="212">$B13&amp;AC$1</f>
        <v>0702043678</v>
      </c>
      <c r="AC13" s="202">
        <f>SUMIF('All 539A Disbursements'!$F:$F,AB13,'All 539A Disbursements'!$G:$G)</f>
        <v>0</v>
      </c>
      <c r="AD13" s="202" t="str">
        <f t="shared" ref="AD13" si="213">$B13&amp;AE$1</f>
        <v>0702043709</v>
      </c>
      <c r="AE13" s="202">
        <f>SUMIF('All 539A Disbursements'!$F:$F,AD13,'All 539A Disbursements'!$G:$G)</f>
        <v>123153</v>
      </c>
      <c r="AF13" s="202" t="str">
        <f t="shared" ref="AF13" si="214">$B13&amp;AG$1</f>
        <v>0702043739</v>
      </c>
      <c r="AG13" s="202">
        <f>SUMIF('All 539A Disbursements'!$F:$F,AF13,'All 539A Disbursements'!$G:$G)</f>
        <v>641154</v>
      </c>
      <c r="AH13" s="202" t="str">
        <f t="shared" ref="AH13" si="215">$B13&amp;AI$1</f>
        <v>0702043770</v>
      </c>
      <c r="AI13" s="202">
        <f>SUMIF('All 539A Disbursements'!$F:$F,AH13,'All 539A Disbursements'!$G:$G)</f>
        <v>0</v>
      </c>
      <c r="AJ13" s="202" t="str">
        <f t="shared" ref="AJ13" si="216">$B13&amp;AK$1</f>
        <v>0702043800</v>
      </c>
      <c r="AK13" s="202">
        <f>SUMIF('All 539A Disbursements'!$F:$F,AJ13,'All 539A Disbursements'!$G:$G)</f>
        <v>0</v>
      </c>
      <c r="AL13" s="202" t="str">
        <f t="shared" ref="AL13" si="217">$B13&amp;AM$1</f>
        <v>0702043831</v>
      </c>
      <c r="AM13" s="202">
        <f>SUMIF('All 539A Disbursements'!$F:$F,AL13,'All 539A Disbursements'!$G:$G)</f>
        <v>0</v>
      </c>
      <c r="AN13" s="202" t="str">
        <f t="shared" ref="AN13" si="218">$B13&amp;AO$1</f>
        <v>0702043862</v>
      </c>
      <c r="AO13" s="202">
        <f>SUMIF('All 539A Disbursements'!$F:$F,AN13,'All 539A Disbursements'!$G:$G)</f>
        <v>0</v>
      </c>
      <c r="AP13" s="202" t="str">
        <f t="shared" ref="AP13:AR13" si="219">$B13&amp;AQ$1</f>
        <v>0702043891</v>
      </c>
      <c r="AQ13" s="202">
        <f>SUMIF('All 539A Disbursements'!$F:$F,AP13,'All 539A Disbursements'!$G:$G)</f>
        <v>0</v>
      </c>
      <c r="AR13" s="202" t="str">
        <f t="shared" si="219"/>
        <v>0702043922</v>
      </c>
      <c r="AS13" s="202">
        <f>SUMIF('All 539A Disbursements'!$F:$F,AR13,'All 539A Disbursements'!$G:$G)</f>
        <v>0</v>
      </c>
      <c r="AT13" s="202" t="str">
        <f t="shared" ref="AT13" si="220">$B13&amp;AU$1</f>
        <v>0702043952</v>
      </c>
      <c r="AU13" s="202">
        <f>SUMIF('All 539A Disbursements'!$F:$F,AT13,'All 539A Disbursements'!$G:$G)</f>
        <v>0</v>
      </c>
      <c r="AV13" s="202" t="str">
        <f t="shared" ref="AV13:AX13" si="221">$B13&amp;AW$1</f>
        <v>0702043983</v>
      </c>
      <c r="AW13" s="202">
        <f>SUMIF('All 539A Disbursements'!$F:$F,AV13,'All 539A Disbursements'!$G:$G)</f>
        <v>0</v>
      </c>
      <c r="AX13" s="202" t="str">
        <f t="shared" si="221"/>
        <v>0702044013</v>
      </c>
      <c r="AY13" s="202">
        <f>SUMIF('All 539A Disbursements'!$F:$F,AX13,'All 539A Disbursements'!$G:$G)</f>
        <v>0</v>
      </c>
      <c r="AZ13" s="202" t="str">
        <f t="shared" ref="AZ13" si="222">$B13&amp;BA$1</f>
        <v>0702044044</v>
      </c>
      <c r="BA13" s="202">
        <f>SUMIF('All 539A Disbursements'!$F:$F,AZ13,'All 539A Disbursements'!$G:$G)</f>
        <v>0</v>
      </c>
      <c r="BB13" s="202" t="str">
        <f t="shared" ref="BB13" si="223">$B13&amp;BC$1</f>
        <v>0702044075</v>
      </c>
      <c r="BC13" s="202">
        <f>SUMIF('All 539A Disbursements'!$F:$F,BB13,'All 539A Disbursements'!$G:$G)</f>
        <v>0</v>
      </c>
      <c r="BD13" s="202" t="str">
        <f t="shared" ref="BD13:BH13" si="224">$B13&amp;BE$1</f>
        <v>0702044105</v>
      </c>
      <c r="BE13" s="202">
        <f>SUMIF('All 539A Disbursements'!$F:$F,BD13,'All 539A Disbursements'!$G:$G)</f>
        <v>0</v>
      </c>
      <c r="BF13" s="202" t="str">
        <f t="shared" si="22"/>
        <v>0702044136</v>
      </c>
      <c r="BG13" s="202">
        <f>SUMIF('All 539A Disbursements'!$F:$F,BF13,'All 539A Disbursements'!$G:$G)</f>
        <v>0</v>
      </c>
      <c r="BH13" s="202" t="str">
        <f t="shared" si="224"/>
        <v>0702044166</v>
      </c>
      <c r="BI13" s="202">
        <f>SUMIF('All 539A Disbursements'!$F:$F,BH13,'All 539A Disbursements'!$G:$G)</f>
        <v>0</v>
      </c>
      <c r="BJ13" s="202">
        <f t="shared" si="23"/>
        <v>5464249</v>
      </c>
      <c r="BK13" s="203">
        <f t="shared" si="24"/>
        <v>0</v>
      </c>
    </row>
    <row r="14" spans="1:64" s="199" customFormat="1" x14ac:dyDescent="0.2">
      <c r="A14" s="205" t="s">
        <v>16</v>
      </c>
      <c r="B14" s="205" t="s">
        <v>90</v>
      </c>
      <c r="C14" s="206" t="s">
        <v>91</v>
      </c>
      <c r="D14" s="207">
        <f>VLOOKUP(B14,'18-19 Allocation'!A:C,3,FALSE)</f>
        <v>936821</v>
      </c>
      <c r="E14" s="207">
        <v>0</v>
      </c>
      <c r="F14" s="207">
        <f t="shared" si="0"/>
        <v>936821</v>
      </c>
      <c r="G14" s="207">
        <f>-SUMIF('All 539A Disbursements'!A:A,Recon!A:A,'All 539A Disbursements'!G:G)</f>
        <v>-936821</v>
      </c>
      <c r="H14" s="207" t="str">
        <f t="shared" si="1"/>
        <v>1501043374</v>
      </c>
      <c r="I14" s="207">
        <f>SUMIF('All 539A Disbursements'!$F:$F,H14,'All 539A Disbursements'!$G:$G)</f>
        <v>0</v>
      </c>
      <c r="J14" s="207" t="str">
        <f t="shared" si="1"/>
        <v>1501043405</v>
      </c>
      <c r="K14" s="207">
        <f>SUMIF('All 539A Disbursements'!$F:$F,J14,'All 539A Disbursements'!$G:$G)</f>
        <v>111007</v>
      </c>
      <c r="L14" s="207" t="str">
        <f t="shared" ref="L14" si="225">$B14&amp;M$1</f>
        <v>1501043435</v>
      </c>
      <c r="M14" s="207">
        <f>SUMIF('All 539A Disbursements'!$F:$F,L14,'All 539A Disbursements'!$G:$G)</f>
        <v>0</v>
      </c>
      <c r="N14" s="207" t="str">
        <f t="shared" ref="N14" si="226">$B14&amp;O$1</f>
        <v>1501043466</v>
      </c>
      <c r="O14" s="207">
        <f>SUMIF('All 539A Disbursements'!$F:$F,N14,'All 539A Disbursements'!$G:$G)</f>
        <v>156405</v>
      </c>
      <c r="P14" s="207" t="str">
        <f t="shared" ref="P14" si="227">$B14&amp;Q$1</f>
        <v>1501043497</v>
      </c>
      <c r="Q14" s="207">
        <f>SUMIF('All 539A Disbursements'!$F:$F,P14,'All 539A Disbursements'!$G:$G)</f>
        <v>42380</v>
      </c>
      <c r="R14" s="207" t="str">
        <f t="shared" ref="R14" si="228">$B14&amp;S$1</f>
        <v>1501043525</v>
      </c>
      <c r="S14" s="207">
        <f>SUMIF('All 539A Disbursements'!$F:$F,R14,'All 539A Disbursements'!$G:$G)</f>
        <v>127316</v>
      </c>
      <c r="T14" s="207" t="str">
        <f t="shared" ref="T14" si="229">$B14&amp;U$1</f>
        <v>1501043556</v>
      </c>
      <c r="U14" s="207">
        <f>SUMIF('All 539A Disbursements'!$F:$F,T14,'All 539A Disbursements'!$G:$G)</f>
        <v>0</v>
      </c>
      <c r="V14" s="207" t="str">
        <f t="shared" ref="V14" si="230">$B14&amp;W$1</f>
        <v>1501043586</v>
      </c>
      <c r="W14" s="207">
        <f>SUMIF('All 539A Disbursements'!$F:$F,V14,'All 539A Disbursements'!$G:$G)</f>
        <v>0</v>
      </c>
      <c r="X14" s="207" t="str">
        <f t="shared" ref="X14:Z14" si="231">$B14&amp;Y$1</f>
        <v>1501043617</v>
      </c>
      <c r="Y14" s="207">
        <f>SUMIF('All 539A Disbursements'!$F:$F,X14,'All 539A Disbursements'!$G:$G)</f>
        <v>264090</v>
      </c>
      <c r="Z14" s="207" t="str">
        <f t="shared" si="231"/>
        <v>1501043647</v>
      </c>
      <c r="AA14" s="207">
        <f>SUMIF('All 539A Disbursements'!$F:$F,Z14,'All 539A Disbursements'!$G:$G)</f>
        <v>0</v>
      </c>
      <c r="AB14" s="207" t="str">
        <f t="shared" ref="AB14" si="232">$B14&amp;AC$1</f>
        <v>1501043678</v>
      </c>
      <c r="AC14" s="207">
        <f>SUMIF('All 539A Disbursements'!$F:$F,AB14,'All 539A Disbursements'!$G:$G)</f>
        <v>0</v>
      </c>
      <c r="AD14" s="207" t="str">
        <f t="shared" ref="AD14" si="233">$B14&amp;AE$1</f>
        <v>1501043709</v>
      </c>
      <c r="AE14" s="207">
        <f>SUMIF('All 539A Disbursements'!$F:$F,AD14,'All 539A Disbursements'!$G:$G)</f>
        <v>0</v>
      </c>
      <c r="AF14" s="207" t="str">
        <f t="shared" ref="AF14" si="234">$B14&amp;AG$1</f>
        <v>1501043739</v>
      </c>
      <c r="AG14" s="207">
        <f>SUMIF('All 539A Disbursements'!$F:$F,AF14,'All 539A Disbursements'!$G:$G)</f>
        <v>209505</v>
      </c>
      <c r="AH14" s="207" t="str">
        <f t="shared" ref="AH14" si="235">$B14&amp;AI$1</f>
        <v>1501043770</v>
      </c>
      <c r="AI14" s="207">
        <f>SUMIF('All 539A Disbursements'!$F:$F,AH14,'All 539A Disbursements'!$G:$G)</f>
        <v>0</v>
      </c>
      <c r="AJ14" s="207" t="str">
        <f t="shared" ref="AJ14" si="236">$B14&amp;AK$1</f>
        <v>1501043800</v>
      </c>
      <c r="AK14" s="207">
        <f>SUMIF('All 539A Disbursements'!$F:$F,AJ14,'All 539A Disbursements'!$G:$G)</f>
        <v>0</v>
      </c>
      <c r="AL14" s="207" t="str">
        <f t="shared" ref="AL14" si="237">$B14&amp;AM$1</f>
        <v>1501043831</v>
      </c>
      <c r="AM14" s="207">
        <f>SUMIF('All 539A Disbursements'!$F:$F,AL14,'All 539A Disbursements'!$G:$G)</f>
        <v>0</v>
      </c>
      <c r="AN14" s="207" t="str">
        <f t="shared" ref="AN14" si="238">$B14&amp;AO$1</f>
        <v>1501043862</v>
      </c>
      <c r="AO14" s="207">
        <f>SUMIF('All 539A Disbursements'!$F:$F,AN14,'All 539A Disbursements'!$G:$G)</f>
        <v>0</v>
      </c>
      <c r="AP14" s="207" t="str">
        <f t="shared" ref="AP14:AR14" si="239">$B14&amp;AQ$1</f>
        <v>1501043891</v>
      </c>
      <c r="AQ14" s="207">
        <f>SUMIF('All 539A Disbursements'!$F:$F,AP14,'All 539A Disbursements'!$G:$G)</f>
        <v>0</v>
      </c>
      <c r="AR14" s="207" t="str">
        <f t="shared" si="239"/>
        <v>1501043922</v>
      </c>
      <c r="AS14" s="207">
        <f>SUMIF('All 539A Disbursements'!$F:$F,AR14,'All 539A Disbursements'!$G:$G)</f>
        <v>26118</v>
      </c>
      <c r="AT14" s="207" t="str">
        <f t="shared" ref="AT14" si="240">$B14&amp;AU$1</f>
        <v>1501043952</v>
      </c>
      <c r="AU14" s="207">
        <f>SUMIF('All 539A Disbursements'!$F:$F,AT14,'All 539A Disbursements'!$G:$G)</f>
        <v>0</v>
      </c>
      <c r="AV14" s="207" t="str">
        <f t="shared" ref="AV14:AX14" si="241">$B14&amp;AW$1</f>
        <v>1501043983</v>
      </c>
      <c r="AW14" s="207">
        <f>SUMIF('All 539A Disbursements'!$F:$F,AV14,'All 539A Disbursements'!$G:$G)</f>
        <v>0</v>
      </c>
      <c r="AX14" s="207" t="str">
        <f t="shared" si="241"/>
        <v>1501044013</v>
      </c>
      <c r="AY14" s="207">
        <f>SUMIF('All 539A Disbursements'!$F:$F,AX14,'All 539A Disbursements'!$G:$G)</f>
        <v>0</v>
      </c>
      <c r="AZ14" s="207" t="str">
        <f t="shared" ref="AZ14" si="242">$B14&amp;BA$1</f>
        <v>1501044044</v>
      </c>
      <c r="BA14" s="207">
        <f>SUMIF('All 539A Disbursements'!$F:$F,AZ14,'All 539A Disbursements'!$G:$G)</f>
        <v>0</v>
      </c>
      <c r="BB14" s="207" t="str">
        <f t="shared" ref="BB14" si="243">$B14&amp;BC$1</f>
        <v>1501044075</v>
      </c>
      <c r="BC14" s="207">
        <f>SUMIF('All 539A Disbursements'!$F:$F,BB14,'All 539A Disbursements'!$G:$G)</f>
        <v>0</v>
      </c>
      <c r="BD14" s="207" t="str">
        <f t="shared" ref="BD14:BH14" si="244">$B14&amp;BE$1</f>
        <v>1501044105</v>
      </c>
      <c r="BE14" s="207">
        <f>SUMIF('All 539A Disbursements'!$F:$F,BD14,'All 539A Disbursements'!$G:$G)</f>
        <v>0</v>
      </c>
      <c r="BF14" s="207" t="str">
        <f t="shared" si="22"/>
        <v>1501044136</v>
      </c>
      <c r="BG14" s="207">
        <f>SUMIF('All 539A Disbursements'!$F:$F,BF14,'All 539A Disbursements'!$G:$G)</f>
        <v>0</v>
      </c>
      <c r="BH14" s="207" t="str">
        <f t="shared" si="244"/>
        <v>1501044166</v>
      </c>
      <c r="BI14" s="207">
        <f>SUMIF('All 539A Disbursements'!$F:$F,BH14,'All 539A Disbursements'!$G:$G)</f>
        <v>0</v>
      </c>
      <c r="BJ14" s="207">
        <f t="shared" si="23"/>
        <v>936821</v>
      </c>
      <c r="BK14" s="208">
        <f t="shared" si="24"/>
        <v>0</v>
      </c>
      <c r="BL14" s="198"/>
    </row>
    <row r="15" spans="1:64" x14ac:dyDescent="0.2">
      <c r="A15" s="200" t="s">
        <v>17</v>
      </c>
      <c r="B15" s="200" t="s">
        <v>92</v>
      </c>
      <c r="C15" s="201" t="s">
        <v>93</v>
      </c>
      <c r="D15" s="202">
        <f>VLOOKUP(B15,'18-19 Allocation'!A:C,3,FALSE)</f>
        <v>16997561</v>
      </c>
      <c r="E15" s="202">
        <v>0</v>
      </c>
      <c r="F15" s="202">
        <f t="shared" si="0"/>
        <v>16997561</v>
      </c>
      <c r="G15" s="202">
        <f>-SUMIF('All 539A Disbursements'!A:A,Recon!A:A,'All 539A Disbursements'!G:G)</f>
        <v>-16997561</v>
      </c>
      <c r="H15" s="202" t="str">
        <f t="shared" si="1"/>
        <v>1601043374</v>
      </c>
      <c r="I15" s="202">
        <f>SUMIF('All 539A Disbursements'!$F:$F,H15,'All 539A Disbursements'!$G:$G)</f>
        <v>0</v>
      </c>
      <c r="J15" s="202" t="str">
        <f t="shared" si="1"/>
        <v>1601043405</v>
      </c>
      <c r="K15" s="202">
        <f>SUMIF('All 539A Disbursements'!$F:$F,J15,'All 539A Disbursements'!$G:$G)</f>
        <v>0</v>
      </c>
      <c r="L15" s="202" t="str">
        <f t="shared" ref="L15" si="245">$B15&amp;M$1</f>
        <v>1601043435</v>
      </c>
      <c r="M15" s="202">
        <f>SUMIF('All 539A Disbursements'!$F:$F,L15,'All 539A Disbursements'!$G:$G)</f>
        <v>0</v>
      </c>
      <c r="N15" s="202" t="str">
        <f t="shared" ref="N15" si="246">$B15&amp;O$1</f>
        <v>1601043466</v>
      </c>
      <c r="O15" s="202">
        <f>SUMIF('All 539A Disbursements'!$F:$F,N15,'All 539A Disbursements'!$G:$G)</f>
        <v>0</v>
      </c>
      <c r="P15" s="202" t="str">
        <f t="shared" ref="P15" si="247">$B15&amp;Q$1</f>
        <v>1601043497</v>
      </c>
      <c r="Q15" s="202">
        <f>SUMIF('All 539A Disbursements'!$F:$F,P15,'All 539A Disbursements'!$G:$G)</f>
        <v>1689566</v>
      </c>
      <c r="R15" s="202" t="str">
        <f t="shared" ref="R15" si="248">$B15&amp;S$1</f>
        <v>1601043525</v>
      </c>
      <c r="S15" s="202">
        <f>SUMIF('All 539A Disbursements'!$F:$F,R15,'All 539A Disbursements'!$G:$G)</f>
        <v>0</v>
      </c>
      <c r="T15" s="202" t="str">
        <f t="shared" ref="T15" si="249">$B15&amp;U$1</f>
        <v>1601043556</v>
      </c>
      <c r="U15" s="202">
        <f>SUMIF('All 539A Disbursements'!$F:$F,T15,'All 539A Disbursements'!$G:$G)</f>
        <v>4358599</v>
      </c>
      <c r="V15" s="202" t="str">
        <f t="shared" ref="V15" si="250">$B15&amp;W$1</f>
        <v>1601043586</v>
      </c>
      <c r="W15" s="202">
        <f>SUMIF('All 539A Disbursements'!$F:$F,V15,'All 539A Disbursements'!$G:$G)</f>
        <v>980633</v>
      </c>
      <c r="X15" s="202" t="str">
        <f t="shared" ref="X15:Z15" si="251">$B15&amp;Y$1</f>
        <v>1601043617</v>
      </c>
      <c r="Y15" s="202">
        <f>SUMIF('All 539A Disbursements'!$F:$F,X15,'All 539A Disbursements'!$G:$G)</f>
        <v>3966246</v>
      </c>
      <c r="Z15" s="202" t="str">
        <f t="shared" si="251"/>
        <v>1601043647</v>
      </c>
      <c r="AA15" s="202">
        <f>SUMIF('All 539A Disbursements'!$F:$F,Z15,'All 539A Disbursements'!$G:$G)</f>
        <v>0</v>
      </c>
      <c r="AB15" s="202" t="str">
        <f t="shared" ref="AB15" si="252">$B15&amp;AC$1</f>
        <v>1601043678</v>
      </c>
      <c r="AC15" s="202">
        <f>SUMIF('All 539A Disbursements'!$F:$F,AB15,'All 539A Disbursements'!$G:$G)</f>
        <v>0</v>
      </c>
      <c r="AD15" s="202" t="str">
        <f t="shared" ref="AD15" si="253">$B15&amp;AE$1</f>
        <v>1601043709</v>
      </c>
      <c r="AE15" s="202">
        <f>SUMIF('All 539A Disbursements'!$F:$F,AD15,'All 539A Disbursements'!$G:$G)</f>
        <v>3604945.23</v>
      </c>
      <c r="AF15" s="202" t="str">
        <f t="shared" ref="AF15" si="254">$B15&amp;AG$1</f>
        <v>1601043739</v>
      </c>
      <c r="AG15" s="202">
        <f>SUMIF('All 539A Disbursements'!$F:$F,AF15,'All 539A Disbursements'!$G:$G)</f>
        <v>0</v>
      </c>
      <c r="AH15" s="202" t="str">
        <f t="shared" ref="AH15" si="255">$B15&amp;AI$1</f>
        <v>1601043770</v>
      </c>
      <c r="AI15" s="202">
        <f>SUMIF('All 539A Disbursements'!$F:$F,AH15,'All 539A Disbursements'!$G:$G)</f>
        <v>2397571.77</v>
      </c>
      <c r="AJ15" s="202" t="str">
        <f t="shared" ref="AJ15" si="256">$B15&amp;AK$1</f>
        <v>1601043800</v>
      </c>
      <c r="AK15" s="202">
        <f>SUMIF('All 539A Disbursements'!$F:$F,AJ15,'All 539A Disbursements'!$G:$G)</f>
        <v>0</v>
      </c>
      <c r="AL15" s="202" t="str">
        <f t="shared" ref="AL15" si="257">$B15&amp;AM$1</f>
        <v>1601043831</v>
      </c>
      <c r="AM15" s="202">
        <f>SUMIF('All 539A Disbursements'!$F:$F,AL15,'All 539A Disbursements'!$G:$G)</f>
        <v>0</v>
      </c>
      <c r="AN15" s="202" t="str">
        <f t="shared" ref="AN15" si="258">$B15&amp;AO$1</f>
        <v>1601043862</v>
      </c>
      <c r="AO15" s="202">
        <f>SUMIF('All 539A Disbursements'!$F:$F,AN15,'All 539A Disbursements'!$G:$G)</f>
        <v>0</v>
      </c>
      <c r="AP15" s="202" t="str">
        <f t="shared" ref="AP15:AR15" si="259">$B15&amp;AQ$1</f>
        <v>1601043891</v>
      </c>
      <c r="AQ15" s="202">
        <f>SUMIF('All 539A Disbursements'!$F:$F,AP15,'All 539A Disbursements'!$G:$G)</f>
        <v>0</v>
      </c>
      <c r="AR15" s="202" t="str">
        <f t="shared" si="259"/>
        <v>1601043922</v>
      </c>
      <c r="AS15" s="202">
        <f>SUMIF('All 539A Disbursements'!$F:$F,AR15,'All 539A Disbursements'!$G:$G)</f>
        <v>0</v>
      </c>
      <c r="AT15" s="202" t="str">
        <f t="shared" ref="AT15" si="260">$B15&amp;AU$1</f>
        <v>1601043952</v>
      </c>
      <c r="AU15" s="202">
        <f>SUMIF('All 539A Disbursements'!$F:$F,AT15,'All 539A Disbursements'!$G:$G)</f>
        <v>0</v>
      </c>
      <c r="AV15" s="202" t="str">
        <f t="shared" ref="AV15:AX15" si="261">$B15&amp;AW$1</f>
        <v>1601043983</v>
      </c>
      <c r="AW15" s="202">
        <f>SUMIF('All 539A Disbursements'!$F:$F,AV15,'All 539A Disbursements'!$G:$G)</f>
        <v>0</v>
      </c>
      <c r="AX15" s="202" t="str">
        <f t="shared" si="261"/>
        <v>1601044013</v>
      </c>
      <c r="AY15" s="202">
        <f>SUMIF('All 539A Disbursements'!$F:$F,AX15,'All 539A Disbursements'!$G:$G)</f>
        <v>0</v>
      </c>
      <c r="AZ15" s="202" t="str">
        <f t="shared" ref="AZ15" si="262">$B15&amp;BA$1</f>
        <v>1601044044</v>
      </c>
      <c r="BA15" s="202">
        <f>SUMIF('All 539A Disbursements'!$F:$F,AZ15,'All 539A Disbursements'!$G:$G)</f>
        <v>0</v>
      </c>
      <c r="BB15" s="202" t="str">
        <f t="shared" ref="BB15" si="263">$B15&amp;BC$1</f>
        <v>1601044075</v>
      </c>
      <c r="BC15" s="202">
        <f>SUMIF('All 539A Disbursements'!$F:$F,BB15,'All 539A Disbursements'!$G:$G)</f>
        <v>0</v>
      </c>
      <c r="BD15" s="202" t="str">
        <f t="shared" ref="BD15:BH15" si="264">$B15&amp;BE$1</f>
        <v>1601044105</v>
      </c>
      <c r="BE15" s="202">
        <f>SUMIF('All 539A Disbursements'!$F:$F,BD15,'All 539A Disbursements'!$G:$G)</f>
        <v>0</v>
      </c>
      <c r="BF15" s="202" t="str">
        <f t="shared" si="22"/>
        <v>1601044136</v>
      </c>
      <c r="BG15" s="202">
        <f>SUMIF('All 539A Disbursements'!$F:$F,BF15,'All 539A Disbursements'!$G:$G)</f>
        <v>0</v>
      </c>
      <c r="BH15" s="202" t="str">
        <f t="shared" si="264"/>
        <v>1601044166</v>
      </c>
      <c r="BI15" s="202">
        <f>SUMIF('All 539A Disbursements'!$F:$F,BH15,'All 539A Disbursements'!$G:$G)</f>
        <v>0</v>
      </c>
      <c r="BJ15" s="202">
        <f t="shared" si="23"/>
        <v>16997561</v>
      </c>
      <c r="BK15" s="203">
        <f t="shared" si="24"/>
        <v>0</v>
      </c>
    </row>
    <row r="16" spans="1:64" s="199" customFormat="1" x14ac:dyDescent="0.2">
      <c r="A16" s="205" t="s">
        <v>18</v>
      </c>
      <c r="B16" s="205" t="s">
        <v>95</v>
      </c>
      <c r="C16" s="206" t="s">
        <v>96</v>
      </c>
      <c r="D16" s="207">
        <f>VLOOKUP(B16,'18-19 Allocation'!A:C,3,FALSE)</f>
        <v>9158950</v>
      </c>
      <c r="E16" s="207">
        <v>0</v>
      </c>
      <c r="F16" s="207">
        <f t="shared" si="0"/>
        <v>9158950</v>
      </c>
      <c r="G16" s="207">
        <f>-SUMIF('All 539A Disbursements'!A:A,Recon!A:A,'All 539A Disbursements'!G:G)</f>
        <v>-9158950</v>
      </c>
      <c r="H16" s="207" t="str">
        <f t="shared" si="1"/>
        <v>1801043374</v>
      </c>
      <c r="I16" s="207">
        <f>SUMIF('All 539A Disbursements'!$F:$F,H16,'All 539A Disbursements'!$G:$G)</f>
        <v>1557954</v>
      </c>
      <c r="J16" s="207" t="str">
        <f t="shared" si="1"/>
        <v>1801043405</v>
      </c>
      <c r="K16" s="207">
        <f>SUMIF('All 539A Disbursements'!$F:$F,J16,'All 539A Disbursements'!$G:$G)</f>
        <v>760010</v>
      </c>
      <c r="L16" s="207" t="str">
        <f t="shared" ref="L16" si="265">$B16&amp;M$1</f>
        <v>1801043435</v>
      </c>
      <c r="M16" s="207">
        <f>SUMIF('All 539A Disbursements'!$F:$F,L16,'All 539A Disbursements'!$G:$G)</f>
        <v>760020</v>
      </c>
      <c r="N16" s="207" t="str">
        <f t="shared" ref="N16" si="266">$B16&amp;O$1</f>
        <v>1801043466</v>
      </c>
      <c r="O16" s="207">
        <f>SUMIF('All 539A Disbursements'!$F:$F,N16,'All 539A Disbursements'!$G:$G)</f>
        <v>758513</v>
      </c>
      <c r="P16" s="207" t="str">
        <f t="shared" ref="P16" si="267">$B16&amp;Q$1</f>
        <v>1801043497</v>
      </c>
      <c r="Q16" s="207">
        <f>SUMIF('All 539A Disbursements'!$F:$F,P16,'All 539A Disbursements'!$G:$G)</f>
        <v>864493</v>
      </c>
      <c r="R16" s="207" t="str">
        <f t="shared" ref="R16" si="268">$B16&amp;S$1</f>
        <v>1801043525</v>
      </c>
      <c r="S16" s="207">
        <f>SUMIF('All 539A Disbursements'!$F:$F,R16,'All 539A Disbursements'!$G:$G)</f>
        <v>645755</v>
      </c>
      <c r="T16" s="207" t="str">
        <f t="shared" ref="T16" si="269">$B16&amp;U$1</f>
        <v>1801043556</v>
      </c>
      <c r="U16" s="207">
        <f>SUMIF('All 539A Disbursements'!$F:$F,T16,'All 539A Disbursements'!$G:$G)</f>
        <v>748447</v>
      </c>
      <c r="V16" s="207" t="str">
        <f t="shared" ref="V16" si="270">$B16&amp;W$1</f>
        <v>1801043586</v>
      </c>
      <c r="W16" s="207">
        <f>SUMIF('All 539A Disbursements'!$F:$F,V16,'All 539A Disbursements'!$G:$G)</f>
        <v>745988</v>
      </c>
      <c r="X16" s="207" t="str">
        <f t="shared" ref="X16:Z16" si="271">$B16&amp;Y$1</f>
        <v>1801043617</v>
      </c>
      <c r="Y16" s="207">
        <f>SUMIF('All 539A Disbursements'!$F:$F,X16,'All 539A Disbursements'!$G:$G)</f>
        <v>746201</v>
      </c>
      <c r="Z16" s="207" t="str">
        <f t="shared" si="271"/>
        <v>1801043647</v>
      </c>
      <c r="AA16" s="207">
        <f>SUMIF('All 539A Disbursements'!$F:$F,Z16,'All 539A Disbursements'!$G:$G)</f>
        <v>750715</v>
      </c>
      <c r="AB16" s="207" t="str">
        <f t="shared" ref="AB16" si="272">$B16&amp;AC$1</f>
        <v>1801043678</v>
      </c>
      <c r="AC16" s="207">
        <f>SUMIF('All 539A Disbursements'!$F:$F,AB16,'All 539A Disbursements'!$G:$G)</f>
        <v>791900</v>
      </c>
      <c r="AD16" s="207" t="str">
        <f t="shared" ref="AD16" si="273">$B16&amp;AE$1</f>
        <v>1801043709</v>
      </c>
      <c r="AE16" s="207">
        <f>SUMIF('All 539A Disbursements'!$F:$F,AD16,'All 539A Disbursements'!$G:$G)</f>
        <v>28954</v>
      </c>
      <c r="AF16" s="207" t="str">
        <f t="shared" ref="AF16" si="274">$B16&amp;AG$1</f>
        <v>1801043739</v>
      </c>
      <c r="AG16" s="207">
        <f>SUMIF('All 539A Disbursements'!$F:$F,AF16,'All 539A Disbursements'!$G:$G)</f>
        <v>0</v>
      </c>
      <c r="AH16" s="207" t="str">
        <f t="shared" ref="AH16" si="275">$B16&amp;AI$1</f>
        <v>1801043770</v>
      </c>
      <c r="AI16" s="207">
        <f>SUMIF('All 539A Disbursements'!$F:$F,AH16,'All 539A Disbursements'!$G:$G)</f>
        <v>0</v>
      </c>
      <c r="AJ16" s="207" t="str">
        <f t="shared" ref="AJ16" si="276">$B16&amp;AK$1</f>
        <v>1801043800</v>
      </c>
      <c r="AK16" s="207">
        <f>SUMIF('All 539A Disbursements'!$F:$F,AJ16,'All 539A Disbursements'!$G:$G)</f>
        <v>0</v>
      </c>
      <c r="AL16" s="207" t="str">
        <f t="shared" ref="AL16" si="277">$B16&amp;AM$1</f>
        <v>1801043831</v>
      </c>
      <c r="AM16" s="207">
        <f>SUMIF('All 539A Disbursements'!$F:$F,AL16,'All 539A Disbursements'!$G:$G)</f>
        <v>0</v>
      </c>
      <c r="AN16" s="207" t="str">
        <f t="shared" ref="AN16" si="278">$B16&amp;AO$1</f>
        <v>1801043862</v>
      </c>
      <c r="AO16" s="207">
        <f>SUMIF('All 539A Disbursements'!$F:$F,AN16,'All 539A Disbursements'!$G:$G)</f>
        <v>0</v>
      </c>
      <c r="AP16" s="207" t="str">
        <f t="shared" ref="AP16:AR16" si="279">$B16&amp;AQ$1</f>
        <v>1801043891</v>
      </c>
      <c r="AQ16" s="207">
        <f>SUMIF('All 539A Disbursements'!$F:$F,AP16,'All 539A Disbursements'!$G:$G)</f>
        <v>0</v>
      </c>
      <c r="AR16" s="207" t="str">
        <f t="shared" si="279"/>
        <v>1801043922</v>
      </c>
      <c r="AS16" s="207">
        <f>SUMIF('All 539A Disbursements'!$F:$F,AR16,'All 539A Disbursements'!$G:$G)</f>
        <v>0</v>
      </c>
      <c r="AT16" s="207" t="str">
        <f t="shared" ref="AT16" si="280">$B16&amp;AU$1</f>
        <v>1801043952</v>
      </c>
      <c r="AU16" s="207">
        <f>SUMIF('All 539A Disbursements'!$F:$F,AT16,'All 539A Disbursements'!$G:$G)</f>
        <v>0</v>
      </c>
      <c r="AV16" s="207" t="str">
        <f t="shared" ref="AV16:AX16" si="281">$B16&amp;AW$1</f>
        <v>1801043983</v>
      </c>
      <c r="AW16" s="207">
        <f>SUMIF('All 539A Disbursements'!$F:$F,AV16,'All 539A Disbursements'!$G:$G)</f>
        <v>0</v>
      </c>
      <c r="AX16" s="207" t="str">
        <f t="shared" si="281"/>
        <v>1801044013</v>
      </c>
      <c r="AY16" s="207">
        <f>SUMIF('All 539A Disbursements'!$F:$F,AX16,'All 539A Disbursements'!$G:$G)</f>
        <v>0</v>
      </c>
      <c r="AZ16" s="207" t="str">
        <f t="shared" ref="AZ16" si="282">$B16&amp;BA$1</f>
        <v>1801044044</v>
      </c>
      <c r="BA16" s="207">
        <f>SUMIF('All 539A Disbursements'!$F:$F,AZ16,'All 539A Disbursements'!$G:$G)</f>
        <v>0</v>
      </c>
      <c r="BB16" s="207" t="str">
        <f t="shared" ref="BB16" si="283">$B16&amp;BC$1</f>
        <v>1801044075</v>
      </c>
      <c r="BC16" s="207">
        <f>SUMIF('All 539A Disbursements'!$F:$F,BB16,'All 539A Disbursements'!$G:$G)</f>
        <v>0</v>
      </c>
      <c r="BD16" s="207" t="str">
        <f t="shared" ref="BD16:BH16" si="284">$B16&amp;BE$1</f>
        <v>1801044105</v>
      </c>
      <c r="BE16" s="207">
        <f>SUMIF('All 539A Disbursements'!$F:$F,BD16,'All 539A Disbursements'!$G:$G)</f>
        <v>0</v>
      </c>
      <c r="BF16" s="207" t="str">
        <f t="shared" si="22"/>
        <v>1801044136</v>
      </c>
      <c r="BG16" s="207">
        <f>SUMIF('All 539A Disbursements'!$F:$F,BF16,'All 539A Disbursements'!$G:$G)</f>
        <v>0</v>
      </c>
      <c r="BH16" s="207" t="str">
        <f t="shared" si="284"/>
        <v>1801044166</v>
      </c>
      <c r="BI16" s="207">
        <f>SUMIF('All 539A Disbursements'!$F:$F,BH16,'All 539A Disbursements'!$G:$G)</f>
        <v>0</v>
      </c>
      <c r="BJ16" s="207">
        <f t="shared" si="23"/>
        <v>9158950</v>
      </c>
      <c r="BK16" s="208">
        <f t="shared" si="24"/>
        <v>0</v>
      </c>
      <c r="BL16" s="198"/>
    </row>
    <row r="17" spans="1:64" x14ac:dyDescent="0.2">
      <c r="A17" s="200" t="s">
        <v>19</v>
      </c>
      <c r="B17" s="209" t="s">
        <v>1061</v>
      </c>
      <c r="C17" s="201" t="s">
        <v>94</v>
      </c>
      <c r="D17" s="202">
        <f>VLOOKUP(B17,'18-19 Allocation'!A:C,3,FALSE)</f>
        <v>1172351</v>
      </c>
      <c r="E17" s="202">
        <v>0</v>
      </c>
      <c r="F17" s="202">
        <f t="shared" si="0"/>
        <v>1172351</v>
      </c>
      <c r="G17" s="202">
        <f>-SUMIF('All 539A Disbursements'!A:A,Recon!A:A,'All 539A Disbursements'!G:G)</f>
        <v>-1172351</v>
      </c>
      <c r="H17" s="202" t="str">
        <f t="shared" si="1"/>
        <v>1901043374</v>
      </c>
      <c r="I17" s="202">
        <f>SUMIF('All 539A Disbursements'!$F:$F,H17,'All 539A Disbursements'!$G:$G)</f>
        <v>0</v>
      </c>
      <c r="J17" s="202" t="str">
        <f t="shared" si="1"/>
        <v>1901043405</v>
      </c>
      <c r="K17" s="202">
        <f>SUMIF('All 539A Disbursements'!$F:$F,J17,'All 539A Disbursements'!$G:$G)</f>
        <v>0</v>
      </c>
      <c r="L17" s="202" t="str">
        <f t="shared" ref="L17" si="285">$B17&amp;M$1</f>
        <v>1901043435</v>
      </c>
      <c r="M17" s="202">
        <f>SUMIF('All 539A Disbursements'!$F:$F,L17,'All 539A Disbursements'!$G:$G)</f>
        <v>0</v>
      </c>
      <c r="N17" s="202" t="str">
        <f t="shared" ref="N17" si="286">$B17&amp;O$1</f>
        <v>1901043466</v>
      </c>
      <c r="O17" s="202">
        <f>SUMIF('All 539A Disbursements'!$F:$F,N17,'All 539A Disbursements'!$G:$G)</f>
        <v>0</v>
      </c>
      <c r="P17" s="202" t="str">
        <f t="shared" ref="P17" si="287">$B17&amp;Q$1</f>
        <v>1901043497</v>
      </c>
      <c r="Q17" s="202">
        <f>SUMIF('All 539A Disbursements'!$F:$F,P17,'All 539A Disbursements'!$G:$G)</f>
        <v>363993</v>
      </c>
      <c r="R17" s="202" t="str">
        <f t="shared" ref="R17" si="288">$B17&amp;S$1</f>
        <v>1901043525</v>
      </c>
      <c r="S17" s="202">
        <f>SUMIF('All 539A Disbursements'!$F:$F,R17,'All 539A Disbursements'!$G:$G)</f>
        <v>0</v>
      </c>
      <c r="T17" s="202" t="str">
        <f t="shared" ref="T17" si="289">$B17&amp;U$1</f>
        <v>1901043556</v>
      </c>
      <c r="U17" s="202">
        <f>SUMIF('All 539A Disbursements'!$F:$F,T17,'All 539A Disbursements'!$G:$G)</f>
        <v>0</v>
      </c>
      <c r="V17" s="202" t="str">
        <f t="shared" ref="V17" si="290">$B17&amp;W$1</f>
        <v>1901043586</v>
      </c>
      <c r="W17" s="202">
        <f>SUMIF('All 539A Disbursements'!$F:$F,V17,'All 539A Disbursements'!$G:$G)</f>
        <v>345057</v>
      </c>
      <c r="X17" s="202" t="str">
        <f t="shared" ref="X17:Z17" si="291">$B17&amp;Y$1</f>
        <v>1901043617</v>
      </c>
      <c r="Y17" s="202">
        <f>SUMIF('All 539A Disbursements'!$F:$F,X17,'All 539A Disbursements'!$G:$G)</f>
        <v>455582</v>
      </c>
      <c r="Z17" s="202" t="str">
        <f t="shared" si="291"/>
        <v>1901043647</v>
      </c>
      <c r="AA17" s="202">
        <f>SUMIF('All 539A Disbursements'!$F:$F,Z17,'All 539A Disbursements'!$G:$G)</f>
        <v>0</v>
      </c>
      <c r="AB17" s="202" t="str">
        <f t="shared" ref="AB17" si="292">$B17&amp;AC$1</f>
        <v>1901043678</v>
      </c>
      <c r="AC17" s="202">
        <f>SUMIF('All 539A Disbursements'!$F:$F,AB17,'All 539A Disbursements'!$G:$G)</f>
        <v>0</v>
      </c>
      <c r="AD17" s="202" t="str">
        <f t="shared" ref="AD17" si="293">$B17&amp;AE$1</f>
        <v>1901043709</v>
      </c>
      <c r="AE17" s="202">
        <f>SUMIF('All 539A Disbursements'!$F:$F,AD17,'All 539A Disbursements'!$G:$G)</f>
        <v>7719</v>
      </c>
      <c r="AF17" s="202" t="str">
        <f t="shared" ref="AF17" si="294">$B17&amp;AG$1</f>
        <v>1901043739</v>
      </c>
      <c r="AG17" s="202">
        <f>SUMIF('All 539A Disbursements'!$F:$F,AF17,'All 539A Disbursements'!$G:$G)</f>
        <v>0</v>
      </c>
      <c r="AH17" s="202" t="str">
        <f t="shared" ref="AH17" si="295">$B17&amp;AI$1</f>
        <v>1901043770</v>
      </c>
      <c r="AI17" s="202">
        <f>SUMIF('All 539A Disbursements'!$F:$F,AH17,'All 539A Disbursements'!$G:$G)</f>
        <v>0</v>
      </c>
      <c r="AJ17" s="202" t="str">
        <f t="shared" ref="AJ17" si="296">$B17&amp;AK$1</f>
        <v>1901043800</v>
      </c>
      <c r="AK17" s="202">
        <f>SUMIF('All 539A Disbursements'!$F:$F,AJ17,'All 539A Disbursements'!$G:$G)</f>
        <v>0</v>
      </c>
      <c r="AL17" s="202" t="str">
        <f t="shared" ref="AL17" si="297">$B17&amp;AM$1</f>
        <v>1901043831</v>
      </c>
      <c r="AM17" s="202">
        <f>SUMIF('All 539A Disbursements'!$F:$F,AL17,'All 539A Disbursements'!$G:$G)</f>
        <v>0</v>
      </c>
      <c r="AN17" s="202" t="str">
        <f t="shared" ref="AN17" si="298">$B17&amp;AO$1</f>
        <v>1901043862</v>
      </c>
      <c r="AO17" s="202">
        <f>SUMIF('All 539A Disbursements'!$F:$F,AN17,'All 539A Disbursements'!$G:$G)</f>
        <v>0</v>
      </c>
      <c r="AP17" s="202" t="str">
        <f t="shared" ref="AP17:AR17" si="299">$B17&amp;AQ$1</f>
        <v>1901043891</v>
      </c>
      <c r="AQ17" s="202">
        <f>SUMIF('All 539A Disbursements'!$F:$F,AP17,'All 539A Disbursements'!$G:$G)</f>
        <v>0</v>
      </c>
      <c r="AR17" s="202" t="str">
        <f t="shared" si="299"/>
        <v>1901043922</v>
      </c>
      <c r="AS17" s="202">
        <f>SUMIF('All 539A Disbursements'!$F:$F,AR17,'All 539A Disbursements'!$G:$G)</f>
        <v>0</v>
      </c>
      <c r="AT17" s="202" t="str">
        <f t="shared" ref="AT17" si="300">$B17&amp;AU$1</f>
        <v>1901043952</v>
      </c>
      <c r="AU17" s="202">
        <f>SUMIF('All 539A Disbursements'!$F:$F,AT17,'All 539A Disbursements'!$G:$G)</f>
        <v>0</v>
      </c>
      <c r="AV17" s="202" t="str">
        <f t="shared" ref="AV17:AX17" si="301">$B17&amp;AW$1</f>
        <v>1901043983</v>
      </c>
      <c r="AW17" s="202">
        <f>SUMIF('All 539A Disbursements'!$F:$F,AV17,'All 539A Disbursements'!$G:$G)</f>
        <v>0</v>
      </c>
      <c r="AX17" s="202" t="str">
        <f t="shared" si="301"/>
        <v>1901044013</v>
      </c>
      <c r="AY17" s="202">
        <f>SUMIF('All 539A Disbursements'!$F:$F,AX17,'All 539A Disbursements'!$G:$G)</f>
        <v>0</v>
      </c>
      <c r="AZ17" s="202" t="str">
        <f t="shared" ref="AZ17" si="302">$B17&amp;BA$1</f>
        <v>1901044044</v>
      </c>
      <c r="BA17" s="202">
        <f>SUMIF('All 539A Disbursements'!$F:$F,AZ17,'All 539A Disbursements'!$G:$G)</f>
        <v>0</v>
      </c>
      <c r="BB17" s="202" t="str">
        <f t="shared" ref="BB17" si="303">$B17&amp;BC$1</f>
        <v>1901044075</v>
      </c>
      <c r="BC17" s="202">
        <f>SUMIF('All 539A Disbursements'!$F:$F,BB17,'All 539A Disbursements'!$G:$G)</f>
        <v>0</v>
      </c>
      <c r="BD17" s="202" t="str">
        <f t="shared" ref="BD17:BH17" si="304">$B17&amp;BE$1</f>
        <v>1901044105</v>
      </c>
      <c r="BE17" s="202">
        <f>SUMIF('All 539A Disbursements'!$F:$F,BD17,'All 539A Disbursements'!$G:$G)</f>
        <v>0</v>
      </c>
      <c r="BF17" s="202" t="str">
        <f t="shared" si="22"/>
        <v>1901044136</v>
      </c>
      <c r="BG17" s="202">
        <f>SUMIF('All 539A Disbursements'!$F:$F,BF17,'All 539A Disbursements'!$G:$G)</f>
        <v>0</v>
      </c>
      <c r="BH17" s="202" t="str">
        <f t="shared" si="304"/>
        <v>1901044166</v>
      </c>
      <c r="BI17" s="202">
        <f>SUMIF('All 539A Disbursements'!$F:$F,BH17,'All 539A Disbursements'!$G:$G)</f>
        <v>0</v>
      </c>
      <c r="BJ17" s="202">
        <f t="shared" si="23"/>
        <v>1172351</v>
      </c>
      <c r="BK17" s="203">
        <f t="shared" si="24"/>
        <v>0</v>
      </c>
    </row>
    <row r="18" spans="1:64" s="199" customFormat="1" x14ac:dyDescent="0.2">
      <c r="A18" s="210" t="s">
        <v>591</v>
      </c>
      <c r="B18" s="210" t="s">
        <v>1065</v>
      </c>
      <c r="C18" s="206" t="s">
        <v>3255</v>
      </c>
      <c r="D18" s="207">
        <f>VLOOKUP(B18,'18-19 Allocation'!A:C,3,FALSE)</f>
        <v>420101</v>
      </c>
      <c r="E18" s="207">
        <v>0</v>
      </c>
      <c r="F18" s="207">
        <f t="shared" si="0"/>
        <v>420101</v>
      </c>
      <c r="G18" s="207">
        <f>-SUMIF('All 539A Disbursements'!A:A,Recon!A:A,'All 539A Disbursements'!G:G)</f>
        <v>-420101</v>
      </c>
      <c r="H18" s="207" t="str">
        <f t="shared" si="1"/>
        <v>1920543374</v>
      </c>
      <c r="I18" s="207">
        <f>SUMIF('All 539A Disbursements'!$F:$F,H18,'All 539A Disbursements'!$G:$G)</f>
        <v>0</v>
      </c>
      <c r="J18" s="207" t="str">
        <f t="shared" si="1"/>
        <v>1920543405</v>
      </c>
      <c r="K18" s="207">
        <f>SUMIF('All 539A Disbursements'!$F:$F,J18,'All 539A Disbursements'!$G:$G)</f>
        <v>0</v>
      </c>
      <c r="L18" s="207" t="str">
        <f t="shared" ref="L18" si="305">$B18&amp;M$1</f>
        <v>1920543435</v>
      </c>
      <c r="M18" s="207">
        <f>SUMIF('All 539A Disbursements'!$F:$F,L18,'All 539A Disbursements'!$G:$G)</f>
        <v>0</v>
      </c>
      <c r="N18" s="207" t="str">
        <f t="shared" ref="N18" si="306">$B18&amp;O$1</f>
        <v>1920543466</v>
      </c>
      <c r="O18" s="207">
        <f>SUMIF('All 539A Disbursements'!$F:$F,N18,'All 539A Disbursements'!$G:$G)</f>
        <v>165154</v>
      </c>
      <c r="P18" s="207" t="str">
        <f t="shared" ref="P18" si="307">$B18&amp;Q$1</f>
        <v>1920543497</v>
      </c>
      <c r="Q18" s="207">
        <f>SUMIF('All 539A Disbursements'!$F:$F,P18,'All 539A Disbursements'!$G:$G)</f>
        <v>0</v>
      </c>
      <c r="R18" s="207" t="str">
        <f t="shared" ref="R18" si="308">$B18&amp;S$1</f>
        <v>1920543525</v>
      </c>
      <c r="S18" s="207">
        <f>SUMIF('All 539A Disbursements'!$F:$F,R18,'All 539A Disbursements'!$G:$G)</f>
        <v>0</v>
      </c>
      <c r="T18" s="207" t="str">
        <f t="shared" ref="T18" si="309">$B18&amp;U$1</f>
        <v>1920543556</v>
      </c>
      <c r="U18" s="207">
        <f>SUMIF('All 539A Disbursements'!$F:$F,T18,'All 539A Disbursements'!$G:$G)</f>
        <v>80545</v>
      </c>
      <c r="V18" s="207" t="str">
        <f t="shared" ref="V18" si="310">$B18&amp;W$1</f>
        <v>1920543586</v>
      </c>
      <c r="W18" s="207">
        <f>SUMIF('All 539A Disbursements'!$F:$F,V18,'All 539A Disbursements'!$G:$G)</f>
        <v>110716</v>
      </c>
      <c r="X18" s="207" t="str">
        <f t="shared" ref="X18:Z18" si="311">$B18&amp;Y$1</f>
        <v>1920543617</v>
      </c>
      <c r="Y18" s="207">
        <f>SUMIF('All 539A Disbursements'!$F:$F,X18,'All 539A Disbursements'!$G:$G)</f>
        <v>62728</v>
      </c>
      <c r="Z18" s="207" t="str">
        <f t="shared" si="311"/>
        <v>1920543647</v>
      </c>
      <c r="AA18" s="207">
        <f>SUMIF('All 539A Disbursements'!$F:$F,Z18,'All 539A Disbursements'!$G:$G)</f>
        <v>0</v>
      </c>
      <c r="AB18" s="207" t="str">
        <f t="shared" ref="AB18" si="312">$B18&amp;AC$1</f>
        <v>1920543678</v>
      </c>
      <c r="AC18" s="207">
        <f>SUMIF('All 539A Disbursements'!$F:$F,AB18,'All 539A Disbursements'!$G:$G)</f>
        <v>0</v>
      </c>
      <c r="AD18" s="207" t="str">
        <f t="shared" ref="AD18" si="313">$B18&amp;AE$1</f>
        <v>1920543709</v>
      </c>
      <c r="AE18" s="207">
        <f>SUMIF('All 539A Disbursements'!$F:$F,AD18,'All 539A Disbursements'!$G:$G)</f>
        <v>0</v>
      </c>
      <c r="AF18" s="207" t="str">
        <f t="shared" ref="AF18" si="314">$B18&amp;AG$1</f>
        <v>1920543739</v>
      </c>
      <c r="AG18" s="207">
        <f>SUMIF('All 539A Disbursements'!$F:$F,AF18,'All 539A Disbursements'!$G:$G)</f>
        <v>0</v>
      </c>
      <c r="AH18" s="207" t="str">
        <f t="shared" ref="AH18" si="315">$B18&amp;AI$1</f>
        <v>1920543770</v>
      </c>
      <c r="AI18" s="207">
        <f>SUMIF('All 539A Disbursements'!$F:$F,AH18,'All 539A Disbursements'!$G:$G)</f>
        <v>0</v>
      </c>
      <c r="AJ18" s="207" t="str">
        <f t="shared" ref="AJ18" si="316">$B18&amp;AK$1</f>
        <v>1920543800</v>
      </c>
      <c r="AK18" s="207">
        <f>SUMIF('All 539A Disbursements'!$F:$F,AJ18,'All 539A Disbursements'!$G:$G)</f>
        <v>0</v>
      </c>
      <c r="AL18" s="207" t="str">
        <f t="shared" ref="AL18" si="317">$B18&amp;AM$1</f>
        <v>1920543831</v>
      </c>
      <c r="AM18" s="207">
        <f>SUMIF('All 539A Disbursements'!$F:$F,AL18,'All 539A Disbursements'!$G:$G)</f>
        <v>0</v>
      </c>
      <c r="AN18" s="207" t="str">
        <f t="shared" ref="AN18" si="318">$B18&amp;AO$1</f>
        <v>1920543862</v>
      </c>
      <c r="AO18" s="207">
        <f>SUMIF('All 539A Disbursements'!$F:$F,AN18,'All 539A Disbursements'!$G:$G)</f>
        <v>958</v>
      </c>
      <c r="AP18" s="207" t="str">
        <f t="shared" ref="AP18:AR18" si="319">$B18&amp;AQ$1</f>
        <v>1920543891</v>
      </c>
      <c r="AQ18" s="207">
        <f>SUMIF('All 539A Disbursements'!$F:$F,AP18,'All 539A Disbursements'!$G:$G)</f>
        <v>0</v>
      </c>
      <c r="AR18" s="207" t="str">
        <f t="shared" si="319"/>
        <v>1920543922</v>
      </c>
      <c r="AS18" s="207">
        <f>SUMIF('All 539A Disbursements'!$F:$F,AR18,'All 539A Disbursements'!$G:$G)</f>
        <v>0</v>
      </c>
      <c r="AT18" s="207" t="str">
        <f t="shared" ref="AT18" si="320">$B18&amp;AU$1</f>
        <v>1920543952</v>
      </c>
      <c r="AU18" s="207">
        <f>SUMIF('All 539A Disbursements'!$F:$F,AT18,'All 539A Disbursements'!$G:$G)</f>
        <v>0</v>
      </c>
      <c r="AV18" s="207" t="str">
        <f t="shared" ref="AV18:AX18" si="321">$B18&amp;AW$1</f>
        <v>1920543983</v>
      </c>
      <c r="AW18" s="207">
        <f>SUMIF('All 539A Disbursements'!$F:$F,AV18,'All 539A Disbursements'!$G:$G)</f>
        <v>0</v>
      </c>
      <c r="AX18" s="207" t="str">
        <f t="shared" si="321"/>
        <v>1920544013</v>
      </c>
      <c r="AY18" s="207">
        <f>SUMIF('All 539A Disbursements'!$F:$F,AX18,'All 539A Disbursements'!$G:$G)</f>
        <v>0</v>
      </c>
      <c r="AZ18" s="207" t="str">
        <f t="shared" ref="AZ18" si="322">$B18&amp;BA$1</f>
        <v>1920544044</v>
      </c>
      <c r="BA18" s="207">
        <f>SUMIF('All 539A Disbursements'!$F:$F,AZ18,'All 539A Disbursements'!$G:$G)</f>
        <v>0</v>
      </c>
      <c r="BB18" s="207" t="str">
        <f t="shared" ref="BB18" si="323">$B18&amp;BC$1</f>
        <v>1920544075</v>
      </c>
      <c r="BC18" s="207">
        <f>SUMIF('All 539A Disbursements'!$F:$F,BB18,'All 539A Disbursements'!$G:$G)</f>
        <v>0</v>
      </c>
      <c r="BD18" s="207" t="str">
        <f t="shared" ref="BD18:BH18" si="324">$B18&amp;BE$1</f>
        <v>1920544105</v>
      </c>
      <c r="BE18" s="207">
        <f>SUMIF('All 539A Disbursements'!$F:$F,BD18,'All 539A Disbursements'!$G:$G)</f>
        <v>0</v>
      </c>
      <c r="BF18" s="207" t="str">
        <f t="shared" si="22"/>
        <v>1920544136</v>
      </c>
      <c r="BG18" s="207">
        <f>SUMIF('All 539A Disbursements'!$F:$F,BF18,'All 539A Disbursements'!$G:$G)</f>
        <v>0</v>
      </c>
      <c r="BH18" s="207" t="str">
        <f t="shared" si="324"/>
        <v>1920544166</v>
      </c>
      <c r="BI18" s="207">
        <f>SUMIF('All 539A Disbursements'!$F:$F,BH18,'All 539A Disbursements'!$G:$G)</f>
        <v>0</v>
      </c>
      <c r="BJ18" s="207">
        <f t="shared" si="23"/>
        <v>420101</v>
      </c>
      <c r="BK18" s="208">
        <f t="shared" si="24"/>
        <v>0</v>
      </c>
      <c r="BL18" s="198"/>
    </row>
    <row r="19" spans="1:64" x14ac:dyDescent="0.2">
      <c r="A19" s="200" t="s">
        <v>27</v>
      </c>
      <c r="B19" s="200" t="s">
        <v>97</v>
      </c>
      <c r="C19" s="201" t="s">
        <v>98</v>
      </c>
      <c r="D19" s="202">
        <f>VLOOKUP(B19,'18-19 Allocation'!A:C,3,FALSE)</f>
        <v>2323154</v>
      </c>
      <c r="E19" s="202">
        <v>0</v>
      </c>
      <c r="F19" s="202">
        <f t="shared" si="0"/>
        <v>2323154</v>
      </c>
      <c r="G19" s="202">
        <f>-SUMIF('All 539A Disbursements'!A:A,Recon!A:A,'All 539A Disbursements'!G:G)</f>
        <v>-2323154</v>
      </c>
      <c r="H19" s="202" t="str">
        <f t="shared" si="1"/>
        <v>2102043374</v>
      </c>
      <c r="I19" s="202">
        <f>SUMIF('All 539A Disbursements'!$F:$F,H19,'All 539A Disbursements'!$G:$G)</f>
        <v>0</v>
      </c>
      <c r="J19" s="202" t="str">
        <f t="shared" si="1"/>
        <v>2102043405</v>
      </c>
      <c r="K19" s="202">
        <f>SUMIF('All 539A Disbursements'!$F:$F,J19,'All 539A Disbursements'!$G:$G)</f>
        <v>0</v>
      </c>
      <c r="L19" s="202" t="str">
        <f t="shared" ref="L19" si="325">$B19&amp;M$1</f>
        <v>2102043435</v>
      </c>
      <c r="M19" s="202">
        <f>SUMIF('All 539A Disbursements'!$F:$F,L19,'All 539A Disbursements'!$G:$G)</f>
        <v>0</v>
      </c>
      <c r="N19" s="202" t="str">
        <f t="shared" ref="N19" si="326">$B19&amp;O$1</f>
        <v>2102043466</v>
      </c>
      <c r="O19" s="202">
        <f>SUMIF('All 539A Disbursements'!$F:$F,N19,'All 539A Disbursements'!$G:$G)</f>
        <v>0</v>
      </c>
      <c r="P19" s="202" t="str">
        <f t="shared" ref="P19" si="327">$B19&amp;Q$1</f>
        <v>2102043497</v>
      </c>
      <c r="Q19" s="202">
        <f>SUMIF('All 539A Disbursements'!$F:$F,P19,'All 539A Disbursements'!$G:$G)</f>
        <v>0</v>
      </c>
      <c r="R19" s="202" t="str">
        <f t="shared" ref="R19" si="328">$B19&amp;S$1</f>
        <v>2102043525</v>
      </c>
      <c r="S19" s="202">
        <f>SUMIF('All 539A Disbursements'!$F:$F,R19,'All 539A Disbursements'!$G:$G)</f>
        <v>0</v>
      </c>
      <c r="T19" s="202" t="str">
        <f t="shared" ref="T19" si="329">$B19&amp;U$1</f>
        <v>2102043556</v>
      </c>
      <c r="U19" s="202">
        <f>SUMIF('All 539A Disbursements'!$F:$F,T19,'All 539A Disbursements'!$G:$G)</f>
        <v>0</v>
      </c>
      <c r="V19" s="202" t="str">
        <f t="shared" ref="V19" si="330">$B19&amp;W$1</f>
        <v>2102043586</v>
      </c>
      <c r="W19" s="202">
        <f>SUMIF('All 539A Disbursements'!$F:$F,V19,'All 539A Disbursements'!$G:$G)</f>
        <v>0</v>
      </c>
      <c r="X19" s="202" t="str">
        <f t="shared" ref="X19:Z19" si="331">$B19&amp;Y$1</f>
        <v>2102043617</v>
      </c>
      <c r="Y19" s="202">
        <f>SUMIF('All 539A Disbursements'!$F:$F,X19,'All 539A Disbursements'!$G:$G)</f>
        <v>568240</v>
      </c>
      <c r="Z19" s="202" t="str">
        <f t="shared" si="331"/>
        <v>2102043647</v>
      </c>
      <c r="AA19" s="202">
        <f>SUMIF('All 539A Disbursements'!$F:$F,Z19,'All 539A Disbursements'!$G:$G)</f>
        <v>0</v>
      </c>
      <c r="AB19" s="202" t="str">
        <f t="shared" ref="AB19" si="332">$B19&amp;AC$1</f>
        <v>2102043678</v>
      </c>
      <c r="AC19" s="202">
        <f>SUMIF('All 539A Disbursements'!$F:$F,AB19,'All 539A Disbursements'!$G:$G)</f>
        <v>0</v>
      </c>
      <c r="AD19" s="202" t="str">
        <f t="shared" ref="AD19" si="333">$B19&amp;AE$1</f>
        <v>2102043709</v>
      </c>
      <c r="AE19" s="202">
        <f>SUMIF('All 539A Disbursements'!$F:$F,AD19,'All 539A Disbursements'!$G:$G)</f>
        <v>630906.86</v>
      </c>
      <c r="AF19" s="202" t="str">
        <f t="shared" ref="AF19" si="334">$B19&amp;AG$1</f>
        <v>2102043739</v>
      </c>
      <c r="AG19" s="202">
        <f>SUMIF('All 539A Disbursements'!$F:$F,AF19,'All 539A Disbursements'!$G:$G)</f>
        <v>0</v>
      </c>
      <c r="AH19" s="202" t="str">
        <f t="shared" ref="AH19" si="335">$B19&amp;AI$1</f>
        <v>2102043770</v>
      </c>
      <c r="AI19" s="202">
        <f>SUMIF('All 539A Disbursements'!$F:$F,AH19,'All 539A Disbursements'!$G:$G)</f>
        <v>0</v>
      </c>
      <c r="AJ19" s="202" t="str">
        <f t="shared" ref="AJ19" si="336">$B19&amp;AK$1</f>
        <v>2102043800</v>
      </c>
      <c r="AK19" s="202">
        <f>SUMIF('All 539A Disbursements'!$F:$F,AJ19,'All 539A Disbursements'!$G:$G)</f>
        <v>0</v>
      </c>
      <c r="AL19" s="202" t="str">
        <f t="shared" ref="AL19" si="337">$B19&amp;AM$1</f>
        <v>2102043831</v>
      </c>
      <c r="AM19" s="202">
        <f>SUMIF('All 539A Disbursements'!$F:$F,AL19,'All 539A Disbursements'!$G:$G)</f>
        <v>0</v>
      </c>
      <c r="AN19" s="202" t="str">
        <f t="shared" ref="AN19" si="338">$B19&amp;AO$1</f>
        <v>2102043862</v>
      </c>
      <c r="AO19" s="202">
        <f>SUMIF('All 539A Disbursements'!$F:$F,AN19,'All 539A Disbursements'!$G:$G)</f>
        <v>0</v>
      </c>
      <c r="AP19" s="202" t="str">
        <f t="shared" ref="AP19:AR19" si="339">$B19&amp;AQ$1</f>
        <v>2102043891</v>
      </c>
      <c r="AQ19" s="202">
        <f>SUMIF('All 539A Disbursements'!$F:$F,AP19,'All 539A Disbursements'!$G:$G)</f>
        <v>0</v>
      </c>
      <c r="AR19" s="202" t="str">
        <f t="shared" si="339"/>
        <v>2102043922</v>
      </c>
      <c r="AS19" s="202">
        <f>SUMIF('All 539A Disbursements'!$F:$F,AR19,'All 539A Disbursements'!$G:$G)</f>
        <v>1124007.1399999999</v>
      </c>
      <c r="AT19" s="202" t="str">
        <f t="shared" ref="AT19" si="340">$B19&amp;AU$1</f>
        <v>2102043952</v>
      </c>
      <c r="AU19" s="202">
        <f>SUMIF('All 539A Disbursements'!$F:$F,AT19,'All 539A Disbursements'!$G:$G)</f>
        <v>0</v>
      </c>
      <c r="AV19" s="202" t="str">
        <f t="shared" ref="AV19:AX19" si="341">$B19&amp;AW$1</f>
        <v>2102043983</v>
      </c>
      <c r="AW19" s="202">
        <f>SUMIF('All 539A Disbursements'!$F:$F,AV19,'All 539A Disbursements'!$G:$G)</f>
        <v>0</v>
      </c>
      <c r="AX19" s="202" t="str">
        <f t="shared" si="341"/>
        <v>2102044013</v>
      </c>
      <c r="AY19" s="202">
        <f>SUMIF('All 539A Disbursements'!$F:$F,AX19,'All 539A Disbursements'!$G:$G)</f>
        <v>0</v>
      </c>
      <c r="AZ19" s="202" t="str">
        <f t="shared" ref="AZ19" si="342">$B19&amp;BA$1</f>
        <v>2102044044</v>
      </c>
      <c r="BA19" s="202">
        <f>SUMIF('All 539A Disbursements'!$F:$F,AZ19,'All 539A Disbursements'!$G:$G)</f>
        <v>0</v>
      </c>
      <c r="BB19" s="202" t="str">
        <f t="shared" ref="BB19" si="343">$B19&amp;BC$1</f>
        <v>2102044075</v>
      </c>
      <c r="BC19" s="202">
        <f>SUMIF('All 539A Disbursements'!$F:$F,BB19,'All 539A Disbursements'!$G:$G)</f>
        <v>0</v>
      </c>
      <c r="BD19" s="202" t="str">
        <f t="shared" ref="BD19:BH19" si="344">$B19&amp;BE$1</f>
        <v>2102044105</v>
      </c>
      <c r="BE19" s="202">
        <f>SUMIF('All 539A Disbursements'!$F:$F,BD19,'All 539A Disbursements'!$G:$G)</f>
        <v>0</v>
      </c>
      <c r="BF19" s="202" t="str">
        <f t="shared" si="22"/>
        <v>2102044136</v>
      </c>
      <c r="BG19" s="202">
        <f>SUMIF('All 539A Disbursements'!$F:$F,BF19,'All 539A Disbursements'!$G:$G)</f>
        <v>0</v>
      </c>
      <c r="BH19" s="202" t="str">
        <f t="shared" si="344"/>
        <v>2102044166</v>
      </c>
      <c r="BI19" s="202">
        <f>SUMIF('All 539A Disbursements'!$F:$F,BH19,'All 539A Disbursements'!$G:$G)</f>
        <v>0</v>
      </c>
      <c r="BJ19" s="202">
        <f t="shared" si="23"/>
        <v>2323154</v>
      </c>
      <c r="BK19" s="203">
        <f t="shared" si="24"/>
        <v>0</v>
      </c>
    </row>
    <row r="20" spans="1:64" s="199" customFormat="1" x14ac:dyDescent="0.2">
      <c r="A20" s="205" t="s">
        <v>58</v>
      </c>
      <c r="B20" s="205" t="s">
        <v>99</v>
      </c>
      <c r="C20" s="206" t="s">
        <v>100</v>
      </c>
      <c r="D20" s="207">
        <f>VLOOKUP(B20,'18-19 Allocation'!A:C,3,FALSE)</f>
        <v>1740141</v>
      </c>
      <c r="E20" s="207">
        <v>0</v>
      </c>
      <c r="F20" s="207">
        <f t="shared" si="0"/>
        <v>1740141</v>
      </c>
      <c r="G20" s="207">
        <f>-SUMIF('All 539A Disbursements'!A:A,Recon!A:A,'All 539A Disbursements'!G:G)</f>
        <v>-1740141</v>
      </c>
      <c r="H20" s="207" t="str">
        <f t="shared" si="1"/>
        <v>2103043374</v>
      </c>
      <c r="I20" s="207">
        <f>SUMIF('All 539A Disbursements'!$F:$F,H20,'All 539A Disbursements'!$G:$G)</f>
        <v>0</v>
      </c>
      <c r="J20" s="207" t="str">
        <f t="shared" si="1"/>
        <v>2103043405</v>
      </c>
      <c r="K20" s="207">
        <f>SUMIF('All 539A Disbursements'!$F:$F,J20,'All 539A Disbursements'!$G:$G)</f>
        <v>0</v>
      </c>
      <c r="L20" s="207" t="str">
        <f t="shared" ref="L20" si="345">$B20&amp;M$1</f>
        <v>2103043435</v>
      </c>
      <c r="M20" s="207">
        <f>SUMIF('All 539A Disbursements'!$F:$F,L20,'All 539A Disbursements'!$G:$G)</f>
        <v>131605</v>
      </c>
      <c r="N20" s="207" t="str">
        <f t="shared" ref="N20" si="346">$B20&amp;O$1</f>
        <v>2103043466</v>
      </c>
      <c r="O20" s="207">
        <f>SUMIF('All 539A Disbursements'!$F:$F,N20,'All 539A Disbursements'!$G:$G)</f>
        <v>133967</v>
      </c>
      <c r="P20" s="207" t="str">
        <f t="shared" ref="P20" si="347">$B20&amp;Q$1</f>
        <v>2103043497</v>
      </c>
      <c r="Q20" s="207">
        <f>SUMIF('All 539A Disbursements'!$F:$F,P20,'All 539A Disbursements'!$G:$G)</f>
        <v>135305</v>
      </c>
      <c r="R20" s="207" t="str">
        <f t="shared" ref="R20" si="348">$B20&amp;S$1</f>
        <v>2103043525</v>
      </c>
      <c r="S20" s="207">
        <f>SUMIF('All 539A Disbursements'!$F:$F,R20,'All 539A Disbursements'!$G:$G)</f>
        <v>148233</v>
      </c>
      <c r="T20" s="207" t="str">
        <f t="shared" ref="T20" si="349">$B20&amp;U$1</f>
        <v>2103043556</v>
      </c>
      <c r="U20" s="207">
        <f>SUMIF('All 539A Disbursements'!$F:$F,T20,'All 539A Disbursements'!$G:$G)</f>
        <v>0</v>
      </c>
      <c r="V20" s="207" t="str">
        <f t="shared" ref="V20" si="350">$B20&amp;W$1</f>
        <v>2103043586</v>
      </c>
      <c r="W20" s="207">
        <f>SUMIF('All 539A Disbursements'!$F:$F,V20,'All 539A Disbursements'!$G:$G)</f>
        <v>265247</v>
      </c>
      <c r="X20" s="207" t="str">
        <f t="shared" ref="X20:Z20" si="351">$B20&amp;Y$1</f>
        <v>2103043617</v>
      </c>
      <c r="Y20" s="207">
        <f>SUMIF('All 539A Disbursements'!$F:$F,X20,'All 539A Disbursements'!$G:$G)</f>
        <v>134866</v>
      </c>
      <c r="Z20" s="207" t="str">
        <f t="shared" si="351"/>
        <v>2103043647</v>
      </c>
      <c r="AA20" s="207">
        <f>SUMIF('All 539A Disbursements'!$F:$F,Z20,'All 539A Disbursements'!$G:$G)</f>
        <v>0</v>
      </c>
      <c r="AB20" s="207" t="str">
        <f t="shared" ref="AB20" si="352">$B20&amp;AC$1</f>
        <v>2103043678</v>
      </c>
      <c r="AC20" s="207">
        <f>SUMIF('All 539A Disbursements'!$F:$F,AB20,'All 539A Disbursements'!$G:$G)</f>
        <v>0</v>
      </c>
      <c r="AD20" s="207" t="str">
        <f t="shared" ref="AD20" si="353">$B20&amp;AE$1</f>
        <v>2103043709</v>
      </c>
      <c r="AE20" s="207">
        <f>SUMIF('All 539A Disbursements'!$F:$F,AD20,'All 539A Disbursements'!$G:$G)</f>
        <v>469687</v>
      </c>
      <c r="AF20" s="207" t="str">
        <f t="shared" ref="AF20" si="354">$B20&amp;AG$1</f>
        <v>2103043739</v>
      </c>
      <c r="AG20" s="207">
        <f>SUMIF('All 539A Disbursements'!$F:$F,AF20,'All 539A Disbursements'!$G:$G)</f>
        <v>0</v>
      </c>
      <c r="AH20" s="207" t="str">
        <f t="shared" ref="AH20" si="355">$B20&amp;AI$1</f>
        <v>2103043770</v>
      </c>
      <c r="AI20" s="207">
        <f>SUMIF('All 539A Disbursements'!$F:$F,AH20,'All 539A Disbursements'!$G:$G)</f>
        <v>321231</v>
      </c>
      <c r="AJ20" s="207" t="str">
        <f t="shared" ref="AJ20" si="356">$B20&amp;AK$1</f>
        <v>2103043800</v>
      </c>
      <c r="AK20" s="207">
        <f>SUMIF('All 539A Disbursements'!$F:$F,AJ20,'All 539A Disbursements'!$G:$G)</f>
        <v>0</v>
      </c>
      <c r="AL20" s="207" t="str">
        <f t="shared" ref="AL20" si="357">$B20&amp;AM$1</f>
        <v>2103043831</v>
      </c>
      <c r="AM20" s="207">
        <f>SUMIF('All 539A Disbursements'!$F:$F,AL20,'All 539A Disbursements'!$G:$G)</f>
        <v>0</v>
      </c>
      <c r="AN20" s="207" t="str">
        <f t="shared" ref="AN20" si="358">$B20&amp;AO$1</f>
        <v>2103043862</v>
      </c>
      <c r="AO20" s="207">
        <f>SUMIF('All 539A Disbursements'!$F:$F,AN20,'All 539A Disbursements'!$G:$G)</f>
        <v>0</v>
      </c>
      <c r="AP20" s="207" t="str">
        <f t="shared" ref="AP20:AR20" si="359">$B20&amp;AQ$1</f>
        <v>2103043891</v>
      </c>
      <c r="AQ20" s="207">
        <f>SUMIF('All 539A Disbursements'!$F:$F,AP20,'All 539A Disbursements'!$G:$G)</f>
        <v>0</v>
      </c>
      <c r="AR20" s="207" t="str">
        <f t="shared" si="359"/>
        <v>2103043922</v>
      </c>
      <c r="AS20" s="207">
        <f>SUMIF('All 539A Disbursements'!$F:$F,AR20,'All 539A Disbursements'!$G:$G)</f>
        <v>0</v>
      </c>
      <c r="AT20" s="207" t="str">
        <f t="shared" ref="AT20" si="360">$B20&amp;AU$1</f>
        <v>2103043952</v>
      </c>
      <c r="AU20" s="207">
        <f>SUMIF('All 539A Disbursements'!$F:$F,AT20,'All 539A Disbursements'!$G:$G)</f>
        <v>0</v>
      </c>
      <c r="AV20" s="207" t="str">
        <f t="shared" ref="AV20:AX20" si="361">$B20&amp;AW$1</f>
        <v>2103043983</v>
      </c>
      <c r="AW20" s="207">
        <f>SUMIF('All 539A Disbursements'!$F:$F,AV20,'All 539A Disbursements'!$G:$G)</f>
        <v>0</v>
      </c>
      <c r="AX20" s="207" t="str">
        <f t="shared" si="361"/>
        <v>2103044013</v>
      </c>
      <c r="AY20" s="207">
        <f>SUMIF('All 539A Disbursements'!$F:$F,AX20,'All 539A Disbursements'!$G:$G)</f>
        <v>0</v>
      </c>
      <c r="AZ20" s="207" t="str">
        <f t="shared" ref="AZ20" si="362">$B20&amp;BA$1</f>
        <v>2103044044</v>
      </c>
      <c r="BA20" s="207">
        <f>SUMIF('All 539A Disbursements'!$F:$F,AZ20,'All 539A Disbursements'!$G:$G)</f>
        <v>0</v>
      </c>
      <c r="BB20" s="207" t="str">
        <f t="shared" ref="BB20" si="363">$B20&amp;BC$1</f>
        <v>2103044075</v>
      </c>
      <c r="BC20" s="207">
        <f>SUMIF('All 539A Disbursements'!$F:$F,BB20,'All 539A Disbursements'!$G:$G)</f>
        <v>0</v>
      </c>
      <c r="BD20" s="207" t="str">
        <f t="shared" ref="BD20:BH20" si="364">$B20&amp;BE$1</f>
        <v>2103044105</v>
      </c>
      <c r="BE20" s="207">
        <f>SUMIF('All 539A Disbursements'!$F:$F,BD20,'All 539A Disbursements'!$G:$G)</f>
        <v>0</v>
      </c>
      <c r="BF20" s="207" t="str">
        <f t="shared" si="22"/>
        <v>2103044136</v>
      </c>
      <c r="BG20" s="207">
        <f>SUMIF('All 539A Disbursements'!$F:$F,BF20,'All 539A Disbursements'!$G:$G)</f>
        <v>0</v>
      </c>
      <c r="BH20" s="207" t="str">
        <f t="shared" si="364"/>
        <v>2103044166</v>
      </c>
      <c r="BI20" s="207">
        <f>SUMIF('All 539A Disbursements'!$F:$F,BH20,'All 539A Disbursements'!$G:$G)</f>
        <v>0</v>
      </c>
      <c r="BJ20" s="207">
        <f t="shared" si="23"/>
        <v>1740141</v>
      </c>
      <c r="BK20" s="208">
        <f t="shared" si="24"/>
        <v>0</v>
      </c>
      <c r="BL20" s="198"/>
    </row>
    <row r="21" spans="1:64" x14ac:dyDescent="0.2">
      <c r="A21" s="200" t="s">
        <v>24</v>
      </c>
      <c r="B21" s="200" t="s">
        <v>101</v>
      </c>
      <c r="C21" s="201" t="s">
        <v>102</v>
      </c>
      <c r="D21" s="202">
        <f>VLOOKUP(B21,'18-19 Allocation'!A:C,3,FALSE)</f>
        <v>1306960</v>
      </c>
      <c r="E21" s="202">
        <v>0</v>
      </c>
      <c r="F21" s="202">
        <f t="shared" si="0"/>
        <v>1306960</v>
      </c>
      <c r="G21" s="202">
        <f>-SUMIF('All 539A Disbursements'!A:A,Recon!A:A,'All 539A Disbursements'!G:G)</f>
        <v>-1306960</v>
      </c>
      <c r="H21" s="202" t="str">
        <f t="shared" si="1"/>
        <v>2104043374</v>
      </c>
      <c r="I21" s="202">
        <f>SUMIF('All 539A Disbursements'!$F:$F,H21,'All 539A Disbursements'!$G:$G)</f>
        <v>271447</v>
      </c>
      <c r="J21" s="202" t="str">
        <f t="shared" si="1"/>
        <v>2104043405</v>
      </c>
      <c r="K21" s="202">
        <f>SUMIF('All 539A Disbursements'!$F:$F,J21,'All 539A Disbursements'!$G:$G)</f>
        <v>141044</v>
      </c>
      <c r="L21" s="202" t="str">
        <f t="shared" ref="L21" si="365">$B21&amp;M$1</f>
        <v>2104043435</v>
      </c>
      <c r="M21" s="202">
        <f>SUMIF('All 539A Disbursements'!$F:$F,L21,'All 539A Disbursements'!$G:$G)</f>
        <v>101672</v>
      </c>
      <c r="N21" s="202" t="str">
        <f t="shared" ref="N21" si="366">$B21&amp;O$1</f>
        <v>2104043466</v>
      </c>
      <c r="O21" s="202">
        <f>SUMIF('All 539A Disbursements'!$F:$F,N21,'All 539A Disbursements'!$G:$G)</f>
        <v>107496</v>
      </c>
      <c r="P21" s="202" t="str">
        <f t="shared" ref="P21" si="367">$B21&amp;Q$1</f>
        <v>2104043497</v>
      </c>
      <c r="Q21" s="202">
        <f>SUMIF('All 539A Disbursements'!$F:$F,P21,'All 539A Disbursements'!$G:$G)</f>
        <v>127514</v>
      </c>
      <c r="R21" s="202" t="str">
        <f t="shared" ref="R21" si="368">$B21&amp;S$1</f>
        <v>2104043525</v>
      </c>
      <c r="S21" s="202">
        <f>SUMIF('All 539A Disbursements'!$F:$F,R21,'All 539A Disbursements'!$G:$G)</f>
        <v>0</v>
      </c>
      <c r="T21" s="202" t="str">
        <f t="shared" ref="T21" si="369">$B21&amp;U$1</f>
        <v>2104043556</v>
      </c>
      <c r="U21" s="202">
        <f>SUMIF('All 539A Disbursements'!$F:$F,T21,'All 539A Disbursements'!$G:$G)</f>
        <v>214481</v>
      </c>
      <c r="V21" s="202" t="str">
        <f t="shared" ref="V21" si="370">$B21&amp;W$1</f>
        <v>2104043586</v>
      </c>
      <c r="W21" s="202">
        <f>SUMIF('All 539A Disbursements'!$F:$F,V21,'All 539A Disbursements'!$G:$G)</f>
        <v>107140</v>
      </c>
      <c r="X21" s="202" t="str">
        <f t="shared" ref="X21:Z21" si="371">$B21&amp;Y$1</f>
        <v>2104043617</v>
      </c>
      <c r="Y21" s="202">
        <f>SUMIF('All 539A Disbursements'!$F:$F,X21,'All 539A Disbursements'!$G:$G)</f>
        <v>236166</v>
      </c>
      <c r="Z21" s="202" t="str">
        <f t="shared" si="371"/>
        <v>2104043647</v>
      </c>
      <c r="AA21" s="202">
        <f>SUMIF('All 539A Disbursements'!$F:$F,Z21,'All 539A Disbursements'!$G:$G)</f>
        <v>0</v>
      </c>
      <c r="AB21" s="202" t="str">
        <f t="shared" ref="AB21" si="372">$B21&amp;AC$1</f>
        <v>2104043678</v>
      </c>
      <c r="AC21" s="202">
        <f>SUMIF('All 539A Disbursements'!$F:$F,AB21,'All 539A Disbursements'!$G:$G)</f>
        <v>0</v>
      </c>
      <c r="AD21" s="202" t="str">
        <f t="shared" ref="AD21" si="373">$B21&amp;AE$1</f>
        <v>2104043709</v>
      </c>
      <c r="AE21" s="202">
        <f>SUMIF('All 539A Disbursements'!$F:$F,AD21,'All 539A Disbursements'!$G:$G)</f>
        <v>0</v>
      </c>
      <c r="AF21" s="202" t="str">
        <f t="shared" ref="AF21" si="374">$B21&amp;AG$1</f>
        <v>2104043739</v>
      </c>
      <c r="AG21" s="202">
        <f>SUMIF('All 539A Disbursements'!$F:$F,AF21,'All 539A Disbursements'!$G:$G)</f>
        <v>0</v>
      </c>
      <c r="AH21" s="202" t="str">
        <f t="shared" ref="AH21" si="375">$B21&amp;AI$1</f>
        <v>2104043770</v>
      </c>
      <c r="AI21" s="202">
        <f>SUMIF('All 539A Disbursements'!$F:$F,AH21,'All 539A Disbursements'!$G:$G)</f>
        <v>0</v>
      </c>
      <c r="AJ21" s="202" t="str">
        <f t="shared" ref="AJ21" si="376">$B21&amp;AK$1</f>
        <v>2104043800</v>
      </c>
      <c r="AK21" s="202">
        <f>SUMIF('All 539A Disbursements'!$F:$F,AJ21,'All 539A Disbursements'!$G:$G)</f>
        <v>0</v>
      </c>
      <c r="AL21" s="202" t="str">
        <f t="shared" ref="AL21" si="377">$B21&amp;AM$1</f>
        <v>2104043831</v>
      </c>
      <c r="AM21" s="202">
        <f>SUMIF('All 539A Disbursements'!$F:$F,AL21,'All 539A Disbursements'!$G:$G)</f>
        <v>0</v>
      </c>
      <c r="AN21" s="202" t="str">
        <f t="shared" ref="AN21" si="378">$B21&amp;AO$1</f>
        <v>2104043862</v>
      </c>
      <c r="AO21" s="202">
        <f>SUMIF('All 539A Disbursements'!$F:$F,AN21,'All 539A Disbursements'!$G:$G)</f>
        <v>0</v>
      </c>
      <c r="AP21" s="202" t="str">
        <f t="shared" ref="AP21:AR21" si="379">$B21&amp;AQ$1</f>
        <v>2104043891</v>
      </c>
      <c r="AQ21" s="202">
        <f>SUMIF('All 539A Disbursements'!$F:$F,AP21,'All 539A Disbursements'!$G:$G)</f>
        <v>0</v>
      </c>
      <c r="AR21" s="202" t="str">
        <f t="shared" si="379"/>
        <v>2104043922</v>
      </c>
      <c r="AS21" s="202">
        <f>SUMIF('All 539A Disbursements'!$F:$F,AR21,'All 539A Disbursements'!$G:$G)</f>
        <v>0</v>
      </c>
      <c r="AT21" s="202" t="str">
        <f t="shared" ref="AT21" si="380">$B21&amp;AU$1</f>
        <v>2104043952</v>
      </c>
      <c r="AU21" s="202">
        <f>SUMIF('All 539A Disbursements'!$F:$F,AT21,'All 539A Disbursements'!$G:$G)</f>
        <v>0</v>
      </c>
      <c r="AV21" s="202" t="str">
        <f t="shared" ref="AV21:AX21" si="381">$B21&amp;AW$1</f>
        <v>2104043983</v>
      </c>
      <c r="AW21" s="202">
        <f>SUMIF('All 539A Disbursements'!$F:$F,AV21,'All 539A Disbursements'!$G:$G)</f>
        <v>0</v>
      </c>
      <c r="AX21" s="202" t="str">
        <f t="shared" si="381"/>
        <v>2104044013</v>
      </c>
      <c r="AY21" s="202">
        <f>SUMIF('All 539A Disbursements'!$F:$F,AX21,'All 539A Disbursements'!$G:$G)</f>
        <v>0</v>
      </c>
      <c r="AZ21" s="202" t="str">
        <f t="shared" ref="AZ21" si="382">$B21&amp;BA$1</f>
        <v>2104044044</v>
      </c>
      <c r="BA21" s="202">
        <f>SUMIF('All 539A Disbursements'!$F:$F,AZ21,'All 539A Disbursements'!$G:$G)</f>
        <v>0</v>
      </c>
      <c r="BB21" s="202" t="str">
        <f t="shared" ref="BB21" si="383">$B21&amp;BC$1</f>
        <v>2104044075</v>
      </c>
      <c r="BC21" s="202">
        <f>SUMIF('All 539A Disbursements'!$F:$F,BB21,'All 539A Disbursements'!$G:$G)</f>
        <v>0</v>
      </c>
      <c r="BD21" s="202" t="str">
        <f t="shared" ref="BD21:BH21" si="384">$B21&amp;BE$1</f>
        <v>2104044105</v>
      </c>
      <c r="BE21" s="202">
        <f>SUMIF('All 539A Disbursements'!$F:$F,BD21,'All 539A Disbursements'!$G:$G)</f>
        <v>0</v>
      </c>
      <c r="BF21" s="202" t="str">
        <f t="shared" si="22"/>
        <v>2104044136</v>
      </c>
      <c r="BG21" s="202">
        <f>SUMIF('All 539A Disbursements'!$F:$F,BF21,'All 539A Disbursements'!$G:$G)</f>
        <v>0</v>
      </c>
      <c r="BH21" s="202" t="str">
        <f t="shared" si="384"/>
        <v>2104044166</v>
      </c>
      <c r="BI21" s="202">
        <f>SUMIF('All 539A Disbursements'!$F:$F,BH21,'All 539A Disbursements'!$G:$G)</f>
        <v>0</v>
      </c>
      <c r="BJ21" s="202">
        <f t="shared" si="23"/>
        <v>1306960</v>
      </c>
      <c r="BK21" s="203">
        <f t="shared" si="24"/>
        <v>0</v>
      </c>
    </row>
    <row r="22" spans="1:64" s="199" customFormat="1" x14ac:dyDescent="0.2">
      <c r="A22" s="205" t="s">
        <v>15</v>
      </c>
      <c r="B22" s="205" t="s">
        <v>103</v>
      </c>
      <c r="C22" s="206" t="s">
        <v>104</v>
      </c>
      <c r="D22" s="207">
        <f>VLOOKUP(B22,'18-19 Allocation'!A:C,3,FALSE)</f>
        <v>5499235</v>
      </c>
      <c r="E22" s="207">
        <v>0</v>
      </c>
      <c r="F22" s="207">
        <f t="shared" si="0"/>
        <v>5499235</v>
      </c>
      <c r="G22" s="207">
        <f>-SUMIF('All 539A Disbursements'!A:A,Recon!A:A,'All 539A Disbursements'!G:G)</f>
        <v>-5499235</v>
      </c>
      <c r="H22" s="207" t="str">
        <f t="shared" si="1"/>
        <v>2105043374</v>
      </c>
      <c r="I22" s="207">
        <f>SUMIF('All 539A Disbursements'!$F:$F,H22,'All 539A Disbursements'!$G:$G)</f>
        <v>823893</v>
      </c>
      <c r="J22" s="207" t="str">
        <f t="shared" si="1"/>
        <v>2105043405</v>
      </c>
      <c r="K22" s="207">
        <f>SUMIF('All 539A Disbursements'!$F:$F,J22,'All 539A Disbursements'!$G:$G)</f>
        <v>504691</v>
      </c>
      <c r="L22" s="207" t="str">
        <f t="shared" ref="L22" si="385">$B22&amp;M$1</f>
        <v>2105043435</v>
      </c>
      <c r="M22" s="207">
        <f>SUMIF('All 539A Disbursements'!$F:$F,L22,'All 539A Disbursements'!$G:$G)</f>
        <v>452431</v>
      </c>
      <c r="N22" s="207" t="str">
        <f t="shared" ref="N22" si="386">$B22&amp;O$1</f>
        <v>2105043466</v>
      </c>
      <c r="O22" s="207">
        <f>SUMIF('All 539A Disbursements'!$F:$F,N22,'All 539A Disbursements'!$G:$G)</f>
        <v>553401</v>
      </c>
      <c r="P22" s="207" t="str">
        <f t="shared" ref="P22" si="387">$B22&amp;Q$1</f>
        <v>2105043497</v>
      </c>
      <c r="Q22" s="207">
        <f>SUMIF('All 539A Disbursements'!$F:$F,P22,'All 539A Disbursements'!$G:$G)</f>
        <v>440848</v>
      </c>
      <c r="R22" s="207" t="str">
        <f t="shared" ref="R22" si="388">$B22&amp;S$1</f>
        <v>2105043525</v>
      </c>
      <c r="S22" s="207">
        <f>SUMIF('All 539A Disbursements'!$F:$F,R22,'All 539A Disbursements'!$G:$G)</f>
        <v>420498</v>
      </c>
      <c r="T22" s="207" t="str">
        <f t="shared" ref="T22" si="389">$B22&amp;U$1</f>
        <v>2105043556</v>
      </c>
      <c r="U22" s="207">
        <f>SUMIF('All 539A Disbursements'!$F:$F,T22,'All 539A Disbursements'!$G:$G)</f>
        <v>465087</v>
      </c>
      <c r="V22" s="207" t="str">
        <f t="shared" ref="V22" si="390">$B22&amp;W$1</f>
        <v>2105043586</v>
      </c>
      <c r="W22" s="207">
        <f>SUMIF('All 539A Disbursements'!$F:$F,V22,'All 539A Disbursements'!$G:$G)</f>
        <v>509879</v>
      </c>
      <c r="X22" s="207" t="str">
        <f t="shared" ref="X22:Z22" si="391">$B22&amp;Y$1</f>
        <v>2105043617</v>
      </c>
      <c r="Y22" s="207">
        <f>SUMIF('All 539A Disbursements'!$F:$F,X22,'All 539A Disbursements'!$G:$G)</f>
        <v>557332</v>
      </c>
      <c r="Z22" s="207" t="str">
        <f t="shared" si="391"/>
        <v>2105043647</v>
      </c>
      <c r="AA22" s="207">
        <f>SUMIF('All 539A Disbursements'!$F:$F,Z22,'All 539A Disbursements'!$G:$G)</f>
        <v>0</v>
      </c>
      <c r="AB22" s="207" t="str">
        <f t="shared" ref="AB22" si="392">$B22&amp;AC$1</f>
        <v>2105043678</v>
      </c>
      <c r="AC22" s="207">
        <f>SUMIF('All 539A Disbursements'!$F:$F,AB22,'All 539A Disbursements'!$G:$G)</f>
        <v>365312.52</v>
      </c>
      <c r="AD22" s="207" t="str">
        <f t="shared" ref="AD22" si="393">$B22&amp;AE$1</f>
        <v>2105043709</v>
      </c>
      <c r="AE22" s="207">
        <f>SUMIF('All 539A Disbursements'!$F:$F,AD22,'All 539A Disbursements'!$G:$G)</f>
        <v>405862.48</v>
      </c>
      <c r="AF22" s="207" t="str">
        <f t="shared" ref="AF22" si="394">$B22&amp;AG$1</f>
        <v>2105043739</v>
      </c>
      <c r="AG22" s="207">
        <f>SUMIF('All 539A Disbursements'!$F:$F,AF22,'All 539A Disbursements'!$G:$G)</f>
        <v>0</v>
      </c>
      <c r="AH22" s="207" t="str">
        <f t="shared" ref="AH22" si="395">$B22&amp;AI$1</f>
        <v>2105043770</v>
      </c>
      <c r="AI22" s="207">
        <f>SUMIF('All 539A Disbursements'!$F:$F,AH22,'All 539A Disbursements'!$G:$G)</f>
        <v>0</v>
      </c>
      <c r="AJ22" s="207" t="str">
        <f t="shared" ref="AJ22" si="396">$B22&amp;AK$1</f>
        <v>2105043800</v>
      </c>
      <c r="AK22" s="207">
        <f>SUMIF('All 539A Disbursements'!$F:$F,AJ22,'All 539A Disbursements'!$G:$G)</f>
        <v>0</v>
      </c>
      <c r="AL22" s="207" t="str">
        <f t="shared" ref="AL22" si="397">$B22&amp;AM$1</f>
        <v>2105043831</v>
      </c>
      <c r="AM22" s="207">
        <f>SUMIF('All 539A Disbursements'!$F:$F,AL22,'All 539A Disbursements'!$G:$G)</f>
        <v>0</v>
      </c>
      <c r="AN22" s="207" t="str">
        <f t="shared" ref="AN22" si="398">$B22&amp;AO$1</f>
        <v>2105043862</v>
      </c>
      <c r="AO22" s="207">
        <f>SUMIF('All 539A Disbursements'!$F:$F,AN22,'All 539A Disbursements'!$G:$G)</f>
        <v>0</v>
      </c>
      <c r="AP22" s="207" t="str">
        <f t="shared" ref="AP22:AR22" si="399">$B22&amp;AQ$1</f>
        <v>2105043891</v>
      </c>
      <c r="AQ22" s="207">
        <f>SUMIF('All 539A Disbursements'!$F:$F,AP22,'All 539A Disbursements'!$G:$G)</f>
        <v>0</v>
      </c>
      <c r="AR22" s="207" t="str">
        <f t="shared" si="399"/>
        <v>2105043922</v>
      </c>
      <c r="AS22" s="207">
        <f>SUMIF('All 539A Disbursements'!$F:$F,AR22,'All 539A Disbursements'!$G:$G)</f>
        <v>0</v>
      </c>
      <c r="AT22" s="207" t="str">
        <f t="shared" ref="AT22" si="400">$B22&amp;AU$1</f>
        <v>2105043952</v>
      </c>
      <c r="AU22" s="207">
        <f>SUMIF('All 539A Disbursements'!$F:$F,AT22,'All 539A Disbursements'!$G:$G)</f>
        <v>0</v>
      </c>
      <c r="AV22" s="207" t="str">
        <f t="shared" ref="AV22:AX22" si="401">$B22&amp;AW$1</f>
        <v>2105043983</v>
      </c>
      <c r="AW22" s="207">
        <f>SUMIF('All 539A Disbursements'!$F:$F,AV22,'All 539A Disbursements'!$G:$G)</f>
        <v>0</v>
      </c>
      <c r="AX22" s="207" t="str">
        <f t="shared" si="401"/>
        <v>2105044013</v>
      </c>
      <c r="AY22" s="207">
        <f>SUMIF('All 539A Disbursements'!$F:$F,AX22,'All 539A Disbursements'!$G:$G)</f>
        <v>0</v>
      </c>
      <c r="AZ22" s="207" t="str">
        <f t="shared" ref="AZ22" si="402">$B22&amp;BA$1</f>
        <v>2105044044</v>
      </c>
      <c r="BA22" s="207">
        <f>SUMIF('All 539A Disbursements'!$F:$F,AZ22,'All 539A Disbursements'!$G:$G)</f>
        <v>0</v>
      </c>
      <c r="BB22" s="207" t="str">
        <f t="shared" ref="BB22" si="403">$B22&amp;BC$1</f>
        <v>2105044075</v>
      </c>
      <c r="BC22" s="207">
        <f>SUMIF('All 539A Disbursements'!$F:$F,BB22,'All 539A Disbursements'!$G:$G)</f>
        <v>0</v>
      </c>
      <c r="BD22" s="207" t="str">
        <f t="shared" ref="BD22:BH22" si="404">$B22&amp;BE$1</f>
        <v>2105044105</v>
      </c>
      <c r="BE22" s="207">
        <f>SUMIF('All 539A Disbursements'!$F:$F,BD22,'All 539A Disbursements'!$G:$G)</f>
        <v>0</v>
      </c>
      <c r="BF22" s="207" t="str">
        <f t="shared" si="22"/>
        <v>2105044136</v>
      </c>
      <c r="BG22" s="207">
        <f>SUMIF('All 539A Disbursements'!$F:$F,BF22,'All 539A Disbursements'!$G:$G)</f>
        <v>0</v>
      </c>
      <c r="BH22" s="207" t="str">
        <f t="shared" si="404"/>
        <v>2105044166</v>
      </c>
      <c r="BI22" s="207">
        <f>SUMIF('All 539A Disbursements'!$F:$F,BH22,'All 539A Disbursements'!$G:$G)</f>
        <v>0</v>
      </c>
      <c r="BJ22" s="207">
        <f t="shared" si="23"/>
        <v>5499235</v>
      </c>
      <c r="BK22" s="208">
        <f t="shared" si="24"/>
        <v>0</v>
      </c>
      <c r="BL22" s="198"/>
    </row>
    <row r="23" spans="1:64" x14ac:dyDescent="0.2">
      <c r="A23" s="200" t="s">
        <v>14</v>
      </c>
      <c r="B23" s="200" t="s">
        <v>105</v>
      </c>
      <c r="C23" s="201" t="s">
        <v>106</v>
      </c>
      <c r="D23" s="202">
        <f>VLOOKUP(B23,'18-19 Allocation'!A:C,3,FALSE)</f>
        <v>728599</v>
      </c>
      <c r="E23" s="202">
        <v>0</v>
      </c>
      <c r="F23" s="202">
        <f t="shared" si="0"/>
        <v>728599</v>
      </c>
      <c r="G23" s="202">
        <f>-SUMIF('All 539A Disbursements'!A:A,Recon!A:A,'All 539A Disbursements'!G:G)</f>
        <v>-728599</v>
      </c>
      <c r="H23" s="202" t="str">
        <f t="shared" si="1"/>
        <v>2106043374</v>
      </c>
      <c r="I23" s="202">
        <f>SUMIF('All 539A Disbursements'!$F:$F,H23,'All 539A Disbursements'!$G:$G)</f>
        <v>0</v>
      </c>
      <c r="J23" s="202" t="str">
        <f t="shared" si="1"/>
        <v>2106043405</v>
      </c>
      <c r="K23" s="202">
        <f>SUMIF('All 539A Disbursements'!$F:$F,J23,'All 539A Disbursements'!$G:$G)</f>
        <v>290478</v>
      </c>
      <c r="L23" s="202" t="str">
        <f t="shared" ref="L23" si="405">$B23&amp;M$1</f>
        <v>2106043435</v>
      </c>
      <c r="M23" s="202">
        <f>SUMIF('All 539A Disbursements'!$F:$F,L23,'All 539A Disbursements'!$G:$G)</f>
        <v>0</v>
      </c>
      <c r="N23" s="202" t="str">
        <f t="shared" ref="N23" si="406">$B23&amp;O$1</f>
        <v>2106043466</v>
      </c>
      <c r="O23" s="202">
        <f>SUMIF('All 539A Disbursements'!$F:$F,N23,'All 539A Disbursements'!$G:$G)</f>
        <v>0</v>
      </c>
      <c r="P23" s="202" t="str">
        <f t="shared" ref="P23" si="407">$B23&amp;Q$1</f>
        <v>2106043497</v>
      </c>
      <c r="Q23" s="202">
        <f>SUMIF('All 539A Disbursements'!$F:$F,P23,'All 539A Disbursements'!$G:$G)</f>
        <v>0</v>
      </c>
      <c r="R23" s="202" t="str">
        <f t="shared" ref="R23" si="408">$B23&amp;S$1</f>
        <v>2106043525</v>
      </c>
      <c r="S23" s="202">
        <f>SUMIF('All 539A Disbursements'!$F:$F,R23,'All 539A Disbursements'!$G:$G)</f>
        <v>0</v>
      </c>
      <c r="T23" s="202" t="str">
        <f t="shared" ref="T23" si="409">$B23&amp;U$1</f>
        <v>2106043556</v>
      </c>
      <c r="U23" s="202">
        <f>SUMIF('All 539A Disbursements'!$F:$F,T23,'All 539A Disbursements'!$G:$G)</f>
        <v>0</v>
      </c>
      <c r="V23" s="202" t="str">
        <f t="shared" ref="V23" si="410">$B23&amp;W$1</f>
        <v>2106043586</v>
      </c>
      <c r="W23" s="202">
        <f>SUMIF('All 539A Disbursements'!$F:$F,V23,'All 539A Disbursements'!$G:$G)</f>
        <v>0</v>
      </c>
      <c r="X23" s="202" t="str">
        <f t="shared" ref="X23:Z23" si="411">$B23&amp;Y$1</f>
        <v>2106043617</v>
      </c>
      <c r="Y23" s="202">
        <f>SUMIF('All 539A Disbursements'!$F:$F,X23,'All 539A Disbursements'!$G:$G)</f>
        <v>214544</v>
      </c>
      <c r="Z23" s="202" t="str">
        <f t="shared" si="411"/>
        <v>2106043647</v>
      </c>
      <c r="AA23" s="202">
        <f>SUMIF('All 539A Disbursements'!$F:$F,Z23,'All 539A Disbursements'!$G:$G)</f>
        <v>0</v>
      </c>
      <c r="AB23" s="202" t="str">
        <f t="shared" ref="AB23" si="412">$B23&amp;AC$1</f>
        <v>2106043678</v>
      </c>
      <c r="AC23" s="202">
        <f>SUMIF('All 539A Disbursements'!$F:$F,AB23,'All 539A Disbursements'!$G:$G)</f>
        <v>0</v>
      </c>
      <c r="AD23" s="202" t="str">
        <f t="shared" ref="AD23" si="413">$B23&amp;AE$1</f>
        <v>2106043709</v>
      </c>
      <c r="AE23" s="202">
        <f>SUMIF('All 539A Disbursements'!$F:$F,AD23,'All 539A Disbursements'!$G:$G)</f>
        <v>0</v>
      </c>
      <c r="AF23" s="202" t="str">
        <f t="shared" ref="AF23" si="414">$B23&amp;AG$1</f>
        <v>2106043739</v>
      </c>
      <c r="AG23" s="202">
        <f>SUMIF('All 539A Disbursements'!$F:$F,AF23,'All 539A Disbursements'!$G:$G)</f>
        <v>159109</v>
      </c>
      <c r="AH23" s="202" t="str">
        <f t="shared" ref="AH23" si="415">$B23&amp;AI$1</f>
        <v>2106043770</v>
      </c>
      <c r="AI23" s="202">
        <f>SUMIF('All 539A Disbursements'!$F:$F,AH23,'All 539A Disbursements'!$G:$G)</f>
        <v>64456</v>
      </c>
      <c r="AJ23" s="202" t="str">
        <f t="shared" ref="AJ23" si="416">$B23&amp;AK$1</f>
        <v>2106043800</v>
      </c>
      <c r="AK23" s="202">
        <f>SUMIF('All 539A Disbursements'!$F:$F,AJ23,'All 539A Disbursements'!$G:$G)</f>
        <v>0</v>
      </c>
      <c r="AL23" s="202" t="str">
        <f t="shared" ref="AL23" si="417">$B23&amp;AM$1</f>
        <v>2106043831</v>
      </c>
      <c r="AM23" s="202">
        <f>SUMIF('All 539A Disbursements'!$F:$F,AL23,'All 539A Disbursements'!$G:$G)</f>
        <v>0</v>
      </c>
      <c r="AN23" s="202" t="str">
        <f t="shared" ref="AN23" si="418">$B23&amp;AO$1</f>
        <v>2106043862</v>
      </c>
      <c r="AO23" s="202">
        <f>SUMIF('All 539A Disbursements'!$F:$F,AN23,'All 539A Disbursements'!$G:$G)</f>
        <v>0</v>
      </c>
      <c r="AP23" s="202" t="str">
        <f t="shared" ref="AP23:AR23" si="419">$B23&amp;AQ$1</f>
        <v>2106043891</v>
      </c>
      <c r="AQ23" s="202">
        <f>SUMIF('All 539A Disbursements'!$F:$F,AP23,'All 539A Disbursements'!$G:$G)</f>
        <v>0</v>
      </c>
      <c r="AR23" s="202" t="str">
        <f t="shared" si="419"/>
        <v>2106043922</v>
      </c>
      <c r="AS23" s="202">
        <f>SUMIF('All 539A Disbursements'!$F:$F,AR23,'All 539A Disbursements'!$G:$G)</f>
        <v>0</v>
      </c>
      <c r="AT23" s="202" t="str">
        <f t="shared" ref="AT23" si="420">$B23&amp;AU$1</f>
        <v>2106043952</v>
      </c>
      <c r="AU23" s="202">
        <f>SUMIF('All 539A Disbursements'!$F:$F,AT23,'All 539A Disbursements'!$G:$G)</f>
        <v>0</v>
      </c>
      <c r="AV23" s="202" t="str">
        <f t="shared" ref="AV23:AX23" si="421">$B23&amp;AW$1</f>
        <v>2106043983</v>
      </c>
      <c r="AW23" s="202">
        <f>SUMIF('All 539A Disbursements'!$F:$F,AV23,'All 539A Disbursements'!$G:$G)</f>
        <v>12</v>
      </c>
      <c r="AX23" s="202" t="str">
        <f t="shared" si="421"/>
        <v>2106044013</v>
      </c>
      <c r="AY23" s="202">
        <f>SUMIF('All 539A Disbursements'!$F:$F,AX23,'All 539A Disbursements'!$G:$G)</f>
        <v>0</v>
      </c>
      <c r="AZ23" s="202" t="str">
        <f t="shared" ref="AZ23" si="422">$B23&amp;BA$1</f>
        <v>2106044044</v>
      </c>
      <c r="BA23" s="202">
        <f>SUMIF('All 539A Disbursements'!$F:$F,AZ23,'All 539A Disbursements'!$G:$G)</f>
        <v>0</v>
      </c>
      <c r="BB23" s="202" t="str">
        <f t="shared" ref="BB23" si="423">$B23&amp;BC$1</f>
        <v>2106044075</v>
      </c>
      <c r="BC23" s="202">
        <f>SUMIF('All 539A Disbursements'!$F:$F,BB23,'All 539A Disbursements'!$G:$G)</f>
        <v>0</v>
      </c>
      <c r="BD23" s="202" t="str">
        <f t="shared" ref="BD23:BH23" si="424">$B23&amp;BE$1</f>
        <v>2106044105</v>
      </c>
      <c r="BE23" s="202">
        <f>SUMIF('All 539A Disbursements'!$F:$F,BD23,'All 539A Disbursements'!$G:$G)</f>
        <v>0</v>
      </c>
      <c r="BF23" s="202" t="str">
        <f t="shared" si="22"/>
        <v>2106044136</v>
      </c>
      <c r="BG23" s="202">
        <f>SUMIF('All 539A Disbursements'!$F:$F,BF23,'All 539A Disbursements'!$G:$G)</f>
        <v>0</v>
      </c>
      <c r="BH23" s="202" t="str">
        <f t="shared" si="424"/>
        <v>2106044166</v>
      </c>
      <c r="BI23" s="202">
        <f>SUMIF('All 539A Disbursements'!$F:$F,BH23,'All 539A Disbursements'!$G:$G)</f>
        <v>0</v>
      </c>
      <c r="BJ23" s="202">
        <f t="shared" si="23"/>
        <v>728599</v>
      </c>
      <c r="BK23" s="203">
        <f t="shared" si="24"/>
        <v>0</v>
      </c>
    </row>
    <row r="24" spans="1:64" s="199" customFormat="1" x14ac:dyDescent="0.2">
      <c r="A24" s="205" t="s">
        <v>5</v>
      </c>
      <c r="B24" s="205" t="s">
        <v>107</v>
      </c>
      <c r="C24" s="206" t="s">
        <v>108</v>
      </c>
      <c r="D24" s="207">
        <f>VLOOKUP(B24,'18-19 Allocation'!A:C,3,FALSE)</f>
        <v>3460344</v>
      </c>
      <c r="E24" s="207">
        <v>0</v>
      </c>
      <c r="F24" s="207">
        <f t="shared" si="0"/>
        <v>3460344</v>
      </c>
      <c r="G24" s="207">
        <f>-SUMIF('All 539A Disbursements'!A:A,Recon!A:A,'All 539A Disbursements'!G:G)</f>
        <v>-3460344.0000000005</v>
      </c>
      <c r="H24" s="207" t="str">
        <f t="shared" si="1"/>
        <v>2108043374</v>
      </c>
      <c r="I24" s="207">
        <f>SUMIF('All 539A Disbursements'!$F:$F,H24,'All 539A Disbursements'!$G:$G)</f>
        <v>0</v>
      </c>
      <c r="J24" s="207" t="str">
        <f t="shared" si="1"/>
        <v>2108043405</v>
      </c>
      <c r="K24" s="207">
        <f>SUMIF('All 539A Disbursements'!$F:$F,J24,'All 539A Disbursements'!$G:$G)</f>
        <v>0</v>
      </c>
      <c r="L24" s="207" t="str">
        <f t="shared" ref="L24" si="425">$B24&amp;M$1</f>
        <v>2108043435</v>
      </c>
      <c r="M24" s="207">
        <f>SUMIF('All 539A Disbursements'!$F:$F,L24,'All 539A Disbursements'!$G:$G)</f>
        <v>0</v>
      </c>
      <c r="N24" s="207" t="str">
        <f t="shared" ref="N24" si="426">$B24&amp;O$1</f>
        <v>2108043466</v>
      </c>
      <c r="O24" s="207">
        <f>SUMIF('All 539A Disbursements'!$F:$F,N24,'All 539A Disbursements'!$G:$G)</f>
        <v>159373</v>
      </c>
      <c r="P24" s="207" t="str">
        <f t="shared" ref="P24" si="427">$B24&amp;Q$1</f>
        <v>2108043497</v>
      </c>
      <c r="Q24" s="207">
        <f>SUMIF('All 539A Disbursements'!$F:$F,P24,'All 539A Disbursements'!$G:$G)</f>
        <v>586577</v>
      </c>
      <c r="R24" s="207" t="str">
        <f t="shared" ref="R24" si="428">$B24&amp;S$1</f>
        <v>2108043525</v>
      </c>
      <c r="S24" s="207">
        <f>SUMIF('All 539A Disbursements'!$F:$F,R24,'All 539A Disbursements'!$G:$G)</f>
        <v>0</v>
      </c>
      <c r="T24" s="207" t="str">
        <f t="shared" ref="T24" si="429">$B24&amp;U$1</f>
        <v>2108043556</v>
      </c>
      <c r="U24" s="207">
        <f>SUMIF('All 539A Disbursements'!$F:$F,T24,'All 539A Disbursements'!$G:$G)</f>
        <v>606537</v>
      </c>
      <c r="V24" s="207" t="str">
        <f t="shared" ref="V24" si="430">$B24&amp;W$1</f>
        <v>2108043586</v>
      </c>
      <c r="W24" s="207">
        <f>SUMIF('All 539A Disbursements'!$F:$F,V24,'All 539A Disbursements'!$G:$G)</f>
        <v>302723</v>
      </c>
      <c r="X24" s="207" t="str">
        <f t="shared" ref="X24:Z24" si="431">$B24&amp;Y$1</f>
        <v>2108043617</v>
      </c>
      <c r="Y24" s="207">
        <f>SUMIF('All 539A Disbursements'!$F:$F,X24,'All 539A Disbursements'!$G:$G)</f>
        <v>278243</v>
      </c>
      <c r="Z24" s="207" t="str">
        <f t="shared" si="431"/>
        <v>2108043647</v>
      </c>
      <c r="AA24" s="207">
        <f>SUMIF('All 539A Disbursements'!$F:$F,Z24,'All 539A Disbursements'!$G:$G)</f>
        <v>329994</v>
      </c>
      <c r="AB24" s="207" t="str">
        <f t="shared" ref="AB24" si="432">$B24&amp;AC$1</f>
        <v>2108043678</v>
      </c>
      <c r="AC24" s="207">
        <f>SUMIF('All 539A Disbursements'!$F:$F,AB24,'All 539A Disbursements'!$G:$G)</f>
        <v>0</v>
      </c>
      <c r="AD24" s="207" t="str">
        <f t="shared" ref="AD24" si="433">$B24&amp;AE$1</f>
        <v>2108043709</v>
      </c>
      <c r="AE24" s="207">
        <f>SUMIF('All 539A Disbursements'!$F:$F,AD24,'All 539A Disbursements'!$G:$G)</f>
        <v>380438</v>
      </c>
      <c r="AF24" s="207" t="str">
        <f t="shared" ref="AF24" si="434">$B24&amp;AG$1</f>
        <v>2108043739</v>
      </c>
      <c r="AG24" s="207">
        <f>SUMIF('All 539A Disbursements'!$F:$F,AF24,'All 539A Disbursements'!$G:$G)</f>
        <v>0</v>
      </c>
      <c r="AH24" s="207" t="str">
        <f t="shared" ref="AH24" si="435">$B24&amp;AI$1</f>
        <v>2108043770</v>
      </c>
      <c r="AI24" s="207">
        <f>SUMIF('All 539A Disbursements'!$F:$F,AH24,'All 539A Disbursements'!$G:$G)</f>
        <v>0</v>
      </c>
      <c r="AJ24" s="207" t="str">
        <f t="shared" ref="AJ24" si="436">$B24&amp;AK$1</f>
        <v>2108043800</v>
      </c>
      <c r="AK24" s="207">
        <f>SUMIF('All 539A Disbursements'!$F:$F,AJ24,'All 539A Disbursements'!$G:$G)</f>
        <v>336078.39</v>
      </c>
      <c r="AL24" s="207" t="str">
        <f t="shared" ref="AL24" si="437">$B24&amp;AM$1</f>
        <v>2108043831</v>
      </c>
      <c r="AM24" s="207">
        <f>SUMIF('All 539A Disbursements'!$F:$F,AL24,'All 539A Disbursements'!$G:$G)</f>
        <v>480380.61</v>
      </c>
      <c r="AN24" s="207" t="str">
        <f t="shared" ref="AN24" si="438">$B24&amp;AO$1</f>
        <v>2108043862</v>
      </c>
      <c r="AO24" s="207">
        <f>SUMIF('All 539A Disbursements'!$F:$F,AN24,'All 539A Disbursements'!$G:$G)</f>
        <v>0</v>
      </c>
      <c r="AP24" s="207" t="str">
        <f t="shared" ref="AP24:AR24" si="439">$B24&amp;AQ$1</f>
        <v>2108043891</v>
      </c>
      <c r="AQ24" s="207">
        <f>SUMIF('All 539A Disbursements'!$F:$F,AP24,'All 539A Disbursements'!$G:$G)</f>
        <v>0</v>
      </c>
      <c r="AR24" s="207" t="str">
        <f t="shared" si="439"/>
        <v>2108043922</v>
      </c>
      <c r="AS24" s="207">
        <f>SUMIF('All 539A Disbursements'!$F:$F,AR24,'All 539A Disbursements'!$G:$G)</f>
        <v>0</v>
      </c>
      <c r="AT24" s="207" t="str">
        <f t="shared" ref="AT24" si="440">$B24&amp;AU$1</f>
        <v>2108043952</v>
      </c>
      <c r="AU24" s="207">
        <f>SUMIF('All 539A Disbursements'!$F:$F,AT24,'All 539A Disbursements'!$G:$G)</f>
        <v>0</v>
      </c>
      <c r="AV24" s="207" t="str">
        <f t="shared" ref="AV24:AX24" si="441">$B24&amp;AW$1</f>
        <v>2108043983</v>
      </c>
      <c r="AW24" s="207">
        <f>SUMIF('All 539A Disbursements'!$F:$F,AV24,'All 539A Disbursements'!$G:$G)</f>
        <v>0</v>
      </c>
      <c r="AX24" s="207" t="str">
        <f t="shared" si="441"/>
        <v>2108044013</v>
      </c>
      <c r="AY24" s="207">
        <f>SUMIF('All 539A Disbursements'!$F:$F,AX24,'All 539A Disbursements'!$G:$G)</f>
        <v>0</v>
      </c>
      <c r="AZ24" s="207" t="str">
        <f t="shared" ref="AZ24" si="442">$B24&amp;BA$1</f>
        <v>2108044044</v>
      </c>
      <c r="BA24" s="207">
        <f>SUMIF('All 539A Disbursements'!$F:$F,AZ24,'All 539A Disbursements'!$G:$G)</f>
        <v>0</v>
      </c>
      <c r="BB24" s="207" t="str">
        <f t="shared" ref="BB24" si="443">$B24&amp;BC$1</f>
        <v>2108044075</v>
      </c>
      <c r="BC24" s="207">
        <f>SUMIF('All 539A Disbursements'!$F:$F,BB24,'All 539A Disbursements'!$G:$G)</f>
        <v>0</v>
      </c>
      <c r="BD24" s="207" t="str">
        <f t="shared" ref="BD24:BH24" si="444">$B24&amp;BE$1</f>
        <v>2108044105</v>
      </c>
      <c r="BE24" s="207">
        <f>SUMIF('All 539A Disbursements'!$F:$F,BD24,'All 539A Disbursements'!$G:$G)</f>
        <v>0</v>
      </c>
      <c r="BF24" s="207" t="str">
        <f t="shared" si="22"/>
        <v>2108044136</v>
      </c>
      <c r="BG24" s="207">
        <f>SUMIF('All 539A Disbursements'!$F:$F,BF24,'All 539A Disbursements'!$G:$G)</f>
        <v>0</v>
      </c>
      <c r="BH24" s="207" t="str">
        <f t="shared" si="444"/>
        <v>2108044166</v>
      </c>
      <c r="BI24" s="207">
        <f>SUMIF('All 539A Disbursements'!$F:$F,BH24,'All 539A Disbursements'!$G:$G)</f>
        <v>0</v>
      </c>
      <c r="BJ24" s="207">
        <f t="shared" si="23"/>
        <v>3460344</v>
      </c>
      <c r="BK24" s="208">
        <f t="shared" si="24"/>
        <v>0</v>
      </c>
      <c r="BL24" s="198"/>
    </row>
    <row r="25" spans="1:64" x14ac:dyDescent="0.2">
      <c r="A25" s="200" t="s">
        <v>30</v>
      </c>
      <c r="B25" s="200" t="s">
        <v>109</v>
      </c>
      <c r="C25" s="201" t="s">
        <v>110</v>
      </c>
      <c r="D25" s="202">
        <f>VLOOKUP(B25,'18-19 Allocation'!A:C,3,FALSE)</f>
        <v>942488</v>
      </c>
      <c r="E25" s="202">
        <v>0</v>
      </c>
      <c r="F25" s="202">
        <f t="shared" si="0"/>
        <v>942488</v>
      </c>
      <c r="G25" s="202">
        <f>-SUMIF('All 539A Disbursements'!A:A,Recon!A:A,'All 539A Disbursements'!G:G)</f>
        <v>-942488</v>
      </c>
      <c r="H25" s="202" t="str">
        <f t="shared" si="1"/>
        <v>2108543374</v>
      </c>
      <c r="I25" s="202">
        <f>SUMIF('All 539A Disbursements'!$F:$F,H25,'All 539A Disbursements'!$G:$G)</f>
        <v>0</v>
      </c>
      <c r="J25" s="202" t="str">
        <f t="shared" si="1"/>
        <v>2108543405</v>
      </c>
      <c r="K25" s="202">
        <f>SUMIF('All 539A Disbursements'!$F:$F,J25,'All 539A Disbursements'!$G:$G)</f>
        <v>0</v>
      </c>
      <c r="L25" s="202" t="str">
        <f t="shared" ref="L25" si="445">$B25&amp;M$1</f>
        <v>2108543435</v>
      </c>
      <c r="M25" s="202">
        <f>SUMIF('All 539A Disbursements'!$F:$F,L25,'All 539A Disbursements'!$G:$G)</f>
        <v>0</v>
      </c>
      <c r="N25" s="202" t="str">
        <f t="shared" ref="N25" si="446">$B25&amp;O$1</f>
        <v>2108543466</v>
      </c>
      <c r="O25" s="202">
        <f>SUMIF('All 539A Disbursements'!$F:$F,N25,'All 539A Disbursements'!$G:$G)</f>
        <v>236318</v>
      </c>
      <c r="P25" s="202" t="str">
        <f t="shared" ref="P25" si="447">$B25&amp;Q$1</f>
        <v>2108543497</v>
      </c>
      <c r="Q25" s="202">
        <f>SUMIF('All 539A Disbursements'!$F:$F,P25,'All 539A Disbursements'!$G:$G)</f>
        <v>83877</v>
      </c>
      <c r="R25" s="202" t="str">
        <f t="shared" ref="R25" si="448">$B25&amp;S$1</f>
        <v>2108543525</v>
      </c>
      <c r="S25" s="202">
        <f>SUMIF('All 539A Disbursements'!$F:$F,R25,'All 539A Disbursements'!$G:$G)</f>
        <v>83877</v>
      </c>
      <c r="T25" s="202" t="str">
        <f t="shared" ref="T25" si="449">$B25&amp;U$1</f>
        <v>2108543556</v>
      </c>
      <c r="U25" s="202">
        <f>SUMIF('All 539A Disbursements'!$F:$F,T25,'All 539A Disbursements'!$G:$G)</f>
        <v>83877</v>
      </c>
      <c r="V25" s="202" t="str">
        <f t="shared" ref="V25" si="450">$B25&amp;W$1</f>
        <v>2108543586</v>
      </c>
      <c r="W25" s="202">
        <f>SUMIF('All 539A Disbursements'!$F:$F,V25,'All 539A Disbursements'!$G:$G)</f>
        <v>87524</v>
      </c>
      <c r="X25" s="202" t="str">
        <f t="shared" ref="X25:Z25" si="451">$B25&amp;Y$1</f>
        <v>2108543617</v>
      </c>
      <c r="Y25" s="202">
        <f>SUMIF('All 539A Disbursements'!$F:$F,X25,'All 539A Disbursements'!$G:$G)</f>
        <v>79709</v>
      </c>
      <c r="Z25" s="202" t="str">
        <f t="shared" si="451"/>
        <v>2108543647</v>
      </c>
      <c r="AA25" s="202">
        <f>SUMIF('All 539A Disbursements'!$F:$F,Z25,'All 539A Disbursements'!$G:$G)</f>
        <v>79948.61</v>
      </c>
      <c r="AB25" s="202" t="str">
        <f t="shared" ref="AB25" si="452">$B25&amp;AC$1</f>
        <v>2108543678</v>
      </c>
      <c r="AC25" s="202">
        <f>SUMIF('All 539A Disbursements'!$F:$F,AB25,'All 539A Disbursements'!$G:$G)</f>
        <v>0</v>
      </c>
      <c r="AD25" s="202" t="str">
        <f t="shared" ref="AD25" si="453">$B25&amp;AE$1</f>
        <v>2108543709</v>
      </c>
      <c r="AE25" s="202">
        <f>SUMIF('All 539A Disbursements'!$F:$F,AD25,'All 539A Disbursements'!$G:$G)</f>
        <v>0</v>
      </c>
      <c r="AF25" s="202" t="str">
        <f t="shared" ref="AF25" si="454">$B25&amp;AG$1</f>
        <v>2108543739</v>
      </c>
      <c r="AG25" s="202">
        <f>SUMIF('All 539A Disbursements'!$F:$F,AF25,'All 539A Disbursements'!$G:$G)</f>
        <v>0</v>
      </c>
      <c r="AH25" s="202" t="str">
        <f t="shared" ref="AH25" si="455">$B25&amp;AI$1</f>
        <v>2108543770</v>
      </c>
      <c r="AI25" s="202">
        <f>SUMIF('All 539A Disbursements'!$F:$F,AH25,'All 539A Disbursements'!$G:$G)</f>
        <v>0</v>
      </c>
      <c r="AJ25" s="202" t="str">
        <f t="shared" ref="AJ25" si="456">$B25&amp;AK$1</f>
        <v>2108543800</v>
      </c>
      <c r="AK25" s="202">
        <f>SUMIF('All 539A Disbursements'!$F:$F,AJ25,'All 539A Disbursements'!$G:$G)</f>
        <v>207357.39</v>
      </c>
      <c r="AL25" s="202" t="str">
        <f t="shared" ref="AL25" si="457">$B25&amp;AM$1</f>
        <v>2108543831</v>
      </c>
      <c r="AM25" s="202">
        <f>SUMIF('All 539A Disbursements'!$F:$F,AL25,'All 539A Disbursements'!$G:$G)</f>
        <v>0</v>
      </c>
      <c r="AN25" s="202" t="str">
        <f t="shared" ref="AN25" si="458">$B25&amp;AO$1</f>
        <v>2108543862</v>
      </c>
      <c r="AO25" s="202">
        <f>SUMIF('All 539A Disbursements'!$F:$F,AN25,'All 539A Disbursements'!$G:$G)</f>
        <v>0</v>
      </c>
      <c r="AP25" s="202" t="str">
        <f t="shared" ref="AP25:AR25" si="459">$B25&amp;AQ$1</f>
        <v>2108543891</v>
      </c>
      <c r="AQ25" s="202">
        <f>SUMIF('All 539A Disbursements'!$F:$F,AP25,'All 539A Disbursements'!$G:$G)</f>
        <v>0</v>
      </c>
      <c r="AR25" s="202" t="str">
        <f t="shared" si="459"/>
        <v>2108543922</v>
      </c>
      <c r="AS25" s="202">
        <f>SUMIF('All 539A Disbursements'!$F:$F,AR25,'All 539A Disbursements'!$G:$G)</f>
        <v>0</v>
      </c>
      <c r="AT25" s="202" t="str">
        <f t="shared" ref="AT25" si="460">$B25&amp;AU$1</f>
        <v>2108543952</v>
      </c>
      <c r="AU25" s="202">
        <f>SUMIF('All 539A Disbursements'!$F:$F,AT25,'All 539A Disbursements'!$G:$G)</f>
        <v>0</v>
      </c>
      <c r="AV25" s="202" t="str">
        <f t="shared" ref="AV25:AX25" si="461">$B25&amp;AW$1</f>
        <v>2108543983</v>
      </c>
      <c r="AW25" s="202">
        <f>SUMIF('All 539A Disbursements'!$F:$F,AV25,'All 539A Disbursements'!$G:$G)</f>
        <v>0</v>
      </c>
      <c r="AX25" s="202" t="str">
        <f t="shared" si="461"/>
        <v>2108544013</v>
      </c>
      <c r="AY25" s="202">
        <f>SUMIF('All 539A Disbursements'!$F:$F,AX25,'All 539A Disbursements'!$G:$G)</f>
        <v>0</v>
      </c>
      <c r="AZ25" s="202" t="str">
        <f t="shared" ref="AZ25" si="462">$B25&amp;BA$1</f>
        <v>2108544044</v>
      </c>
      <c r="BA25" s="202">
        <f>SUMIF('All 539A Disbursements'!$F:$F,AZ25,'All 539A Disbursements'!$G:$G)</f>
        <v>0</v>
      </c>
      <c r="BB25" s="202" t="str">
        <f t="shared" ref="BB25" si="463">$B25&amp;BC$1</f>
        <v>2108544075</v>
      </c>
      <c r="BC25" s="202">
        <f>SUMIF('All 539A Disbursements'!$F:$F,BB25,'All 539A Disbursements'!$G:$G)</f>
        <v>0</v>
      </c>
      <c r="BD25" s="202" t="str">
        <f t="shared" ref="BD25:BH25" si="464">$B25&amp;BE$1</f>
        <v>2108544105</v>
      </c>
      <c r="BE25" s="202">
        <f>SUMIF('All 539A Disbursements'!$F:$F,BD25,'All 539A Disbursements'!$G:$G)</f>
        <v>0</v>
      </c>
      <c r="BF25" s="202" t="str">
        <f t="shared" si="22"/>
        <v>2108544136</v>
      </c>
      <c r="BG25" s="202">
        <f>SUMIF('All 539A Disbursements'!$F:$F,BF25,'All 539A Disbursements'!$G:$G)</f>
        <v>0</v>
      </c>
      <c r="BH25" s="202" t="str">
        <f t="shared" si="464"/>
        <v>2108544166</v>
      </c>
      <c r="BI25" s="202">
        <f>SUMIF('All 539A Disbursements'!$F:$F,BH25,'All 539A Disbursements'!$G:$G)</f>
        <v>0</v>
      </c>
      <c r="BJ25" s="202">
        <f t="shared" si="23"/>
        <v>942488</v>
      </c>
      <c r="BK25" s="203">
        <f t="shared" si="24"/>
        <v>0</v>
      </c>
    </row>
    <row r="26" spans="1:64" s="199" customFormat="1" x14ac:dyDescent="0.2">
      <c r="A26" s="205" t="s">
        <v>22</v>
      </c>
      <c r="B26" s="205" t="s">
        <v>111</v>
      </c>
      <c r="C26" s="206" t="s">
        <v>112</v>
      </c>
      <c r="D26" s="207">
        <f>VLOOKUP(B26,'18-19 Allocation'!A:C,3,FALSE)</f>
        <v>3145361</v>
      </c>
      <c r="E26" s="207">
        <v>0</v>
      </c>
      <c r="F26" s="207">
        <f t="shared" si="0"/>
        <v>3145361</v>
      </c>
      <c r="G26" s="207">
        <f>-SUMIF('All 539A Disbursements'!A:A,Recon!A:A,'All 539A Disbursements'!G:G)</f>
        <v>-3145361</v>
      </c>
      <c r="H26" s="207" t="str">
        <f t="shared" si="1"/>
        <v>2109043374</v>
      </c>
      <c r="I26" s="207">
        <f>SUMIF('All 539A Disbursements'!$F:$F,H26,'All 539A Disbursements'!$G:$G)</f>
        <v>0</v>
      </c>
      <c r="J26" s="207" t="str">
        <f t="shared" si="1"/>
        <v>2109043405</v>
      </c>
      <c r="K26" s="207">
        <f>SUMIF('All 539A Disbursements'!$F:$F,J26,'All 539A Disbursements'!$G:$G)</f>
        <v>0</v>
      </c>
      <c r="L26" s="207" t="str">
        <f t="shared" ref="L26" si="465">$B26&amp;M$1</f>
        <v>2109043435</v>
      </c>
      <c r="M26" s="207">
        <f>SUMIF('All 539A Disbursements'!$F:$F,L26,'All 539A Disbursements'!$G:$G)</f>
        <v>479607</v>
      </c>
      <c r="N26" s="207" t="str">
        <f t="shared" ref="N26" si="466">$B26&amp;O$1</f>
        <v>2109043466</v>
      </c>
      <c r="O26" s="207">
        <f>SUMIF('All 539A Disbursements'!$F:$F,N26,'All 539A Disbursements'!$G:$G)</f>
        <v>0</v>
      </c>
      <c r="P26" s="207" t="str">
        <f t="shared" ref="P26" si="467">$B26&amp;Q$1</f>
        <v>2109043497</v>
      </c>
      <c r="Q26" s="207">
        <f>SUMIF('All 539A Disbursements'!$F:$F,P26,'All 539A Disbursements'!$G:$G)</f>
        <v>518368</v>
      </c>
      <c r="R26" s="207" t="str">
        <f t="shared" ref="R26" si="468">$B26&amp;S$1</f>
        <v>2109043525</v>
      </c>
      <c r="S26" s="207">
        <f>SUMIF('All 539A Disbursements'!$F:$F,R26,'All 539A Disbursements'!$G:$G)</f>
        <v>0</v>
      </c>
      <c r="T26" s="207" t="str">
        <f t="shared" ref="T26" si="469">$B26&amp;U$1</f>
        <v>2109043556</v>
      </c>
      <c r="U26" s="207">
        <f>SUMIF('All 539A Disbursements'!$F:$F,T26,'All 539A Disbursements'!$G:$G)</f>
        <v>617589</v>
      </c>
      <c r="V26" s="207" t="str">
        <f t="shared" ref="V26" si="470">$B26&amp;W$1</f>
        <v>2109043586</v>
      </c>
      <c r="W26" s="207">
        <f>SUMIF('All 539A Disbursements'!$F:$F,V26,'All 539A Disbursements'!$G:$G)</f>
        <v>265728</v>
      </c>
      <c r="X26" s="207" t="str">
        <f t="shared" ref="X26:Z26" si="471">$B26&amp;Y$1</f>
        <v>2109043617</v>
      </c>
      <c r="Y26" s="207">
        <f>SUMIF('All 539A Disbursements'!$F:$F,X26,'All 539A Disbursements'!$G:$G)</f>
        <v>612393</v>
      </c>
      <c r="Z26" s="207" t="str">
        <f t="shared" si="471"/>
        <v>2109043647</v>
      </c>
      <c r="AA26" s="207">
        <f>SUMIF('All 539A Disbursements'!$F:$F,Z26,'All 539A Disbursements'!$G:$G)</f>
        <v>0</v>
      </c>
      <c r="AB26" s="207" t="str">
        <f t="shared" ref="AB26" si="472">$B26&amp;AC$1</f>
        <v>2109043678</v>
      </c>
      <c r="AC26" s="207">
        <f>SUMIF('All 539A Disbursements'!$F:$F,AB26,'All 539A Disbursements'!$G:$G)</f>
        <v>651676</v>
      </c>
      <c r="AD26" s="207" t="str">
        <f t="shared" ref="AD26" si="473">$B26&amp;AE$1</f>
        <v>2109043709</v>
      </c>
      <c r="AE26" s="207">
        <f>SUMIF('All 539A Disbursements'!$F:$F,AD26,'All 539A Disbursements'!$G:$G)</f>
        <v>0</v>
      </c>
      <c r="AF26" s="207" t="str">
        <f t="shared" ref="AF26" si="474">$B26&amp;AG$1</f>
        <v>2109043739</v>
      </c>
      <c r="AG26" s="207">
        <f>SUMIF('All 539A Disbursements'!$F:$F,AF26,'All 539A Disbursements'!$G:$G)</f>
        <v>0</v>
      </c>
      <c r="AH26" s="207" t="str">
        <f t="shared" ref="AH26" si="475">$B26&amp;AI$1</f>
        <v>2109043770</v>
      </c>
      <c r="AI26" s="207">
        <f>SUMIF('All 539A Disbursements'!$F:$F,AH26,'All 539A Disbursements'!$G:$G)</f>
        <v>0</v>
      </c>
      <c r="AJ26" s="207" t="str">
        <f t="shared" ref="AJ26" si="476">$B26&amp;AK$1</f>
        <v>2109043800</v>
      </c>
      <c r="AK26" s="207">
        <f>SUMIF('All 539A Disbursements'!$F:$F,AJ26,'All 539A Disbursements'!$G:$G)</f>
        <v>0</v>
      </c>
      <c r="AL26" s="207" t="str">
        <f t="shared" ref="AL26" si="477">$B26&amp;AM$1</f>
        <v>2109043831</v>
      </c>
      <c r="AM26" s="207">
        <f>SUMIF('All 539A Disbursements'!$F:$F,AL26,'All 539A Disbursements'!$G:$G)</f>
        <v>0</v>
      </c>
      <c r="AN26" s="207" t="str">
        <f t="shared" ref="AN26" si="478">$B26&amp;AO$1</f>
        <v>2109043862</v>
      </c>
      <c r="AO26" s="207">
        <f>SUMIF('All 539A Disbursements'!$F:$F,AN26,'All 539A Disbursements'!$G:$G)</f>
        <v>0</v>
      </c>
      <c r="AP26" s="207" t="str">
        <f t="shared" ref="AP26:AR26" si="479">$B26&amp;AQ$1</f>
        <v>2109043891</v>
      </c>
      <c r="AQ26" s="207">
        <f>SUMIF('All 539A Disbursements'!$F:$F,AP26,'All 539A Disbursements'!$G:$G)</f>
        <v>0</v>
      </c>
      <c r="AR26" s="207" t="str">
        <f t="shared" si="479"/>
        <v>2109043922</v>
      </c>
      <c r="AS26" s="207">
        <f>SUMIF('All 539A Disbursements'!$F:$F,AR26,'All 539A Disbursements'!$G:$G)</f>
        <v>0</v>
      </c>
      <c r="AT26" s="207" t="str">
        <f t="shared" ref="AT26" si="480">$B26&amp;AU$1</f>
        <v>2109043952</v>
      </c>
      <c r="AU26" s="207">
        <f>SUMIF('All 539A Disbursements'!$F:$F,AT26,'All 539A Disbursements'!$G:$G)</f>
        <v>0</v>
      </c>
      <c r="AV26" s="207" t="str">
        <f t="shared" ref="AV26:AX26" si="481">$B26&amp;AW$1</f>
        <v>2109043983</v>
      </c>
      <c r="AW26" s="207">
        <f>SUMIF('All 539A Disbursements'!$F:$F,AV26,'All 539A Disbursements'!$G:$G)</f>
        <v>0</v>
      </c>
      <c r="AX26" s="207" t="str">
        <f t="shared" si="481"/>
        <v>2109044013</v>
      </c>
      <c r="AY26" s="207">
        <f>SUMIF('All 539A Disbursements'!$F:$F,AX26,'All 539A Disbursements'!$G:$G)</f>
        <v>0</v>
      </c>
      <c r="AZ26" s="207" t="str">
        <f t="shared" ref="AZ26" si="482">$B26&amp;BA$1</f>
        <v>2109044044</v>
      </c>
      <c r="BA26" s="207">
        <f>SUMIF('All 539A Disbursements'!$F:$F,AZ26,'All 539A Disbursements'!$G:$G)</f>
        <v>0</v>
      </c>
      <c r="BB26" s="207" t="str">
        <f t="shared" ref="BB26" si="483">$B26&amp;BC$1</f>
        <v>2109044075</v>
      </c>
      <c r="BC26" s="207">
        <f>SUMIF('All 539A Disbursements'!$F:$F,BB26,'All 539A Disbursements'!$G:$G)</f>
        <v>0</v>
      </c>
      <c r="BD26" s="207" t="str">
        <f t="shared" ref="BD26:BH26" si="484">$B26&amp;BE$1</f>
        <v>2109044105</v>
      </c>
      <c r="BE26" s="207">
        <f>SUMIF('All 539A Disbursements'!$F:$F,BD26,'All 539A Disbursements'!$G:$G)</f>
        <v>0</v>
      </c>
      <c r="BF26" s="207" t="str">
        <f t="shared" si="22"/>
        <v>2109044136</v>
      </c>
      <c r="BG26" s="207">
        <f>SUMIF('All 539A Disbursements'!$F:$F,BF26,'All 539A Disbursements'!$G:$G)</f>
        <v>0</v>
      </c>
      <c r="BH26" s="207" t="str">
        <f t="shared" si="484"/>
        <v>2109044166</v>
      </c>
      <c r="BI26" s="207">
        <f>SUMIF('All 539A Disbursements'!$F:$F,BH26,'All 539A Disbursements'!$G:$G)</f>
        <v>0</v>
      </c>
      <c r="BJ26" s="207">
        <f t="shared" si="23"/>
        <v>3145361</v>
      </c>
      <c r="BK26" s="208">
        <f t="shared" si="24"/>
        <v>0</v>
      </c>
      <c r="BL26" s="198"/>
    </row>
    <row r="27" spans="1:64" x14ac:dyDescent="0.2">
      <c r="A27" s="200" t="s">
        <v>56</v>
      </c>
      <c r="B27" s="200" t="s">
        <v>113</v>
      </c>
      <c r="C27" s="201" t="s">
        <v>114</v>
      </c>
      <c r="D27" s="202">
        <f>VLOOKUP(B27,'18-19 Allocation'!A:C,3,FALSE)</f>
        <v>851862</v>
      </c>
      <c r="E27" s="202">
        <v>0</v>
      </c>
      <c r="F27" s="202">
        <f t="shared" si="0"/>
        <v>851862</v>
      </c>
      <c r="G27" s="202">
        <f>-SUMIF('All 539A Disbursements'!A:A,Recon!A:A,'All 539A Disbursements'!G:G)</f>
        <v>-851862</v>
      </c>
      <c r="H27" s="202" t="str">
        <f t="shared" si="1"/>
        <v>2149043374</v>
      </c>
      <c r="I27" s="202">
        <f>SUMIF('All 539A Disbursements'!$F:$F,H27,'All 539A Disbursements'!$G:$G)</f>
        <v>0</v>
      </c>
      <c r="J27" s="202" t="str">
        <f t="shared" si="1"/>
        <v>2149043405</v>
      </c>
      <c r="K27" s="202">
        <f>SUMIF('All 539A Disbursements'!$F:$F,J27,'All 539A Disbursements'!$G:$G)</f>
        <v>0</v>
      </c>
      <c r="L27" s="202" t="str">
        <f t="shared" ref="L27" si="485">$B27&amp;M$1</f>
        <v>2149043435</v>
      </c>
      <c r="M27" s="202">
        <f>SUMIF('All 539A Disbursements'!$F:$F,L27,'All 539A Disbursements'!$G:$G)</f>
        <v>132719</v>
      </c>
      <c r="N27" s="202" t="str">
        <f t="shared" ref="N27" si="486">$B27&amp;O$1</f>
        <v>2149043466</v>
      </c>
      <c r="O27" s="202">
        <f>SUMIF('All 539A Disbursements'!$F:$F,N27,'All 539A Disbursements'!$G:$G)</f>
        <v>39618</v>
      </c>
      <c r="P27" s="202" t="str">
        <f t="shared" ref="P27" si="487">$B27&amp;Q$1</f>
        <v>2149043497</v>
      </c>
      <c r="Q27" s="202">
        <f>SUMIF('All 539A Disbursements'!$F:$F,P27,'All 539A Disbursements'!$G:$G)</f>
        <v>0</v>
      </c>
      <c r="R27" s="202" t="str">
        <f t="shared" ref="R27" si="488">$B27&amp;S$1</f>
        <v>2149043525</v>
      </c>
      <c r="S27" s="202">
        <f>SUMIF('All 539A Disbursements'!$F:$F,R27,'All 539A Disbursements'!$G:$G)</f>
        <v>39728</v>
      </c>
      <c r="T27" s="202" t="str">
        <f t="shared" ref="T27" si="489">$B27&amp;U$1</f>
        <v>2149043556</v>
      </c>
      <c r="U27" s="202">
        <f>SUMIF('All 539A Disbursements'!$F:$F,T27,'All 539A Disbursements'!$G:$G)</f>
        <v>79574</v>
      </c>
      <c r="V27" s="202" t="str">
        <f t="shared" ref="V27" si="490">$B27&amp;W$1</f>
        <v>2149043586</v>
      </c>
      <c r="W27" s="202">
        <f>SUMIF('All 539A Disbursements'!$F:$F,V27,'All 539A Disbursements'!$G:$G)</f>
        <v>125332</v>
      </c>
      <c r="X27" s="202" t="str">
        <f t="shared" ref="X27:Z27" si="491">$B27&amp;Y$1</f>
        <v>2149043617</v>
      </c>
      <c r="Y27" s="202">
        <f>SUMIF('All 539A Disbursements'!$F:$F,X27,'All 539A Disbursements'!$G:$G)</f>
        <v>68460</v>
      </c>
      <c r="Z27" s="202" t="str">
        <f t="shared" si="491"/>
        <v>2149043647</v>
      </c>
      <c r="AA27" s="202">
        <f>SUMIF('All 539A Disbursements'!$F:$F,Z27,'All 539A Disbursements'!$G:$G)</f>
        <v>0</v>
      </c>
      <c r="AB27" s="202" t="str">
        <f t="shared" ref="AB27" si="492">$B27&amp;AC$1</f>
        <v>2149043678</v>
      </c>
      <c r="AC27" s="202">
        <f>SUMIF('All 539A Disbursements'!$F:$F,AB27,'All 539A Disbursements'!$G:$G)</f>
        <v>161557</v>
      </c>
      <c r="AD27" s="202" t="str">
        <f t="shared" ref="AD27" si="493">$B27&amp;AE$1</f>
        <v>2149043709</v>
      </c>
      <c r="AE27" s="202">
        <f>SUMIF('All 539A Disbursements'!$F:$F,AD27,'All 539A Disbursements'!$G:$G)</f>
        <v>77997</v>
      </c>
      <c r="AF27" s="202" t="str">
        <f t="shared" ref="AF27" si="494">$B27&amp;AG$1</f>
        <v>2149043739</v>
      </c>
      <c r="AG27" s="202">
        <f>SUMIF('All 539A Disbursements'!$F:$F,AF27,'All 539A Disbursements'!$G:$G)</f>
        <v>126877</v>
      </c>
      <c r="AH27" s="202" t="str">
        <f t="shared" ref="AH27" si="495">$B27&amp;AI$1</f>
        <v>2149043770</v>
      </c>
      <c r="AI27" s="202">
        <f>SUMIF('All 539A Disbursements'!$F:$F,AH27,'All 539A Disbursements'!$G:$G)</f>
        <v>0</v>
      </c>
      <c r="AJ27" s="202" t="str">
        <f t="shared" ref="AJ27" si="496">$B27&amp;AK$1</f>
        <v>2149043800</v>
      </c>
      <c r="AK27" s="202">
        <f>SUMIF('All 539A Disbursements'!$F:$F,AJ27,'All 539A Disbursements'!$G:$G)</f>
        <v>0</v>
      </c>
      <c r="AL27" s="202" t="str">
        <f t="shared" ref="AL27" si="497">$B27&amp;AM$1</f>
        <v>2149043831</v>
      </c>
      <c r="AM27" s="202">
        <f>SUMIF('All 539A Disbursements'!$F:$F,AL27,'All 539A Disbursements'!$G:$G)</f>
        <v>0</v>
      </c>
      <c r="AN27" s="202" t="str">
        <f t="shared" ref="AN27" si="498">$B27&amp;AO$1</f>
        <v>2149043862</v>
      </c>
      <c r="AO27" s="202">
        <f>SUMIF('All 539A Disbursements'!$F:$F,AN27,'All 539A Disbursements'!$G:$G)</f>
        <v>0</v>
      </c>
      <c r="AP27" s="202" t="str">
        <f t="shared" ref="AP27:AR27" si="499">$B27&amp;AQ$1</f>
        <v>2149043891</v>
      </c>
      <c r="AQ27" s="202">
        <f>SUMIF('All 539A Disbursements'!$F:$F,AP27,'All 539A Disbursements'!$G:$G)</f>
        <v>0</v>
      </c>
      <c r="AR27" s="202" t="str">
        <f t="shared" si="499"/>
        <v>2149043922</v>
      </c>
      <c r="AS27" s="202">
        <f>SUMIF('All 539A Disbursements'!$F:$F,AR27,'All 539A Disbursements'!$G:$G)</f>
        <v>0</v>
      </c>
      <c r="AT27" s="202" t="str">
        <f t="shared" ref="AT27" si="500">$B27&amp;AU$1</f>
        <v>2149043952</v>
      </c>
      <c r="AU27" s="202">
        <f>SUMIF('All 539A Disbursements'!$F:$F,AT27,'All 539A Disbursements'!$G:$G)</f>
        <v>0</v>
      </c>
      <c r="AV27" s="202" t="str">
        <f t="shared" ref="AV27:AX27" si="501">$B27&amp;AW$1</f>
        <v>2149043983</v>
      </c>
      <c r="AW27" s="202">
        <f>SUMIF('All 539A Disbursements'!$F:$F,AV27,'All 539A Disbursements'!$G:$G)</f>
        <v>0</v>
      </c>
      <c r="AX27" s="202" t="str">
        <f t="shared" si="501"/>
        <v>2149044013</v>
      </c>
      <c r="AY27" s="202">
        <f>SUMIF('All 539A Disbursements'!$F:$F,AX27,'All 539A Disbursements'!$G:$G)</f>
        <v>0</v>
      </c>
      <c r="AZ27" s="202" t="str">
        <f t="shared" ref="AZ27" si="502">$B27&amp;BA$1</f>
        <v>2149044044</v>
      </c>
      <c r="BA27" s="202">
        <f>SUMIF('All 539A Disbursements'!$F:$F,AZ27,'All 539A Disbursements'!$G:$G)</f>
        <v>0</v>
      </c>
      <c r="BB27" s="202" t="str">
        <f t="shared" ref="BB27" si="503">$B27&amp;BC$1</f>
        <v>2149044075</v>
      </c>
      <c r="BC27" s="202">
        <f>SUMIF('All 539A Disbursements'!$F:$F,BB27,'All 539A Disbursements'!$G:$G)</f>
        <v>0</v>
      </c>
      <c r="BD27" s="202" t="str">
        <f t="shared" ref="BD27:BH27" si="504">$B27&amp;BE$1</f>
        <v>2149044105</v>
      </c>
      <c r="BE27" s="202">
        <f>SUMIF('All 539A Disbursements'!$F:$F,BD27,'All 539A Disbursements'!$G:$G)</f>
        <v>0</v>
      </c>
      <c r="BF27" s="202" t="str">
        <f t="shared" si="22"/>
        <v>2149044136</v>
      </c>
      <c r="BG27" s="202">
        <f>SUMIF('All 539A Disbursements'!$F:$F,BF27,'All 539A Disbursements'!$G:$G)</f>
        <v>0</v>
      </c>
      <c r="BH27" s="202" t="str">
        <f t="shared" si="504"/>
        <v>2149044166</v>
      </c>
      <c r="BI27" s="202">
        <f>SUMIF('All 539A Disbursements'!$F:$F,BH27,'All 539A Disbursements'!$G:$G)</f>
        <v>0</v>
      </c>
      <c r="BJ27" s="202">
        <f t="shared" si="23"/>
        <v>851862</v>
      </c>
      <c r="BK27" s="203">
        <f t="shared" si="24"/>
        <v>0</v>
      </c>
    </row>
    <row r="28" spans="1:64" s="199" customFormat="1" x14ac:dyDescent="0.2">
      <c r="A28" s="205" t="s">
        <v>11</v>
      </c>
      <c r="B28" s="205" t="s">
        <v>115</v>
      </c>
      <c r="C28" s="206" t="s">
        <v>116</v>
      </c>
      <c r="D28" s="207">
        <f>VLOOKUP(B28,'18-19 Allocation'!A:C,3,FALSE)</f>
        <v>789565</v>
      </c>
      <c r="E28" s="207">
        <v>0</v>
      </c>
      <c r="F28" s="207">
        <f t="shared" si="0"/>
        <v>789565</v>
      </c>
      <c r="G28" s="207">
        <f>-SUMIF('All 539A Disbursements'!A:A,Recon!A:A,'All 539A Disbursements'!G:G)</f>
        <v>-789565</v>
      </c>
      <c r="H28" s="207" t="str">
        <f t="shared" si="1"/>
        <v>2201043374</v>
      </c>
      <c r="I28" s="207">
        <f>SUMIF('All 539A Disbursements'!$F:$F,H28,'All 539A Disbursements'!$G:$G)</f>
        <v>0</v>
      </c>
      <c r="J28" s="207" t="str">
        <f t="shared" si="1"/>
        <v>2201043405</v>
      </c>
      <c r="K28" s="207">
        <f>SUMIF('All 539A Disbursements'!$F:$F,J28,'All 539A Disbursements'!$G:$G)</f>
        <v>0</v>
      </c>
      <c r="L28" s="207" t="str">
        <f t="shared" ref="L28" si="505">$B28&amp;M$1</f>
        <v>2201043435</v>
      </c>
      <c r="M28" s="207">
        <f>SUMIF('All 539A Disbursements'!$F:$F,L28,'All 539A Disbursements'!$G:$G)</f>
        <v>0</v>
      </c>
      <c r="N28" s="207" t="str">
        <f t="shared" ref="N28" si="506">$B28&amp;O$1</f>
        <v>2201043466</v>
      </c>
      <c r="O28" s="207">
        <f>SUMIF('All 539A Disbursements'!$F:$F,N28,'All 539A Disbursements'!$G:$G)</f>
        <v>379700</v>
      </c>
      <c r="P28" s="207" t="str">
        <f t="shared" ref="P28" si="507">$B28&amp;Q$1</f>
        <v>2201043497</v>
      </c>
      <c r="Q28" s="207">
        <f>SUMIF('All 539A Disbursements'!$F:$F,P28,'All 539A Disbursements'!$G:$G)</f>
        <v>0</v>
      </c>
      <c r="R28" s="207" t="str">
        <f t="shared" ref="R28" si="508">$B28&amp;S$1</f>
        <v>2201043525</v>
      </c>
      <c r="S28" s="207">
        <f>SUMIF('All 539A Disbursements'!$F:$F,R28,'All 539A Disbursements'!$G:$G)</f>
        <v>0</v>
      </c>
      <c r="T28" s="207" t="str">
        <f t="shared" ref="T28" si="509">$B28&amp;U$1</f>
        <v>2201043556</v>
      </c>
      <c r="U28" s="207">
        <f>SUMIF('All 539A Disbursements'!$F:$F,T28,'All 539A Disbursements'!$G:$G)</f>
        <v>0</v>
      </c>
      <c r="V28" s="207" t="str">
        <f t="shared" ref="V28" si="510">$B28&amp;W$1</f>
        <v>2201043586</v>
      </c>
      <c r="W28" s="207">
        <f>SUMIF('All 539A Disbursements'!$F:$F,V28,'All 539A Disbursements'!$G:$G)</f>
        <v>201132</v>
      </c>
      <c r="X28" s="207" t="str">
        <f t="shared" ref="X28:Z28" si="511">$B28&amp;Y$1</f>
        <v>2201043617</v>
      </c>
      <c r="Y28" s="207">
        <f>SUMIF('All 539A Disbursements'!$F:$F,X28,'All 539A Disbursements'!$G:$G)</f>
        <v>67929</v>
      </c>
      <c r="Z28" s="207" t="str">
        <f t="shared" si="511"/>
        <v>2201043647</v>
      </c>
      <c r="AA28" s="207">
        <f>SUMIF('All 539A Disbursements'!$F:$F,Z28,'All 539A Disbursements'!$G:$G)</f>
        <v>0</v>
      </c>
      <c r="AB28" s="207" t="str">
        <f t="shared" ref="AB28" si="512">$B28&amp;AC$1</f>
        <v>2201043678</v>
      </c>
      <c r="AC28" s="207">
        <f>SUMIF('All 539A Disbursements'!$F:$F,AB28,'All 539A Disbursements'!$G:$G)</f>
        <v>134190</v>
      </c>
      <c r="AD28" s="207" t="str">
        <f t="shared" ref="AD28" si="513">$B28&amp;AE$1</f>
        <v>2201043709</v>
      </c>
      <c r="AE28" s="207">
        <f>SUMIF('All 539A Disbursements'!$F:$F,AD28,'All 539A Disbursements'!$G:$G)</f>
        <v>6614</v>
      </c>
      <c r="AF28" s="207" t="str">
        <f t="shared" ref="AF28" si="514">$B28&amp;AG$1</f>
        <v>2201043739</v>
      </c>
      <c r="AG28" s="207">
        <f>SUMIF('All 539A Disbursements'!$F:$F,AF28,'All 539A Disbursements'!$G:$G)</f>
        <v>0</v>
      </c>
      <c r="AH28" s="207" t="str">
        <f t="shared" ref="AH28" si="515">$B28&amp;AI$1</f>
        <v>2201043770</v>
      </c>
      <c r="AI28" s="207">
        <f>SUMIF('All 539A Disbursements'!$F:$F,AH28,'All 539A Disbursements'!$G:$G)</f>
        <v>0</v>
      </c>
      <c r="AJ28" s="207" t="str">
        <f t="shared" ref="AJ28" si="516">$B28&amp;AK$1</f>
        <v>2201043800</v>
      </c>
      <c r="AK28" s="207">
        <f>SUMIF('All 539A Disbursements'!$F:$F,AJ28,'All 539A Disbursements'!$G:$G)</f>
        <v>0</v>
      </c>
      <c r="AL28" s="207" t="str">
        <f t="shared" ref="AL28" si="517">$B28&amp;AM$1</f>
        <v>2201043831</v>
      </c>
      <c r="AM28" s="207">
        <f>SUMIF('All 539A Disbursements'!$F:$F,AL28,'All 539A Disbursements'!$G:$G)</f>
        <v>0</v>
      </c>
      <c r="AN28" s="207" t="str">
        <f t="shared" ref="AN28" si="518">$B28&amp;AO$1</f>
        <v>2201043862</v>
      </c>
      <c r="AO28" s="207">
        <f>SUMIF('All 539A Disbursements'!$F:$F,AN28,'All 539A Disbursements'!$G:$G)</f>
        <v>0</v>
      </c>
      <c r="AP28" s="207" t="str">
        <f t="shared" ref="AP28:AR28" si="519">$B28&amp;AQ$1</f>
        <v>2201043891</v>
      </c>
      <c r="AQ28" s="207">
        <f>SUMIF('All 539A Disbursements'!$F:$F,AP28,'All 539A Disbursements'!$G:$G)</f>
        <v>0</v>
      </c>
      <c r="AR28" s="207" t="str">
        <f t="shared" si="519"/>
        <v>2201043922</v>
      </c>
      <c r="AS28" s="207">
        <f>SUMIF('All 539A Disbursements'!$F:$F,AR28,'All 539A Disbursements'!$G:$G)</f>
        <v>0</v>
      </c>
      <c r="AT28" s="207" t="str">
        <f t="shared" ref="AT28" si="520">$B28&amp;AU$1</f>
        <v>2201043952</v>
      </c>
      <c r="AU28" s="207">
        <f>SUMIF('All 539A Disbursements'!$F:$F,AT28,'All 539A Disbursements'!$G:$G)</f>
        <v>0</v>
      </c>
      <c r="AV28" s="207" t="str">
        <f t="shared" ref="AV28:AX28" si="521">$B28&amp;AW$1</f>
        <v>2201043983</v>
      </c>
      <c r="AW28" s="207">
        <f>SUMIF('All 539A Disbursements'!$F:$F,AV28,'All 539A Disbursements'!$G:$G)</f>
        <v>0</v>
      </c>
      <c r="AX28" s="207" t="str">
        <f t="shared" si="521"/>
        <v>2201044013</v>
      </c>
      <c r="AY28" s="207">
        <f>SUMIF('All 539A Disbursements'!$F:$F,AX28,'All 539A Disbursements'!$G:$G)</f>
        <v>0</v>
      </c>
      <c r="AZ28" s="207" t="str">
        <f t="shared" ref="AZ28" si="522">$B28&amp;BA$1</f>
        <v>2201044044</v>
      </c>
      <c r="BA28" s="207">
        <f>SUMIF('All 539A Disbursements'!$F:$F,AZ28,'All 539A Disbursements'!$G:$G)</f>
        <v>0</v>
      </c>
      <c r="BB28" s="207" t="str">
        <f t="shared" ref="BB28" si="523">$B28&amp;BC$1</f>
        <v>2201044075</v>
      </c>
      <c r="BC28" s="207">
        <f>SUMIF('All 539A Disbursements'!$F:$F,BB28,'All 539A Disbursements'!$G:$G)</f>
        <v>0</v>
      </c>
      <c r="BD28" s="207" t="str">
        <f t="shared" ref="BD28:BH28" si="524">$B28&amp;BE$1</f>
        <v>2201044105</v>
      </c>
      <c r="BE28" s="207">
        <f>SUMIF('All 539A Disbursements'!$F:$F,BD28,'All 539A Disbursements'!$G:$G)</f>
        <v>0</v>
      </c>
      <c r="BF28" s="207" t="str">
        <f t="shared" si="22"/>
        <v>2201044136</v>
      </c>
      <c r="BG28" s="207">
        <f>SUMIF('All 539A Disbursements'!$F:$F,BF28,'All 539A Disbursements'!$G:$G)</f>
        <v>0</v>
      </c>
      <c r="BH28" s="207" t="str">
        <f t="shared" si="524"/>
        <v>2201044166</v>
      </c>
      <c r="BI28" s="207">
        <f>SUMIF('All 539A Disbursements'!$F:$F,BH28,'All 539A Disbursements'!$G:$G)</f>
        <v>0</v>
      </c>
      <c r="BJ28" s="207">
        <f t="shared" si="23"/>
        <v>789565</v>
      </c>
      <c r="BK28" s="208">
        <f t="shared" si="24"/>
        <v>0</v>
      </c>
      <c r="BL28" s="198"/>
    </row>
    <row r="29" spans="1:64" x14ac:dyDescent="0.2">
      <c r="A29" s="200" t="s">
        <v>26</v>
      </c>
      <c r="B29" s="200" t="s">
        <v>117</v>
      </c>
      <c r="C29" s="201" t="s">
        <v>118</v>
      </c>
      <c r="D29" s="202">
        <f>VLOOKUP(B29,'18-19 Allocation'!A:C,3,FALSE)</f>
        <v>323584</v>
      </c>
      <c r="E29" s="202">
        <v>0</v>
      </c>
      <c r="F29" s="202">
        <f t="shared" si="0"/>
        <v>323584</v>
      </c>
      <c r="G29" s="202">
        <f>-SUMIF('All 539A Disbursements'!A:A,Recon!A:A,'All 539A Disbursements'!G:G)</f>
        <v>-323584</v>
      </c>
      <c r="H29" s="202" t="str">
        <f t="shared" si="1"/>
        <v>2601143374</v>
      </c>
      <c r="I29" s="202">
        <f>SUMIF('All 539A Disbursements'!$F:$F,H29,'All 539A Disbursements'!$G:$G)</f>
        <v>0</v>
      </c>
      <c r="J29" s="202" t="str">
        <f t="shared" si="1"/>
        <v>2601143405</v>
      </c>
      <c r="K29" s="202">
        <f>SUMIF('All 539A Disbursements'!$F:$F,J29,'All 539A Disbursements'!$G:$G)</f>
        <v>25790</v>
      </c>
      <c r="L29" s="202" t="str">
        <f t="shared" ref="L29" si="525">$B29&amp;M$1</f>
        <v>2601143435</v>
      </c>
      <c r="M29" s="202">
        <f>SUMIF('All 539A Disbursements'!$F:$F,L29,'All 539A Disbursements'!$G:$G)</f>
        <v>0</v>
      </c>
      <c r="N29" s="202" t="str">
        <f t="shared" ref="N29" si="526">$B29&amp;O$1</f>
        <v>2601143466</v>
      </c>
      <c r="O29" s="202">
        <f>SUMIF('All 539A Disbursements'!$F:$F,N29,'All 539A Disbursements'!$G:$G)</f>
        <v>0</v>
      </c>
      <c r="P29" s="202" t="str">
        <f t="shared" ref="P29" si="527">$B29&amp;Q$1</f>
        <v>2601143497</v>
      </c>
      <c r="Q29" s="202">
        <f>SUMIF('All 539A Disbursements'!$F:$F,P29,'All 539A Disbursements'!$G:$G)</f>
        <v>77344</v>
      </c>
      <c r="R29" s="202" t="str">
        <f t="shared" ref="R29" si="528">$B29&amp;S$1</f>
        <v>2601143525</v>
      </c>
      <c r="S29" s="202">
        <f>SUMIF('All 539A Disbursements'!$F:$F,R29,'All 539A Disbursements'!$G:$G)</f>
        <v>0</v>
      </c>
      <c r="T29" s="202" t="str">
        <f t="shared" ref="T29" si="529">$B29&amp;U$1</f>
        <v>2601143556</v>
      </c>
      <c r="U29" s="202">
        <f>SUMIF('All 539A Disbursements'!$F:$F,T29,'All 539A Disbursements'!$G:$G)</f>
        <v>0</v>
      </c>
      <c r="V29" s="202" t="str">
        <f t="shared" ref="V29" si="530">$B29&amp;W$1</f>
        <v>2601143586</v>
      </c>
      <c r="W29" s="202">
        <f>SUMIF('All 539A Disbursements'!$F:$F,V29,'All 539A Disbursements'!$G:$G)</f>
        <v>77371</v>
      </c>
      <c r="X29" s="202" t="str">
        <f t="shared" ref="X29:Z29" si="531">$B29&amp;Y$1</f>
        <v>2601143617</v>
      </c>
      <c r="Y29" s="202">
        <f>SUMIF('All 539A Disbursements'!$F:$F,X29,'All 539A Disbursements'!$G:$G)</f>
        <v>51605</v>
      </c>
      <c r="Z29" s="202" t="str">
        <f t="shared" si="531"/>
        <v>2601143647</v>
      </c>
      <c r="AA29" s="202">
        <f>SUMIF('All 539A Disbursements'!$F:$F,Z29,'All 539A Disbursements'!$G:$G)</f>
        <v>0</v>
      </c>
      <c r="AB29" s="202" t="str">
        <f t="shared" ref="AB29" si="532">$B29&amp;AC$1</f>
        <v>2601143678</v>
      </c>
      <c r="AC29" s="202">
        <f>SUMIF('All 539A Disbursements'!$F:$F,AB29,'All 539A Disbursements'!$G:$G)</f>
        <v>77359</v>
      </c>
      <c r="AD29" s="202" t="str">
        <f t="shared" ref="AD29" si="533">$B29&amp;AE$1</f>
        <v>2601143709</v>
      </c>
      <c r="AE29" s="202">
        <f>SUMIF('All 539A Disbursements'!$F:$F,AD29,'All 539A Disbursements'!$G:$G)</f>
        <v>0</v>
      </c>
      <c r="AF29" s="202" t="str">
        <f t="shared" ref="AF29" si="534">$B29&amp;AG$1</f>
        <v>2601143739</v>
      </c>
      <c r="AG29" s="202">
        <f>SUMIF('All 539A Disbursements'!$F:$F,AF29,'All 539A Disbursements'!$G:$G)</f>
        <v>0</v>
      </c>
      <c r="AH29" s="202" t="str">
        <f t="shared" ref="AH29" si="535">$B29&amp;AI$1</f>
        <v>2601143770</v>
      </c>
      <c r="AI29" s="202">
        <f>SUMIF('All 539A Disbursements'!$F:$F,AH29,'All 539A Disbursements'!$G:$G)</f>
        <v>0</v>
      </c>
      <c r="AJ29" s="202" t="str">
        <f t="shared" ref="AJ29" si="536">$B29&amp;AK$1</f>
        <v>2601143800</v>
      </c>
      <c r="AK29" s="202">
        <f>SUMIF('All 539A Disbursements'!$F:$F,AJ29,'All 539A Disbursements'!$G:$G)</f>
        <v>14115</v>
      </c>
      <c r="AL29" s="202" t="str">
        <f t="shared" ref="AL29" si="537">$B29&amp;AM$1</f>
        <v>2601143831</v>
      </c>
      <c r="AM29" s="202">
        <f>SUMIF('All 539A Disbursements'!$F:$F,AL29,'All 539A Disbursements'!$G:$G)</f>
        <v>0</v>
      </c>
      <c r="AN29" s="202" t="str">
        <f t="shared" ref="AN29" si="538">$B29&amp;AO$1</f>
        <v>2601143862</v>
      </c>
      <c r="AO29" s="202">
        <f>SUMIF('All 539A Disbursements'!$F:$F,AN29,'All 539A Disbursements'!$G:$G)</f>
        <v>0</v>
      </c>
      <c r="AP29" s="202" t="str">
        <f t="shared" ref="AP29:AR29" si="539">$B29&amp;AQ$1</f>
        <v>2601143891</v>
      </c>
      <c r="AQ29" s="202">
        <f>SUMIF('All 539A Disbursements'!$F:$F,AP29,'All 539A Disbursements'!$G:$G)</f>
        <v>0</v>
      </c>
      <c r="AR29" s="202" t="str">
        <f t="shared" si="539"/>
        <v>2601143922</v>
      </c>
      <c r="AS29" s="202">
        <f>SUMIF('All 539A Disbursements'!$F:$F,AR29,'All 539A Disbursements'!$G:$G)</f>
        <v>0</v>
      </c>
      <c r="AT29" s="202" t="str">
        <f t="shared" ref="AT29" si="540">$B29&amp;AU$1</f>
        <v>2601143952</v>
      </c>
      <c r="AU29" s="202">
        <f>SUMIF('All 539A Disbursements'!$F:$F,AT29,'All 539A Disbursements'!$G:$G)</f>
        <v>0</v>
      </c>
      <c r="AV29" s="202" t="str">
        <f t="shared" ref="AV29:AX29" si="541">$B29&amp;AW$1</f>
        <v>2601143983</v>
      </c>
      <c r="AW29" s="202">
        <f>SUMIF('All 539A Disbursements'!$F:$F,AV29,'All 539A Disbursements'!$G:$G)</f>
        <v>0</v>
      </c>
      <c r="AX29" s="202" t="str">
        <f t="shared" si="541"/>
        <v>2601144013</v>
      </c>
      <c r="AY29" s="202">
        <f>SUMIF('All 539A Disbursements'!$F:$F,AX29,'All 539A Disbursements'!$G:$G)</f>
        <v>0</v>
      </c>
      <c r="AZ29" s="202" t="str">
        <f t="shared" ref="AZ29" si="542">$B29&amp;BA$1</f>
        <v>2601144044</v>
      </c>
      <c r="BA29" s="202">
        <f>SUMIF('All 539A Disbursements'!$F:$F,AZ29,'All 539A Disbursements'!$G:$G)</f>
        <v>0</v>
      </c>
      <c r="BB29" s="202" t="str">
        <f t="shared" ref="BB29" si="543">$B29&amp;BC$1</f>
        <v>2601144075</v>
      </c>
      <c r="BC29" s="202">
        <f>SUMIF('All 539A Disbursements'!$F:$F,BB29,'All 539A Disbursements'!$G:$G)</f>
        <v>0</v>
      </c>
      <c r="BD29" s="202" t="str">
        <f t="shared" ref="BD29:BH29" si="544">$B29&amp;BE$1</f>
        <v>2601144105</v>
      </c>
      <c r="BE29" s="202">
        <f>SUMIF('All 539A Disbursements'!$F:$F,BD29,'All 539A Disbursements'!$G:$G)</f>
        <v>0</v>
      </c>
      <c r="BF29" s="202" t="str">
        <f t="shared" si="22"/>
        <v>2601144136</v>
      </c>
      <c r="BG29" s="202">
        <f>SUMIF('All 539A Disbursements'!$F:$F,BF29,'All 539A Disbursements'!$G:$G)</f>
        <v>0</v>
      </c>
      <c r="BH29" s="202" t="str">
        <f t="shared" si="544"/>
        <v>2601144166</v>
      </c>
      <c r="BI29" s="202">
        <f>SUMIF('All 539A Disbursements'!$F:$F,BH29,'All 539A Disbursements'!$G:$G)</f>
        <v>0</v>
      </c>
      <c r="BJ29" s="202">
        <f t="shared" si="23"/>
        <v>323584</v>
      </c>
      <c r="BK29" s="203">
        <f t="shared" si="24"/>
        <v>0</v>
      </c>
    </row>
    <row r="30" spans="1:64" s="199" customFormat="1" x14ac:dyDescent="0.2">
      <c r="A30" s="205" t="s">
        <v>28</v>
      </c>
      <c r="B30" s="205" t="s">
        <v>119</v>
      </c>
      <c r="C30" s="206" t="s">
        <v>120</v>
      </c>
      <c r="D30" s="207">
        <f>VLOOKUP(B30,'18-19 Allocation'!A:C,3,FALSE)</f>
        <v>14838678</v>
      </c>
      <c r="E30" s="207">
        <v>0</v>
      </c>
      <c r="F30" s="207">
        <f t="shared" si="0"/>
        <v>14838678</v>
      </c>
      <c r="G30" s="207">
        <f>-SUMIF('All 539A Disbursements'!A:A,Recon!A:A,'All 539A Disbursements'!G:G)</f>
        <v>-14838678</v>
      </c>
      <c r="H30" s="207" t="str">
        <f t="shared" si="1"/>
        <v>3001143374</v>
      </c>
      <c r="I30" s="207">
        <f>SUMIF('All 539A Disbursements'!$F:$F,H30,'All 539A Disbursements'!$G:$G)</f>
        <v>958356</v>
      </c>
      <c r="J30" s="207" t="str">
        <f t="shared" si="1"/>
        <v>3001143405</v>
      </c>
      <c r="K30" s="207">
        <f>SUMIF('All 539A Disbursements'!$F:$F,J30,'All 539A Disbursements'!$G:$G)</f>
        <v>986265</v>
      </c>
      <c r="L30" s="207" t="str">
        <f t="shared" ref="L30" si="545">$B30&amp;M$1</f>
        <v>3001143435</v>
      </c>
      <c r="M30" s="207">
        <f>SUMIF('All 539A Disbursements'!$F:$F,L30,'All 539A Disbursements'!$G:$G)</f>
        <v>1133834</v>
      </c>
      <c r="N30" s="207" t="str">
        <f t="shared" ref="N30" si="546">$B30&amp;O$1</f>
        <v>3001143466</v>
      </c>
      <c r="O30" s="207">
        <f>SUMIF('All 539A Disbursements'!$F:$F,N30,'All 539A Disbursements'!$G:$G)</f>
        <v>1019554</v>
      </c>
      <c r="P30" s="207" t="str">
        <f t="shared" ref="P30" si="547">$B30&amp;Q$1</f>
        <v>3001143497</v>
      </c>
      <c r="Q30" s="207">
        <f>SUMIF('All 539A Disbursements'!$F:$F,P30,'All 539A Disbursements'!$G:$G)</f>
        <v>1000459</v>
      </c>
      <c r="R30" s="207" t="str">
        <f t="shared" ref="R30" si="548">$B30&amp;S$1</f>
        <v>3001143525</v>
      </c>
      <c r="S30" s="207">
        <f>SUMIF('All 539A Disbursements'!$F:$F,R30,'All 539A Disbursements'!$G:$G)</f>
        <v>2206407</v>
      </c>
      <c r="T30" s="207" t="str">
        <f t="shared" ref="T30" si="549">$B30&amp;U$1</f>
        <v>3001143556</v>
      </c>
      <c r="U30" s="207">
        <f>SUMIF('All 539A Disbursements'!$F:$F,T30,'All 539A Disbursements'!$G:$G)</f>
        <v>0</v>
      </c>
      <c r="V30" s="207" t="str">
        <f t="shared" ref="V30" si="550">$B30&amp;W$1</f>
        <v>3001143586</v>
      </c>
      <c r="W30" s="207">
        <f>SUMIF('All 539A Disbursements'!$F:$F,V30,'All 539A Disbursements'!$G:$G)</f>
        <v>2626778</v>
      </c>
      <c r="X30" s="207" t="str">
        <f t="shared" ref="X30:Z30" si="551">$B30&amp;Y$1</f>
        <v>3001143617</v>
      </c>
      <c r="Y30" s="207">
        <f>SUMIF('All 539A Disbursements'!$F:$F,X30,'All 539A Disbursements'!$G:$G)</f>
        <v>1202628</v>
      </c>
      <c r="Z30" s="207" t="str">
        <f t="shared" si="551"/>
        <v>3001143647</v>
      </c>
      <c r="AA30" s="207">
        <f>SUMIF('All 539A Disbursements'!$F:$F,Z30,'All 539A Disbursements'!$G:$G)</f>
        <v>1162751</v>
      </c>
      <c r="AB30" s="207" t="str">
        <f t="shared" ref="AB30" si="552">$B30&amp;AC$1</f>
        <v>3001143678</v>
      </c>
      <c r="AC30" s="207">
        <f>SUMIF('All 539A Disbursements'!$F:$F,AB30,'All 539A Disbursements'!$G:$G)</f>
        <v>0</v>
      </c>
      <c r="AD30" s="207" t="str">
        <f t="shared" ref="AD30" si="553">$B30&amp;AE$1</f>
        <v>3001143709</v>
      </c>
      <c r="AE30" s="207">
        <f>SUMIF('All 539A Disbursements'!$F:$F,AD30,'All 539A Disbursements'!$G:$G)</f>
        <v>2273427.75</v>
      </c>
      <c r="AF30" s="207" t="str">
        <f t="shared" ref="AF30" si="554">$B30&amp;AG$1</f>
        <v>3001143739</v>
      </c>
      <c r="AG30" s="207">
        <f>SUMIF('All 539A Disbursements'!$F:$F,AF30,'All 539A Disbursements'!$G:$G)</f>
        <v>268218.25</v>
      </c>
      <c r="AH30" s="207" t="str">
        <f t="shared" ref="AH30" si="555">$B30&amp;AI$1</f>
        <v>3001143770</v>
      </c>
      <c r="AI30" s="207">
        <f>SUMIF('All 539A Disbursements'!$F:$F,AH30,'All 539A Disbursements'!$G:$G)</f>
        <v>0</v>
      </c>
      <c r="AJ30" s="207" t="str">
        <f t="shared" ref="AJ30" si="556">$B30&amp;AK$1</f>
        <v>3001143800</v>
      </c>
      <c r="AK30" s="207">
        <f>SUMIF('All 539A Disbursements'!$F:$F,AJ30,'All 539A Disbursements'!$G:$G)</f>
        <v>0</v>
      </c>
      <c r="AL30" s="207" t="str">
        <f t="shared" ref="AL30" si="557">$B30&amp;AM$1</f>
        <v>3001143831</v>
      </c>
      <c r="AM30" s="207">
        <f>SUMIF('All 539A Disbursements'!$F:$F,AL30,'All 539A Disbursements'!$G:$G)</f>
        <v>0</v>
      </c>
      <c r="AN30" s="207" t="str">
        <f t="shared" ref="AN30" si="558">$B30&amp;AO$1</f>
        <v>3001143862</v>
      </c>
      <c r="AO30" s="207">
        <f>SUMIF('All 539A Disbursements'!$F:$F,AN30,'All 539A Disbursements'!$G:$G)</f>
        <v>0</v>
      </c>
      <c r="AP30" s="207" t="str">
        <f t="shared" ref="AP30:AR30" si="559">$B30&amp;AQ$1</f>
        <v>3001143891</v>
      </c>
      <c r="AQ30" s="207">
        <f>SUMIF('All 539A Disbursements'!$F:$F,AP30,'All 539A Disbursements'!$G:$G)</f>
        <v>0</v>
      </c>
      <c r="AR30" s="207" t="str">
        <f t="shared" si="559"/>
        <v>3001143922</v>
      </c>
      <c r="AS30" s="207">
        <f>SUMIF('All 539A Disbursements'!$F:$F,AR30,'All 539A Disbursements'!$G:$G)</f>
        <v>0</v>
      </c>
      <c r="AT30" s="207" t="str">
        <f t="shared" ref="AT30" si="560">$B30&amp;AU$1</f>
        <v>3001143952</v>
      </c>
      <c r="AU30" s="207">
        <f>SUMIF('All 539A Disbursements'!$F:$F,AT30,'All 539A Disbursements'!$G:$G)</f>
        <v>0</v>
      </c>
      <c r="AV30" s="207" t="str">
        <f t="shared" ref="AV30:AX30" si="561">$B30&amp;AW$1</f>
        <v>3001143983</v>
      </c>
      <c r="AW30" s="207">
        <f>SUMIF('All 539A Disbursements'!$F:$F,AV30,'All 539A Disbursements'!$G:$G)</f>
        <v>0</v>
      </c>
      <c r="AX30" s="207" t="str">
        <f t="shared" si="561"/>
        <v>3001144013</v>
      </c>
      <c r="AY30" s="207">
        <f>SUMIF('All 539A Disbursements'!$F:$F,AX30,'All 539A Disbursements'!$G:$G)</f>
        <v>0</v>
      </c>
      <c r="AZ30" s="207" t="str">
        <f t="shared" ref="AZ30" si="562">$B30&amp;BA$1</f>
        <v>3001144044</v>
      </c>
      <c r="BA30" s="207">
        <f>SUMIF('All 539A Disbursements'!$F:$F,AZ30,'All 539A Disbursements'!$G:$G)</f>
        <v>0</v>
      </c>
      <c r="BB30" s="207" t="str">
        <f t="shared" ref="BB30" si="563">$B30&amp;BC$1</f>
        <v>3001144075</v>
      </c>
      <c r="BC30" s="207">
        <f>SUMIF('All 539A Disbursements'!$F:$F,BB30,'All 539A Disbursements'!$G:$G)</f>
        <v>0</v>
      </c>
      <c r="BD30" s="207" t="str">
        <f t="shared" ref="BD30:BH30" si="564">$B30&amp;BE$1</f>
        <v>3001144105</v>
      </c>
      <c r="BE30" s="207">
        <f>SUMIF('All 539A Disbursements'!$F:$F,BD30,'All 539A Disbursements'!$G:$G)</f>
        <v>0</v>
      </c>
      <c r="BF30" s="207" t="str">
        <f t="shared" si="22"/>
        <v>3001144136</v>
      </c>
      <c r="BG30" s="207">
        <f>SUMIF('All 539A Disbursements'!$F:$F,BF30,'All 539A Disbursements'!$G:$G)</f>
        <v>0</v>
      </c>
      <c r="BH30" s="207" t="str">
        <f t="shared" si="564"/>
        <v>3001144166</v>
      </c>
      <c r="BI30" s="207">
        <f>SUMIF('All 539A Disbursements'!$F:$F,BH30,'All 539A Disbursements'!$G:$G)</f>
        <v>0</v>
      </c>
      <c r="BJ30" s="207">
        <f t="shared" si="23"/>
        <v>14838678</v>
      </c>
      <c r="BK30" s="208">
        <f t="shared" si="24"/>
        <v>0</v>
      </c>
      <c r="BL30" s="198"/>
    </row>
    <row r="31" spans="1:64" x14ac:dyDescent="0.2">
      <c r="A31" s="209" t="s">
        <v>924</v>
      </c>
      <c r="B31" s="209" t="s">
        <v>3351</v>
      </c>
      <c r="C31" s="201" t="s">
        <v>3352</v>
      </c>
      <c r="D31" s="202">
        <f>VLOOKUP(B31,'18-19 Allocation'!A:C,3,FALSE)</f>
        <v>895087</v>
      </c>
      <c r="E31" s="202">
        <v>0</v>
      </c>
      <c r="F31" s="202">
        <f t="shared" si="0"/>
        <v>895087</v>
      </c>
      <c r="G31" s="202">
        <f>-SUMIF('All 539A Disbursements'!A:A,Recon!A:A,'All 539A Disbursements'!G:G)</f>
        <v>-895087</v>
      </c>
      <c r="H31" s="202" t="str">
        <f t="shared" si="1"/>
        <v>3401043374</v>
      </c>
      <c r="I31" s="202">
        <f>SUMIF('All 539A Disbursements'!$F:$F,H31,'All 539A Disbursements'!$G:$G)</f>
        <v>0</v>
      </c>
      <c r="J31" s="202" t="str">
        <f t="shared" si="1"/>
        <v>3401043405</v>
      </c>
      <c r="K31" s="202">
        <f>SUMIF('All 539A Disbursements'!$F:$F,J31,'All 539A Disbursements'!$G:$G)</f>
        <v>0</v>
      </c>
      <c r="L31" s="202" t="str">
        <f t="shared" ref="L31" si="565">$B31&amp;M$1</f>
        <v>3401043435</v>
      </c>
      <c r="M31" s="202">
        <f>SUMIF('All 539A Disbursements'!$F:$F,L31,'All 539A Disbursements'!$G:$G)</f>
        <v>0</v>
      </c>
      <c r="N31" s="202" t="str">
        <f t="shared" ref="N31" si="566">$B31&amp;O$1</f>
        <v>3401043466</v>
      </c>
      <c r="O31" s="202">
        <f>SUMIF('All 539A Disbursements'!$F:$F,N31,'All 539A Disbursements'!$G:$G)</f>
        <v>233448</v>
      </c>
      <c r="P31" s="202" t="str">
        <f t="shared" ref="P31" si="567">$B31&amp;Q$1</f>
        <v>3401043497</v>
      </c>
      <c r="Q31" s="202">
        <f>SUMIF('All 539A Disbursements'!$F:$F,P31,'All 539A Disbursements'!$G:$G)</f>
        <v>0</v>
      </c>
      <c r="R31" s="202" t="str">
        <f t="shared" ref="R31" si="568">$B31&amp;S$1</f>
        <v>3401043525</v>
      </c>
      <c r="S31" s="202">
        <f>SUMIF('All 539A Disbursements'!$F:$F,R31,'All 539A Disbursements'!$G:$G)</f>
        <v>176019</v>
      </c>
      <c r="T31" s="202" t="str">
        <f t="shared" ref="T31" si="569">$B31&amp;U$1</f>
        <v>3401043556</v>
      </c>
      <c r="U31" s="202">
        <f>SUMIF('All 539A Disbursements'!$F:$F,T31,'All 539A Disbursements'!$G:$G)</f>
        <v>90733</v>
      </c>
      <c r="V31" s="202" t="str">
        <f t="shared" ref="V31" si="570">$B31&amp;W$1</f>
        <v>3401043586</v>
      </c>
      <c r="W31" s="202">
        <f>SUMIF('All 539A Disbursements'!$F:$F,V31,'All 539A Disbursements'!$G:$G)</f>
        <v>74327</v>
      </c>
      <c r="X31" s="202" t="str">
        <f t="shared" ref="X31:Z31" si="571">$B31&amp;Y$1</f>
        <v>3401043617</v>
      </c>
      <c r="Y31" s="202">
        <f>SUMIF('All 539A Disbursements'!$F:$F,X31,'All 539A Disbursements'!$G:$G)</f>
        <v>74663</v>
      </c>
      <c r="Z31" s="202" t="str">
        <f t="shared" si="571"/>
        <v>3401043647</v>
      </c>
      <c r="AA31" s="202">
        <f>SUMIF('All 539A Disbursements'!$F:$F,Z31,'All 539A Disbursements'!$G:$G)</f>
        <v>92705.09</v>
      </c>
      <c r="AB31" s="202" t="str">
        <f t="shared" ref="AB31" si="572">$B31&amp;AC$1</f>
        <v>3401043678</v>
      </c>
      <c r="AC31" s="202">
        <f>SUMIF('All 539A Disbursements'!$F:$F,AB31,'All 539A Disbursements'!$G:$G)</f>
        <v>0</v>
      </c>
      <c r="AD31" s="202" t="str">
        <f t="shared" ref="AD31" si="573">$B31&amp;AE$1</f>
        <v>3401043709</v>
      </c>
      <c r="AE31" s="202">
        <f>SUMIF('All 539A Disbursements'!$F:$F,AD31,'All 539A Disbursements'!$G:$G)</f>
        <v>138989.17000000001</v>
      </c>
      <c r="AF31" s="202" t="str">
        <f t="shared" ref="AF31" si="574">$B31&amp;AG$1</f>
        <v>3401043739</v>
      </c>
      <c r="AG31" s="202">
        <f>SUMIF('All 539A Disbursements'!$F:$F,AF31,'All 539A Disbursements'!$G:$G)</f>
        <v>0</v>
      </c>
      <c r="AH31" s="202" t="str">
        <f t="shared" ref="AH31" si="575">$B31&amp;AI$1</f>
        <v>3401043770</v>
      </c>
      <c r="AI31" s="202">
        <f>SUMIF('All 539A Disbursements'!$F:$F,AH31,'All 539A Disbursements'!$G:$G)</f>
        <v>14202.74</v>
      </c>
      <c r="AJ31" s="202" t="str">
        <f t="shared" ref="AJ31" si="576">$B31&amp;AK$1</f>
        <v>3401043800</v>
      </c>
      <c r="AK31" s="202">
        <f>SUMIF('All 539A Disbursements'!$F:$F,AJ31,'All 539A Disbursements'!$G:$G)</f>
        <v>0</v>
      </c>
      <c r="AL31" s="202" t="str">
        <f t="shared" ref="AL31" si="577">$B31&amp;AM$1</f>
        <v>3401043831</v>
      </c>
      <c r="AM31" s="202">
        <f>SUMIF('All 539A Disbursements'!$F:$F,AL31,'All 539A Disbursements'!$G:$G)</f>
        <v>0</v>
      </c>
      <c r="AN31" s="202" t="str">
        <f t="shared" ref="AN31" si="578">$B31&amp;AO$1</f>
        <v>3401043862</v>
      </c>
      <c r="AO31" s="202">
        <f>SUMIF('All 539A Disbursements'!$F:$F,AN31,'All 539A Disbursements'!$G:$G)</f>
        <v>0</v>
      </c>
      <c r="AP31" s="202" t="str">
        <f t="shared" ref="AP31:AR31" si="579">$B31&amp;AQ$1</f>
        <v>3401043891</v>
      </c>
      <c r="AQ31" s="202">
        <f>SUMIF('All 539A Disbursements'!$F:$F,AP31,'All 539A Disbursements'!$G:$G)</f>
        <v>0</v>
      </c>
      <c r="AR31" s="202" t="str">
        <f t="shared" si="579"/>
        <v>3401043922</v>
      </c>
      <c r="AS31" s="202">
        <f>SUMIF('All 539A Disbursements'!$F:$F,AR31,'All 539A Disbursements'!$G:$G)</f>
        <v>0</v>
      </c>
      <c r="AT31" s="202" t="str">
        <f t="shared" ref="AT31" si="580">$B31&amp;AU$1</f>
        <v>3401043952</v>
      </c>
      <c r="AU31" s="202">
        <f>SUMIF('All 539A Disbursements'!$F:$F,AT31,'All 539A Disbursements'!$G:$G)</f>
        <v>0</v>
      </c>
      <c r="AV31" s="202" t="str">
        <f t="shared" ref="AV31:AX31" si="581">$B31&amp;AW$1</f>
        <v>3401043983</v>
      </c>
      <c r="AW31" s="202">
        <f>SUMIF('All 539A Disbursements'!$F:$F,AV31,'All 539A Disbursements'!$G:$G)</f>
        <v>0</v>
      </c>
      <c r="AX31" s="202" t="str">
        <f t="shared" si="581"/>
        <v>3401044013</v>
      </c>
      <c r="AY31" s="202">
        <f>SUMIF('All 539A Disbursements'!$F:$F,AX31,'All 539A Disbursements'!$G:$G)</f>
        <v>0</v>
      </c>
      <c r="AZ31" s="202" t="str">
        <f t="shared" ref="AZ31" si="582">$B31&amp;BA$1</f>
        <v>3401044044</v>
      </c>
      <c r="BA31" s="202">
        <f>SUMIF('All 539A Disbursements'!$F:$F,AZ31,'All 539A Disbursements'!$G:$G)</f>
        <v>0</v>
      </c>
      <c r="BB31" s="202" t="str">
        <f t="shared" ref="BB31" si="583">$B31&amp;BC$1</f>
        <v>3401044075</v>
      </c>
      <c r="BC31" s="202">
        <f>SUMIF('All 539A Disbursements'!$F:$F,BB31,'All 539A Disbursements'!$G:$G)</f>
        <v>0</v>
      </c>
      <c r="BD31" s="202" t="str">
        <f t="shared" ref="BD31:BH31" si="584">$B31&amp;BE$1</f>
        <v>3401044105</v>
      </c>
      <c r="BE31" s="202">
        <f>SUMIF('All 539A Disbursements'!$F:$F,BD31,'All 539A Disbursements'!$G:$G)</f>
        <v>0</v>
      </c>
      <c r="BF31" s="202" t="str">
        <f t="shared" si="22"/>
        <v>3401044136</v>
      </c>
      <c r="BG31" s="202">
        <f>SUMIF('All 539A Disbursements'!$F:$F,BF31,'All 539A Disbursements'!$G:$G)</f>
        <v>0</v>
      </c>
      <c r="BH31" s="202" t="str">
        <f t="shared" si="584"/>
        <v>3401044166</v>
      </c>
      <c r="BI31" s="202">
        <f>SUMIF('All 539A Disbursements'!$F:$F,BH31,'All 539A Disbursements'!$G:$G)</f>
        <v>0</v>
      </c>
      <c r="BJ31" s="202">
        <f t="shared" si="23"/>
        <v>895087</v>
      </c>
      <c r="BK31" s="203">
        <f t="shared" si="24"/>
        <v>0</v>
      </c>
    </row>
    <row r="32" spans="1:64" s="199" customFormat="1" x14ac:dyDescent="0.2">
      <c r="A32" s="205" t="s">
        <v>41</v>
      </c>
      <c r="B32" s="205" t="s">
        <v>121</v>
      </c>
      <c r="C32" s="206" t="s">
        <v>122</v>
      </c>
      <c r="D32" s="207">
        <f>VLOOKUP(B32,'18-19 Allocation'!A:C,3,FALSE)</f>
        <v>4806210</v>
      </c>
      <c r="E32" s="207">
        <v>0</v>
      </c>
      <c r="F32" s="207">
        <f t="shared" si="0"/>
        <v>4806210</v>
      </c>
      <c r="G32" s="207">
        <f>-SUMIF('All 539A Disbursements'!A:A,Recon!A:A,'All 539A Disbursements'!G:G)</f>
        <v>-4806210</v>
      </c>
      <c r="H32" s="207" t="str">
        <f t="shared" si="1"/>
        <v>3501043374</v>
      </c>
      <c r="I32" s="207">
        <f>SUMIF('All 539A Disbursements'!$F:$F,H32,'All 539A Disbursements'!$G:$G)</f>
        <v>1537073</v>
      </c>
      <c r="J32" s="207" t="str">
        <f t="shared" si="1"/>
        <v>3501043405</v>
      </c>
      <c r="K32" s="207">
        <f>SUMIF('All 539A Disbursements'!$F:$F,J32,'All 539A Disbursements'!$G:$G)</f>
        <v>0</v>
      </c>
      <c r="L32" s="207" t="str">
        <f t="shared" ref="L32" si="585">$B32&amp;M$1</f>
        <v>3501043435</v>
      </c>
      <c r="M32" s="207">
        <f>SUMIF('All 539A Disbursements'!$F:$F,L32,'All 539A Disbursements'!$G:$G)</f>
        <v>-1065705</v>
      </c>
      <c r="N32" s="207" t="str">
        <f t="shared" ref="N32" si="586">$B32&amp;O$1</f>
        <v>3501043466</v>
      </c>
      <c r="O32" s="207">
        <f>SUMIF('All 539A Disbursements'!$F:$F,N32,'All 539A Disbursements'!$G:$G)</f>
        <v>1183445</v>
      </c>
      <c r="P32" s="207" t="str">
        <f t="shared" ref="P32" si="587">$B32&amp;Q$1</f>
        <v>3501043497</v>
      </c>
      <c r="Q32" s="207">
        <f>SUMIF('All 539A Disbursements'!$F:$F,P32,'All 539A Disbursements'!$G:$G)</f>
        <v>0</v>
      </c>
      <c r="R32" s="207" t="str">
        <f t="shared" ref="R32" si="588">$B32&amp;S$1</f>
        <v>3501043525</v>
      </c>
      <c r="S32" s="207">
        <f>SUMIF('All 539A Disbursements'!$F:$F,R32,'All 539A Disbursements'!$G:$G)</f>
        <v>0</v>
      </c>
      <c r="T32" s="207" t="str">
        <f t="shared" ref="T32" si="589">$B32&amp;U$1</f>
        <v>3501043556</v>
      </c>
      <c r="U32" s="207">
        <f>SUMIF('All 539A Disbursements'!$F:$F,T32,'All 539A Disbursements'!$G:$G)</f>
        <v>1189382</v>
      </c>
      <c r="V32" s="207" t="str">
        <f t="shared" ref="V32" si="590">$B32&amp;W$1</f>
        <v>3501043586</v>
      </c>
      <c r="W32" s="207">
        <f>SUMIF('All 539A Disbursements'!$F:$F,V32,'All 539A Disbursements'!$G:$G)</f>
        <v>390192</v>
      </c>
      <c r="X32" s="207" t="str">
        <f t="shared" ref="X32:Z32" si="591">$B32&amp;Y$1</f>
        <v>3501043617</v>
      </c>
      <c r="Y32" s="207">
        <f>SUMIF('All 539A Disbursements'!$F:$F,X32,'All 539A Disbursements'!$G:$G)</f>
        <v>390565</v>
      </c>
      <c r="Z32" s="207" t="str">
        <f t="shared" si="591"/>
        <v>3501043647</v>
      </c>
      <c r="AA32" s="207">
        <f>SUMIF('All 539A Disbursements'!$F:$F,Z32,'All 539A Disbursements'!$G:$G)</f>
        <v>395630</v>
      </c>
      <c r="AB32" s="207" t="str">
        <f t="shared" ref="AB32" si="592">$B32&amp;AC$1</f>
        <v>3501043678</v>
      </c>
      <c r="AC32" s="207">
        <f>SUMIF('All 539A Disbursements'!$F:$F,AB32,'All 539A Disbursements'!$G:$G)</f>
        <v>0</v>
      </c>
      <c r="AD32" s="207" t="str">
        <f t="shared" ref="AD32" si="593">$B32&amp;AE$1</f>
        <v>3501043709</v>
      </c>
      <c r="AE32" s="207">
        <f>SUMIF('All 539A Disbursements'!$F:$F,AD32,'All 539A Disbursements'!$G:$G)</f>
        <v>0</v>
      </c>
      <c r="AF32" s="207" t="str">
        <f t="shared" ref="AF32" si="594">$B32&amp;AG$1</f>
        <v>3501043739</v>
      </c>
      <c r="AG32" s="207">
        <f>SUMIF('All 539A Disbursements'!$F:$F,AF32,'All 539A Disbursements'!$G:$G)</f>
        <v>785628</v>
      </c>
      <c r="AH32" s="207" t="str">
        <f t="shared" ref="AH32" si="595">$B32&amp;AI$1</f>
        <v>3501043770</v>
      </c>
      <c r="AI32" s="207">
        <f>SUMIF('All 539A Disbursements'!$F:$F,AH32,'All 539A Disbursements'!$G:$G)</f>
        <v>0</v>
      </c>
      <c r="AJ32" s="207" t="str">
        <f t="shared" ref="AJ32" si="596">$B32&amp;AK$1</f>
        <v>3501043800</v>
      </c>
      <c r="AK32" s="207">
        <f>SUMIF('All 539A Disbursements'!$F:$F,AJ32,'All 539A Disbursements'!$G:$G)</f>
        <v>0</v>
      </c>
      <c r="AL32" s="207" t="str">
        <f t="shared" ref="AL32" si="597">$B32&amp;AM$1</f>
        <v>3501043831</v>
      </c>
      <c r="AM32" s="207">
        <f>SUMIF('All 539A Disbursements'!$F:$F,AL32,'All 539A Disbursements'!$G:$G)</f>
        <v>0</v>
      </c>
      <c r="AN32" s="207" t="str">
        <f t="shared" ref="AN32" si="598">$B32&amp;AO$1</f>
        <v>3501043862</v>
      </c>
      <c r="AO32" s="207">
        <f>SUMIF('All 539A Disbursements'!$F:$F,AN32,'All 539A Disbursements'!$G:$G)</f>
        <v>0</v>
      </c>
      <c r="AP32" s="207" t="str">
        <f t="shared" ref="AP32:AR32" si="599">$B32&amp;AQ$1</f>
        <v>3501043891</v>
      </c>
      <c r="AQ32" s="207">
        <f>SUMIF('All 539A Disbursements'!$F:$F,AP32,'All 539A Disbursements'!$G:$G)</f>
        <v>0</v>
      </c>
      <c r="AR32" s="207" t="str">
        <f t="shared" si="599"/>
        <v>3501043922</v>
      </c>
      <c r="AS32" s="207">
        <f>SUMIF('All 539A Disbursements'!$F:$F,AR32,'All 539A Disbursements'!$G:$G)</f>
        <v>0</v>
      </c>
      <c r="AT32" s="207" t="str">
        <f t="shared" ref="AT32" si="600">$B32&amp;AU$1</f>
        <v>3501043952</v>
      </c>
      <c r="AU32" s="207">
        <f>SUMIF('All 539A Disbursements'!$F:$F,AT32,'All 539A Disbursements'!$G:$G)</f>
        <v>0</v>
      </c>
      <c r="AV32" s="207" t="str">
        <f t="shared" ref="AV32:AX32" si="601">$B32&amp;AW$1</f>
        <v>3501043983</v>
      </c>
      <c r="AW32" s="207">
        <f>SUMIF('All 539A Disbursements'!$F:$F,AV32,'All 539A Disbursements'!$G:$G)</f>
        <v>0</v>
      </c>
      <c r="AX32" s="207" t="str">
        <f t="shared" si="601"/>
        <v>3501044013</v>
      </c>
      <c r="AY32" s="207">
        <f>SUMIF('All 539A Disbursements'!$F:$F,AX32,'All 539A Disbursements'!$G:$G)</f>
        <v>0</v>
      </c>
      <c r="AZ32" s="207" t="str">
        <f t="shared" ref="AZ32" si="602">$B32&amp;BA$1</f>
        <v>3501044044</v>
      </c>
      <c r="BA32" s="207">
        <f>SUMIF('All 539A Disbursements'!$F:$F,AZ32,'All 539A Disbursements'!$G:$G)</f>
        <v>0</v>
      </c>
      <c r="BB32" s="207" t="str">
        <f t="shared" ref="BB32" si="603">$B32&amp;BC$1</f>
        <v>3501044075</v>
      </c>
      <c r="BC32" s="207">
        <f>SUMIF('All 539A Disbursements'!$F:$F,BB32,'All 539A Disbursements'!$G:$G)</f>
        <v>0</v>
      </c>
      <c r="BD32" s="207" t="str">
        <f t="shared" ref="BD32:BH32" si="604">$B32&amp;BE$1</f>
        <v>3501044105</v>
      </c>
      <c r="BE32" s="207">
        <f>SUMIF('All 539A Disbursements'!$F:$F,BD32,'All 539A Disbursements'!$G:$G)</f>
        <v>0</v>
      </c>
      <c r="BF32" s="207" t="str">
        <f t="shared" si="22"/>
        <v>3501044136</v>
      </c>
      <c r="BG32" s="207">
        <f>SUMIF('All 539A Disbursements'!$F:$F,BF32,'All 539A Disbursements'!$G:$G)</f>
        <v>0</v>
      </c>
      <c r="BH32" s="207" t="str">
        <f t="shared" si="604"/>
        <v>3501044166</v>
      </c>
      <c r="BI32" s="207">
        <f>SUMIF('All 539A Disbursements'!$F:$F,BH32,'All 539A Disbursements'!$G:$G)</f>
        <v>0</v>
      </c>
      <c r="BJ32" s="207">
        <f t="shared" si="23"/>
        <v>4806210</v>
      </c>
      <c r="BK32" s="208">
        <f t="shared" si="24"/>
        <v>0</v>
      </c>
      <c r="BL32" s="198"/>
    </row>
    <row r="33" spans="1:64" x14ac:dyDescent="0.2">
      <c r="A33" s="200" t="s">
        <v>52</v>
      </c>
      <c r="B33" s="200" t="s">
        <v>123</v>
      </c>
      <c r="C33" s="201" t="s">
        <v>124</v>
      </c>
      <c r="D33" s="202">
        <f>VLOOKUP(B33,'18-19 Allocation'!A:C,3,FALSE)</f>
        <v>3005531</v>
      </c>
      <c r="E33" s="202">
        <v>0</v>
      </c>
      <c r="F33" s="202">
        <f t="shared" si="0"/>
        <v>3005531</v>
      </c>
      <c r="G33" s="202">
        <f>-SUMIF('All 539A Disbursements'!A:A,Recon!A:A,'All 539A Disbursements'!G:G)</f>
        <v>-3005531</v>
      </c>
      <c r="H33" s="202" t="str">
        <f t="shared" si="1"/>
        <v>3502043374</v>
      </c>
      <c r="I33" s="202">
        <f>SUMIF('All 539A Disbursements'!$F:$F,H33,'All 539A Disbursements'!$G:$G)</f>
        <v>0</v>
      </c>
      <c r="J33" s="202" t="str">
        <f t="shared" si="1"/>
        <v>3502043405</v>
      </c>
      <c r="K33" s="202">
        <f>SUMIF('All 539A Disbursements'!$F:$F,J33,'All 539A Disbursements'!$G:$G)</f>
        <v>0</v>
      </c>
      <c r="L33" s="202" t="str">
        <f t="shared" ref="L33" si="605">$B33&amp;M$1</f>
        <v>3502043435</v>
      </c>
      <c r="M33" s="202">
        <f>SUMIF('All 539A Disbursements'!$F:$F,L33,'All 539A Disbursements'!$G:$G)</f>
        <v>0</v>
      </c>
      <c r="N33" s="202" t="str">
        <f t="shared" ref="N33" si="606">$B33&amp;O$1</f>
        <v>3502043466</v>
      </c>
      <c r="O33" s="202">
        <f>SUMIF('All 539A Disbursements'!$F:$F,N33,'All 539A Disbursements'!$G:$G)</f>
        <v>207396</v>
      </c>
      <c r="P33" s="202" t="str">
        <f t="shared" ref="P33" si="607">$B33&amp;Q$1</f>
        <v>3502043497</v>
      </c>
      <c r="Q33" s="202">
        <f>SUMIF('All 539A Disbursements'!$F:$F,P33,'All 539A Disbursements'!$G:$G)</f>
        <v>223001</v>
      </c>
      <c r="R33" s="202" t="str">
        <f t="shared" ref="R33" si="608">$B33&amp;S$1</f>
        <v>3502043525</v>
      </c>
      <c r="S33" s="202">
        <f>SUMIF('All 539A Disbursements'!$F:$F,R33,'All 539A Disbursements'!$G:$G)</f>
        <v>227632</v>
      </c>
      <c r="T33" s="202" t="str">
        <f t="shared" ref="T33" si="609">$B33&amp;U$1</f>
        <v>3502043556</v>
      </c>
      <c r="U33" s="202">
        <f>SUMIF('All 539A Disbursements'!$F:$F,T33,'All 539A Disbursements'!$G:$G)</f>
        <v>226555</v>
      </c>
      <c r="V33" s="202" t="str">
        <f t="shared" ref="V33" si="610">$B33&amp;W$1</f>
        <v>3502043586</v>
      </c>
      <c r="W33" s="202">
        <f>SUMIF('All 539A Disbursements'!$F:$F,V33,'All 539A Disbursements'!$G:$G)</f>
        <v>267117</v>
      </c>
      <c r="X33" s="202" t="str">
        <f t="shared" ref="X33:Z33" si="611">$B33&amp;Y$1</f>
        <v>3502043617</v>
      </c>
      <c r="Y33" s="202">
        <f>SUMIF('All 539A Disbursements'!$F:$F,X33,'All 539A Disbursements'!$G:$G)</f>
        <v>0</v>
      </c>
      <c r="Z33" s="202" t="str">
        <f t="shared" si="611"/>
        <v>3502043647</v>
      </c>
      <c r="AA33" s="202">
        <f>SUMIF('All 539A Disbursements'!$F:$F,Z33,'All 539A Disbursements'!$G:$G)</f>
        <v>130138.43</v>
      </c>
      <c r="AB33" s="202" t="str">
        <f t="shared" ref="AB33" si="612">$B33&amp;AC$1</f>
        <v>3502043678</v>
      </c>
      <c r="AC33" s="202">
        <f>SUMIF('All 539A Disbursements'!$F:$F,AB33,'All 539A Disbursements'!$G:$G)</f>
        <v>553633.98</v>
      </c>
      <c r="AD33" s="202" t="str">
        <f t="shared" ref="AD33" si="613">$B33&amp;AE$1</f>
        <v>3502043709</v>
      </c>
      <c r="AE33" s="202">
        <f>SUMIF('All 539A Disbursements'!$F:$F,AD33,'All 539A Disbursements'!$G:$G)</f>
        <v>264639</v>
      </c>
      <c r="AF33" s="202" t="str">
        <f t="shared" ref="AF33" si="614">$B33&amp;AG$1</f>
        <v>3502043739</v>
      </c>
      <c r="AG33" s="202">
        <f>SUMIF('All 539A Disbursements'!$F:$F,AF33,'All 539A Disbursements'!$G:$G)</f>
        <v>0</v>
      </c>
      <c r="AH33" s="202" t="str">
        <f t="shared" ref="AH33" si="615">$B33&amp;AI$1</f>
        <v>3502043770</v>
      </c>
      <c r="AI33" s="202">
        <f>SUMIF('All 539A Disbursements'!$F:$F,AH33,'All 539A Disbursements'!$G:$G)</f>
        <v>508300.27</v>
      </c>
      <c r="AJ33" s="202" t="str">
        <f t="shared" ref="AJ33" si="616">$B33&amp;AK$1</f>
        <v>3502043800</v>
      </c>
      <c r="AK33" s="202">
        <f>SUMIF('All 539A Disbursements'!$F:$F,AJ33,'All 539A Disbursements'!$G:$G)</f>
        <v>364082</v>
      </c>
      <c r="AL33" s="202" t="str">
        <f t="shared" ref="AL33" si="617">$B33&amp;AM$1</f>
        <v>3502043831</v>
      </c>
      <c r="AM33" s="202">
        <f>SUMIF('All 539A Disbursements'!$F:$F,AL33,'All 539A Disbursements'!$G:$G)</f>
        <v>33036.32</v>
      </c>
      <c r="AN33" s="202" t="str">
        <f t="shared" ref="AN33" si="618">$B33&amp;AO$1</f>
        <v>3502043862</v>
      </c>
      <c r="AO33" s="202">
        <f>SUMIF('All 539A Disbursements'!$F:$F,AN33,'All 539A Disbursements'!$G:$G)</f>
        <v>0</v>
      </c>
      <c r="AP33" s="202" t="str">
        <f t="shared" ref="AP33:AR33" si="619">$B33&amp;AQ$1</f>
        <v>3502043891</v>
      </c>
      <c r="AQ33" s="202">
        <f>SUMIF('All 539A Disbursements'!$F:$F,AP33,'All 539A Disbursements'!$G:$G)</f>
        <v>0</v>
      </c>
      <c r="AR33" s="202" t="str">
        <f t="shared" si="619"/>
        <v>3502043922</v>
      </c>
      <c r="AS33" s="202">
        <f>SUMIF('All 539A Disbursements'!$F:$F,AR33,'All 539A Disbursements'!$G:$G)</f>
        <v>0</v>
      </c>
      <c r="AT33" s="202" t="str">
        <f t="shared" ref="AT33" si="620">$B33&amp;AU$1</f>
        <v>3502043952</v>
      </c>
      <c r="AU33" s="202">
        <f>SUMIF('All 539A Disbursements'!$F:$F,AT33,'All 539A Disbursements'!$G:$G)</f>
        <v>0</v>
      </c>
      <c r="AV33" s="202" t="str">
        <f t="shared" ref="AV33:AX33" si="621">$B33&amp;AW$1</f>
        <v>3502043983</v>
      </c>
      <c r="AW33" s="202">
        <f>SUMIF('All 539A Disbursements'!$F:$F,AV33,'All 539A Disbursements'!$G:$G)</f>
        <v>0</v>
      </c>
      <c r="AX33" s="202" t="str">
        <f t="shared" si="621"/>
        <v>3502044013</v>
      </c>
      <c r="AY33" s="202">
        <f>SUMIF('All 539A Disbursements'!$F:$F,AX33,'All 539A Disbursements'!$G:$G)</f>
        <v>0</v>
      </c>
      <c r="AZ33" s="202" t="str">
        <f t="shared" ref="AZ33" si="622">$B33&amp;BA$1</f>
        <v>3502044044</v>
      </c>
      <c r="BA33" s="202">
        <f>SUMIF('All 539A Disbursements'!$F:$F,AZ33,'All 539A Disbursements'!$G:$G)</f>
        <v>0</v>
      </c>
      <c r="BB33" s="202" t="str">
        <f t="shared" ref="BB33" si="623">$B33&amp;BC$1</f>
        <v>3502044075</v>
      </c>
      <c r="BC33" s="202">
        <f>SUMIF('All 539A Disbursements'!$F:$F,BB33,'All 539A Disbursements'!$G:$G)</f>
        <v>0</v>
      </c>
      <c r="BD33" s="202" t="str">
        <f t="shared" ref="BD33:BH33" si="624">$B33&amp;BE$1</f>
        <v>3502044105</v>
      </c>
      <c r="BE33" s="202">
        <f>SUMIF('All 539A Disbursements'!$F:$F,BD33,'All 539A Disbursements'!$G:$G)</f>
        <v>0</v>
      </c>
      <c r="BF33" s="202" t="str">
        <f t="shared" si="22"/>
        <v>3502044136</v>
      </c>
      <c r="BG33" s="202">
        <f>SUMIF('All 539A Disbursements'!$F:$F,BF33,'All 539A Disbursements'!$G:$G)</f>
        <v>0</v>
      </c>
      <c r="BH33" s="202" t="str">
        <f t="shared" si="624"/>
        <v>3502044166</v>
      </c>
      <c r="BI33" s="202">
        <f>SUMIF('All 539A Disbursements'!$F:$F,BH33,'All 539A Disbursements'!$G:$G)</f>
        <v>0</v>
      </c>
      <c r="BJ33" s="202">
        <f t="shared" si="23"/>
        <v>3005531</v>
      </c>
      <c r="BK33" s="203">
        <f t="shared" si="24"/>
        <v>0</v>
      </c>
    </row>
    <row r="34" spans="1:64" s="199" customFormat="1" x14ac:dyDescent="0.2">
      <c r="A34" s="205" t="s">
        <v>65</v>
      </c>
      <c r="B34" s="205" t="s">
        <v>125</v>
      </c>
      <c r="C34" s="206" t="s">
        <v>126</v>
      </c>
      <c r="D34" s="207">
        <f>VLOOKUP(B34,'18-19 Allocation'!A:C,3,FALSE)</f>
        <v>238303</v>
      </c>
      <c r="E34" s="207">
        <v>0</v>
      </c>
      <c r="F34" s="207">
        <f t="shared" si="0"/>
        <v>238303</v>
      </c>
      <c r="G34" s="207">
        <f>-SUMIF('All 539A Disbursements'!A:A,Recon!A:A,'All 539A Disbursements'!G:G)</f>
        <v>-238303.00000000003</v>
      </c>
      <c r="H34" s="207" t="str">
        <f t="shared" si="1"/>
        <v>3503043374</v>
      </c>
      <c r="I34" s="207">
        <f>SUMIF('All 539A Disbursements'!$F:$F,H34,'All 539A Disbursements'!$G:$G)</f>
        <v>0</v>
      </c>
      <c r="J34" s="207" t="str">
        <f t="shared" si="1"/>
        <v>3503043405</v>
      </c>
      <c r="K34" s="207">
        <f>SUMIF('All 539A Disbursements'!$F:$F,J34,'All 539A Disbursements'!$G:$G)</f>
        <v>0</v>
      </c>
      <c r="L34" s="207" t="str">
        <f t="shared" ref="L34" si="625">$B34&amp;M$1</f>
        <v>3503043435</v>
      </c>
      <c r="M34" s="207">
        <f>SUMIF('All 539A Disbursements'!$F:$F,L34,'All 539A Disbursements'!$G:$G)</f>
        <v>0</v>
      </c>
      <c r="N34" s="207" t="str">
        <f t="shared" ref="N34" si="626">$B34&amp;O$1</f>
        <v>3503043466</v>
      </c>
      <c r="O34" s="207">
        <f>SUMIF('All 539A Disbursements'!$F:$F,N34,'All 539A Disbursements'!$G:$G)</f>
        <v>0</v>
      </c>
      <c r="P34" s="207" t="str">
        <f t="shared" ref="P34" si="627">$B34&amp;Q$1</f>
        <v>3503043497</v>
      </c>
      <c r="Q34" s="207">
        <f>SUMIF('All 539A Disbursements'!$F:$F,P34,'All 539A Disbursements'!$G:$G)</f>
        <v>0</v>
      </c>
      <c r="R34" s="207" t="str">
        <f t="shared" ref="R34" si="628">$B34&amp;S$1</f>
        <v>3503043525</v>
      </c>
      <c r="S34" s="207">
        <f>SUMIF('All 539A Disbursements'!$F:$F,R34,'All 539A Disbursements'!$G:$G)</f>
        <v>0</v>
      </c>
      <c r="T34" s="207" t="str">
        <f t="shared" ref="T34" si="629">$B34&amp;U$1</f>
        <v>3503043556</v>
      </c>
      <c r="U34" s="207">
        <f>SUMIF('All 539A Disbursements'!$F:$F,T34,'All 539A Disbursements'!$G:$G)</f>
        <v>45245</v>
      </c>
      <c r="V34" s="207" t="str">
        <f t="shared" ref="V34" si="630">$B34&amp;W$1</f>
        <v>3503043586</v>
      </c>
      <c r="W34" s="207">
        <f>SUMIF('All 539A Disbursements'!$F:$F,V34,'All 539A Disbursements'!$G:$G)</f>
        <v>24970</v>
      </c>
      <c r="X34" s="207" t="str">
        <f t="shared" ref="X34:Z34" si="631">$B34&amp;Y$1</f>
        <v>3503043617</v>
      </c>
      <c r="Y34" s="207">
        <f>SUMIF('All 539A Disbursements'!$F:$F,X34,'All 539A Disbursements'!$G:$G)</f>
        <v>0</v>
      </c>
      <c r="Z34" s="207" t="str">
        <f t="shared" si="631"/>
        <v>3503043647</v>
      </c>
      <c r="AA34" s="207">
        <f>SUMIF('All 539A Disbursements'!$F:$F,Z34,'All 539A Disbursements'!$G:$G)</f>
        <v>0</v>
      </c>
      <c r="AB34" s="207" t="str">
        <f t="shared" ref="AB34" si="632">$B34&amp;AC$1</f>
        <v>3503043678</v>
      </c>
      <c r="AC34" s="207">
        <f>SUMIF('All 539A Disbursements'!$F:$F,AB34,'All 539A Disbursements'!$G:$G)</f>
        <v>24276.55</v>
      </c>
      <c r="AD34" s="207" t="str">
        <f t="shared" ref="AD34" si="633">$B34&amp;AE$1</f>
        <v>3503043709</v>
      </c>
      <c r="AE34" s="207">
        <f>SUMIF('All 539A Disbursements'!$F:$F,AD34,'All 539A Disbursements'!$G:$G)</f>
        <v>16350.22</v>
      </c>
      <c r="AF34" s="207" t="str">
        <f t="shared" ref="AF34" si="634">$B34&amp;AG$1</f>
        <v>3503043739</v>
      </c>
      <c r="AG34" s="207">
        <f>SUMIF('All 539A Disbursements'!$F:$F,AF34,'All 539A Disbursements'!$G:$G)</f>
        <v>19465.84</v>
      </c>
      <c r="AH34" s="207" t="str">
        <f t="shared" ref="AH34" si="635">$B34&amp;AI$1</f>
        <v>3503043770</v>
      </c>
      <c r="AI34" s="207">
        <f>SUMIF('All 539A Disbursements'!$F:$F,AH34,'All 539A Disbursements'!$G:$G)</f>
        <v>16367.95</v>
      </c>
      <c r="AJ34" s="207" t="str">
        <f t="shared" ref="AJ34" si="636">$B34&amp;AK$1</f>
        <v>3503043800</v>
      </c>
      <c r="AK34" s="207">
        <f>SUMIF('All 539A Disbursements'!$F:$F,AJ34,'All 539A Disbursements'!$G:$G)</f>
        <v>16367.95</v>
      </c>
      <c r="AL34" s="207" t="str">
        <f t="shared" ref="AL34" si="637">$B34&amp;AM$1</f>
        <v>3503043831</v>
      </c>
      <c r="AM34" s="207">
        <f>SUMIF('All 539A Disbursements'!$F:$F,AL34,'All 539A Disbursements'!$G:$G)</f>
        <v>17486.12</v>
      </c>
      <c r="AN34" s="207" t="str">
        <f t="shared" ref="AN34" si="638">$B34&amp;AO$1</f>
        <v>3503043862</v>
      </c>
      <c r="AO34" s="207">
        <f>SUMIF('All 539A Disbursements'!$F:$F,AN34,'All 539A Disbursements'!$G:$G)</f>
        <v>16367.95</v>
      </c>
      <c r="AP34" s="207" t="str">
        <f t="shared" ref="AP34:AR34" si="639">$B34&amp;AQ$1</f>
        <v>3503043891</v>
      </c>
      <c r="AQ34" s="207">
        <f>SUMIF('All 539A Disbursements'!$F:$F,AP34,'All 539A Disbursements'!$G:$G)</f>
        <v>16367.95</v>
      </c>
      <c r="AR34" s="207" t="str">
        <f t="shared" si="639"/>
        <v>3503043922</v>
      </c>
      <c r="AS34" s="207">
        <f>SUMIF('All 539A Disbursements'!$F:$F,AR34,'All 539A Disbursements'!$G:$G)</f>
        <v>25037.47</v>
      </c>
      <c r="AT34" s="207" t="str">
        <f t="shared" ref="AT34" si="640">$B34&amp;AU$1</f>
        <v>3503043952</v>
      </c>
      <c r="AU34" s="207">
        <f>SUMIF('All 539A Disbursements'!$F:$F,AT34,'All 539A Disbursements'!$G:$G)</f>
        <v>0</v>
      </c>
      <c r="AV34" s="207" t="str">
        <f t="shared" ref="AV34:AX34" si="641">$B34&amp;AW$1</f>
        <v>3503043983</v>
      </c>
      <c r="AW34" s="207">
        <f>SUMIF('All 539A Disbursements'!$F:$F,AV34,'All 539A Disbursements'!$G:$G)</f>
        <v>0</v>
      </c>
      <c r="AX34" s="207" t="str">
        <f t="shared" si="641"/>
        <v>3503044013</v>
      </c>
      <c r="AY34" s="207">
        <f>SUMIF('All 539A Disbursements'!$F:$F,AX34,'All 539A Disbursements'!$G:$G)</f>
        <v>0</v>
      </c>
      <c r="AZ34" s="207" t="str">
        <f t="shared" ref="AZ34" si="642">$B34&amp;BA$1</f>
        <v>3503044044</v>
      </c>
      <c r="BA34" s="207">
        <f>SUMIF('All 539A Disbursements'!$F:$F,AZ34,'All 539A Disbursements'!$G:$G)</f>
        <v>0</v>
      </c>
      <c r="BB34" s="207" t="str">
        <f t="shared" ref="BB34" si="643">$B34&amp;BC$1</f>
        <v>3503044075</v>
      </c>
      <c r="BC34" s="207">
        <f>SUMIF('All 539A Disbursements'!$F:$F,BB34,'All 539A Disbursements'!$G:$G)</f>
        <v>0</v>
      </c>
      <c r="BD34" s="207" t="str">
        <f t="shared" ref="BD34:BH34" si="644">$B34&amp;BE$1</f>
        <v>3503044105</v>
      </c>
      <c r="BE34" s="207">
        <f>SUMIF('All 539A Disbursements'!$F:$F,BD34,'All 539A Disbursements'!$G:$G)</f>
        <v>0</v>
      </c>
      <c r="BF34" s="207" t="str">
        <f t="shared" si="22"/>
        <v>3503044136</v>
      </c>
      <c r="BG34" s="207">
        <f>SUMIF('All 539A Disbursements'!$F:$F,BF34,'All 539A Disbursements'!$G:$G)</f>
        <v>0</v>
      </c>
      <c r="BH34" s="207" t="str">
        <f t="shared" si="644"/>
        <v>3503044166</v>
      </c>
      <c r="BI34" s="207">
        <f>SUMIF('All 539A Disbursements'!$F:$F,BH34,'All 539A Disbursements'!$G:$G)</f>
        <v>0</v>
      </c>
      <c r="BJ34" s="207">
        <f t="shared" si="23"/>
        <v>238302.99999999997</v>
      </c>
      <c r="BK34" s="208">
        <f t="shared" si="24"/>
        <v>0</v>
      </c>
      <c r="BL34" s="198"/>
    </row>
    <row r="35" spans="1:64" x14ac:dyDescent="0.2">
      <c r="A35" s="200" t="s">
        <v>55</v>
      </c>
      <c r="B35" s="200" t="s">
        <v>127</v>
      </c>
      <c r="C35" s="201" t="s">
        <v>128</v>
      </c>
      <c r="D35" s="202">
        <f>VLOOKUP(B35,'18-19 Allocation'!A:C,3,FALSE)</f>
        <v>516936</v>
      </c>
      <c r="E35" s="202">
        <v>0</v>
      </c>
      <c r="F35" s="202">
        <f t="shared" si="0"/>
        <v>516936</v>
      </c>
      <c r="G35" s="202">
        <f>-SUMIF('All 539A Disbursements'!A:A,Recon!A:A,'All 539A Disbursements'!G:G)</f>
        <v>-516936</v>
      </c>
      <c r="H35" s="202" t="str">
        <f t="shared" si="1"/>
        <v>3801043374</v>
      </c>
      <c r="I35" s="202">
        <f>SUMIF('All 539A Disbursements'!$F:$F,H35,'All 539A Disbursements'!$G:$G)</f>
        <v>0</v>
      </c>
      <c r="J35" s="202" t="str">
        <f t="shared" si="1"/>
        <v>3801043405</v>
      </c>
      <c r="K35" s="202">
        <f>SUMIF('All 539A Disbursements'!$F:$F,J35,'All 539A Disbursements'!$G:$G)</f>
        <v>58227</v>
      </c>
      <c r="L35" s="202" t="str">
        <f t="shared" ref="L35" si="645">$B35&amp;M$1</f>
        <v>3801043435</v>
      </c>
      <c r="M35" s="202">
        <f>SUMIF('All 539A Disbursements'!$F:$F,L35,'All 539A Disbursements'!$G:$G)</f>
        <v>47604</v>
      </c>
      <c r="N35" s="202" t="str">
        <f t="shared" ref="N35" si="646">$B35&amp;O$1</f>
        <v>3801043466</v>
      </c>
      <c r="O35" s="202">
        <f>SUMIF('All 539A Disbursements'!$F:$F,N35,'All 539A Disbursements'!$G:$G)</f>
        <v>55748</v>
      </c>
      <c r="P35" s="202" t="str">
        <f t="shared" ref="P35" si="647">$B35&amp;Q$1</f>
        <v>3801043497</v>
      </c>
      <c r="Q35" s="202">
        <f>SUMIF('All 539A Disbursements'!$F:$F,P35,'All 539A Disbursements'!$G:$G)</f>
        <v>33031</v>
      </c>
      <c r="R35" s="202" t="str">
        <f t="shared" ref="R35" si="648">$B35&amp;S$1</f>
        <v>3801043525</v>
      </c>
      <c r="S35" s="202">
        <f>SUMIF('All 539A Disbursements'!$F:$F,R35,'All 539A Disbursements'!$G:$G)</f>
        <v>53384</v>
      </c>
      <c r="T35" s="202" t="str">
        <f t="shared" ref="T35" si="649">$B35&amp;U$1</f>
        <v>3801043556</v>
      </c>
      <c r="U35" s="202">
        <f>SUMIF('All 539A Disbursements'!$F:$F,T35,'All 539A Disbursements'!$G:$G)</f>
        <v>40360</v>
      </c>
      <c r="V35" s="202" t="str">
        <f t="shared" ref="V35" si="650">$B35&amp;W$1</f>
        <v>3801043586</v>
      </c>
      <c r="W35" s="202">
        <f>SUMIF('All 539A Disbursements'!$F:$F,V35,'All 539A Disbursements'!$G:$G)</f>
        <v>38151</v>
      </c>
      <c r="X35" s="202" t="str">
        <f t="shared" ref="X35:Z35" si="651">$B35&amp;Y$1</f>
        <v>3801043617</v>
      </c>
      <c r="Y35" s="202">
        <f>SUMIF('All 539A Disbursements'!$F:$F,X35,'All 539A Disbursements'!$G:$G)</f>
        <v>64836</v>
      </c>
      <c r="Z35" s="202" t="str">
        <f t="shared" si="651"/>
        <v>3801043647</v>
      </c>
      <c r="AA35" s="202">
        <f>SUMIF('All 539A Disbursements'!$F:$F,Z35,'All 539A Disbursements'!$G:$G)</f>
        <v>52058.85</v>
      </c>
      <c r="AB35" s="202" t="str">
        <f t="shared" ref="AB35" si="652">$B35&amp;AC$1</f>
        <v>3801043678</v>
      </c>
      <c r="AC35" s="202">
        <f>SUMIF('All 539A Disbursements'!$F:$F,AB35,'All 539A Disbursements'!$G:$G)</f>
        <v>39570.01</v>
      </c>
      <c r="AD35" s="202" t="str">
        <f t="shared" ref="AD35" si="653">$B35&amp;AE$1</f>
        <v>3801043709</v>
      </c>
      <c r="AE35" s="202">
        <f>SUMIF('All 539A Disbursements'!$F:$F,AD35,'All 539A Disbursements'!$G:$G)</f>
        <v>33966.14</v>
      </c>
      <c r="AF35" s="202" t="str">
        <f t="shared" ref="AF35" si="654">$B35&amp;AG$1</f>
        <v>3801043739</v>
      </c>
      <c r="AG35" s="202">
        <f>SUMIF('All 539A Disbursements'!$F:$F,AF35,'All 539A Disbursements'!$G:$G)</f>
        <v>0</v>
      </c>
      <c r="AH35" s="202" t="str">
        <f t="shared" ref="AH35" si="655">$B35&amp;AI$1</f>
        <v>3801043770</v>
      </c>
      <c r="AI35" s="202">
        <f>SUMIF('All 539A Disbursements'!$F:$F,AH35,'All 539A Disbursements'!$G:$G)</f>
        <v>0</v>
      </c>
      <c r="AJ35" s="202" t="str">
        <f t="shared" ref="AJ35" si="656">$B35&amp;AK$1</f>
        <v>3801043800</v>
      </c>
      <c r="AK35" s="202">
        <f>SUMIF('All 539A Disbursements'!$F:$F,AJ35,'All 539A Disbursements'!$G:$G)</f>
        <v>0</v>
      </c>
      <c r="AL35" s="202" t="str">
        <f t="shared" ref="AL35" si="657">$B35&amp;AM$1</f>
        <v>3801043831</v>
      </c>
      <c r="AM35" s="202">
        <f>SUMIF('All 539A Disbursements'!$F:$F,AL35,'All 539A Disbursements'!$G:$G)</f>
        <v>0</v>
      </c>
      <c r="AN35" s="202" t="str">
        <f t="shared" ref="AN35" si="658">$B35&amp;AO$1</f>
        <v>3801043862</v>
      </c>
      <c r="AO35" s="202">
        <f>SUMIF('All 539A Disbursements'!$F:$F,AN35,'All 539A Disbursements'!$G:$G)</f>
        <v>0</v>
      </c>
      <c r="AP35" s="202" t="str">
        <f t="shared" ref="AP35:AR35" si="659">$B35&amp;AQ$1</f>
        <v>3801043891</v>
      </c>
      <c r="AQ35" s="202">
        <f>SUMIF('All 539A Disbursements'!$F:$F,AP35,'All 539A Disbursements'!$G:$G)</f>
        <v>0</v>
      </c>
      <c r="AR35" s="202" t="str">
        <f t="shared" si="659"/>
        <v>3801043922</v>
      </c>
      <c r="AS35" s="202">
        <f>SUMIF('All 539A Disbursements'!$F:$F,AR35,'All 539A Disbursements'!$G:$G)</f>
        <v>0</v>
      </c>
      <c r="AT35" s="202" t="str">
        <f t="shared" ref="AT35" si="660">$B35&amp;AU$1</f>
        <v>3801043952</v>
      </c>
      <c r="AU35" s="202">
        <f>SUMIF('All 539A Disbursements'!$F:$F,AT35,'All 539A Disbursements'!$G:$G)</f>
        <v>0</v>
      </c>
      <c r="AV35" s="202" t="str">
        <f t="shared" ref="AV35:AX35" si="661">$B35&amp;AW$1</f>
        <v>3801043983</v>
      </c>
      <c r="AW35" s="202">
        <f>SUMIF('All 539A Disbursements'!$F:$F,AV35,'All 539A Disbursements'!$G:$G)</f>
        <v>0</v>
      </c>
      <c r="AX35" s="202" t="str">
        <f t="shared" si="661"/>
        <v>3801044013</v>
      </c>
      <c r="AY35" s="202">
        <f>SUMIF('All 539A Disbursements'!$F:$F,AX35,'All 539A Disbursements'!$G:$G)</f>
        <v>0</v>
      </c>
      <c r="AZ35" s="202" t="str">
        <f t="shared" ref="AZ35" si="662">$B35&amp;BA$1</f>
        <v>3801044044</v>
      </c>
      <c r="BA35" s="202">
        <f>SUMIF('All 539A Disbursements'!$F:$F,AZ35,'All 539A Disbursements'!$G:$G)</f>
        <v>0</v>
      </c>
      <c r="BB35" s="202" t="str">
        <f t="shared" ref="BB35" si="663">$B35&amp;BC$1</f>
        <v>3801044075</v>
      </c>
      <c r="BC35" s="202">
        <f>SUMIF('All 539A Disbursements'!$F:$F,BB35,'All 539A Disbursements'!$G:$G)</f>
        <v>0</v>
      </c>
      <c r="BD35" s="202" t="str">
        <f t="shared" ref="BD35:BH35" si="664">$B35&amp;BE$1</f>
        <v>3801044105</v>
      </c>
      <c r="BE35" s="202">
        <f>SUMIF('All 539A Disbursements'!$F:$F,BD35,'All 539A Disbursements'!$G:$G)</f>
        <v>0</v>
      </c>
      <c r="BF35" s="202" t="str">
        <f t="shared" si="22"/>
        <v>3801044136</v>
      </c>
      <c r="BG35" s="202">
        <f>SUMIF('All 539A Disbursements'!$F:$F,BF35,'All 539A Disbursements'!$G:$G)</f>
        <v>0</v>
      </c>
      <c r="BH35" s="202" t="str">
        <f t="shared" si="664"/>
        <v>3801044166</v>
      </c>
      <c r="BI35" s="202">
        <f>SUMIF('All 539A Disbursements'!$F:$F,BH35,'All 539A Disbursements'!$G:$G)</f>
        <v>0</v>
      </c>
      <c r="BJ35" s="202">
        <f t="shared" si="23"/>
        <v>516936</v>
      </c>
      <c r="BK35" s="203">
        <f t="shared" si="24"/>
        <v>0</v>
      </c>
    </row>
    <row r="36" spans="1:64" s="199" customFormat="1" x14ac:dyDescent="0.2">
      <c r="A36" s="205" t="s">
        <v>33</v>
      </c>
      <c r="B36" s="205" t="s">
        <v>129</v>
      </c>
      <c r="C36" s="206" t="s">
        <v>130</v>
      </c>
      <c r="D36" s="207">
        <f>VLOOKUP(B36,'18-19 Allocation'!A:C,3,FALSE)</f>
        <v>4220752</v>
      </c>
      <c r="E36" s="207">
        <v>0</v>
      </c>
      <c r="F36" s="207">
        <f t="shared" si="0"/>
        <v>4220752</v>
      </c>
      <c r="G36" s="207">
        <f>-SUMIF('All 539A Disbursements'!A:A,Recon!A:A,'All 539A Disbursements'!G:G)</f>
        <v>-4220752</v>
      </c>
      <c r="H36" s="207" t="str">
        <f t="shared" si="1"/>
        <v>3903143374</v>
      </c>
      <c r="I36" s="207">
        <f>SUMIF('All 539A Disbursements'!$F:$F,H36,'All 539A Disbursements'!$G:$G)</f>
        <v>0</v>
      </c>
      <c r="J36" s="207" t="str">
        <f t="shared" si="1"/>
        <v>3903143405</v>
      </c>
      <c r="K36" s="207">
        <f>SUMIF('All 539A Disbursements'!$F:$F,J36,'All 539A Disbursements'!$G:$G)</f>
        <v>0</v>
      </c>
      <c r="L36" s="207" t="str">
        <f t="shared" ref="L36" si="665">$B36&amp;M$1</f>
        <v>3903143435</v>
      </c>
      <c r="M36" s="207">
        <f>SUMIF('All 539A Disbursements'!$F:$F,L36,'All 539A Disbursements'!$G:$G)</f>
        <v>110866</v>
      </c>
      <c r="N36" s="207" t="str">
        <f t="shared" ref="N36" si="666">$B36&amp;O$1</f>
        <v>3903143466</v>
      </c>
      <c r="O36" s="207">
        <f>SUMIF('All 539A Disbursements'!$F:$F,N36,'All 539A Disbursements'!$G:$G)</f>
        <v>0</v>
      </c>
      <c r="P36" s="207" t="str">
        <f t="shared" ref="P36" si="667">$B36&amp;Q$1</f>
        <v>3903143497</v>
      </c>
      <c r="Q36" s="207">
        <f>SUMIF('All 539A Disbursements'!$F:$F,P36,'All 539A Disbursements'!$G:$G)</f>
        <v>785495</v>
      </c>
      <c r="R36" s="207" t="str">
        <f t="shared" ref="R36" si="668">$B36&amp;S$1</f>
        <v>3903143525</v>
      </c>
      <c r="S36" s="207">
        <f>SUMIF('All 539A Disbursements'!$F:$F,R36,'All 539A Disbursements'!$G:$G)</f>
        <v>0</v>
      </c>
      <c r="T36" s="207" t="str">
        <f t="shared" ref="T36" si="669">$B36&amp;U$1</f>
        <v>3903143556</v>
      </c>
      <c r="U36" s="207">
        <f>SUMIF('All 539A Disbursements'!$F:$F,T36,'All 539A Disbursements'!$G:$G)</f>
        <v>698424</v>
      </c>
      <c r="V36" s="207" t="str">
        <f t="shared" ref="V36" si="670">$B36&amp;W$1</f>
        <v>3903143586</v>
      </c>
      <c r="W36" s="207">
        <f>SUMIF('All 539A Disbursements'!$F:$F,V36,'All 539A Disbursements'!$G:$G)</f>
        <v>338782</v>
      </c>
      <c r="X36" s="207" t="str">
        <f t="shared" ref="X36:Z36" si="671">$B36&amp;Y$1</f>
        <v>3903143617</v>
      </c>
      <c r="Y36" s="207">
        <f>SUMIF('All 539A Disbursements'!$F:$F,X36,'All 539A Disbursements'!$G:$G)</f>
        <v>346122</v>
      </c>
      <c r="Z36" s="207" t="str">
        <f t="shared" si="671"/>
        <v>3903143647</v>
      </c>
      <c r="AA36" s="207">
        <f>SUMIF('All 539A Disbursements'!$F:$F,Z36,'All 539A Disbursements'!$G:$G)</f>
        <v>0</v>
      </c>
      <c r="AB36" s="207" t="str">
        <f t="shared" ref="AB36" si="672">$B36&amp;AC$1</f>
        <v>3903143678</v>
      </c>
      <c r="AC36" s="207">
        <f>SUMIF('All 539A Disbursements'!$F:$F,AB36,'All 539A Disbursements'!$G:$G)</f>
        <v>0</v>
      </c>
      <c r="AD36" s="207" t="str">
        <f t="shared" ref="AD36" si="673">$B36&amp;AE$1</f>
        <v>3903143709</v>
      </c>
      <c r="AE36" s="207">
        <f>SUMIF('All 539A Disbursements'!$F:$F,AD36,'All 539A Disbursements'!$G:$G)</f>
        <v>1000231.85</v>
      </c>
      <c r="AF36" s="207" t="str">
        <f t="shared" ref="AF36" si="674">$B36&amp;AG$1</f>
        <v>3903143739</v>
      </c>
      <c r="AG36" s="207">
        <f>SUMIF('All 539A Disbursements'!$F:$F,AF36,'All 539A Disbursements'!$G:$G)</f>
        <v>793004.05</v>
      </c>
      <c r="AH36" s="207" t="str">
        <f t="shared" ref="AH36" si="675">$B36&amp;AI$1</f>
        <v>3903143770</v>
      </c>
      <c r="AI36" s="207">
        <f>SUMIF('All 539A Disbursements'!$F:$F,AH36,'All 539A Disbursements'!$G:$G)</f>
        <v>147021.1</v>
      </c>
      <c r="AJ36" s="207" t="str">
        <f t="shared" ref="AJ36" si="676">$B36&amp;AK$1</f>
        <v>3903143800</v>
      </c>
      <c r="AK36" s="207">
        <f>SUMIF('All 539A Disbursements'!$F:$F,AJ36,'All 539A Disbursements'!$G:$G)</f>
        <v>806</v>
      </c>
      <c r="AL36" s="207" t="str">
        <f t="shared" ref="AL36" si="677">$B36&amp;AM$1</f>
        <v>3903143831</v>
      </c>
      <c r="AM36" s="207">
        <f>SUMIF('All 539A Disbursements'!$F:$F,AL36,'All 539A Disbursements'!$G:$G)</f>
        <v>0</v>
      </c>
      <c r="AN36" s="207" t="str">
        <f t="shared" ref="AN36" si="678">$B36&amp;AO$1</f>
        <v>3903143862</v>
      </c>
      <c r="AO36" s="207">
        <f>SUMIF('All 539A Disbursements'!$F:$F,AN36,'All 539A Disbursements'!$G:$G)</f>
        <v>0</v>
      </c>
      <c r="AP36" s="207" t="str">
        <f t="shared" ref="AP36:AR36" si="679">$B36&amp;AQ$1</f>
        <v>3903143891</v>
      </c>
      <c r="AQ36" s="207">
        <f>SUMIF('All 539A Disbursements'!$F:$F,AP36,'All 539A Disbursements'!$G:$G)</f>
        <v>0</v>
      </c>
      <c r="AR36" s="207" t="str">
        <f t="shared" si="679"/>
        <v>3903143922</v>
      </c>
      <c r="AS36" s="207">
        <f>SUMIF('All 539A Disbursements'!$F:$F,AR36,'All 539A Disbursements'!$G:$G)</f>
        <v>0</v>
      </c>
      <c r="AT36" s="207" t="str">
        <f t="shared" ref="AT36" si="680">$B36&amp;AU$1</f>
        <v>3903143952</v>
      </c>
      <c r="AU36" s="207">
        <f>SUMIF('All 539A Disbursements'!$F:$F,AT36,'All 539A Disbursements'!$G:$G)</f>
        <v>0</v>
      </c>
      <c r="AV36" s="207" t="str">
        <f t="shared" ref="AV36:AX36" si="681">$B36&amp;AW$1</f>
        <v>3903143983</v>
      </c>
      <c r="AW36" s="207">
        <f>SUMIF('All 539A Disbursements'!$F:$F,AV36,'All 539A Disbursements'!$G:$G)</f>
        <v>0</v>
      </c>
      <c r="AX36" s="207" t="str">
        <f t="shared" si="681"/>
        <v>3903144013</v>
      </c>
      <c r="AY36" s="207">
        <f>SUMIF('All 539A Disbursements'!$F:$F,AX36,'All 539A Disbursements'!$G:$G)</f>
        <v>0</v>
      </c>
      <c r="AZ36" s="207" t="str">
        <f t="shared" ref="AZ36" si="682">$B36&amp;BA$1</f>
        <v>3903144044</v>
      </c>
      <c r="BA36" s="207">
        <f>SUMIF('All 539A Disbursements'!$F:$F,AZ36,'All 539A Disbursements'!$G:$G)</f>
        <v>0</v>
      </c>
      <c r="BB36" s="207" t="str">
        <f t="shared" ref="BB36" si="683">$B36&amp;BC$1</f>
        <v>3903144075</v>
      </c>
      <c r="BC36" s="207">
        <f>SUMIF('All 539A Disbursements'!$F:$F,BB36,'All 539A Disbursements'!$G:$G)</f>
        <v>0</v>
      </c>
      <c r="BD36" s="207" t="str">
        <f t="shared" ref="BD36:BH36" si="684">$B36&amp;BE$1</f>
        <v>3903144105</v>
      </c>
      <c r="BE36" s="207">
        <f>SUMIF('All 539A Disbursements'!$F:$F,BD36,'All 539A Disbursements'!$G:$G)</f>
        <v>0</v>
      </c>
      <c r="BF36" s="207" t="str">
        <f t="shared" si="22"/>
        <v>3903144136</v>
      </c>
      <c r="BG36" s="207">
        <f>SUMIF('All 539A Disbursements'!$F:$F,BF36,'All 539A Disbursements'!$G:$G)</f>
        <v>0</v>
      </c>
      <c r="BH36" s="207" t="str">
        <f t="shared" si="684"/>
        <v>3903144166</v>
      </c>
      <c r="BI36" s="207">
        <f>SUMIF('All 539A Disbursements'!$F:$F,BH36,'All 539A Disbursements'!$G:$G)</f>
        <v>0</v>
      </c>
      <c r="BJ36" s="207">
        <f t="shared" si="23"/>
        <v>4220752</v>
      </c>
      <c r="BK36" s="208">
        <f t="shared" si="24"/>
        <v>0</v>
      </c>
      <c r="BL36" s="198"/>
    </row>
    <row r="37" spans="1:64" x14ac:dyDescent="0.2">
      <c r="A37" s="200" t="s">
        <v>34</v>
      </c>
      <c r="B37" s="200" t="s">
        <v>131</v>
      </c>
      <c r="C37" s="201" t="s">
        <v>132</v>
      </c>
      <c r="D37" s="202">
        <f>VLOOKUP(B37,'18-19 Allocation'!A:C,3,FALSE)</f>
        <v>459478</v>
      </c>
      <c r="E37" s="202">
        <v>0</v>
      </c>
      <c r="F37" s="202">
        <f t="shared" si="0"/>
        <v>459478</v>
      </c>
      <c r="G37" s="202">
        <f>-SUMIF('All 539A Disbursements'!A:A,Recon!A:A,'All 539A Disbursements'!G:G)</f>
        <v>-459478</v>
      </c>
      <c r="H37" s="202" t="str">
        <f t="shared" si="1"/>
        <v>4101043374</v>
      </c>
      <c r="I37" s="202">
        <f>SUMIF('All 539A Disbursements'!$F:$F,H37,'All 539A Disbursements'!$G:$G)</f>
        <v>0</v>
      </c>
      <c r="J37" s="202" t="str">
        <f t="shared" si="1"/>
        <v>4101043405</v>
      </c>
      <c r="K37" s="202">
        <f>SUMIF('All 539A Disbursements'!$F:$F,J37,'All 539A Disbursements'!$G:$G)</f>
        <v>0</v>
      </c>
      <c r="L37" s="202" t="str">
        <f t="shared" ref="L37" si="685">$B37&amp;M$1</f>
        <v>4101043435</v>
      </c>
      <c r="M37" s="202">
        <f>SUMIF('All 539A Disbursements'!$F:$F,L37,'All 539A Disbursements'!$G:$G)</f>
        <v>0</v>
      </c>
      <c r="N37" s="202" t="str">
        <f t="shared" ref="N37" si="686">$B37&amp;O$1</f>
        <v>4101043466</v>
      </c>
      <c r="O37" s="202">
        <f>SUMIF('All 539A Disbursements'!$F:$F,N37,'All 539A Disbursements'!$G:$G)</f>
        <v>0</v>
      </c>
      <c r="P37" s="202" t="str">
        <f t="shared" ref="P37" si="687">$B37&amp;Q$1</f>
        <v>4101043497</v>
      </c>
      <c r="Q37" s="202">
        <f>SUMIF('All 539A Disbursements'!$F:$F,P37,'All 539A Disbursements'!$G:$G)</f>
        <v>0</v>
      </c>
      <c r="R37" s="202" t="str">
        <f t="shared" ref="R37" si="688">$B37&amp;S$1</f>
        <v>4101043525</v>
      </c>
      <c r="S37" s="202">
        <f>SUMIF('All 539A Disbursements'!$F:$F,R37,'All 539A Disbursements'!$G:$G)</f>
        <v>0</v>
      </c>
      <c r="T37" s="202" t="str">
        <f t="shared" ref="T37" si="689">$B37&amp;U$1</f>
        <v>4101043556</v>
      </c>
      <c r="U37" s="202">
        <f>SUMIF('All 539A Disbursements'!$F:$F,T37,'All 539A Disbursements'!$G:$G)</f>
        <v>0</v>
      </c>
      <c r="V37" s="202" t="str">
        <f t="shared" ref="V37" si="690">$B37&amp;W$1</f>
        <v>4101043586</v>
      </c>
      <c r="W37" s="202">
        <f>SUMIF('All 539A Disbursements'!$F:$F,V37,'All 539A Disbursements'!$G:$G)</f>
        <v>0</v>
      </c>
      <c r="X37" s="202" t="str">
        <f t="shared" ref="X37:Z37" si="691">$B37&amp;Y$1</f>
        <v>4101043617</v>
      </c>
      <c r="Y37" s="202">
        <f>SUMIF('All 539A Disbursements'!$F:$F,X37,'All 539A Disbursements'!$G:$G)</f>
        <v>299838</v>
      </c>
      <c r="Z37" s="202" t="str">
        <f t="shared" si="691"/>
        <v>4101043647</v>
      </c>
      <c r="AA37" s="202">
        <f>SUMIF('All 539A Disbursements'!$F:$F,Z37,'All 539A Disbursements'!$G:$G)</f>
        <v>0</v>
      </c>
      <c r="AB37" s="202" t="str">
        <f t="shared" ref="AB37" si="692">$B37&amp;AC$1</f>
        <v>4101043678</v>
      </c>
      <c r="AC37" s="202">
        <f>SUMIF('All 539A Disbursements'!$F:$F,AB37,'All 539A Disbursements'!$G:$G)</f>
        <v>0</v>
      </c>
      <c r="AD37" s="202" t="str">
        <f t="shared" ref="AD37" si="693">$B37&amp;AE$1</f>
        <v>4101043709</v>
      </c>
      <c r="AE37" s="202">
        <f>SUMIF('All 539A Disbursements'!$F:$F,AD37,'All 539A Disbursements'!$G:$G)</f>
        <v>146831</v>
      </c>
      <c r="AF37" s="202" t="str">
        <f t="shared" ref="AF37" si="694">$B37&amp;AG$1</f>
        <v>4101043739</v>
      </c>
      <c r="AG37" s="202">
        <f>SUMIF('All 539A Disbursements'!$F:$F,AF37,'All 539A Disbursements'!$G:$G)</f>
        <v>0</v>
      </c>
      <c r="AH37" s="202" t="str">
        <f t="shared" ref="AH37" si="695">$B37&amp;AI$1</f>
        <v>4101043770</v>
      </c>
      <c r="AI37" s="202">
        <f>SUMIF('All 539A Disbursements'!$F:$F,AH37,'All 539A Disbursements'!$G:$G)</f>
        <v>0</v>
      </c>
      <c r="AJ37" s="202" t="str">
        <f t="shared" ref="AJ37" si="696">$B37&amp;AK$1</f>
        <v>4101043800</v>
      </c>
      <c r="AK37" s="202">
        <f>SUMIF('All 539A Disbursements'!$F:$F,AJ37,'All 539A Disbursements'!$G:$G)</f>
        <v>0</v>
      </c>
      <c r="AL37" s="202" t="str">
        <f t="shared" ref="AL37" si="697">$B37&amp;AM$1</f>
        <v>4101043831</v>
      </c>
      <c r="AM37" s="202">
        <f>SUMIF('All 539A Disbursements'!$F:$F,AL37,'All 539A Disbursements'!$G:$G)</f>
        <v>0</v>
      </c>
      <c r="AN37" s="202" t="str">
        <f t="shared" ref="AN37" si="698">$B37&amp;AO$1</f>
        <v>4101043862</v>
      </c>
      <c r="AO37" s="202">
        <f>SUMIF('All 539A Disbursements'!$F:$F,AN37,'All 539A Disbursements'!$G:$G)</f>
        <v>0</v>
      </c>
      <c r="AP37" s="202" t="str">
        <f t="shared" ref="AP37:AR37" si="699">$B37&amp;AQ$1</f>
        <v>4101043891</v>
      </c>
      <c r="AQ37" s="202">
        <f>SUMIF('All 539A Disbursements'!$F:$F,AP37,'All 539A Disbursements'!$G:$G)</f>
        <v>0</v>
      </c>
      <c r="AR37" s="202" t="str">
        <f t="shared" si="699"/>
        <v>4101043922</v>
      </c>
      <c r="AS37" s="202">
        <f>SUMIF('All 539A Disbursements'!$F:$F,AR37,'All 539A Disbursements'!$G:$G)</f>
        <v>0</v>
      </c>
      <c r="AT37" s="202" t="str">
        <f t="shared" ref="AT37" si="700">$B37&amp;AU$1</f>
        <v>4101043952</v>
      </c>
      <c r="AU37" s="202">
        <f>SUMIF('All 539A Disbursements'!$F:$F,AT37,'All 539A Disbursements'!$G:$G)</f>
        <v>0</v>
      </c>
      <c r="AV37" s="202" t="str">
        <f t="shared" ref="AV37:AX37" si="701">$B37&amp;AW$1</f>
        <v>4101043983</v>
      </c>
      <c r="AW37" s="202">
        <f>SUMIF('All 539A Disbursements'!$F:$F,AV37,'All 539A Disbursements'!$G:$G)</f>
        <v>12809</v>
      </c>
      <c r="AX37" s="202" t="str">
        <f t="shared" si="701"/>
        <v>4101044013</v>
      </c>
      <c r="AY37" s="202">
        <f>SUMIF('All 539A Disbursements'!$F:$F,AX37,'All 539A Disbursements'!$G:$G)</f>
        <v>0</v>
      </c>
      <c r="AZ37" s="202" t="str">
        <f t="shared" ref="AZ37" si="702">$B37&amp;BA$1</f>
        <v>4101044044</v>
      </c>
      <c r="BA37" s="202">
        <f>SUMIF('All 539A Disbursements'!$F:$F,AZ37,'All 539A Disbursements'!$G:$G)</f>
        <v>0</v>
      </c>
      <c r="BB37" s="202" t="str">
        <f t="shared" ref="BB37" si="703">$B37&amp;BC$1</f>
        <v>4101044075</v>
      </c>
      <c r="BC37" s="202">
        <f>SUMIF('All 539A Disbursements'!$F:$F,BB37,'All 539A Disbursements'!$G:$G)</f>
        <v>0</v>
      </c>
      <c r="BD37" s="202" t="str">
        <f t="shared" ref="BD37:BH37" si="704">$B37&amp;BE$1</f>
        <v>4101044105</v>
      </c>
      <c r="BE37" s="202">
        <f>SUMIF('All 539A Disbursements'!$F:$F,BD37,'All 539A Disbursements'!$G:$G)</f>
        <v>0</v>
      </c>
      <c r="BF37" s="202" t="str">
        <f t="shared" si="22"/>
        <v>4101044136</v>
      </c>
      <c r="BG37" s="202">
        <f>SUMIF('All 539A Disbursements'!$F:$F,BF37,'All 539A Disbursements'!$G:$G)</f>
        <v>0</v>
      </c>
      <c r="BH37" s="202" t="str">
        <f t="shared" si="704"/>
        <v>4101044166</v>
      </c>
      <c r="BI37" s="202">
        <f>SUMIF('All 539A Disbursements'!$F:$F,BH37,'All 539A Disbursements'!$G:$G)</f>
        <v>0</v>
      </c>
      <c r="BJ37" s="202">
        <f t="shared" si="23"/>
        <v>459478</v>
      </c>
      <c r="BK37" s="203">
        <f t="shared" si="24"/>
        <v>0</v>
      </c>
    </row>
    <row r="38" spans="1:64" s="199" customFormat="1" x14ac:dyDescent="0.2">
      <c r="A38" s="205" t="s">
        <v>35</v>
      </c>
      <c r="B38" s="205" t="s">
        <v>133</v>
      </c>
      <c r="C38" s="206" t="s">
        <v>134</v>
      </c>
      <c r="D38" s="207">
        <f>VLOOKUP(B38,'18-19 Allocation'!A:C,3,FALSE)</f>
        <v>1137028</v>
      </c>
      <c r="E38" s="207">
        <v>0</v>
      </c>
      <c r="F38" s="207">
        <f t="shared" si="0"/>
        <v>1137028</v>
      </c>
      <c r="G38" s="207">
        <f>-SUMIF('All 539A Disbursements'!A:A,Recon!A:A,'All 539A Disbursements'!G:G)</f>
        <v>-1137028</v>
      </c>
      <c r="H38" s="207" t="str">
        <f t="shared" si="1"/>
        <v>4301043374</v>
      </c>
      <c r="I38" s="207">
        <f>SUMIF('All 539A Disbursements'!$F:$F,H38,'All 539A Disbursements'!$G:$G)</f>
        <v>0</v>
      </c>
      <c r="J38" s="207" t="str">
        <f t="shared" si="1"/>
        <v>4301043405</v>
      </c>
      <c r="K38" s="207">
        <f>SUMIF('All 539A Disbursements'!$F:$F,J38,'All 539A Disbursements'!$G:$G)</f>
        <v>0</v>
      </c>
      <c r="L38" s="207" t="str">
        <f t="shared" ref="L38" si="705">$B38&amp;M$1</f>
        <v>4301043435</v>
      </c>
      <c r="M38" s="207">
        <f>SUMIF('All 539A Disbursements'!$F:$F,L38,'All 539A Disbursements'!$G:$G)</f>
        <v>0</v>
      </c>
      <c r="N38" s="207" t="str">
        <f t="shared" ref="N38" si="706">$B38&amp;O$1</f>
        <v>4301043466</v>
      </c>
      <c r="O38" s="207">
        <f>SUMIF('All 539A Disbursements'!$F:$F,N38,'All 539A Disbursements'!$G:$G)</f>
        <v>0</v>
      </c>
      <c r="P38" s="207" t="str">
        <f t="shared" ref="P38" si="707">$B38&amp;Q$1</f>
        <v>4301043497</v>
      </c>
      <c r="Q38" s="207">
        <f>SUMIF('All 539A Disbursements'!$F:$F,P38,'All 539A Disbursements'!$G:$G)</f>
        <v>0</v>
      </c>
      <c r="R38" s="207" t="str">
        <f t="shared" ref="R38" si="708">$B38&amp;S$1</f>
        <v>4301043525</v>
      </c>
      <c r="S38" s="207">
        <f>SUMIF('All 539A Disbursements'!$F:$F,R38,'All 539A Disbursements'!$G:$G)</f>
        <v>0</v>
      </c>
      <c r="T38" s="207" t="str">
        <f t="shared" ref="T38" si="709">$B38&amp;U$1</f>
        <v>4301043556</v>
      </c>
      <c r="U38" s="207">
        <f>SUMIF('All 539A Disbursements'!$F:$F,T38,'All 539A Disbursements'!$G:$G)</f>
        <v>0</v>
      </c>
      <c r="V38" s="207" t="str">
        <f t="shared" ref="V38" si="710">$B38&amp;W$1</f>
        <v>4301043586</v>
      </c>
      <c r="W38" s="207">
        <f>SUMIF('All 539A Disbursements'!$F:$F,V38,'All 539A Disbursements'!$G:$G)</f>
        <v>0</v>
      </c>
      <c r="X38" s="207" t="str">
        <f t="shared" ref="X38:Z38" si="711">$B38&amp;Y$1</f>
        <v>4301043617</v>
      </c>
      <c r="Y38" s="207">
        <f>SUMIF('All 539A Disbursements'!$F:$F,X38,'All 539A Disbursements'!$G:$G)</f>
        <v>605456</v>
      </c>
      <c r="Z38" s="207" t="str">
        <f t="shared" si="711"/>
        <v>4301043647</v>
      </c>
      <c r="AA38" s="207">
        <f>SUMIF('All 539A Disbursements'!$F:$F,Z38,'All 539A Disbursements'!$G:$G)</f>
        <v>0</v>
      </c>
      <c r="AB38" s="207" t="str">
        <f t="shared" ref="AB38" si="712">$B38&amp;AC$1</f>
        <v>4301043678</v>
      </c>
      <c r="AC38" s="207">
        <f>SUMIF('All 539A Disbursements'!$F:$F,AB38,'All 539A Disbursements'!$G:$G)</f>
        <v>0</v>
      </c>
      <c r="AD38" s="207" t="str">
        <f t="shared" ref="AD38" si="713">$B38&amp;AE$1</f>
        <v>4301043709</v>
      </c>
      <c r="AE38" s="207">
        <f>SUMIF('All 539A Disbursements'!$F:$F,AD38,'All 539A Disbursements'!$G:$G)</f>
        <v>0</v>
      </c>
      <c r="AF38" s="207" t="str">
        <f t="shared" ref="AF38" si="714">$B38&amp;AG$1</f>
        <v>4301043739</v>
      </c>
      <c r="AG38" s="207">
        <f>SUMIF('All 539A Disbursements'!$F:$F,AF38,'All 539A Disbursements'!$G:$G)</f>
        <v>278606</v>
      </c>
      <c r="AH38" s="207" t="str">
        <f t="shared" ref="AH38" si="715">$B38&amp;AI$1</f>
        <v>4301043770</v>
      </c>
      <c r="AI38" s="207">
        <f>SUMIF('All 539A Disbursements'!$F:$F,AH38,'All 539A Disbursements'!$G:$G)</f>
        <v>0</v>
      </c>
      <c r="AJ38" s="207" t="str">
        <f t="shared" ref="AJ38" si="716">$B38&amp;AK$1</f>
        <v>4301043800</v>
      </c>
      <c r="AK38" s="207">
        <f>SUMIF('All 539A Disbursements'!$F:$F,AJ38,'All 539A Disbursements'!$G:$G)</f>
        <v>252966</v>
      </c>
      <c r="AL38" s="207" t="str">
        <f t="shared" ref="AL38" si="717">$B38&amp;AM$1</f>
        <v>4301043831</v>
      </c>
      <c r="AM38" s="207">
        <f>SUMIF('All 539A Disbursements'!$F:$F,AL38,'All 539A Disbursements'!$G:$G)</f>
        <v>0</v>
      </c>
      <c r="AN38" s="207" t="str">
        <f t="shared" ref="AN38" si="718">$B38&amp;AO$1</f>
        <v>4301043862</v>
      </c>
      <c r="AO38" s="207">
        <f>SUMIF('All 539A Disbursements'!$F:$F,AN38,'All 539A Disbursements'!$G:$G)</f>
        <v>0</v>
      </c>
      <c r="AP38" s="207" t="str">
        <f t="shared" ref="AP38:AR38" si="719">$B38&amp;AQ$1</f>
        <v>4301043891</v>
      </c>
      <c r="AQ38" s="207">
        <f>SUMIF('All 539A Disbursements'!$F:$F,AP38,'All 539A Disbursements'!$G:$G)</f>
        <v>0</v>
      </c>
      <c r="AR38" s="207" t="str">
        <f t="shared" si="719"/>
        <v>4301043922</v>
      </c>
      <c r="AS38" s="207">
        <f>SUMIF('All 539A Disbursements'!$F:$F,AR38,'All 539A Disbursements'!$G:$G)</f>
        <v>0</v>
      </c>
      <c r="AT38" s="207" t="str">
        <f t="shared" ref="AT38" si="720">$B38&amp;AU$1</f>
        <v>4301043952</v>
      </c>
      <c r="AU38" s="207">
        <f>SUMIF('All 539A Disbursements'!$F:$F,AT38,'All 539A Disbursements'!$G:$G)</f>
        <v>0</v>
      </c>
      <c r="AV38" s="207" t="str">
        <f t="shared" ref="AV38:AX38" si="721">$B38&amp;AW$1</f>
        <v>4301043983</v>
      </c>
      <c r="AW38" s="207">
        <f>SUMIF('All 539A Disbursements'!$F:$F,AV38,'All 539A Disbursements'!$G:$G)</f>
        <v>0</v>
      </c>
      <c r="AX38" s="207" t="str">
        <f t="shared" si="721"/>
        <v>4301044013</v>
      </c>
      <c r="AY38" s="207">
        <f>SUMIF('All 539A Disbursements'!$F:$F,AX38,'All 539A Disbursements'!$G:$G)</f>
        <v>0</v>
      </c>
      <c r="AZ38" s="207" t="str">
        <f t="shared" ref="AZ38" si="722">$B38&amp;BA$1</f>
        <v>4301044044</v>
      </c>
      <c r="BA38" s="207">
        <f>SUMIF('All 539A Disbursements'!$F:$F,AZ38,'All 539A Disbursements'!$G:$G)</f>
        <v>0</v>
      </c>
      <c r="BB38" s="207" t="str">
        <f t="shared" ref="BB38" si="723">$B38&amp;BC$1</f>
        <v>4301044075</v>
      </c>
      <c r="BC38" s="207">
        <f>SUMIF('All 539A Disbursements'!$F:$F,BB38,'All 539A Disbursements'!$G:$G)</f>
        <v>0</v>
      </c>
      <c r="BD38" s="207" t="str">
        <f t="shared" ref="BD38:BH38" si="724">$B38&amp;BE$1</f>
        <v>4301044105</v>
      </c>
      <c r="BE38" s="207">
        <f>SUMIF('All 539A Disbursements'!$F:$F,BD38,'All 539A Disbursements'!$G:$G)</f>
        <v>0</v>
      </c>
      <c r="BF38" s="207" t="str">
        <f t="shared" si="22"/>
        <v>4301044136</v>
      </c>
      <c r="BG38" s="207">
        <f>SUMIF('All 539A Disbursements'!$F:$F,BF38,'All 539A Disbursements'!$G:$G)</f>
        <v>0</v>
      </c>
      <c r="BH38" s="207" t="str">
        <f t="shared" si="724"/>
        <v>4301044166</v>
      </c>
      <c r="BI38" s="207">
        <f>SUMIF('All 539A Disbursements'!$F:$F,BH38,'All 539A Disbursements'!$G:$G)</f>
        <v>0</v>
      </c>
      <c r="BJ38" s="207">
        <f t="shared" si="23"/>
        <v>1137028</v>
      </c>
      <c r="BK38" s="208">
        <f t="shared" si="24"/>
        <v>0</v>
      </c>
      <c r="BL38" s="198"/>
    </row>
    <row r="39" spans="1:64" x14ac:dyDescent="0.2">
      <c r="A39" s="200" t="s">
        <v>23</v>
      </c>
      <c r="B39" s="200" t="s">
        <v>135</v>
      </c>
      <c r="C39" s="201" t="s">
        <v>136</v>
      </c>
      <c r="D39" s="202">
        <f>VLOOKUP(B39,'18-19 Allocation'!A:C,3,FALSE)</f>
        <v>649651</v>
      </c>
      <c r="E39" s="202">
        <v>0</v>
      </c>
      <c r="F39" s="202">
        <f t="shared" si="0"/>
        <v>649651</v>
      </c>
      <c r="G39" s="202">
        <f>-SUMIF('All 539A Disbursements'!A:A,Recon!A:A,'All 539A Disbursements'!G:G)</f>
        <v>-649651</v>
      </c>
      <c r="H39" s="202" t="str">
        <f t="shared" si="1"/>
        <v>4402043374</v>
      </c>
      <c r="I39" s="202">
        <f>SUMIF('All 539A Disbursements'!$F:$F,H39,'All 539A Disbursements'!$G:$G)</f>
        <v>0</v>
      </c>
      <c r="J39" s="202" t="str">
        <f t="shared" si="1"/>
        <v>4402043405</v>
      </c>
      <c r="K39" s="202">
        <f>SUMIF('All 539A Disbursements'!$F:$F,J39,'All 539A Disbursements'!$G:$G)</f>
        <v>0</v>
      </c>
      <c r="L39" s="202" t="str">
        <f t="shared" ref="L39" si="725">$B39&amp;M$1</f>
        <v>4402043435</v>
      </c>
      <c r="M39" s="202">
        <f>SUMIF('All 539A Disbursements'!$F:$F,L39,'All 539A Disbursements'!$G:$G)</f>
        <v>0</v>
      </c>
      <c r="N39" s="202" t="str">
        <f t="shared" ref="N39" si="726">$B39&amp;O$1</f>
        <v>4402043466</v>
      </c>
      <c r="O39" s="202">
        <f>SUMIF('All 539A Disbursements'!$F:$F,N39,'All 539A Disbursements'!$G:$G)</f>
        <v>0</v>
      </c>
      <c r="P39" s="202" t="str">
        <f t="shared" ref="P39" si="727">$B39&amp;Q$1</f>
        <v>4402043497</v>
      </c>
      <c r="Q39" s="202">
        <f>SUMIF('All 539A Disbursements'!$F:$F,P39,'All 539A Disbursements'!$G:$G)</f>
        <v>199968</v>
      </c>
      <c r="R39" s="202" t="str">
        <f t="shared" ref="R39" si="728">$B39&amp;S$1</f>
        <v>4402043525</v>
      </c>
      <c r="S39" s="202">
        <f>SUMIF('All 539A Disbursements'!$F:$F,R39,'All 539A Disbursements'!$G:$G)</f>
        <v>0</v>
      </c>
      <c r="T39" s="202" t="str">
        <f t="shared" ref="T39" si="729">$B39&amp;U$1</f>
        <v>4402043556</v>
      </c>
      <c r="U39" s="202">
        <f>SUMIF('All 539A Disbursements'!$F:$F,T39,'All 539A Disbursements'!$G:$G)</f>
        <v>0</v>
      </c>
      <c r="V39" s="202" t="str">
        <f t="shared" ref="V39" si="730">$B39&amp;W$1</f>
        <v>4402043586</v>
      </c>
      <c r="W39" s="202">
        <f>SUMIF('All 539A Disbursements'!$F:$F,V39,'All 539A Disbursements'!$G:$G)</f>
        <v>244073</v>
      </c>
      <c r="X39" s="202" t="str">
        <f t="shared" ref="X39:Z39" si="731">$B39&amp;Y$1</f>
        <v>4402043617</v>
      </c>
      <c r="Y39" s="202">
        <f>SUMIF('All 539A Disbursements'!$F:$F,X39,'All 539A Disbursements'!$G:$G)</f>
        <v>60772</v>
      </c>
      <c r="Z39" s="202" t="str">
        <f t="shared" si="731"/>
        <v>4402043647</v>
      </c>
      <c r="AA39" s="202">
        <f>SUMIF('All 539A Disbursements'!$F:$F,Z39,'All 539A Disbursements'!$G:$G)</f>
        <v>69631.61</v>
      </c>
      <c r="AB39" s="202" t="str">
        <f t="shared" ref="AB39" si="732">$B39&amp;AC$1</f>
        <v>4402043678</v>
      </c>
      <c r="AC39" s="202">
        <f>SUMIF('All 539A Disbursements'!$F:$F,AB39,'All 539A Disbursements'!$G:$G)</f>
        <v>61159.58</v>
      </c>
      <c r="AD39" s="202" t="str">
        <f t="shared" ref="AD39" si="733">$B39&amp;AE$1</f>
        <v>4402043709</v>
      </c>
      <c r="AE39" s="202">
        <f>SUMIF('All 539A Disbursements'!$F:$F,AD39,'All 539A Disbursements'!$G:$G)</f>
        <v>14046.81</v>
      </c>
      <c r="AF39" s="202" t="str">
        <f t="shared" ref="AF39" si="734">$B39&amp;AG$1</f>
        <v>4402043739</v>
      </c>
      <c r="AG39" s="202">
        <f>SUMIF('All 539A Disbursements'!$F:$F,AF39,'All 539A Disbursements'!$G:$G)</f>
        <v>0</v>
      </c>
      <c r="AH39" s="202" t="str">
        <f t="shared" ref="AH39" si="735">$B39&amp;AI$1</f>
        <v>4402043770</v>
      </c>
      <c r="AI39" s="202">
        <f>SUMIF('All 539A Disbursements'!$F:$F,AH39,'All 539A Disbursements'!$G:$G)</f>
        <v>0</v>
      </c>
      <c r="AJ39" s="202" t="str">
        <f t="shared" ref="AJ39" si="736">$B39&amp;AK$1</f>
        <v>4402043800</v>
      </c>
      <c r="AK39" s="202">
        <f>SUMIF('All 539A Disbursements'!$F:$F,AJ39,'All 539A Disbursements'!$G:$G)</f>
        <v>0</v>
      </c>
      <c r="AL39" s="202" t="str">
        <f t="shared" ref="AL39" si="737">$B39&amp;AM$1</f>
        <v>4402043831</v>
      </c>
      <c r="AM39" s="202">
        <f>SUMIF('All 539A Disbursements'!$F:$F,AL39,'All 539A Disbursements'!$G:$G)</f>
        <v>0</v>
      </c>
      <c r="AN39" s="202" t="str">
        <f t="shared" ref="AN39" si="738">$B39&amp;AO$1</f>
        <v>4402043862</v>
      </c>
      <c r="AO39" s="202">
        <f>SUMIF('All 539A Disbursements'!$F:$F,AN39,'All 539A Disbursements'!$G:$G)</f>
        <v>0</v>
      </c>
      <c r="AP39" s="202" t="str">
        <f t="shared" ref="AP39:AR39" si="739">$B39&amp;AQ$1</f>
        <v>4402043891</v>
      </c>
      <c r="AQ39" s="202">
        <f>SUMIF('All 539A Disbursements'!$F:$F,AP39,'All 539A Disbursements'!$G:$G)</f>
        <v>0</v>
      </c>
      <c r="AR39" s="202" t="str">
        <f t="shared" si="739"/>
        <v>4402043922</v>
      </c>
      <c r="AS39" s="202">
        <f>SUMIF('All 539A Disbursements'!$F:$F,AR39,'All 539A Disbursements'!$G:$G)</f>
        <v>0</v>
      </c>
      <c r="AT39" s="202" t="str">
        <f t="shared" ref="AT39" si="740">$B39&amp;AU$1</f>
        <v>4402043952</v>
      </c>
      <c r="AU39" s="202">
        <f>SUMIF('All 539A Disbursements'!$F:$F,AT39,'All 539A Disbursements'!$G:$G)</f>
        <v>0</v>
      </c>
      <c r="AV39" s="202" t="str">
        <f t="shared" ref="AV39:AX39" si="741">$B39&amp;AW$1</f>
        <v>4402043983</v>
      </c>
      <c r="AW39" s="202">
        <f>SUMIF('All 539A Disbursements'!$F:$F,AV39,'All 539A Disbursements'!$G:$G)</f>
        <v>0</v>
      </c>
      <c r="AX39" s="202" t="str">
        <f t="shared" si="741"/>
        <v>4402044013</v>
      </c>
      <c r="AY39" s="202">
        <f>SUMIF('All 539A Disbursements'!$F:$F,AX39,'All 539A Disbursements'!$G:$G)</f>
        <v>0</v>
      </c>
      <c r="AZ39" s="202" t="str">
        <f t="shared" ref="AZ39" si="742">$B39&amp;BA$1</f>
        <v>4402044044</v>
      </c>
      <c r="BA39" s="202">
        <f>SUMIF('All 539A Disbursements'!$F:$F,AZ39,'All 539A Disbursements'!$G:$G)</f>
        <v>0</v>
      </c>
      <c r="BB39" s="202" t="str">
        <f t="shared" ref="BB39" si="743">$B39&amp;BC$1</f>
        <v>4402044075</v>
      </c>
      <c r="BC39" s="202">
        <f>SUMIF('All 539A Disbursements'!$F:$F,BB39,'All 539A Disbursements'!$G:$G)</f>
        <v>0</v>
      </c>
      <c r="BD39" s="202" t="str">
        <f t="shared" ref="BD39:BH39" si="744">$B39&amp;BE$1</f>
        <v>4402044105</v>
      </c>
      <c r="BE39" s="202">
        <f>SUMIF('All 539A Disbursements'!$F:$F,BD39,'All 539A Disbursements'!$G:$G)</f>
        <v>0</v>
      </c>
      <c r="BF39" s="202" t="str">
        <f t="shared" si="22"/>
        <v>4402044136</v>
      </c>
      <c r="BG39" s="202">
        <f>SUMIF('All 539A Disbursements'!$F:$F,BF39,'All 539A Disbursements'!$G:$G)</f>
        <v>0</v>
      </c>
      <c r="BH39" s="202" t="str">
        <f t="shared" si="744"/>
        <v>4402044166</v>
      </c>
      <c r="BI39" s="202">
        <f>SUMIF('All 539A Disbursements'!$F:$F,BH39,'All 539A Disbursements'!$G:$G)</f>
        <v>0</v>
      </c>
      <c r="BJ39" s="202">
        <f t="shared" si="23"/>
        <v>649651</v>
      </c>
      <c r="BK39" s="203">
        <f t="shared" si="24"/>
        <v>0</v>
      </c>
    </row>
    <row r="40" spans="1:64" s="199" customFormat="1" x14ac:dyDescent="0.2">
      <c r="A40" s="205" t="s">
        <v>1282</v>
      </c>
      <c r="B40" s="205" t="s">
        <v>3347</v>
      </c>
      <c r="C40" s="206" t="s">
        <v>3348</v>
      </c>
      <c r="D40" s="207">
        <f>VLOOKUP(B40,'18-19 Allocation'!A:C,3,FALSE)</f>
        <v>233295</v>
      </c>
      <c r="E40" s="207">
        <v>0</v>
      </c>
      <c r="F40" s="207">
        <f t="shared" si="0"/>
        <v>233295</v>
      </c>
      <c r="G40" s="207">
        <f>-SUMIF('All 539A Disbursements'!A:A,Recon!A:A,'All 539A Disbursements'!G:G)</f>
        <v>-233295</v>
      </c>
      <c r="H40" s="207" t="str">
        <f t="shared" si="1"/>
        <v>4901043374</v>
      </c>
      <c r="I40" s="207">
        <f>SUMIF('All 539A Disbursements'!$F:$F,H40,'All 539A Disbursements'!$G:$G)</f>
        <v>0</v>
      </c>
      <c r="J40" s="207" t="str">
        <f t="shared" si="1"/>
        <v>4901043405</v>
      </c>
      <c r="K40" s="207">
        <f>SUMIF('All 539A Disbursements'!$F:$F,J40,'All 539A Disbursements'!$G:$G)</f>
        <v>0</v>
      </c>
      <c r="L40" s="207" t="str">
        <f t="shared" ref="L40" si="745">$B40&amp;M$1</f>
        <v>4901043435</v>
      </c>
      <c r="M40" s="207">
        <f>SUMIF('All 539A Disbursements'!$F:$F,L40,'All 539A Disbursements'!$G:$G)</f>
        <v>0</v>
      </c>
      <c r="N40" s="207" t="str">
        <f t="shared" ref="N40" si="746">$B40&amp;O$1</f>
        <v>4901043466</v>
      </c>
      <c r="O40" s="207">
        <f>SUMIF('All 539A Disbursements'!$F:$F,N40,'All 539A Disbursements'!$G:$G)</f>
        <v>0</v>
      </c>
      <c r="P40" s="207" t="str">
        <f t="shared" ref="P40" si="747">$B40&amp;Q$1</f>
        <v>4901043497</v>
      </c>
      <c r="Q40" s="207">
        <f>SUMIF('All 539A Disbursements'!$F:$F,P40,'All 539A Disbursements'!$G:$G)</f>
        <v>0</v>
      </c>
      <c r="R40" s="207" t="str">
        <f t="shared" ref="R40" si="748">$B40&amp;S$1</f>
        <v>4901043525</v>
      </c>
      <c r="S40" s="207">
        <f>SUMIF('All 539A Disbursements'!$F:$F,R40,'All 539A Disbursements'!$G:$G)</f>
        <v>0</v>
      </c>
      <c r="T40" s="207" t="str">
        <f t="shared" ref="T40" si="749">$B40&amp;U$1</f>
        <v>4901043556</v>
      </c>
      <c r="U40" s="207">
        <f>SUMIF('All 539A Disbursements'!$F:$F,T40,'All 539A Disbursements'!$G:$G)</f>
        <v>0</v>
      </c>
      <c r="V40" s="207" t="str">
        <f t="shared" ref="V40" si="750">$B40&amp;W$1</f>
        <v>4901043586</v>
      </c>
      <c r="W40" s="207">
        <f>SUMIF('All 539A Disbursements'!$F:$F,V40,'All 539A Disbursements'!$G:$G)</f>
        <v>0</v>
      </c>
      <c r="X40" s="207" t="str">
        <f t="shared" ref="X40:Z40" si="751">$B40&amp;Y$1</f>
        <v>4901043617</v>
      </c>
      <c r="Y40" s="207">
        <f>SUMIF('All 539A Disbursements'!$F:$F,X40,'All 539A Disbursements'!$G:$G)</f>
        <v>223295</v>
      </c>
      <c r="Z40" s="207" t="str">
        <f t="shared" si="751"/>
        <v>4901043647</v>
      </c>
      <c r="AA40" s="207">
        <f>SUMIF('All 539A Disbursements'!$F:$F,Z40,'All 539A Disbursements'!$G:$G)</f>
        <v>10000</v>
      </c>
      <c r="AB40" s="207" t="str">
        <f t="shared" ref="AB40" si="752">$B40&amp;AC$1</f>
        <v>4901043678</v>
      </c>
      <c r="AC40" s="207">
        <f>SUMIF('All 539A Disbursements'!$F:$F,AB40,'All 539A Disbursements'!$G:$G)</f>
        <v>0</v>
      </c>
      <c r="AD40" s="207" t="str">
        <f t="shared" ref="AD40" si="753">$B40&amp;AE$1</f>
        <v>4901043709</v>
      </c>
      <c r="AE40" s="207">
        <f>SUMIF('All 539A Disbursements'!$F:$F,AD40,'All 539A Disbursements'!$G:$G)</f>
        <v>0</v>
      </c>
      <c r="AF40" s="207" t="str">
        <f t="shared" ref="AF40" si="754">$B40&amp;AG$1</f>
        <v>4901043739</v>
      </c>
      <c r="AG40" s="207">
        <f>SUMIF('All 539A Disbursements'!$F:$F,AF40,'All 539A Disbursements'!$G:$G)</f>
        <v>0</v>
      </c>
      <c r="AH40" s="207" t="str">
        <f t="shared" ref="AH40" si="755">$B40&amp;AI$1</f>
        <v>4901043770</v>
      </c>
      <c r="AI40" s="207">
        <f>SUMIF('All 539A Disbursements'!$F:$F,AH40,'All 539A Disbursements'!$G:$G)</f>
        <v>0</v>
      </c>
      <c r="AJ40" s="207" t="str">
        <f t="shared" ref="AJ40" si="756">$B40&amp;AK$1</f>
        <v>4901043800</v>
      </c>
      <c r="AK40" s="207">
        <f>SUMIF('All 539A Disbursements'!$F:$F,AJ40,'All 539A Disbursements'!$G:$G)</f>
        <v>0</v>
      </c>
      <c r="AL40" s="207" t="str">
        <f t="shared" ref="AL40" si="757">$B40&amp;AM$1</f>
        <v>4901043831</v>
      </c>
      <c r="AM40" s="207">
        <f>SUMIF('All 539A Disbursements'!$F:$F,AL40,'All 539A Disbursements'!$G:$G)</f>
        <v>0</v>
      </c>
      <c r="AN40" s="207" t="str">
        <f t="shared" ref="AN40" si="758">$B40&amp;AO$1</f>
        <v>4901043862</v>
      </c>
      <c r="AO40" s="207">
        <f>SUMIF('All 539A Disbursements'!$F:$F,AN40,'All 539A Disbursements'!$G:$G)</f>
        <v>0</v>
      </c>
      <c r="AP40" s="207" t="str">
        <f t="shared" ref="AP40:AR40" si="759">$B40&amp;AQ$1</f>
        <v>4901043891</v>
      </c>
      <c r="AQ40" s="207">
        <f>SUMIF('All 539A Disbursements'!$F:$F,AP40,'All 539A Disbursements'!$G:$G)</f>
        <v>0</v>
      </c>
      <c r="AR40" s="207" t="str">
        <f t="shared" si="759"/>
        <v>4901043922</v>
      </c>
      <c r="AS40" s="207">
        <f>SUMIF('All 539A Disbursements'!$F:$F,AR40,'All 539A Disbursements'!$G:$G)</f>
        <v>0</v>
      </c>
      <c r="AT40" s="207" t="str">
        <f t="shared" ref="AT40" si="760">$B40&amp;AU$1</f>
        <v>4901043952</v>
      </c>
      <c r="AU40" s="207">
        <f>SUMIF('All 539A Disbursements'!$F:$F,AT40,'All 539A Disbursements'!$G:$G)</f>
        <v>0</v>
      </c>
      <c r="AV40" s="207" t="str">
        <f t="shared" ref="AV40:AX40" si="761">$B40&amp;AW$1</f>
        <v>4901043983</v>
      </c>
      <c r="AW40" s="207">
        <f>SUMIF('All 539A Disbursements'!$F:$F,AV40,'All 539A Disbursements'!$G:$G)</f>
        <v>0</v>
      </c>
      <c r="AX40" s="207" t="str">
        <f t="shared" si="761"/>
        <v>4901044013</v>
      </c>
      <c r="AY40" s="207">
        <f>SUMIF('All 539A Disbursements'!$F:$F,AX40,'All 539A Disbursements'!$G:$G)</f>
        <v>0</v>
      </c>
      <c r="AZ40" s="207" t="str">
        <f t="shared" ref="AZ40" si="762">$B40&amp;BA$1</f>
        <v>4901044044</v>
      </c>
      <c r="BA40" s="207">
        <f>SUMIF('All 539A Disbursements'!$F:$F,AZ40,'All 539A Disbursements'!$G:$G)</f>
        <v>0</v>
      </c>
      <c r="BB40" s="207" t="str">
        <f t="shared" ref="BB40" si="763">$B40&amp;BC$1</f>
        <v>4901044075</v>
      </c>
      <c r="BC40" s="207">
        <f>SUMIF('All 539A Disbursements'!$F:$F,BB40,'All 539A Disbursements'!$G:$G)</f>
        <v>0</v>
      </c>
      <c r="BD40" s="207" t="str">
        <f t="shared" ref="BD40:BH40" si="764">$B40&amp;BE$1</f>
        <v>4901044105</v>
      </c>
      <c r="BE40" s="207">
        <f>SUMIF('All 539A Disbursements'!$F:$F,BD40,'All 539A Disbursements'!$G:$G)</f>
        <v>0</v>
      </c>
      <c r="BF40" s="207" t="str">
        <f t="shared" si="22"/>
        <v>4901044136</v>
      </c>
      <c r="BG40" s="207">
        <f>SUMIF('All 539A Disbursements'!$F:$F,BF40,'All 539A Disbursements'!$G:$G)</f>
        <v>0</v>
      </c>
      <c r="BH40" s="207" t="str">
        <f t="shared" si="764"/>
        <v>4901044166</v>
      </c>
      <c r="BI40" s="207">
        <f>SUMIF('All 539A Disbursements'!$F:$F,BH40,'All 539A Disbursements'!$G:$G)</f>
        <v>0</v>
      </c>
      <c r="BJ40" s="207">
        <f t="shared" si="23"/>
        <v>233295</v>
      </c>
      <c r="BK40" s="208">
        <f t="shared" si="24"/>
        <v>0</v>
      </c>
      <c r="BL40" s="198"/>
    </row>
    <row r="41" spans="1:64" x14ac:dyDescent="0.2">
      <c r="A41" s="200" t="s">
        <v>42</v>
      </c>
      <c r="B41" s="200" t="s">
        <v>137</v>
      </c>
      <c r="C41" s="201" t="s">
        <v>138</v>
      </c>
      <c r="D41" s="202">
        <f>VLOOKUP(B41,'18-19 Allocation'!A:C,3,FALSE)</f>
        <v>3387082</v>
      </c>
      <c r="E41" s="202">
        <v>0</v>
      </c>
      <c r="F41" s="202">
        <f t="shared" si="0"/>
        <v>3387082</v>
      </c>
      <c r="G41" s="202">
        <f>-SUMIF('All 539A Disbursements'!A:A,Recon!A:A,'All 539A Disbursements'!G:G)</f>
        <v>-3387082</v>
      </c>
      <c r="H41" s="202" t="str">
        <f t="shared" si="1"/>
        <v>5101043374</v>
      </c>
      <c r="I41" s="202">
        <f>SUMIF('All 539A Disbursements'!$F:$F,H41,'All 539A Disbursements'!$G:$G)</f>
        <v>192957</v>
      </c>
      <c r="J41" s="202" t="str">
        <f t="shared" si="1"/>
        <v>5101043405</v>
      </c>
      <c r="K41" s="202">
        <f>SUMIF('All 539A Disbursements'!$F:$F,J41,'All 539A Disbursements'!$G:$G)</f>
        <v>287749</v>
      </c>
      <c r="L41" s="202" t="str">
        <f t="shared" ref="L41" si="765">$B41&amp;M$1</f>
        <v>5101043435</v>
      </c>
      <c r="M41" s="202">
        <f>SUMIF('All 539A Disbursements'!$F:$F,L41,'All 539A Disbursements'!$G:$G)</f>
        <v>254357</v>
      </c>
      <c r="N41" s="202" t="str">
        <f t="shared" ref="N41" si="766">$B41&amp;O$1</f>
        <v>5101043466</v>
      </c>
      <c r="O41" s="202">
        <f>SUMIF('All 539A Disbursements'!$F:$F,N41,'All 539A Disbursements'!$G:$G)</f>
        <v>252301</v>
      </c>
      <c r="P41" s="202" t="str">
        <f t="shared" ref="P41" si="767">$B41&amp;Q$1</f>
        <v>5101043497</v>
      </c>
      <c r="Q41" s="202">
        <f>SUMIF('All 539A Disbursements'!$F:$F,P41,'All 539A Disbursements'!$G:$G)</f>
        <v>414568</v>
      </c>
      <c r="R41" s="202" t="str">
        <f t="shared" ref="R41" si="768">$B41&amp;S$1</f>
        <v>5101043525</v>
      </c>
      <c r="S41" s="202">
        <f>SUMIF('All 539A Disbursements'!$F:$F,R41,'All 539A Disbursements'!$G:$G)</f>
        <v>256900</v>
      </c>
      <c r="T41" s="202" t="str">
        <f t="shared" ref="T41" si="769">$B41&amp;U$1</f>
        <v>5101043556</v>
      </c>
      <c r="U41" s="202">
        <f>SUMIF('All 539A Disbursements'!$F:$F,T41,'All 539A Disbursements'!$G:$G)</f>
        <v>0</v>
      </c>
      <c r="V41" s="202" t="str">
        <f t="shared" ref="V41" si="770">$B41&amp;W$1</f>
        <v>5101043586</v>
      </c>
      <c r="W41" s="202">
        <f>SUMIF('All 539A Disbursements'!$F:$F,V41,'All 539A Disbursements'!$G:$G)</f>
        <v>0</v>
      </c>
      <c r="X41" s="202" t="str">
        <f t="shared" ref="X41:Z41" si="771">$B41&amp;Y$1</f>
        <v>5101043617</v>
      </c>
      <c r="Y41" s="202">
        <f>SUMIF('All 539A Disbursements'!$F:$F,X41,'All 539A Disbursements'!$G:$G)</f>
        <v>609708</v>
      </c>
      <c r="Z41" s="202" t="str">
        <f t="shared" si="771"/>
        <v>5101043647</v>
      </c>
      <c r="AA41" s="202">
        <f>SUMIF('All 539A Disbursements'!$F:$F,Z41,'All 539A Disbursements'!$G:$G)</f>
        <v>0</v>
      </c>
      <c r="AB41" s="202" t="str">
        <f t="shared" ref="AB41" si="772">$B41&amp;AC$1</f>
        <v>5101043678</v>
      </c>
      <c r="AC41" s="202">
        <f>SUMIF('All 539A Disbursements'!$F:$F,AB41,'All 539A Disbursements'!$G:$G)</f>
        <v>0</v>
      </c>
      <c r="AD41" s="202" t="str">
        <f t="shared" ref="AD41" si="773">$B41&amp;AE$1</f>
        <v>5101043709</v>
      </c>
      <c r="AE41" s="202">
        <f>SUMIF('All 539A Disbursements'!$F:$F,AD41,'All 539A Disbursements'!$G:$G)</f>
        <v>0</v>
      </c>
      <c r="AF41" s="202" t="str">
        <f t="shared" ref="AF41" si="774">$B41&amp;AG$1</f>
        <v>5101043739</v>
      </c>
      <c r="AG41" s="202">
        <f>SUMIF('All 539A Disbursements'!$F:$F,AF41,'All 539A Disbursements'!$G:$G)</f>
        <v>0</v>
      </c>
      <c r="AH41" s="202" t="str">
        <f t="shared" ref="AH41" si="775">$B41&amp;AI$1</f>
        <v>5101043770</v>
      </c>
      <c r="AI41" s="202">
        <f>SUMIF('All 539A Disbursements'!$F:$F,AH41,'All 539A Disbursements'!$G:$G)</f>
        <v>1118542</v>
      </c>
      <c r="AJ41" s="202" t="str">
        <f t="shared" ref="AJ41" si="776">$B41&amp;AK$1</f>
        <v>5101043800</v>
      </c>
      <c r="AK41" s="202">
        <f>SUMIF('All 539A Disbursements'!$F:$F,AJ41,'All 539A Disbursements'!$G:$G)</f>
        <v>0</v>
      </c>
      <c r="AL41" s="202" t="str">
        <f t="shared" ref="AL41" si="777">$B41&amp;AM$1</f>
        <v>5101043831</v>
      </c>
      <c r="AM41" s="202">
        <f>SUMIF('All 539A Disbursements'!$F:$F,AL41,'All 539A Disbursements'!$G:$G)</f>
        <v>0</v>
      </c>
      <c r="AN41" s="202" t="str">
        <f t="shared" ref="AN41" si="778">$B41&amp;AO$1</f>
        <v>5101043862</v>
      </c>
      <c r="AO41" s="202">
        <f>SUMIF('All 539A Disbursements'!$F:$F,AN41,'All 539A Disbursements'!$G:$G)</f>
        <v>0</v>
      </c>
      <c r="AP41" s="202" t="str">
        <f t="shared" ref="AP41:AR41" si="779">$B41&amp;AQ$1</f>
        <v>5101043891</v>
      </c>
      <c r="AQ41" s="202">
        <f>SUMIF('All 539A Disbursements'!$F:$F,AP41,'All 539A Disbursements'!$G:$G)</f>
        <v>0</v>
      </c>
      <c r="AR41" s="202" t="str">
        <f t="shared" si="779"/>
        <v>5101043922</v>
      </c>
      <c r="AS41" s="202">
        <f>SUMIF('All 539A Disbursements'!$F:$F,AR41,'All 539A Disbursements'!$G:$G)</f>
        <v>0</v>
      </c>
      <c r="AT41" s="202" t="str">
        <f t="shared" ref="AT41" si="780">$B41&amp;AU$1</f>
        <v>5101043952</v>
      </c>
      <c r="AU41" s="202">
        <f>SUMIF('All 539A Disbursements'!$F:$F,AT41,'All 539A Disbursements'!$G:$G)</f>
        <v>0</v>
      </c>
      <c r="AV41" s="202" t="str">
        <f t="shared" ref="AV41:AX41" si="781">$B41&amp;AW$1</f>
        <v>5101043983</v>
      </c>
      <c r="AW41" s="202">
        <f>SUMIF('All 539A Disbursements'!$F:$F,AV41,'All 539A Disbursements'!$G:$G)</f>
        <v>0</v>
      </c>
      <c r="AX41" s="202" t="str">
        <f t="shared" si="781"/>
        <v>5101044013</v>
      </c>
      <c r="AY41" s="202">
        <f>SUMIF('All 539A Disbursements'!$F:$F,AX41,'All 539A Disbursements'!$G:$G)</f>
        <v>0</v>
      </c>
      <c r="AZ41" s="202" t="str">
        <f t="shared" ref="AZ41" si="782">$B41&amp;BA$1</f>
        <v>5101044044</v>
      </c>
      <c r="BA41" s="202">
        <f>SUMIF('All 539A Disbursements'!$F:$F,AZ41,'All 539A Disbursements'!$G:$G)</f>
        <v>0</v>
      </c>
      <c r="BB41" s="202" t="str">
        <f t="shared" ref="BB41" si="783">$B41&amp;BC$1</f>
        <v>5101044075</v>
      </c>
      <c r="BC41" s="202">
        <f>SUMIF('All 539A Disbursements'!$F:$F,BB41,'All 539A Disbursements'!$G:$G)</f>
        <v>0</v>
      </c>
      <c r="BD41" s="202" t="str">
        <f t="shared" ref="BD41:BH41" si="784">$B41&amp;BE$1</f>
        <v>5101044105</v>
      </c>
      <c r="BE41" s="202">
        <f>SUMIF('All 539A Disbursements'!$F:$F,BD41,'All 539A Disbursements'!$G:$G)</f>
        <v>0</v>
      </c>
      <c r="BF41" s="202" t="str">
        <f t="shared" si="22"/>
        <v>5101044136</v>
      </c>
      <c r="BG41" s="202">
        <f>SUMIF('All 539A Disbursements'!$F:$F,BF41,'All 539A Disbursements'!$G:$G)</f>
        <v>0</v>
      </c>
      <c r="BH41" s="202" t="str">
        <f t="shared" si="784"/>
        <v>5101044166</v>
      </c>
      <c r="BI41" s="202">
        <f>SUMIF('All 539A Disbursements'!$F:$F,BH41,'All 539A Disbursements'!$G:$G)</f>
        <v>0</v>
      </c>
      <c r="BJ41" s="202">
        <f t="shared" si="23"/>
        <v>3387082</v>
      </c>
      <c r="BK41" s="203">
        <f t="shared" si="24"/>
        <v>0</v>
      </c>
    </row>
    <row r="42" spans="1:64" s="199" customFormat="1" x14ac:dyDescent="0.2">
      <c r="A42" s="205" t="s">
        <v>43</v>
      </c>
      <c r="B42" s="205" t="s">
        <v>139</v>
      </c>
      <c r="C42" s="206" t="s">
        <v>140</v>
      </c>
      <c r="D42" s="207">
        <f>VLOOKUP(B42,'18-19 Allocation'!A:C,3,FALSE)</f>
        <v>1544377</v>
      </c>
      <c r="E42" s="207">
        <v>0</v>
      </c>
      <c r="F42" s="207">
        <f t="shared" si="0"/>
        <v>1544377</v>
      </c>
      <c r="G42" s="207">
        <f>-SUMIF('All 539A Disbursements'!A:A,Recon!A:A,'All 539A Disbursements'!G:G)</f>
        <v>-1544377</v>
      </c>
      <c r="H42" s="207" t="str">
        <f t="shared" si="1"/>
        <v>5102043374</v>
      </c>
      <c r="I42" s="207">
        <f>SUMIF('All 539A Disbursements'!$F:$F,H42,'All 539A Disbursements'!$G:$G)</f>
        <v>218905</v>
      </c>
      <c r="J42" s="207" t="str">
        <f t="shared" si="1"/>
        <v>5102043405</v>
      </c>
      <c r="K42" s="207">
        <f>SUMIF('All 539A Disbursements'!$F:$F,J42,'All 539A Disbursements'!$G:$G)</f>
        <v>131180</v>
      </c>
      <c r="L42" s="207" t="str">
        <f t="shared" ref="L42" si="785">$B42&amp;M$1</f>
        <v>5102043435</v>
      </c>
      <c r="M42" s="207">
        <f>SUMIF('All 539A Disbursements'!$F:$F,L42,'All 539A Disbursements'!$G:$G)</f>
        <v>126951</v>
      </c>
      <c r="N42" s="207" t="str">
        <f t="shared" ref="N42" si="786">$B42&amp;O$1</f>
        <v>5102043466</v>
      </c>
      <c r="O42" s="207">
        <f>SUMIF('All 539A Disbursements'!$F:$F,N42,'All 539A Disbursements'!$G:$G)</f>
        <v>129054</v>
      </c>
      <c r="P42" s="207" t="str">
        <f t="shared" ref="P42" si="787">$B42&amp;Q$1</f>
        <v>5102043497</v>
      </c>
      <c r="Q42" s="207">
        <f>SUMIF('All 539A Disbursements'!$F:$F,P42,'All 539A Disbursements'!$G:$G)</f>
        <v>129694</v>
      </c>
      <c r="R42" s="207" t="str">
        <f t="shared" ref="R42" si="788">$B42&amp;S$1</f>
        <v>5102043525</v>
      </c>
      <c r="S42" s="207">
        <f>SUMIF('All 539A Disbursements'!$F:$F,R42,'All 539A Disbursements'!$G:$G)</f>
        <v>127897</v>
      </c>
      <c r="T42" s="207" t="str">
        <f t="shared" ref="T42" si="789">$B42&amp;U$1</f>
        <v>5102043556</v>
      </c>
      <c r="U42" s="207">
        <f>SUMIF('All 539A Disbursements'!$F:$F,T42,'All 539A Disbursements'!$G:$G)</f>
        <v>128559</v>
      </c>
      <c r="V42" s="207" t="str">
        <f t="shared" ref="V42" si="790">$B42&amp;W$1</f>
        <v>5102043586</v>
      </c>
      <c r="W42" s="207">
        <f>SUMIF('All 539A Disbursements'!$F:$F,V42,'All 539A Disbursements'!$G:$G)</f>
        <v>256048</v>
      </c>
      <c r="X42" s="207" t="str">
        <f t="shared" ref="X42:Z42" si="791">$B42&amp;Y$1</f>
        <v>5102043617</v>
      </c>
      <c r="Y42" s="207">
        <f>SUMIF('All 539A Disbursements'!$F:$F,X42,'All 539A Disbursements'!$G:$G)</f>
        <v>127492</v>
      </c>
      <c r="Z42" s="207" t="str">
        <f t="shared" si="791"/>
        <v>5102043647</v>
      </c>
      <c r="AA42" s="207">
        <f>SUMIF('All 539A Disbursements'!$F:$F,Z42,'All 539A Disbursements'!$G:$G)</f>
        <v>128730</v>
      </c>
      <c r="AB42" s="207" t="str">
        <f t="shared" ref="AB42" si="792">$B42&amp;AC$1</f>
        <v>5102043678</v>
      </c>
      <c r="AC42" s="207">
        <f>SUMIF('All 539A Disbursements'!$F:$F,AB42,'All 539A Disbursements'!$G:$G)</f>
        <v>0</v>
      </c>
      <c r="AD42" s="207" t="str">
        <f t="shared" ref="AD42" si="793">$B42&amp;AE$1</f>
        <v>5102043709</v>
      </c>
      <c r="AE42" s="207">
        <f>SUMIF('All 539A Disbursements'!$F:$F,AD42,'All 539A Disbursements'!$G:$G)</f>
        <v>39867</v>
      </c>
      <c r="AF42" s="207" t="str">
        <f t="shared" ref="AF42" si="794">$B42&amp;AG$1</f>
        <v>5102043739</v>
      </c>
      <c r="AG42" s="207">
        <f>SUMIF('All 539A Disbursements'!$F:$F,AF42,'All 539A Disbursements'!$G:$G)</f>
        <v>0</v>
      </c>
      <c r="AH42" s="207" t="str">
        <f t="shared" ref="AH42" si="795">$B42&amp;AI$1</f>
        <v>5102043770</v>
      </c>
      <c r="AI42" s="207">
        <f>SUMIF('All 539A Disbursements'!$F:$F,AH42,'All 539A Disbursements'!$G:$G)</f>
        <v>0</v>
      </c>
      <c r="AJ42" s="207" t="str">
        <f t="shared" ref="AJ42" si="796">$B42&amp;AK$1</f>
        <v>5102043800</v>
      </c>
      <c r="AK42" s="207">
        <f>SUMIF('All 539A Disbursements'!$F:$F,AJ42,'All 539A Disbursements'!$G:$G)</f>
        <v>0</v>
      </c>
      <c r="AL42" s="207" t="str">
        <f t="shared" ref="AL42" si="797">$B42&amp;AM$1</f>
        <v>5102043831</v>
      </c>
      <c r="AM42" s="207">
        <f>SUMIF('All 539A Disbursements'!$F:$F,AL42,'All 539A Disbursements'!$G:$G)</f>
        <v>0</v>
      </c>
      <c r="AN42" s="207" t="str">
        <f t="shared" ref="AN42" si="798">$B42&amp;AO$1</f>
        <v>5102043862</v>
      </c>
      <c r="AO42" s="207">
        <f>SUMIF('All 539A Disbursements'!$F:$F,AN42,'All 539A Disbursements'!$G:$G)</f>
        <v>0</v>
      </c>
      <c r="AP42" s="207" t="str">
        <f t="shared" ref="AP42:AR42" si="799">$B42&amp;AQ$1</f>
        <v>5102043891</v>
      </c>
      <c r="AQ42" s="207">
        <f>SUMIF('All 539A Disbursements'!$F:$F,AP42,'All 539A Disbursements'!$G:$G)</f>
        <v>0</v>
      </c>
      <c r="AR42" s="207" t="str">
        <f t="shared" si="799"/>
        <v>5102043922</v>
      </c>
      <c r="AS42" s="207">
        <f>SUMIF('All 539A Disbursements'!$F:$F,AR42,'All 539A Disbursements'!$G:$G)</f>
        <v>0</v>
      </c>
      <c r="AT42" s="207" t="str">
        <f t="shared" ref="AT42" si="800">$B42&amp;AU$1</f>
        <v>5102043952</v>
      </c>
      <c r="AU42" s="207">
        <f>SUMIF('All 539A Disbursements'!$F:$F,AT42,'All 539A Disbursements'!$G:$G)</f>
        <v>0</v>
      </c>
      <c r="AV42" s="207" t="str">
        <f t="shared" ref="AV42:AX42" si="801">$B42&amp;AW$1</f>
        <v>5102043983</v>
      </c>
      <c r="AW42" s="207">
        <f>SUMIF('All 539A Disbursements'!$F:$F,AV42,'All 539A Disbursements'!$G:$G)</f>
        <v>0</v>
      </c>
      <c r="AX42" s="207" t="str">
        <f t="shared" si="801"/>
        <v>5102044013</v>
      </c>
      <c r="AY42" s="207">
        <f>SUMIF('All 539A Disbursements'!$F:$F,AX42,'All 539A Disbursements'!$G:$G)</f>
        <v>0</v>
      </c>
      <c r="AZ42" s="207" t="str">
        <f t="shared" ref="AZ42" si="802">$B42&amp;BA$1</f>
        <v>5102044044</v>
      </c>
      <c r="BA42" s="207">
        <f>SUMIF('All 539A Disbursements'!$F:$F,AZ42,'All 539A Disbursements'!$G:$G)</f>
        <v>0</v>
      </c>
      <c r="BB42" s="207" t="str">
        <f t="shared" ref="BB42" si="803">$B42&amp;BC$1</f>
        <v>5102044075</v>
      </c>
      <c r="BC42" s="207">
        <f>SUMIF('All 539A Disbursements'!$F:$F,BB42,'All 539A Disbursements'!$G:$G)</f>
        <v>0</v>
      </c>
      <c r="BD42" s="207" t="str">
        <f t="shared" ref="BD42:BH42" si="804">$B42&amp;BE$1</f>
        <v>5102044105</v>
      </c>
      <c r="BE42" s="207">
        <f>SUMIF('All 539A Disbursements'!$F:$F,BD42,'All 539A Disbursements'!$G:$G)</f>
        <v>0</v>
      </c>
      <c r="BF42" s="207" t="str">
        <f t="shared" si="22"/>
        <v>5102044136</v>
      </c>
      <c r="BG42" s="207">
        <f>SUMIF('All 539A Disbursements'!$F:$F,BF42,'All 539A Disbursements'!$G:$G)</f>
        <v>0</v>
      </c>
      <c r="BH42" s="207" t="str">
        <f t="shared" si="804"/>
        <v>5102044166</v>
      </c>
      <c r="BI42" s="207">
        <f>SUMIF('All 539A Disbursements'!$F:$F,BH42,'All 539A Disbursements'!$G:$G)</f>
        <v>0</v>
      </c>
      <c r="BJ42" s="207">
        <f t="shared" si="23"/>
        <v>1544377</v>
      </c>
      <c r="BK42" s="208">
        <f t="shared" si="24"/>
        <v>0</v>
      </c>
      <c r="BL42" s="198"/>
    </row>
    <row r="43" spans="1:64" x14ac:dyDescent="0.2">
      <c r="A43" s="200" t="s">
        <v>1439</v>
      </c>
      <c r="B43" s="200" t="s">
        <v>3349</v>
      </c>
      <c r="C43" s="201" t="s">
        <v>3350</v>
      </c>
      <c r="D43" s="202">
        <f>VLOOKUP(B43,'18-19 Allocation'!A:C,3,FALSE)</f>
        <v>553796</v>
      </c>
      <c r="E43" s="202">
        <v>0</v>
      </c>
      <c r="F43" s="202">
        <f t="shared" si="0"/>
        <v>553796</v>
      </c>
      <c r="G43" s="202">
        <f>-SUMIF('All 539A Disbursements'!A:A,Recon!A:A,'All 539A Disbursements'!G:G)</f>
        <v>-553796</v>
      </c>
      <c r="H43" s="202" t="str">
        <f t="shared" si="1"/>
        <v>5901043374</v>
      </c>
      <c r="I43" s="202">
        <f>SUMIF('All 539A Disbursements'!$F:$F,H43,'All 539A Disbursements'!$G:$G)</f>
        <v>0</v>
      </c>
      <c r="J43" s="202" t="str">
        <f t="shared" si="1"/>
        <v>5901043405</v>
      </c>
      <c r="K43" s="202">
        <f>SUMIF('All 539A Disbursements'!$F:$F,J43,'All 539A Disbursements'!$G:$G)</f>
        <v>144697</v>
      </c>
      <c r="L43" s="202" t="str">
        <f t="shared" ref="L43" si="805">$B43&amp;M$1</f>
        <v>5901043435</v>
      </c>
      <c r="M43" s="202">
        <f>SUMIF('All 539A Disbursements'!$F:$F,L43,'All 539A Disbursements'!$G:$G)</f>
        <v>47950</v>
      </c>
      <c r="N43" s="202" t="str">
        <f t="shared" ref="N43" si="806">$B43&amp;O$1</f>
        <v>5901043466</v>
      </c>
      <c r="O43" s="202">
        <f>SUMIF('All 539A Disbursements'!$F:$F,N43,'All 539A Disbursements'!$G:$G)</f>
        <v>47950</v>
      </c>
      <c r="P43" s="202" t="str">
        <f t="shared" ref="P43" si="807">$B43&amp;Q$1</f>
        <v>5901043497</v>
      </c>
      <c r="Q43" s="202">
        <f>SUMIF('All 539A Disbursements'!$F:$F,P43,'All 539A Disbursements'!$G:$G)</f>
        <v>47950</v>
      </c>
      <c r="R43" s="202" t="str">
        <f t="shared" ref="R43" si="808">$B43&amp;S$1</f>
        <v>5901043525</v>
      </c>
      <c r="S43" s="202">
        <f>SUMIF('All 539A Disbursements'!$F:$F,R43,'All 539A Disbursements'!$G:$G)</f>
        <v>48106</v>
      </c>
      <c r="T43" s="202" t="str">
        <f t="shared" ref="T43" si="809">$B43&amp;U$1</f>
        <v>5901043556</v>
      </c>
      <c r="U43" s="202">
        <f>SUMIF('All 539A Disbursements'!$F:$F,T43,'All 539A Disbursements'!$G:$G)</f>
        <v>48426</v>
      </c>
      <c r="V43" s="202" t="str">
        <f t="shared" ref="V43" si="810">$B43&amp;W$1</f>
        <v>5901043586</v>
      </c>
      <c r="W43" s="202">
        <f>SUMIF('All 539A Disbursements'!$F:$F,V43,'All 539A Disbursements'!$G:$G)</f>
        <v>48626</v>
      </c>
      <c r="X43" s="202" t="str">
        <f t="shared" ref="X43:Z43" si="811">$B43&amp;Y$1</f>
        <v>5901043617</v>
      </c>
      <c r="Y43" s="202">
        <f>SUMIF('All 539A Disbursements'!$F:$F,X43,'All 539A Disbursements'!$G:$G)</f>
        <v>48437</v>
      </c>
      <c r="Z43" s="202" t="str">
        <f t="shared" si="811"/>
        <v>5901043647</v>
      </c>
      <c r="AA43" s="202">
        <f>SUMIF('All 539A Disbursements'!$F:$F,Z43,'All 539A Disbursements'!$G:$G)</f>
        <v>71654</v>
      </c>
      <c r="AB43" s="202" t="str">
        <f t="shared" ref="AB43" si="812">$B43&amp;AC$1</f>
        <v>5901043678</v>
      </c>
      <c r="AC43" s="202">
        <f>SUMIF('All 539A Disbursements'!$F:$F,AB43,'All 539A Disbursements'!$G:$G)</f>
        <v>0</v>
      </c>
      <c r="AD43" s="202" t="str">
        <f t="shared" ref="AD43" si="813">$B43&amp;AE$1</f>
        <v>5901043709</v>
      </c>
      <c r="AE43" s="202">
        <f>SUMIF('All 539A Disbursements'!$F:$F,AD43,'All 539A Disbursements'!$G:$G)</f>
        <v>0</v>
      </c>
      <c r="AF43" s="202" t="str">
        <f t="shared" ref="AF43" si="814">$B43&amp;AG$1</f>
        <v>5901043739</v>
      </c>
      <c r="AG43" s="202">
        <f>SUMIF('All 539A Disbursements'!$F:$F,AF43,'All 539A Disbursements'!$G:$G)</f>
        <v>0</v>
      </c>
      <c r="AH43" s="202" t="str">
        <f t="shared" ref="AH43" si="815">$B43&amp;AI$1</f>
        <v>5901043770</v>
      </c>
      <c r="AI43" s="202">
        <f>SUMIF('All 539A Disbursements'!$F:$F,AH43,'All 539A Disbursements'!$G:$G)</f>
        <v>0</v>
      </c>
      <c r="AJ43" s="202" t="str">
        <f t="shared" ref="AJ43" si="816">$B43&amp;AK$1</f>
        <v>5901043800</v>
      </c>
      <c r="AK43" s="202">
        <f>SUMIF('All 539A Disbursements'!$F:$F,AJ43,'All 539A Disbursements'!$G:$G)</f>
        <v>0</v>
      </c>
      <c r="AL43" s="202" t="str">
        <f t="shared" ref="AL43" si="817">$B43&amp;AM$1</f>
        <v>5901043831</v>
      </c>
      <c r="AM43" s="202">
        <f>SUMIF('All 539A Disbursements'!$F:$F,AL43,'All 539A Disbursements'!$G:$G)</f>
        <v>0</v>
      </c>
      <c r="AN43" s="202" t="str">
        <f t="shared" ref="AN43" si="818">$B43&amp;AO$1</f>
        <v>5901043862</v>
      </c>
      <c r="AO43" s="202">
        <f>SUMIF('All 539A Disbursements'!$F:$F,AN43,'All 539A Disbursements'!$G:$G)</f>
        <v>0</v>
      </c>
      <c r="AP43" s="202" t="str">
        <f t="shared" ref="AP43:AR43" si="819">$B43&amp;AQ$1</f>
        <v>5901043891</v>
      </c>
      <c r="AQ43" s="202">
        <f>SUMIF('All 539A Disbursements'!$F:$F,AP43,'All 539A Disbursements'!$G:$G)</f>
        <v>0</v>
      </c>
      <c r="AR43" s="202" t="str">
        <f t="shared" si="819"/>
        <v>5901043922</v>
      </c>
      <c r="AS43" s="202">
        <f>SUMIF('All 539A Disbursements'!$F:$F,AR43,'All 539A Disbursements'!$G:$G)</f>
        <v>0</v>
      </c>
      <c r="AT43" s="202" t="str">
        <f t="shared" ref="AT43" si="820">$B43&amp;AU$1</f>
        <v>5901043952</v>
      </c>
      <c r="AU43" s="202">
        <f>SUMIF('All 539A Disbursements'!$F:$F,AT43,'All 539A Disbursements'!$G:$G)</f>
        <v>0</v>
      </c>
      <c r="AV43" s="202" t="str">
        <f t="shared" ref="AV43:AX43" si="821">$B43&amp;AW$1</f>
        <v>5901043983</v>
      </c>
      <c r="AW43" s="202">
        <f>SUMIF('All 539A Disbursements'!$F:$F,AV43,'All 539A Disbursements'!$G:$G)</f>
        <v>0</v>
      </c>
      <c r="AX43" s="202" t="str">
        <f t="shared" si="821"/>
        <v>5901044013</v>
      </c>
      <c r="AY43" s="202">
        <f>SUMIF('All 539A Disbursements'!$F:$F,AX43,'All 539A Disbursements'!$G:$G)</f>
        <v>0</v>
      </c>
      <c r="AZ43" s="202" t="str">
        <f t="shared" ref="AZ43" si="822">$B43&amp;BA$1</f>
        <v>5901044044</v>
      </c>
      <c r="BA43" s="202">
        <f>SUMIF('All 539A Disbursements'!$F:$F,AZ43,'All 539A Disbursements'!$G:$G)</f>
        <v>0</v>
      </c>
      <c r="BB43" s="202" t="str">
        <f t="shared" ref="BB43" si="823">$B43&amp;BC$1</f>
        <v>5901044075</v>
      </c>
      <c r="BC43" s="202">
        <f>SUMIF('All 539A Disbursements'!$F:$F,BB43,'All 539A Disbursements'!$G:$G)</f>
        <v>0</v>
      </c>
      <c r="BD43" s="202" t="str">
        <f t="shared" ref="BD43:BH43" si="824">$B43&amp;BE$1</f>
        <v>5901044105</v>
      </c>
      <c r="BE43" s="202">
        <f>SUMIF('All 539A Disbursements'!$F:$F,BD43,'All 539A Disbursements'!$G:$G)</f>
        <v>0</v>
      </c>
      <c r="BF43" s="202" t="str">
        <f t="shared" si="22"/>
        <v>5901044136</v>
      </c>
      <c r="BG43" s="202">
        <f>SUMIF('All 539A Disbursements'!$F:$F,BF43,'All 539A Disbursements'!$G:$G)</f>
        <v>0</v>
      </c>
      <c r="BH43" s="202" t="str">
        <f t="shared" si="824"/>
        <v>5901044166</v>
      </c>
      <c r="BI43" s="202">
        <f>SUMIF('All 539A Disbursements'!$F:$F,BH43,'All 539A Disbursements'!$G:$G)</f>
        <v>0</v>
      </c>
      <c r="BJ43" s="202">
        <f t="shared" si="23"/>
        <v>553796</v>
      </c>
      <c r="BK43" s="203">
        <f t="shared" si="24"/>
        <v>0</v>
      </c>
    </row>
    <row r="44" spans="1:64" s="199" customFormat="1" x14ac:dyDescent="0.2">
      <c r="A44" s="205" t="s">
        <v>59</v>
      </c>
      <c r="B44" s="205" t="s">
        <v>141</v>
      </c>
      <c r="C44" s="206" t="s">
        <v>142</v>
      </c>
      <c r="D44" s="207">
        <f>VLOOKUP(B44,'18-19 Allocation'!A:C,3,FALSE)</f>
        <v>799330</v>
      </c>
      <c r="E44" s="207">
        <v>0</v>
      </c>
      <c r="F44" s="207">
        <f t="shared" si="0"/>
        <v>799330</v>
      </c>
      <c r="G44" s="207">
        <f>-SUMIF('All 539A Disbursements'!A:A,Recon!A:A,'All 539A Disbursements'!G:G)</f>
        <v>-799330</v>
      </c>
      <c r="H44" s="207" t="str">
        <f t="shared" si="1"/>
        <v>6204043374</v>
      </c>
      <c r="I44" s="207">
        <f>SUMIF('All 539A Disbursements'!$F:$F,H44,'All 539A Disbursements'!$G:$G)</f>
        <v>55069</v>
      </c>
      <c r="J44" s="207" t="str">
        <f t="shared" si="1"/>
        <v>6204043405</v>
      </c>
      <c r="K44" s="207">
        <f>SUMIF('All 539A Disbursements'!$F:$F,J44,'All 539A Disbursements'!$G:$G)</f>
        <v>0</v>
      </c>
      <c r="L44" s="207" t="str">
        <f t="shared" ref="L44" si="825">$B44&amp;M$1</f>
        <v>6204043435</v>
      </c>
      <c r="M44" s="207">
        <f>SUMIF('All 539A Disbursements'!$F:$F,L44,'All 539A Disbursements'!$G:$G)</f>
        <v>103415</v>
      </c>
      <c r="N44" s="207" t="str">
        <f t="shared" ref="N44" si="826">$B44&amp;O$1</f>
        <v>6204043466</v>
      </c>
      <c r="O44" s="207">
        <f>SUMIF('All 539A Disbursements'!$F:$F,N44,'All 539A Disbursements'!$G:$G)</f>
        <v>71825</v>
      </c>
      <c r="P44" s="207" t="str">
        <f t="shared" ref="P44" si="827">$B44&amp;Q$1</f>
        <v>6204043497</v>
      </c>
      <c r="Q44" s="207">
        <f>SUMIF('All 539A Disbursements'!$F:$F,P44,'All 539A Disbursements'!$G:$G)</f>
        <v>65855</v>
      </c>
      <c r="R44" s="207" t="str">
        <f t="shared" ref="R44" si="828">$B44&amp;S$1</f>
        <v>6204043525</v>
      </c>
      <c r="S44" s="207">
        <f>SUMIF('All 539A Disbursements'!$F:$F,R44,'All 539A Disbursements'!$G:$G)</f>
        <v>59133</v>
      </c>
      <c r="T44" s="207" t="str">
        <f t="shared" ref="T44" si="829">$B44&amp;U$1</f>
        <v>6204043556</v>
      </c>
      <c r="U44" s="207">
        <f>SUMIF('All 539A Disbursements'!$F:$F,T44,'All 539A Disbursements'!$G:$G)</f>
        <v>74440</v>
      </c>
      <c r="V44" s="207" t="str">
        <f t="shared" ref="V44" si="830">$B44&amp;W$1</f>
        <v>6204043586</v>
      </c>
      <c r="W44" s="207">
        <f>SUMIF('All 539A Disbursements'!$F:$F,V44,'All 539A Disbursements'!$G:$G)</f>
        <v>0</v>
      </c>
      <c r="X44" s="207" t="str">
        <f t="shared" ref="X44:Z44" si="831">$B44&amp;Y$1</f>
        <v>6204043617</v>
      </c>
      <c r="Y44" s="207">
        <f>SUMIF('All 539A Disbursements'!$F:$F,X44,'All 539A Disbursements'!$G:$G)</f>
        <v>133524</v>
      </c>
      <c r="Z44" s="207" t="str">
        <f t="shared" si="831"/>
        <v>6204043647</v>
      </c>
      <c r="AA44" s="207">
        <f>SUMIF('All 539A Disbursements'!$F:$F,Z44,'All 539A Disbursements'!$G:$G)</f>
        <v>69902.14</v>
      </c>
      <c r="AB44" s="207" t="str">
        <f t="shared" ref="AB44" si="832">$B44&amp;AC$1</f>
        <v>6204043678</v>
      </c>
      <c r="AC44" s="207">
        <f>SUMIF('All 539A Disbursements'!$F:$F,AB44,'All 539A Disbursements'!$G:$G)</f>
        <v>123219.11</v>
      </c>
      <c r="AD44" s="207" t="str">
        <f t="shared" ref="AD44" si="833">$B44&amp;AE$1</f>
        <v>6204043709</v>
      </c>
      <c r="AE44" s="207">
        <f>SUMIF('All 539A Disbursements'!$F:$F,AD44,'All 539A Disbursements'!$G:$G)</f>
        <v>0</v>
      </c>
      <c r="AF44" s="207" t="str">
        <f t="shared" ref="AF44" si="834">$B44&amp;AG$1</f>
        <v>6204043739</v>
      </c>
      <c r="AG44" s="207">
        <f>SUMIF('All 539A Disbursements'!$F:$F,AF44,'All 539A Disbursements'!$G:$G)</f>
        <v>0</v>
      </c>
      <c r="AH44" s="207" t="str">
        <f t="shared" ref="AH44" si="835">$B44&amp;AI$1</f>
        <v>6204043770</v>
      </c>
      <c r="AI44" s="207">
        <f>SUMIF('All 539A Disbursements'!$F:$F,AH44,'All 539A Disbursements'!$G:$G)</f>
        <v>0</v>
      </c>
      <c r="AJ44" s="207" t="str">
        <f t="shared" ref="AJ44" si="836">$B44&amp;AK$1</f>
        <v>6204043800</v>
      </c>
      <c r="AK44" s="207">
        <f>SUMIF('All 539A Disbursements'!$F:$F,AJ44,'All 539A Disbursements'!$G:$G)</f>
        <v>149555.69</v>
      </c>
      <c r="AL44" s="207" t="str">
        <f t="shared" ref="AL44" si="837">$B44&amp;AM$1</f>
        <v>6204043831</v>
      </c>
      <c r="AM44" s="207">
        <f>SUMIF('All 539A Disbursements'!$F:$F,AL44,'All 539A Disbursements'!$G:$G)</f>
        <v>-106607.94</v>
      </c>
      <c r="AN44" s="207" t="str">
        <f t="shared" ref="AN44" si="838">$B44&amp;AO$1</f>
        <v>6204043862</v>
      </c>
      <c r="AO44" s="207">
        <f>SUMIF('All 539A Disbursements'!$F:$F,AN44,'All 539A Disbursements'!$G:$G)</f>
        <v>0</v>
      </c>
      <c r="AP44" s="207" t="str">
        <f t="shared" ref="AP44:AR44" si="839">$B44&amp;AQ$1</f>
        <v>6204043891</v>
      </c>
      <c r="AQ44" s="207">
        <f>SUMIF('All 539A Disbursements'!$F:$F,AP44,'All 539A Disbursements'!$G:$G)</f>
        <v>0</v>
      </c>
      <c r="AR44" s="207" t="str">
        <f t="shared" si="839"/>
        <v>6204043922</v>
      </c>
      <c r="AS44" s="207">
        <f>SUMIF('All 539A Disbursements'!$F:$F,AR44,'All 539A Disbursements'!$G:$G)</f>
        <v>0</v>
      </c>
      <c r="AT44" s="207" t="str">
        <f t="shared" ref="AT44" si="840">$B44&amp;AU$1</f>
        <v>6204043952</v>
      </c>
      <c r="AU44" s="207">
        <f>SUMIF('All 539A Disbursements'!$F:$F,AT44,'All 539A Disbursements'!$G:$G)</f>
        <v>0</v>
      </c>
      <c r="AV44" s="207" t="str">
        <f t="shared" ref="AV44:AX44" si="841">$B44&amp;AW$1</f>
        <v>6204043983</v>
      </c>
      <c r="AW44" s="207">
        <f>SUMIF('All 539A Disbursements'!$F:$F,AV44,'All 539A Disbursements'!$G:$G)</f>
        <v>0</v>
      </c>
      <c r="AX44" s="207" t="str">
        <f t="shared" si="841"/>
        <v>6204044013</v>
      </c>
      <c r="AY44" s="207">
        <f>SUMIF('All 539A Disbursements'!$F:$F,AX44,'All 539A Disbursements'!$G:$G)</f>
        <v>0</v>
      </c>
      <c r="AZ44" s="207" t="str">
        <f t="shared" ref="AZ44" si="842">$B44&amp;BA$1</f>
        <v>6204044044</v>
      </c>
      <c r="BA44" s="207">
        <f>SUMIF('All 539A Disbursements'!$F:$F,AZ44,'All 539A Disbursements'!$G:$G)</f>
        <v>0</v>
      </c>
      <c r="BB44" s="207" t="str">
        <f t="shared" ref="BB44" si="843">$B44&amp;BC$1</f>
        <v>6204044075</v>
      </c>
      <c r="BC44" s="207">
        <f>SUMIF('All 539A Disbursements'!$F:$F,BB44,'All 539A Disbursements'!$G:$G)</f>
        <v>0</v>
      </c>
      <c r="BD44" s="207" t="str">
        <f t="shared" ref="BD44:BH44" si="844">$B44&amp;BE$1</f>
        <v>6204044105</v>
      </c>
      <c r="BE44" s="207">
        <f>SUMIF('All 539A Disbursements'!$F:$F,BD44,'All 539A Disbursements'!$G:$G)</f>
        <v>0</v>
      </c>
      <c r="BF44" s="207" t="str">
        <f t="shared" si="22"/>
        <v>6204044136</v>
      </c>
      <c r="BG44" s="207">
        <f>SUMIF('All 539A Disbursements'!$F:$F,BF44,'All 539A Disbursements'!$G:$G)</f>
        <v>0</v>
      </c>
      <c r="BH44" s="207" t="str">
        <f t="shared" si="844"/>
        <v>6204044166</v>
      </c>
      <c r="BI44" s="207">
        <f>SUMIF('All 539A Disbursements'!$F:$F,BH44,'All 539A Disbursements'!$G:$G)</f>
        <v>0</v>
      </c>
      <c r="BJ44" s="207">
        <f t="shared" si="23"/>
        <v>799330</v>
      </c>
      <c r="BK44" s="208">
        <f t="shared" si="24"/>
        <v>0</v>
      </c>
      <c r="BL44" s="198"/>
    </row>
    <row r="45" spans="1:64" x14ac:dyDescent="0.2">
      <c r="A45" s="200" t="s">
        <v>29</v>
      </c>
      <c r="B45" s="200" t="s">
        <v>143</v>
      </c>
      <c r="C45" s="201" t="s">
        <v>144</v>
      </c>
      <c r="D45" s="202">
        <f>VLOOKUP(B45,'18-19 Allocation'!A:C,3,FALSE)</f>
        <v>595947</v>
      </c>
      <c r="E45" s="202">
        <v>0</v>
      </c>
      <c r="F45" s="202">
        <f t="shared" si="0"/>
        <v>595947</v>
      </c>
      <c r="G45" s="202">
        <f>-SUMIF('All 539A Disbursements'!A:A,Recon!A:A,'All 539A Disbursements'!G:G)</f>
        <v>-595947</v>
      </c>
      <c r="H45" s="202" t="str">
        <f t="shared" si="1"/>
        <v>6205043374</v>
      </c>
      <c r="I45" s="202">
        <f>SUMIF('All 539A Disbursements'!$F:$F,H45,'All 539A Disbursements'!$G:$G)</f>
        <v>0</v>
      </c>
      <c r="J45" s="202" t="str">
        <f t="shared" si="1"/>
        <v>6205043405</v>
      </c>
      <c r="K45" s="202">
        <f>SUMIF('All 539A Disbursements'!$F:$F,J45,'All 539A Disbursements'!$G:$G)</f>
        <v>0</v>
      </c>
      <c r="L45" s="202" t="str">
        <f t="shared" ref="L45" si="845">$B45&amp;M$1</f>
        <v>6205043435</v>
      </c>
      <c r="M45" s="202">
        <f>SUMIF('All 539A Disbursements'!$F:$F,L45,'All 539A Disbursements'!$G:$G)</f>
        <v>244668</v>
      </c>
      <c r="N45" s="202" t="str">
        <f t="shared" ref="N45" si="846">$B45&amp;O$1</f>
        <v>6205043466</v>
      </c>
      <c r="O45" s="202">
        <f>SUMIF('All 539A Disbursements'!$F:$F,N45,'All 539A Disbursements'!$G:$G)</f>
        <v>0</v>
      </c>
      <c r="P45" s="202" t="str">
        <f t="shared" ref="P45" si="847">$B45&amp;Q$1</f>
        <v>6205043497</v>
      </c>
      <c r="Q45" s="202">
        <f>SUMIF('All 539A Disbursements'!$F:$F,P45,'All 539A Disbursements'!$G:$G)</f>
        <v>0</v>
      </c>
      <c r="R45" s="202" t="str">
        <f t="shared" ref="R45" si="848">$B45&amp;S$1</f>
        <v>6205043525</v>
      </c>
      <c r="S45" s="202">
        <f>SUMIF('All 539A Disbursements'!$F:$F,R45,'All 539A Disbursements'!$G:$G)</f>
        <v>154009</v>
      </c>
      <c r="T45" s="202" t="str">
        <f t="shared" ref="T45" si="849">$B45&amp;U$1</f>
        <v>6205043556</v>
      </c>
      <c r="U45" s="202">
        <f>SUMIF('All 539A Disbursements'!$F:$F,T45,'All 539A Disbursements'!$G:$G)</f>
        <v>0</v>
      </c>
      <c r="V45" s="202" t="str">
        <f t="shared" ref="V45" si="850">$B45&amp;W$1</f>
        <v>6205043586</v>
      </c>
      <c r="W45" s="202">
        <f>SUMIF('All 539A Disbursements'!$F:$F,V45,'All 539A Disbursements'!$G:$G)</f>
        <v>0</v>
      </c>
      <c r="X45" s="202" t="str">
        <f t="shared" ref="X45:Z45" si="851">$B45&amp;Y$1</f>
        <v>6205043617</v>
      </c>
      <c r="Y45" s="202">
        <f>SUMIF('All 539A Disbursements'!$F:$F,X45,'All 539A Disbursements'!$G:$G)</f>
        <v>154014</v>
      </c>
      <c r="Z45" s="202" t="str">
        <f t="shared" si="851"/>
        <v>6205043647</v>
      </c>
      <c r="AA45" s="202">
        <f>SUMIF('All 539A Disbursements'!$F:$F,Z45,'All 539A Disbursements'!$G:$G)</f>
        <v>43256</v>
      </c>
      <c r="AB45" s="202" t="str">
        <f t="shared" ref="AB45" si="852">$B45&amp;AC$1</f>
        <v>6205043678</v>
      </c>
      <c r="AC45" s="202">
        <f>SUMIF('All 539A Disbursements'!$F:$F,AB45,'All 539A Disbursements'!$G:$G)</f>
        <v>0</v>
      </c>
      <c r="AD45" s="202" t="str">
        <f t="shared" ref="AD45" si="853">$B45&amp;AE$1</f>
        <v>6205043709</v>
      </c>
      <c r="AE45" s="202">
        <f>SUMIF('All 539A Disbursements'!$F:$F,AD45,'All 539A Disbursements'!$G:$G)</f>
        <v>0</v>
      </c>
      <c r="AF45" s="202" t="str">
        <f t="shared" ref="AF45" si="854">$B45&amp;AG$1</f>
        <v>6205043739</v>
      </c>
      <c r="AG45" s="202">
        <f>SUMIF('All 539A Disbursements'!$F:$F,AF45,'All 539A Disbursements'!$G:$G)</f>
        <v>0</v>
      </c>
      <c r="AH45" s="202" t="str">
        <f t="shared" ref="AH45" si="855">$B45&amp;AI$1</f>
        <v>6205043770</v>
      </c>
      <c r="AI45" s="202">
        <f>SUMIF('All 539A Disbursements'!$F:$F,AH45,'All 539A Disbursements'!$G:$G)</f>
        <v>0</v>
      </c>
      <c r="AJ45" s="202" t="str">
        <f t="shared" ref="AJ45" si="856">$B45&amp;AK$1</f>
        <v>6205043800</v>
      </c>
      <c r="AK45" s="202">
        <f>SUMIF('All 539A Disbursements'!$F:$F,AJ45,'All 539A Disbursements'!$G:$G)</f>
        <v>0</v>
      </c>
      <c r="AL45" s="202" t="str">
        <f t="shared" ref="AL45" si="857">$B45&amp;AM$1</f>
        <v>6205043831</v>
      </c>
      <c r="AM45" s="202">
        <f>SUMIF('All 539A Disbursements'!$F:$F,AL45,'All 539A Disbursements'!$G:$G)</f>
        <v>0</v>
      </c>
      <c r="AN45" s="202" t="str">
        <f t="shared" ref="AN45" si="858">$B45&amp;AO$1</f>
        <v>6205043862</v>
      </c>
      <c r="AO45" s="202">
        <f>SUMIF('All 539A Disbursements'!$F:$F,AN45,'All 539A Disbursements'!$G:$G)</f>
        <v>0</v>
      </c>
      <c r="AP45" s="202" t="str">
        <f t="shared" ref="AP45:AR45" si="859">$B45&amp;AQ$1</f>
        <v>6205043891</v>
      </c>
      <c r="AQ45" s="202">
        <f>SUMIF('All 539A Disbursements'!$F:$F,AP45,'All 539A Disbursements'!$G:$G)</f>
        <v>0</v>
      </c>
      <c r="AR45" s="202" t="str">
        <f t="shared" si="859"/>
        <v>6205043922</v>
      </c>
      <c r="AS45" s="202">
        <f>SUMIF('All 539A Disbursements'!$F:$F,AR45,'All 539A Disbursements'!$G:$G)</f>
        <v>0</v>
      </c>
      <c r="AT45" s="202" t="str">
        <f t="shared" ref="AT45" si="860">$B45&amp;AU$1</f>
        <v>6205043952</v>
      </c>
      <c r="AU45" s="202">
        <f>SUMIF('All 539A Disbursements'!$F:$F,AT45,'All 539A Disbursements'!$G:$G)</f>
        <v>0</v>
      </c>
      <c r="AV45" s="202" t="str">
        <f t="shared" ref="AV45:AX45" si="861">$B45&amp;AW$1</f>
        <v>6205043983</v>
      </c>
      <c r="AW45" s="202">
        <f>SUMIF('All 539A Disbursements'!$F:$F,AV45,'All 539A Disbursements'!$G:$G)</f>
        <v>0</v>
      </c>
      <c r="AX45" s="202" t="str">
        <f t="shared" si="861"/>
        <v>6205044013</v>
      </c>
      <c r="AY45" s="202">
        <f>SUMIF('All 539A Disbursements'!$F:$F,AX45,'All 539A Disbursements'!$G:$G)</f>
        <v>0</v>
      </c>
      <c r="AZ45" s="202" t="str">
        <f t="shared" ref="AZ45" si="862">$B45&amp;BA$1</f>
        <v>6205044044</v>
      </c>
      <c r="BA45" s="202">
        <f>SUMIF('All 539A Disbursements'!$F:$F,AZ45,'All 539A Disbursements'!$G:$G)</f>
        <v>0</v>
      </c>
      <c r="BB45" s="202" t="str">
        <f t="shared" ref="BB45" si="863">$B45&amp;BC$1</f>
        <v>6205044075</v>
      </c>
      <c r="BC45" s="202">
        <f>SUMIF('All 539A Disbursements'!$F:$F,BB45,'All 539A Disbursements'!$G:$G)</f>
        <v>0</v>
      </c>
      <c r="BD45" s="202" t="str">
        <f t="shared" ref="BD45:BH45" si="864">$B45&amp;BE$1</f>
        <v>6205044105</v>
      </c>
      <c r="BE45" s="202">
        <f>SUMIF('All 539A Disbursements'!$F:$F,BD45,'All 539A Disbursements'!$G:$G)</f>
        <v>0</v>
      </c>
      <c r="BF45" s="202" t="str">
        <f t="shared" si="22"/>
        <v>6205044136</v>
      </c>
      <c r="BG45" s="202">
        <f>SUMIF('All 539A Disbursements'!$F:$F,BF45,'All 539A Disbursements'!$G:$G)</f>
        <v>0</v>
      </c>
      <c r="BH45" s="202" t="str">
        <f t="shared" si="864"/>
        <v>6205044166</v>
      </c>
      <c r="BI45" s="202">
        <f>SUMIF('All 539A Disbursements'!$F:$F,BH45,'All 539A Disbursements'!$G:$G)</f>
        <v>0</v>
      </c>
      <c r="BJ45" s="202">
        <f t="shared" si="23"/>
        <v>595947</v>
      </c>
      <c r="BK45" s="203">
        <f t="shared" si="24"/>
        <v>0</v>
      </c>
    </row>
    <row r="46" spans="1:64" s="199" customFormat="1" x14ac:dyDescent="0.2">
      <c r="A46" s="205" t="s">
        <v>25</v>
      </c>
      <c r="B46" s="205" t="s">
        <v>145</v>
      </c>
      <c r="C46" s="206" t="s">
        <v>146</v>
      </c>
      <c r="D46" s="207">
        <f>VLOOKUP(B46,'18-19 Allocation'!A:C,3,FALSE)</f>
        <v>3951598</v>
      </c>
      <c r="E46" s="207">
        <v>0</v>
      </c>
      <c r="F46" s="207">
        <f t="shared" si="0"/>
        <v>3951598</v>
      </c>
      <c r="G46" s="207">
        <f>-SUMIF('All 539A Disbursements'!A:A,Recon!A:A,'All 539A Disbursements'!G:G)</f>
        <v>-3951598</v>
      </c>
      <c r="H46" s="207" t="str">
        <f t="shared" si="1"/>
        <v>6206043374</v>
      </c>
      <c r="I46" s="207">
        <f>SUMIF('All 539A Disbursements'!$F:$F,H46,'All 539A Disbursements'!$G:$G)</f>
        <v>0</v>
      </c>
      <c r="J46" s="207" t="str">
        <f t="shared" si="1"/>
        <v>6206043405</v>
      </c>
      <c r="K46" s="207">
        <f>SUMIF('All 539A Disbursements'!$F:$F,J46,'All 539A Disbursements'!$G:$G)</f>
        <v>652321</v>
      </c>
      <c r="L46" s="207" t="str">
        <f t="shared" ref="L46" si="865">$B46&amp;M$1</f>
        <v>6206043435</v>
      </c>
      <c r="M46" s="207">
        <f>SUMIF('All 539A Disbursements'!$F:$F,L46,'All 539A Disbursements'!$G:$G)</f>
        <v>304671</v>
      </c>
      <c r="N46" s="207" t="str">
        <f t="shared" ref="N46" si="866">$B46&amp;O$1</f>
        <v>6206043466</v>
      </c>
      <c r="O46" s="207">
        <f>SUMIF('All 539A Disbursements'!$F:$F,N46,'All 539A Disbursements'!$G:$G)</f>
        <v>305441</v>
      </c>
      <c r="P46" s="207" t="str">
        <f t="shared" ref="P46" si="867">$B46&amp;Q$1</f>
        <v>6206043497</v>
      </c>
      <c r="Q46" s="207">
        <f>SUMIF('All 539A Disbursements'!$F:$F,P46,'All 539A Disbursements'!$G:$G)</f>
        <v>309618</v>
      </c>
      <c r="R46" s="207" t="str">
        <f t="shared" ref="R46" si="868">$B46&amp;S$1</f>
        <v>6206043525</v>
      </c>
      <c r="S46" s="207">
        <f>SUMIF('All 539A Disbursements'!$F:$F,R46,'All 539A Disbursements'!$G:$G)</f>
        <v>0</v>
      </c>
      <c r="T46" s="207" t="str">
        <f t="shared" ref="T46" si="869">$B46&amp;U$1</f>
        <v>6206043556</v>
      </c>
      <c r="U46" s="207">
        <f>SUMIF('All 539A Disbursements'!$F:$F,T46,'All 539A Disbursements'!$G:$G)</f>
        <v>612119</v>
      </c>
      <c r="V46" s="207" t="str">
        <f t="shared" ref="V46" si="870">$B46&amp;W$1</f>
        <v>6206043586</v>
      </c>
      <c r="W46" s="207">
        <f>SUMIF('All 539A Disbursements'!$F:$F,V46,'All 539A Disbursements'!$G:$G)</f>
        <v>458117.5</v>
      </c>
      <c r="X46" s="207" t="str">
        <f t="shared" ref="X46:Z46" si="871">$B46&amp;Y$1</f>
        <v>6206043617</v>
      </c>
      <c r="Y46" s="207">
        <f>SUMIF('All 539A Disbursements'!$F:$F,X46,'All 539A Disbursements'!$G:$G)</f>
        <v>306782.14</v>
      </c>
      <c r="Z46" s="207" t="str">
        <f t="shared" si="871"/>
        <v>6206043647</v>
      </c>
      <c r="AA46" s="207">
        <f>SUMIF('All 539A Disbursements'!$F:$F,Z46,'All 539A Disbursements'!$G:$G)</f>
        <v>0</v>
      </c>
      <c r="AB46" s="207" t="str">
        <f t="shared" ref="AB46" si="872">$B46&amp;AC$1</f>
        <v>6206043678</v>
      </c>
      <c r="AC46" s="207">
        <f>SUMIF('All 539A Disbursements'!$F:$F,AB46,'All 539A Disbursements'!$G:$G)</f>
        <v>0</v>
      </c>
      <c r="AD46" s="207" t="str">
        <f t="shared" ref="AD46" si="873">$B46&amp;AE$1</f>
        <v>6206043709</v>
      </c>
      <c r="AE46" s="207">
        <f>SUMIF('All 539A Disbursements'!$F:$F,AD46,'All 539A Disbursements'!$G:$G)</f>
        <v>1002528.36</v>
      </c>
      <c r="AF46" s="207" t="str">
        <f t="shared" ref="AF46" si="874">$B46&amp;AG$1</f>
        <v>6206043739</v>
      </c>
      <c r="AG46" s="207">
        <f>SUMIF('All 539A Disbursements'!$F:$F,AF46,'All 539A Disbursements'!$G:$G)</f>
        <v>0</v>
      </c>
      <c r="AH46" s="207" t="str">
        <f t="shared" ref="AH46" si="875">$B46&amp;AI$1</f>
        <v>6206043770</v>
      </c>
      <c r="AI46" s="207">
        <f>SUMIF('All 539A Disbursements'!$F:$F,AH46,'All 539A Disbursements'!$G:$G)</f>
        <v>0</v>
      </c>
      <c r="AJ46" s="207" t="str">
        <f t="shared" ref="AJ46" si="876">$B46&amp;AK$1</f>
        <v>6206043800</v>
      </c>
      <c r="AK46" s="207">
        <f>SUMIF('All 539A Disbursements'!$F:$F,AJ46,'All 539A Disbursements'!$G:$G)</f>
        <v>0</v>
      </c>
      <c r="AL46" s="207" t="str">
        <f t="shared" ref="AL46" si="877">$B46&amp;AM$1</f>
        <v>6206043831</v>
      </c>
      <c r="AM46" s="207">
        <f>SUMIF('All 539A Disbursements'!$F:$F,AL46,'All 539A Disbursements'!$G:$G)</f>
        <v>0</v>
      </c>
      <c r="AN46" s="207" t="str">
        <f t="shared" ref="AN46" si="878">$B46&amp;AO$1</f>
        <v>6206043862</v>
      </c>
      <c r="AO46" s="207">
        <f>SUMIF('All 539A Disbursements'!$F:$F,AN46,'All 539A Disbursements'!$G:$G)</f>
        <v>0</v>
      </c>
      <c r="AP46" s="207" t="str">
        <f t="shared" ref="AP46:AR46" si="879">$B46&amp;AQ$1</f>
        <v>6206043891</v>
      </c>
      <c r="AQ46" s="207">
        <f>SUMIF('All 539A Disbursements'!$F:$F,AP46,'All 539A Disbursements'!$G:$G)</f>
        <v>0</v>
      </c>
      <c r="AR46" s="207" t="str">
        <f t="shared" si="879"/>
        <v>6206043922</v>
      </c>
      <c r="AS46" s="207">
        <f>SUMIF('All 539A Disbursements'!$F:$F,AR46,'All 539A Disbursements'!$G:$G)</f>
        <v>0</v>
      </c>
      <c r="AT46" s="207" t="str">
        <f t="shared" ref="AT46" si="880">$B46&amp;AU$1</f>
        <v>6206043952</v>
      </c>
      <c r="AU46" s="207">
        <f>SUMIF('All 539A Disbursements'!$F:$F,AT46,'All 539A Disbursements'!$G:$G)</f>
        <v>0</v>
      </c>
      <c r="AV46" s="207" t="str">
        <f t="shared" ref="AV46:AX46" si="881">$B46&amp;AW$1</f>
        <v>6206043983</v>
      </c>
      <c r="AW46" s="207">
        <f>SUMIF('All 539A Disbursements'!$F:$F,AV46,'All 539A Disbursements'!$G:$G)</f>
        <v>0</v>
      </c>
      <c r="AX46" s="207" t="str">
        <f t="shared" si="881"/>
        <v>6206044013</v>
      </c>
      <c r="AY46" s="207">
        <f>SUMIF('All 539A Disbursements'!$F:$F,AX46,'All 539A Disbursements'!$G:$G)</f>
        <v>0</v>
      </c>
      <c r="AZ46" s="207" t="str">
        <f t="shared" ref="AZ46" si="882">$B46&amp;BA$1</f>
        <v>6206044044</v>
      </c>
      <c r="BA46" s="207">
        <f>SUMIF('All 539A Disbursements'!$F:$F,AZ46,'All 539A Disbursements'!$G:$G)</f>
        <v>0</v>
      </c>
      <c r="BB46" s="207" t="str">
        <f t="shared" ref="BB46" si="883">$B46&amp;BC$1</f>
        <v>6206044075</v>
      </c>
      <c r="BC46" s="207">
        <f>SUMIF('All 539A Disbursements'!$F:$F,BB46,'All 539A Disbursements'!$G:$G)</f>
        <v>0</v>
      </c>
      <c r="BD46" s="207" t="str">
        <f t="shared" ref="BD46:BH46" si="884">$B46&amp;BE$1</f>
        <v>6206044105</v>
      </c>
      <c r="BE46" s="207">
        <f>SUMIF('All 539A Disbursements'!$F:$F,BD46,'All 539A Disbursements'!$G:$G)</f>
        <v>0</v>
      </c>
      <c r="BF46" s="207" t="str">
        <f t="shared" si="22"/>
        <v>6206044136</v>
      </c>
      <c r="BG46" s="207">
        <f>SUMIF('All 539A Disbursements'!$F:$F,BF46,'All 539A Disbursements'!$G:$G)</f>
        <v>0</v>
      </c>
      <c r="BH46" s="207" t="str">
        <f t="shared" si="884"/>
        <v>6206044166</v>
      </c>
      <c r="BI46" s="207">
        <f>SUMIF('All 539A Disbursements'!$F:$F,BH46,'All 539A Disbursements'!$G:$G)</f>
        <v>0</v>
      </c>
      <c r="BJ46" s="207">
        <f t="shared" si="23"/>
        <v>3951598</v>
      </c>
      <c r="BK46" s="208">
        <f t="shared" si="24"/>
        <v>0</v>
      </c>
      <c r="BL46" s="198"/>
    </row>
    <row r="47" spans="1:64" x14ac:dyDescent="0.2">
      <c r="A47" s="200" t="s">
        <v>20</v>
      </c>
      <c r="B47" s="200" t="s">
        <v>147</v>
      </c>
      <c r="C47" s="201" t="s">
        <v>148</v>
      </c>
      <c r="D47" s="202">
        <f>VLOOKUP(B47,'18-19 Allocation'!A:C,3,FALSE)</f>
        <v>1397689</v>
      </c>
      <c r="E47" s="202">
        <v>0</v>
      </c>
      <c r="F47" s="202">
        <f t="shared" si="0"/>
        <v>1397689</v>
      </c>
      <c r="G47" s="202">
        <f>-SUMIF('All 539A Disbursements'!A:A,Recon!A:A,'All 539A Disbursements'!G:G)</f>
        <v>-1397689</v>
      </c>
      <c r="H47" s="202" t="str">
        <f t="shared" si="1"/>
        <v>6404343374</v>
      </c>
      <c r="I47" s="202">
        <f>SUMIF('All 539A Disbursements'!$F:$F,H47,'All 539A Disbursements'!$G:$G)</f>
        <v>122612</v>
      </c>
      <c r="J47" s="202" t="str">
        <f t="shared" si="1"/>
        <v>6404343405</v>
      </c>
      <c r="K47" s="202">
        <f>SUMIF('All 539A Disbursements'!$F:$F,J47,'All 539A Disbursements'!$G:$G)</f>
        <v>94969</v>
      </c>
      <c r="L47" s="202" t="str">
        <f t="shared" ref="L47" si="885">$B47&amp;M$1</f>
        <v>6404343435</v>
      </c>
      <c r="M47" s="202">
        <f>SUMIF('All 539A Disbursements'!$F:$F,L47,'All 539A Disbursements'!$G:$G)</f>
        <v>174408</v>
      </c>
      <c r="N47" s="202" t="str">
        <f t="shared" ref="N47" si="886">$B47&amp;O$1</f>
        <v>6404343466</v>
      </c>
      <c r="O47" s="202">
        <f>SUMIF('All 539A Disbursements'!$F:$F,N47,'All 539A Disbursements'!$G:$G)</f>
        <v>129479</v>
      </c>
      <c r="P47" s="202" t="str">
        <f t="shared" ref="P47" si="887">$B47&amp;Q$1</f>
        <v>6404343497</v>
      </c>
      <c r="Q47" s="202">
        <f>SUMIF('All 539A Disbursements'!$F:$F,P47,'All 539A Disbursements'!$G:$G)</f>
        <v>131208</v>
      </c>
      <c r="R47" s="202" t="str">
        <f t="shared" ref="R47" si="888">$B47&amp;S$1</f>
        <v>6404343525</v>
      </c>
      <c r="S47" s="202">
        <f>SUMIF('All 539A Disbursements'!$F:$F,R47,'All 539A Disbursements'!$G:$G)</f>
        <v>132178</v>
      </c>
      <c r="T47" s="202" t="str">
        <f t="shared" ref="T47" si="889">$B47&amp;U$1</f>
        <v>6404343556</v>
      </c>
      <c r="U47" s="202">
        <f>SUMIF('All 539A Disbursements'!$F:$F,T47,'All 539A Disbursements'!$G:$G)</f>
        <v>129732</v>
      </c>
      <c r="V47" s="202" t="str">
        <f t="shared" ref="V47" si="890">$B47&amp;W$1</f>
        <v>6404343586</v>
      </c>
      <c r="W47" s="202">
        <f>SUMIF('All 539A Disbursements'!$F:$F,V47,'All 539A Disbursements'!$G:$G)</f>
        <v>138639</v>
      </c>
      <c r="X47" s="202" t="str">
        <f t="shared" ref="X47:Z47" si="891">$B47&amp;Y$1</f>
        <v>6404343617</v>
      </c>
      <c r="Y47" s="202">
        <f>SUMIF('All 539A Disbursements'!$F:$F,X47,'All 539A Disbursements'!$G:$G)</f>
        <v>125052</v>
      </c>
      <c r="Z47" s="202" t="str">
        <f t="shared" si="891"/>
        <v>6404343647</v>
      </c>
      <c r="AA47" s="202">
        <f>SUMIF('All 539A Disbursements'!$F:$F,Z47,'All 539A Disbursements'!$G:$G)</f>
        <v>78311.91</v>
      </c>
      <c r="AB47" s="202" t="str">
        <f t="shared" ref="AB47" si="892">$B47&amp;AC$1</f>
        <v>6404343678</v>
      </c>
      <c r="AC47" s="202">
        <f>SUMIF('All 539A Disbursements'!$F:$F,AB47,'All 539A Disbursements'!$G:$G)</f>
        <v>133684.47</v>
      </c>
      <c r="AD47" s="202" t="str">
        <f t="shared" ref="AD47" si="893">$B47&amp;AE$1</f>
        <v>6404343709</v>
      </c>
      <c r="AE47" s="202">
        <f>SUMIF('All 539A Disbursements'!$F:$F,AD47,'All 539A Disbursements'!$G:$G)</f>
        <v>7415.62</v>
      </c>
      <c r="AF47" s="202" t="str">
        <f t="shared" ref="AF47" si="894">$B47&amp;AG$1</f>
        <v>6404343739</v>
      </c>
      <c r="AG47" s="202">
        <f>SUMIF('All 539A Disbursements'!$F:$F,AF47,'All 539A Disbursements'!$G:$G)</f>
        <v>0</v>
      </c>
      <c r="AH47" s="202" t="str">
        <f t="shared" ref="AH47" si="895">$B47&amp;AI$1</f>
        <v>6404343770</v>
      </c>
      <c r="AI47" s="202">
        <f>SUMIF('All 539A Disbursements'!$F:$F,AH47,'All 539A Disbursements'!$G:$G)</f>
        <v>0</v>
      </c>
      <c r="AJ47" s="202" t="str">
        <f t="shared" ref="AJ47" si="896">$B47&amp;AK$1</f>
        <v>6404343800</v>
      </c>
      <c r="AK47" s="202">
        <f>SUMIF('All 539A Disbursements'!$F:$F,AJ47,'All 539A Disbursements'!$G:$G)</f>
        <v>0</v>
      </c>
      <c r="AL47" s="202" t="str">
        <f t="shared" ref="AL47" si="897">$B47&amp;AM$1</f>
        <v>6404343831</v>
      </c>
      <c r="AM47" s="202">
        <f>SUMIF('All 539A Disbursements'!$F:$F,AL47,'All 539A Disbursements'!$G:$G)</f>
        <v>0</v>
      </c>
      <c r="AN47" s="202" t="str">
        <f t="shared" ref="AN47" si="898">$B47&amp;AO$1</f>
        <v>6404343862</v>
      </c>
      <c r="AO47" s="202">
        <f>SUMIF('All 539A Disbursements'!$F:$F,AN47,'All 539A Disbursements'!$G:$G)</f>
        <v>0</v>
      </c>
      <c r="AP47" s="202" t="str">
        <f t="shared" ref="AP47:AR47" si="899">$B47&amp;AQ$1</f>
        <v>6404343891</v>
      </c>
      <c r="AQ47" s="202">
        <f>SUMIF('All 539A Disbursements'!$F:$F,AP47,'All 539A Disbursements'!$G:$G)</f>
        <v>0</v>
      </c>
      <c r="AR47" s="202" t="str">
        <f t="shared" si="899"/>
        <v>6404343922</v>
      </c>
      <c r="AS47" s="202">
        <f>SUMIF('All 539A Disbursements'!$F:$F,AR47,'All 539A Disbursements'!$G:$G)</f>
        <v>0</v>
      </c>
      <c r="AT47" s="202" t="str">
        <f t="shared" ref="AT47" si="900">$B47&amp;AU$1</f>
        <v>6404343952</v>
      </c>
      <c r="AU47" s="202">
        <f>SUMIF('All 539A Disbursements'!$F:$F,AT47,'All 539A Disbursements'!$G:$G)</f>
        <v>0</v>
      </c>
      <c r="AV47" s="202" t="str">
        <f t="shared" ref="AV47:AX47" si="901">$B47&amp;AW$1</f>
        <v>6404343983</v>
      </c>
      <c r="AW47" s="202">
        <f>SUMIF('All 539A Disbursements'!$F:$F,AV47,'All 539A Disbursements'!$G:$G)</f>
        <v>0</v>
      </c>
      <c r="AX47" s="202" t="str">
        <f t="shared" si="901"/>
        <v>6404344013</v>
      </c>
      <c r="AY47" s="202">
        <f>SUMIF('All 539A Disbursements'!$F:$F,AX47,'All 539A Disbursements'!$G:$G)</f>
        <v>0</v>
      </c>
      <c r="AZ47" s="202" t="str">
        <f t="shared" ref="AZ47" si="902">$B47&amp;BA$1</f>
        <v>6404344044</v>
      </c>
      <c r="BA47" s="202">
        <f>SUMIF('All 539A Disbursements'!$F:$F,AZ47,'All 539A Disbursements'!$G:$G)</f>
        <v>0</v>
      </c>
      <c r="BB47" s="202" t="str">
        <f t="shared" ref="BB47" si="903">$B47&amp;BC$1</f>
        <v>6404344075</v>
      </c>
      <c r="BC47" s="202">
        <f>SUMIF('All 539A Disbursements'!$F:$F,BB47,'All 539A Disbursements'!$G:$G)</f>
        <v>0</v>
      </c>
      <c r="BD47" s="202" t="str">
        <f t="shared" ref="BD47:BH47" si="904">$B47&amp;BE$1</f>
        <v>6404344105</v>
      </c>
      <c r="BE47" s="202">
        <f>SUMIF('All 539A Disbursements'!$F:$F,BD47,'All 539A Disbursements'!$G:$G)</f>
        <v>0</v>
      </c>
      <c r="BF47" s="202" t="str">
        <f t="shared" si="22"/>
        <v>6404344136</v>
      </c>
      <c r="BG47" s="202">
        <f>SUMIF('All 539A Disbursements'!$F:$F,BF47,'All 539A Disbursements'!$G:$G)</f>
        <v>0</v>
      </c>
      <c r="BH47" s="202" t="str">
        <f t="shared" si="904"/>
        <v>6404344166</v>
      </c>
      <c r="BI47" s="202">
        <f>SUMIF('All 539A Disbursements'!$F:$F,BH47,'All 539A Disbursements'!$G:$G)</f>
        <v>0</v>
      </c>
      <c r="BJ47" s="202">
        <f t="shared" si="23"/>
        <v>1397689</v>
      </c>
      <c r="BK47" s="203">
        <f t="shared" si="24"/>
        <v>0</v>
      </c>
    </row>
    <row r="48" spans="1:64" s="199" customFormat="1" x14ac:dyDescent="0.2">
      <c r="A48" s="205" t="s">
        <v>36</v>
      </c>
      <c r="B48" s="205" t="s">
        <v>149</v>
      </c>
      <c r="C48" s="206" t="s">
        <v>150</v>
      </c>
      <c r="D48" s="207">
        <f>VLOOKUP(B48,'18-19 Allocation'!A:C,3,FALSE)</f>
        <v>451252</v>
      </c>
      <c r="E48" s="207">
        <v>0</v>
      </c>
      <c r="F48" s="207">
        <f t="shared" si="0"/>
        <v>451252</v>
      </c>
      <c r="G48" s="207">
        <f>-SUMIF('All 539A Disbursements'!A:A,Recon!A:A,'All 539A Disbursements'!G:G)</f>
        <v>-451252</v>
      </c>
      <c r="H48" s="207" t="str">
        <f t="shared" si="1"/>
        <v>6405343374</v>
      </c>
      <c r="I48" s="207">
        <f>SUMIF('All 539A Disbursements'!$F:$F,H48,'All 539A Disbursements'!$G:$G)</f>
        <v>0</v>
      </c>
      <c r="J48" s="207" t="str">
        <f t="shared" si="1"/>
        <v>6405343405</v>
      </c>
      <c r="K48" s="207">
        <f>SUMIF('All 539A Disbursements'!$F:$F,J48,'All 539A Disbursements'!$G:$G)</f>
        <v>0</v>
      </c>
      <c r="L48" s="207" t="str">
        <f t="shared" ref="L48" si="905">$B48&amp;M$1</f>
        <v>6405343435</v>
      </c>
      <c r="M48" s="207">
        <f>SUMIF('All 539A Disbursements'!$F:$F,L48,'All 539A Disbursements'!$G:$G)</f>
        <v>0</v>
      </c>
      <c r="N48" s="207" t="str">
        <f t="shared" ref="N48" si="906">$B48&amp;O$1</f>
        <v>6405343466</v>
      </c>
      <c r="O48" s="207">
        <f>SUMIF('All 539A Disbursements'!$F:$F,N48,'All 539A Disbursements'!$G:$G)</f>
        <v>0</v>
      </c>
      <c r="P48" s="207" t="str">
        <f t="shared" ref="P48" si="907">$B48&amp;Q$1</f>
        <v>6405343497</v>
      </c>
      <c r="Q48" s="207">
        <f>SUMIF('All 539A Disbursements'!$F:$F,P48,'All 539A Disbursements'!$G:$G)</f>
        <v>65444</v>
      </c>
      <c r="R48" s="207" t="str">
        <f t="shared" ref="R48" si="908">$B48&amp;S$1</f>
        <v>6405343525</v>
      </c>
      <c r="S48" s="207">
        <f>SUMIF('All 539A Disbursements'!$F:$F,R48,'All 539A Disbursements'!$G:$G)</f>
        <v>0</v>
      </c>
      <c r="T48" s="207" t="str">
        <f t="shared" ref="T48" si="909">$B48&amp;U$1</f>
        <v>6405343556</v>
      </c>
      <c r="U48" s="207">
        <f>SUMIF('All 539A Disbursements'!$F:$F,T48,'All 539A Disbursements'!$G:$G)</f>
        <v>0</v>
      </c>
      <c r="V48" s="207" t="str">
        <f t="shared" ref="V48" si="910">$B48&amp;W$1</f>
        <v>6405343586</v>
      </c>
      <c r="W48" s="207">
        <f>SUMIF('All 539A Disbursements'!$F:$F,V48,'All 539A Disbursements'!$G:$G)</f>
        <v>112310</v>
      </c>
      <c r="X48" s="207" t="str">
        <f t="shared" ref="X48:Z48" si="911">$B48&amp;Y$1</f>
        <v>6405343617</v>
      </c>
      <c r="Y48" s="207">
        <f>SUMIF('All 539A Disbursements'!$F:$F,X48,'All 539A Disbursements'!$G:$G)</f>
        <v>0</v>
      </c>
      <c r="Z48" s="207" t="str">
        <f t="shared" si="911"/>
        <v>6405343647</v>
      </c>
      <c r="AA48" s="207">
        <f>SUMIF('All 539A Disbursements'!$F:$F,Z48,'All 539A Disbursements'!$G:$G)</f>
        <v>0</v>
      </c>
      <c r="AB48" s="207" t="str">
        <f t="shared" ref="AB48" si="912">$B48&amp;AC$1</f>
        <v>6405343678</v>
      </c>
      <c r="AC48" s="207">
        <f>SUMIF('All 539A Disbursements'!$F:$F,AB48,'All 539A Disbursements'!$G:$G)</f>
        <v>0</v>
      </c>
      <c r="AD48" s="207" t="str">
        <f t="shared" ref="AD48" si="913">$B48&amp;AE$1</f>
        <v>6405343709</v>
      </c>
      <c r="AE48" s="207">
        <f>SUMIF('All 539A Disbursements'!$F:$F,AD48,'All 539A Disbursements'!$G:$G)</f>
        <v>141879</v>
      </c>
      <c r="AF48" s="207" t="str">
        <f t="shared" ref="AF48" si="914">$B48&amp;AG$1</f>
        <v>6405343739</v>
      </c>
      <c r="AG48" s="207">
        <f>SUMIF('All 539A Disbursements'!$F:$F,AF48,'All 539A Disbursements'!$G:$G)</f>
        <v>0</v>
      </c>
      <c r="AH48" s="207" t="str">
        <f t="shared" ref="AH48" si="915">$B48&amp;AI$1</f>
        <v>6405343770</v>
      </c>
      <c r="AI48" s="207">
        <f>SUMIF('All 539A Disbursements'!$F:$F,AH48,'All 539A Disbursements'!$G:$G)</f>
        <v>0</v>
      </c>
      <c r="AJ48" s="207" t="str">
        <f t="shared" ref="AJ48" si="916">$B48&amp;AK$1</f>
        <v>6405343800</v>
      </c>
      <c r="AK48" s="207">
        <f>SUMIF('All 539A Disbursements'!$F:$F,AJ48,'All 539A Disbursements'!$G:$G)</f>
        <v>0</v>
      </c>
      <c r="AL48" s="207" t="str">
        <f t="shared" ref="AL48" si="917">$B48&amp;AM$1</f>
        <v>6405343831</v>
      </c>
      <c r="AM48" s="207">
        <f>SUMIF('All 539A Disbursements'!$F:$F,AL48,'All 539A Disbursements'!$G:$G)</f>
        <v>89470</v>
      </c>
      <c r="AN48" s="207" t="str">
        <f t="shared" ref="AN48" si="918">$B48&amp;AO$1</f>
        <v>6405343862</v>
      </c>
      <c r="AO48" s="207">
        <f>SUMIF('All 539A Disbursements'!$F:$F,AN48,'All 539A Disbursements'!$G:$G)</f>
        <v>42149</v>
      </c>
      <c r="AP48" s="207" t="str">
        <f t="shared" ref="AP48:AR48" si="919">$B48&amp;AQ$1</f>
        <v>6405343891</v>
      </c>
      <c r="AQ48" s="207">
        <f>SUMIF('All 539A Disbursements'!$F:$F,AP48,'All 539A Disbursements'!$G:$G)</f>
        <v>0</v>
      </c>
      <c r="AR48" s="207" t="str">
        <f t="shared" si="919"/>
        <v>6405343922</v>
      </c>
      <c r="AS48" s="207">
        <f>SUMIF('All 539A Disbursements'!$F:$F,AR48,'All 539A Disbursements'!$G:$G)</f>
        <v>0</v>
      </c>
      <c r="AT48" s="207" t="str">
        <f t="shared" ref="AT48" si="920">$B48&amp;AU$1</f>
        <v>6405343952</v>
      </c>
      <c r="AU48" s="207">
        <f>SUMIF('All 539A Disbursements'!$F:$F,AT48,'All 539A Disbursements'!$G:$G)</f>
        <v>0</v>
      </c>
      <c r="AV48" s="207" t="str">
        <f t="shared" ref="AV48:AX48" si="921">$B48&amp;AW$1</f>
        <v>6405343983</v>
      </c>
      <c r="AW48" s="207">
        <f>SUMIF('All 539A Disbursements'!$F:$F,AV48,'All 539A Disbursements'!$G:$G)</f>
        <v>0</v>
      </c>
      <c r="AX48" s="207" t="str">
        <f t="shared" si="921"/>
        <v>6405344013</v>
      </c>
      <c r="AY48" s="207">
        <f>SUMIF('All 539A Disbursements'!$F:$F,AX48,'All 539A Disbursements'!$G:$G)</f>
        <v>0</v>
      </c>
      <c r="AZ48" s="207" t="str">
        <f t="shared" ref="AZ48" si="922">$B48&amp;BA$1</f>
        <v>6405344044</v>
      </c>
      <c r="BA48" s="207">
        <f>SUMIF('All 539A Disbursements'!$F:$F,AZ48,'All 539A Disbursements'!$G:$G)</f>
        <v>0</v>
      </c>
      <c r="BB48" s="207" t="str">
        <f t="shared" ref="BB48" si="923">$B48&amp;BC$1</f>
        <v>6405344075</v>
      </c>
      <c r="BC48" s="207">
        <f>SUMIF('All 539A Disbursements'!$F:$F,BB48,'All 539A Disbursements'!$G:$G)</f>
        <v>0</v>
      </c>
      <c r="BD48" s="207" t="str">
        <f t="shared" ref="BD48:BH48" si="924">$B48&amp;BE$1</f>
        <v>6405344105</v>
      </c>
      <c r="BE48" s="207">
        <f>SUMIF('All 539A Disbursements'!$F:$F,BD48,'All 539A Disbursements'!$G:$G)</f>
        <v>0</v>
      </c>
      <c r="BF48" s="207" t="str">
        <f t="shared" si="22"/>
        <v>6405344136</v>
      </c>
      <c r="BG48" s="207">
        <f>SUMIF('All 539A Disbursements'!$F:$F,BF48,'All 539A Disbursements'!$G:$G)</f>
        <v>0</v>
      </c>
      <c r="BH48" s="207" t="str">
        <f t="shared" si="924"/>
        <v>6405344166</v>
      </c>
      <c r="BI48" s="207">
        <f>SUMIF('All 539A Disbursements'!$F:$F,BH48,'All 539A Disbursements'!$G:$G)</f>
        <v>0</v>
      </c>
      <c r="BJ48" s="207">
        <f t="shared" si="23"/>
        <v>451252</v>
      </c>
      <c r="BK48" s="208">
        <f t="shared" si="24"/>
        <v>0</v>
      </c>
      <c r="BL48" s="198"/>
    </row>
    <row r="49" spans="1:64" x14ac:dyDescent="0.2">
      <c r="A49" s="200" t="s">
        <v>37</v>
      </c>
      <c r="B49" s="200" t="s">
        <v>151</v>
      </c>
      <c r="C49" s="201" t="s">
        <v>152</v>
      </c>
      <c r="D49" s="202">
        <f>VLOOKUP(B49,'18-19 Allocation'!A:C,3,FALSE)</f>
        <v>631337</v>
      </c>
      <c r="E49" s="202">
        <v>0</v>
      </c>
      <c r="F49" s="202">
        <f t="shared" si="0"/>
        <v>631337</v>
      </c>
      <c r="G49" s="202">
        <f>-SUMIF('All 539A Disbursements'!A:A,Recon!A:A,'All 539A Disbursements'!G:G)</f>
        <v>-631337</v>
      </c>
      <c r="H49" s="202" t="str">
        <f t="shared" si="1"/>
        <v>6409343374</v>
      </c>
      <c r="I49" s="202">
        <f>SUMIF('All 539A Disbursements'!$F:$F,H49,'All 539A Disbursements'!$G:$G)</f>
        <v>0</v>
      </c>
      <c r="J49" s="202" t="str">
        <f t="shared" si="1"/>
        <v>6409343405</v>
      </c>
      <c r="K49" s="202">
        <f>SUMIF('All 539A Disbursements'!$F:$F,J49,'All 539A Disbursements'!$G:$G)</f>
        <v>0</v>
      </c>
      <c r="L49" s="202" t="str">
        <f t="shared" ref="L49" si="925">$B49&amp;M$1</f>
        <v>6409343435</v>
      </c>
      <c r="M49" s="202">
        <f>SUMIF('All 539A Disbursements'!$F:$F,L49,'All 539A Disbursements'!$G:$G)</f>
        <v>0</v>
      </c>
      <c r="N49" s="202" t="str">
        <f t="shared" ref="N49" si="926">$B49&amp;O$1</f>
        <v>6409343466</v>
      </c>
      <c r="O49" s="202">
        <f>SUMIF('All 539A Disbursements'!$F:$F,N49,'All 539A Disbursements'!$G:$G)</f>
        <v>53280</v>
      </c>
      <c r="P49" s="202" t="str">
        <f t="shared" ref="P49" si="927">$B49&amp;Q$1</f>
        <v>6409343497</v>
      </c>
      <c r="Q49" s="202">
        <f>SUMIF('All 539A Disbursements'!$F:$F,P49,'All 539A Disbursements'!$G:$G)</f>
        <v>17301</v>
      </c>
      <c r="R49" s="202" t="str">
        <f t="shared" ref="R49" si="928">$B49&amp;S$1</f>
        <v>6409343525</v>
      </c>
      <c r="S49" s="202">
        <f>SUMIF('All 539A Disbursements'!$F:$F,R49,'All 539A Disbursements'!$G:$G)</f>
        <v>0</v>
      </c>
      <c r="T49" s="202" t="str">
        <f t="shared" ref="T49" si="929">$B49&amp;U$1</f>
        <v>6409343556</v>
      </c>
      <c r="U49" s="202">
        <f>SUMIF('All 539A Disbursements'!$F:$F,T49,'All 539A Disbursements'!$G:$G)</f>
        <v>90813</v>
      </c>
      <c r="V49" s="202" t="str">
        <f t="shared" ref="V49" si="930">$B49&amp;W$1</f>
        <v>6409343586</v>
      </c>
      <c r="W49" s="202">
        <f>SUMIF('All 539A Disbursements'!$F:$F,V49,'All 539A Disbursements'!$G:$G)</f>
        <v>66667</v>
      </c>
      <c r="X49" s="202" t="str">
        <f t="shared" ref="X49:Z49" si="931">$B49&amp;Y$1</f>
        <v>6409343617</v>
      </c>
      <c r="Y49" s="202">
        <f>SUMIF('All 539A Disbursements'!$F:$F,X49,'All 539A Disbursements'!$G:$G)</f>
        <v>49981</v>
      </c>
      <c r="Z49" s="202" t="str">
        <f t="shared" si="931"/>
        <v>6409343647</v>
      </c>
      <c r="AA49" s="202">
        <f>SUMIF('All 539A Disbursements'!$F:$F,Z49,'All 539A Disbursements'!$G:$G)</f>
        <v>184565</v>
      </c>
      <c r="AB49" s="202" t="str">
        <f t="shared" ref="AB49" si="932">$B49&amp;AC$1</f>
        <v>6409343678</v>
      </c>
      <c r="AC49" s="202">
        <f>SUMIF('All 539A Disbursements'!$F:$F,AB49,'All 539A Disbursements'!$G:$G)</f>
        <v>0</v>
      </c>
      <c r="AD49" s="202" t="str">
        <f t="shared" ref="AD49" si="933">$B49&amp;AE$1</f>
        <v>6409343709</v>
      </c>
      <c r="AE49" s="202">
        <f>SUMIF('All 539A Disbursements'!$F:$F,AD49,'All 539A Disbursements'!$G:$G)</f>
        <v>64703</v>
      </c>
      <c r="AF49" s="202" t="str">
        <f t="shared" ref="AF49" si="934">$B49&amp;AG$1</f>
        <v>6409343739</v>
      </c>
      <c r="AG49" s="202">
        <f>SUMIF('All 539A Disbursements'!$F:$F,AF49,'All 539A Disbursements'!$G:$G)</f>
        <v>812</v>
      </c>
      <c r="AH49" s="202" t="str">
        <f t="shared" ref="AH49" si="935">$B49&amp;AI$1</f>
        <v>6409343770</v>
      </c>
      <c r="AI49" s="202">
        <f>SUMIF('All 539A Disbursements'!$F:$F,AH49,'All 539A Disbursements'!$G:$G)</f>
        <v>0</v>
      </c>
      <c r="AJ49" s="202" t="str">
        <f t="shared" ref="AJ49" si="936">$B49&amp;AK$1</f>
        <v>6409343800</v>
      </c>
      <c r="AK49" s="202">
        <f>SUMIF('All 539A Disbursements'!$F:$F,AJ49,'All 539A Disbursements'!$G:$G)</f>
        <v>0</v>
      </c>
      <c r="AL49" s="202" t="str">
        <f t="shared" ref="AL49" si="937">$B49&amp;AM$1</f>
        <v>6409343831</v>
      </c>
      <c r="AM49" s="202">
        <f>SUMIF('All 539A Disbursements'!$F:$F,AL49,'All 539A Disbursements'!$G:$G)</f>
        <v>109162</v>
      </c>
      <c r="AN49" s="202" t="str">
        <f t="shared" ref="AN49" si="938">$B49&amp;AO$1</f>
        <v>6409343862</v>
      </c>
      <c r="AO49" s="202">
        <f>SUMIF('All 539A Disbursements'!$F:$F,AN49,'All 539A Disbursements'!$G:$G)</f>
        <v>0</v>
      </c>
      <c r="AP49" s="202" t="str">
        <f t="shared" ref="AP49:AR49" si="939">$B49&amp;AQ$1</f>
        <v>6409343891</v>
      </c>
      <c r="AQ49" s="202">
        <f>SUMIF('All 539A Disbursements'!$F:$F,AP49,'All 539A Disbursements'!$G:$G)</f>
        <v>-5947</v>
      </c>
      <c r="AR49" s="202" t="str">
        <f t="shared" si="939"/>
        <v>6409343922</v>
      </c>
      <c r="AS49" s="202">
        <f>SUMIF('All 539A Disbursements'!$F:$F,AR49,'All 539A Disbursements'!$G:$G)</f>
        <v>0</v>
      </c>
      <c r="AT49" s="202" t="str">
        <f t="shared" ref="AT49" si="940">$B49&amp;AU$1</f>
        <v>6409343952</v>
      </c>
      <c r="AU49" s="202">
        <f>SUMIF('All 539A Disbursements'!$F:$F,AT49,'All 539A Disbursements'!$G:$G)</f>
        <v>0</v>
      </c>
      <c r="AV49" s="202" t="str">
        <f t="shared" ref="AV49:AX49" si="941">$B49&amp;AW$1</f>
        <v>6409343983</v>
      </c>
      <c r="AW49" s="202">
        <f>SUMIF('All 539A Disbursements'!$F:$F,AV49,'All 539A Disbursements'!$G:$G)</f>
        <v>0</v>
      </c>
      <c r="AX49" s="202" t="str">
        <f t="shared" si="941"/>
        <v>6409344013</v>
      </c>
      <c r="AY49" s="202">
        <f>SUMIF('All 539A Disbursements'!$F:$F,AX49,'All 539A Disbursements'!$G:$G)</f>
        <v>0</v>
      </c>
      <c r="AZ49" s="202" t="str">
        <f t="shared" ref="AZ49" si="942">$B49&amp;BA$1</f>
        <v>6409344044</v>
      </c>
      <c r="BA49" s="202">
        <f>SUMIF('All 539A Disbursements'!$F:$F,AZ49,'All 539A Disbursements'!$G:$G)</f>
        <v>0</v>
      </c>
      <c r="BB49" s="202" t="str">
        <f t="shared" ref="BB49" si="943">$B49&amp;BC$1</f>
        <v>6409344075</v>
      </c>
      <c r="BC49" s="202">
        <f>SUMIF('All 539A Disbursements'!$F:$F,BB49,'All 539A Disbursements'!$G:$G)</f>
        <v>0</v>
      </c>
      <c r="BD49" s="202" t="str">
        <f t="shared" ref="BD49:BH49" si="944">$B49&amp;BE$1</f>
        <v>6409344105</v>
      </c>
      <c r="BE49" s="202">
        <f>SUMIF('All 539A Disbursements'!$F:$F,BD49,'All 539A Disbursements'!$G:$G)</f>
        <v>0</v>
      </c>
      <c r="BF49" s="202" t="str">
        <f t="shared" si="22"/>
        <v>6409344136</v>
      </c>
      <c r="BG49" s="202">
        <f>SUMIF('All 539A Disbursements'!$F:$F,BF49,'All 539A Disbursements'!$G:$G)</f>
        <v>0</v>
      </c>
      <c r="BH49" s="202" t="str">
        <f t="shared" si="944"/>
        <v>6409344166</v>
      </c>
      <c r="BI49" s="202">
        <f>SUMIF('All 539A Disbursements'!$F:$F,BH49,'All 539A Disbursements'!$G:$G)</f>
        <v>0</v>
      </c>
      <c r="BJ49" s="202">
        <f t="shared" si="23"/>
        <v>631337</v>
      </c>
      <c r="BK49" s="203">
        <f t="shared" si="24"/>
        <v>0</v>
      </c>
    </row>
    <row r="50" spans="1:64" s="199" customFormat="1" x14ac:dyDescent="0.2">
      <c r="A50" s="205" t="s">
        <v>38</v>
      </c>
      <c r="B50" s="205" t="s">
        <v>153</v>
      </c>
      <c r="C50" s="206" t="s">
        <v>154</v>
      </c>
      <c r="D50" s="207">
        <f>VLOOKUP(B50,'18-19 Allocation'!A:C,3,FALSE)</f>
        <v>910800</v>
      </c>
      <c r="E50" s="207">
        <v>0</v>
      </c>
      <c r="F50" s="207">
        <f t="shared" si="0"/>
        <v>910800</v>
      </c>
      <c r="G50" s="207">
        <f>-SUMIF('All 539A Disbursements'!A:A,Recon!A:A,'All 539A Disbursements'!G:G)</f>
        <v>-910800</v>
      </c>
      <c r="H50" s="207" t="str">
        <f t="shared" si="1"/>
        <v>6410343374</v>
      </c>
      <c r="I50" s="207">
        <f>SUMIF('All 539A Disbursements'!$F:$F,H50,'All 539A Disbursements'!$G:$G)</f>
        <v>67796</v>
      </c>
      <c r="J50" s="207" t="str">
        <f t="shared" si="1"/>
        <v>6410343405</v>
      </c>
      <c r="K50" s="207">
        <f>SUMIF('All 539A Disbursements'!$F:$F,J50,'All 539A Disbursements'!$G:$G)</f>
        <v>84841</v>
      </c>
      <c r="L50" s="207" t="str">
        <f t="shared" ref="L50" si="945">$B50&amp;M$1</f>
        <v>6410343435</v>
      </c>
      <c r="M50" s="207">
        <f>SUMIF('All 539A Disbursements'!$F:$F,L50,'All 539A Disbursements'!$G:$G)</f>
        <v>67764</v>
      </c>
      <c r="N50" s="207" t="str">
        <f t="shared" ref="N50" si="946">$B50&amp;O$1</f>
        <v>6410343466</v>
      </c>
      <c r="O50" s="207">
        <f>SUMIF('All 539A Disbursements'!$F:$F,N50,'All 539A Disbursements'!$G:$G)</f>
        <v>67765</v>
      </c>
      <c r="P50" s="207" t="str">
        <f t="shared" ref="P50" si="947">$B50&amp;Q$1</f>
        <v>6410343497</v>
      </c>
      <c r="Q50" s="207">
        <f>SUMIF('All 539A Disbursements'!$F:$F,P50,'All 539A Disbursements'!$G:$G)</f>
        <v>67634</v>
      </c>
      <c r="R50" s="207" t="str">
        <f t="shared" ref="R50" si="948">$B50&amp;S$1</f>
        <v>6410343525</v>
      </c>
      <c r="S50" s="207">
        <f>SUMIF('All 539A Disbursements'!$F:$F,R50,'All 539A Disbursements'!$G:$G)</f>
        <v>154180</v>
      </c>
      <c r="T50" s="207" t="str">
        <f t="shared" ref="T50" si="949">$B50&amp;U$1</f>
        <v>6410343556</v>
      </c>
      <c r="U50" s="207">
        <f>SUMIF('All 539A Disbursements'!$F:$F,T50,'All 539A Disbursements'!$G:$G)</f>
        <v>67634</v>
      </c>
      <c r="V50" s="207" t="str">
        <f t="shared" ref="V50" si="950">$B50&amp;W$1</f>
        <v>6410343586</v>
      </c>
      <c r="W50" s="207">
        <f>SUMIF('All 539A Disbursements'!$F:$F,V50,'All 539A Disbursements'!$G:$G)</f>
        <v>67633</v>
      </c>
      <c r="X50" s="207" t="str">
        <f t="shared" ref="X50:Z50" si="951">$B50&amp;Y$1</f>
        <v>6410343617</v>
      </c>
      <c r="Y50" s="207">
        <f>SUMIF('All 539A Disbursements'!$F:$F,X50,'All 539A Disbursements'!$G:$G)</f>
        <v>67634</v>
      </c>
      <c r="Z50" s="207" t="str">
        <f t="shared" si="951"/>
        <v>6410343647</v>
      </c>
      <c r="AA50" s="207">
        <f>SUMIF('All 539A Disbursements'!$F:$F,Z50,'All 539A Disbursements'!$G:$G)</f>
        <v>67634</v>
      </c>
      <c r="AB50" s="207" t="str">
        <f t="shared" ref="AB50" si="952">$B50&amp;AC$1</f>
        <v>6410343678</v>
      </c>
      <c r="AC50" s="207">
        <f>SUMIF('All 539A Disbursements'!$F:$F,AB50,'All 539A Disbursements'!$G:$G)</f>
        <v>60241</v>
      </c>
      <c r="AD50" s="207" t="str">
        <f t="shared" ref="AD50" si="953">$B50&amp;AE$1</f>
        <v>6410343709</v>
      </c>
      <c r="AE50" s="207">
        <f>SUMIF('All 539A Disbursements'!$F:$F,AD50,'All 539A Disbursements'!$G:$G)</f>
        <v>70044</v>
      </c>
      <c r="AF50" s="207" t="str">
        <f t="shared" ref="AF50" si="954">$B50&amp;AG$1</f>
        <v>6410343739</v>
      </c>
      <c r="AG50" s="207">
        <f>SUMIF('All 539A Disbursements'!$F:$F,AF50,'All 539A Disbursements'!$G:$G)</f>
        <v>0</v>
      </c>
      <c r="AH50" s="207" t="str">
        <f t="shared" ref="AH50" si="955">$B50&amp;AI$1</f>
        <v>6410343770</v>
      </c>
      <c r="AI50" s="207">
        <f>SUMIF('All 539A Disbursements'!$F:$F,AH50,'All 539A Disbursements'!$G:$G)</f>
        <v>0</v>
      </c>
      <c r="AJ50" s="207" t="str">
        <f t="shared" ref="AJ50" si="956">$B50&amp;AK$1</f>
        <v>6410343800</v>
      </c>
      <c r="AK50" s="207">
        <f>SUMIF('All 539A Disbursements'!$F:$F,AJ50,'All 539A Disbursements'!$G:$G)</f>
        <v>0</v>
      </c>
      <c r="AL50" s="207" t="str">
        <f t="shared" ref="AL50" si="957">$B50&amp;AM$1</f>
        <v>6410343831</v>
      </c>
      <c r="AM50" s="207">
        <f>SUMIF('All 539A Disbursements'!$F:$F,AL50,'All 539A Disbursements'!$G:$G)</f>
        <v>0</v>
      </c>
      <c r="AN50" s="207" t="str">
        <f t="shared" ref="AN50" si="958">$B50&amp;AO$1</f>
        <v>6410343862</v>
      </c>
      <c r="AO50" s="207">
        <f>SUMIF('All 539A Disbursements'!$F:$F,AN50,'All 539A Disbursements'!$G:$G)</f>
        <v>0</v>
      </c>
      <c r="AP50" s="207" t="str">
        <f t="shared" ref="AP50:AR50" si="959">$B50&amp;AQ$1</f>
        <v>6410343891</v>
      </c>
      <c r="AQ50" s="207">
        <f>SUMIF('All 539A Disbursements'!$F:$F,AP50,'All 539A Disbursements'!$G:$G)</f>
        <v>0</v>
      </c>
      <c r="AR50" s="207" t="str">
        <f t="shared" si="959"/>
        <v>6410343922</v>
      </c>
      <c r="AS50" s="207">
        <f>SUMIF('All 539A Disbursements'!$F:$F,AR50,'All 539A Disbursements'!$G:$G)</f>
        <v>0</v>
      </c>
      <c r="AT50" s="207" t="str">
        <f t="shared" ref="AT50" si="960">$B50&amp;AU$1</f>
        <v>6410343952</v>
      </c>
      <c r="AU50" s="207">
        <f>SUMIF('All 539A Disbursements'!$F:$F,AT50,'All 539A Disbursements'!$G:$G)</f>
        <v>0</v>
      </c>
      <c r="AV50" s="207" t="str">
        <f t="shared" ref="AV50:AX50" si="961">$B50&amp;AW$1</f>
        <v>6410343983</v>
      </c>
      <c r="AW50" s="207">
        <f>SUMIF('All 539A Disbursements'!$F:$F,AV50,'All 539A Disbursements'!$G:$G)</f>
        <v>0</v>
      </c>
      <c r="AX50" s="207" t="str">
        <f t="shared" si="961"/>
        <v>6410344013</v>
      </c>
      <c r="AY50" s="207">
        <f>SUMIF('All 539A Disbursements'!$F:$F,AX50,'All 539A Disbursements'!$G:$G)</f>
        <v>0</v>
      </c>
      <c r="AZ50" s="207" t="str">
        <f t="shared" ref="AZ50" si="962">$B50&amp;BA$1</f>
        <v>6410344044</v>
      </c>
      <c r="BA50" s="207">
        <f>SUMIF('All 539A Disbursements'!$F:$F,AZ50,'All 539A Disbursements'!$G:$G)</f>
        <v>0</v>
      </c>
      <c r="BB50" s="207" t="str">
        <f t="shared" ref="BB50" si="963">$B50&amp;BC$1</f>
        <v>6410344075</v>
      </c>
      <c r="BC50" s="207">
        <f>SUMIF('All 539A Disbursements'!$F:$F,BB50,'All 539A Disbursements'!$G:$G)</f>
        <v>0</v>
      </c>
      <c r="BD50" s="207" t="str">
        <f t="shared" ref="BD50:BH50" si="964">$B50&amp;BE$1</f>
        <v>6410344105</v>
      </c>
      <c r="BE50" s="207">
        <f>SUMIF('All 539A Disbursements'!$F:$F,BD50,'All 539A Disbursements'!$G:$G)</f>
        <v>0</v>
      </c>
      <c r="BF50" s="207" t="str">
        <f t="shared" si="22"/>
        <v>6410344136</v>
      </c>
      <c r="BG50" s="207">
        <f>SUMIF('All 539A Disbursements'!$F:$F,BF50,'All 539A Disbursements'!$G:$G)</f>
        <v>0</v>
      </c>
      <c r="BH50" s="207" t="str">
        <f t="shared" si="964"/>
        <v>6410344166</v>
      </c>
      <c r="BI50" s="207">
        <f>SUMIF('All 539A Disbursements'!$F:$F,BH50,'All 539A Disbursements'!$G:$G)</f>
        <v>0</v>
      </c>
      <c r="BJ50" s="207">
        <f t="shared" si="23"/>
        <v>910800</v>
      </c>
      <c r="BK50" s="208">
        <f t="shared" si="24"/>
        <v>0</v>
      </c>
      <c r="BL50" s="198"/>
    </row>
    <row r="51" spans="1:64" x14ac:dyDescent="0.2">
      <c r="A51" s="200" t="s">
        <v>39</v>
      </c>
      <c r="B51" s="200" t="s">
        <v>155</v>
      </c>
      <c r="C51" s="201" t="s">
        <v>156</v>
      </c>
      <c r="D51" s="202">
        <f>VLOOKUP(B51,'18-19 Allocation'!A:C,3,FALSE)</f>
        <v>961277</v>
      </c>
      <c r="E51" s="202">
        <v>0</v>
      </c>
      <c r="F51" s="202">
        <f t="shared" si="0"/>
        <v>961277</v>
      </c>
      <c r="G51" s="202">
        <f>-SUMIF('All 539A Disbursements'!A:A,Recon!A:A,'All 539A Disbursements'!G:G)</f>
        <v>-961277</v>
      </c>
      <c r="H51" s="202" t="str">
        <f t="shared" si="1"/>
        <v>6412343374</v>
      </c>
      <c r="I51" s="202">
        <f>SUMIF('All 539A Disbursements'!$F:$F,H51,'All 539A Disbursements'!$G:$G)</f>
        <v>0</v>
      </c>
      <c r="J51" s="202" t="str">
        <f t="shared" si="1"/>
        <v>6412343405</v>
      </c>
      <c r="K51" s="202">
        <f>SUMIF('All 539A Disbursements'!$F:$F,J51,'All 539A Disbursements'!$G:$G)</f>
        <v>0</v>
      </c>
      <c r="L51" s="202" t="str">
        <f t="shared" ref="L51" si="965">$B51&amp;M$1</f>
        <v>6412343435</v>
      </c>
      <c r="M51" s="202">
        <f>SUMIF('All 539A Disbursements'!$F:$F,L51,'All 539A Disbursements'!$G:$G)</f>
        <v>0</v>
      </c>
      <c r="N51" s="202" t="str">
        <f t="shared" ref="N51" si="966">$B51&amp;O$1</f>
        <v>6412343466</v>
      </c>
      <c r="O51" s="202">
        <f>SUMIF('All 539A Disbursements'!$F:$F,N51,'All 539A Disbursements'!$G:$G)</f>
        <v>0</v>
      </c>
      <c r="P51" s="202" t="str">
        <f t="shared" ref="P51" si="967">$B51&amp;Q$1</f>
        <v>6412343497</v>
      </c>
      <c r="Q51" s="202">
        <f>SUMIF('All 539A Disbursements'!$F:$F,P51,'All 539A Disbursements'!$G:$G)</f>
        <v>469114</v>
      </c>
      <c r="R51" s="202" t="str">
        <f t="shared" ref="R51" si="968">$B51&amp;S$1</f>
        <v>6412343525</v>
      </c>
      <c r="S51" s="202">
        <f>SUMIF('All 539A Disbursements'!$F:$F,R51,'All 539A Disbursements'!$G:$G)</f>
        <v>0</v>
      </c>
      <c r="T51" s="202" t="str">
        <f t="shared" ref="T51" si="969">$B51&amp;U$1</f>
        <v>6412343556</v>
      </c>
      <c r="U51" s="202">
        <f>SUMIF('All 539A Disbursements'!$F:$F,T51,'All 539A Disbursements'!$G:$G)</f>
        <v>0</v>
      </c>
      <c r="V51" s="202" t="str">
        <f t="shared" ref="V51" si="970">$B51&amp;W$1</f>
        <v>6412343586</v>
      </c>
      <c r="W51" s="202">
        <f>SUMIF('All 539A Disbursements'!$F:$F,V51,'All 539A Disbursements'!$G:$G)</f>
        <v>275559</v>
      </c>
      <c r="X51" s="202" t="str">
        <f t="shared" ref="X51:Z51" si="971">$B51&amp;Y$1</f>
        <v>6412343617</v>
      </c>
      <c r="Y51" s="202">
        <f>SUMIF('All 539A Disbursements'!$F:$F,X51,'All 539A Disbursements'!$G:$G)</f>
        <v>0</v>
      </c>
      <c r="Z51" s="202" t="str">
        <f t="shared" si="971"/>
        <v>6412343647</v>
      </c>
      <c r="AA51" s="202">
        <f>SUMIF('All 539A Disbursements'!$F:$F,Z51,'All 539A Disbursements'!$G:$G)</f>
        <v>0</v>
      </c>
      <c r="AB51" s="202" t="str">
        <f t="shared" ref="AB51" si="972">$B51&amp;AC$1</f>
        <v>6412343678</v>
      </c>
      <c r="AC51" s="202">
        <f>SUMIF('All 539A Disbursements'!$F:$F,AB51,'All 539A Disbursements'!$G:$G)</f>
        <v>0</v>
      </c>
      <c r="AD51" s="202" t="str">
        <f t="shared" ref="AD51" si="973">$B51&amp;AE$1</f>
        <v>6412343709</v>
      </c>
      <c r="AE51" s="202">
        <f>SUMIF('All 539A Disbursements'!$F:$F,AD51,'All 539A Disbursements'!$G:$G)</f>
        <v>216604</v>
      </c>
      <c r="AF51" s="202" t="str">
        <f t="shared" ref="AF51" si="974">$B51&amp;AG$1</f>
        <v>6412343739</v>
      </c>
      <c r="AG51" s="202">
        <f>SUMIF('All 539A Disbursements'!$F:$F,AF51,'All 539A Disbursements'!$G:$G)</f>
        <v>0</v>
      </c>
      <c r="AH51" s="202" t="str">
        <f t="shared" ref="AH51" si="975">$B51&amp;AI$1</f>
        <v>6412343770</v>
      </c>
      <c r="AI51" s="202">
        <f>SUMIF('All 539A Disbursements'!$F:$F,AH51,'All 539A Disbursements'!$G:$G)</f>
        <v>0</v>
      </c>
      <c r="AJ51" s="202" t="str">
        <f t="shared" ref="AJ51" si="976">$B51&amp;AK$1</f>
        <v>6412343800</v>
      </c>
      <c r="AK51" s="202">
        <f>SUMIF('All 539A Disbursements'!$F:$F,AJ51,'All 539A Disbursements'!$G:$G)</f>
        <v>0</v>
      </c>
      <c r="AL51" s="202" t="str">
        <f t="shared" ref="AL51" si="977">$B51&amp;AM$1</f>
        <v>6412343831</v>
      </c>
      <c r="AM51" s="202">
        <f>SUMIF('All 539A Disbursements'!$F:$F,AL51,'All 539A Disbursements'!$G:$G)</f>
        <v>0</v>
      </c>
      <c r="AN51" s="202" t="str">
        <f t="shared" ref="AN51" si="978">$B51&amp;AO$1</f>
        <v>6412343862</v>
      </c>
      <c r="AO51" s="202">
        <f>SUMIF('All 539A Disbursements'!$F:$F,AN51,'All 539A Disbursements'!$G:$G)</f>
        <v>0</v>
      </c>
      <c r="AP51" s="202" t="str">
        <f t="shared" ref="AP51:AR51" si="979">$B51&amp;AQ$1</f>
        <v>6412343891</v>
      </c>
      <c r="AQ51" s="202">
        <f>SUMIF('All 539A Disbursements'!$F:$F,AP51,'All 539A Disbursements'!$G:$G)</f>
        <v>0</v>
      </c>
      <c r="AR51" s="202" t="str">
        <f t="shared" si="979"/>
        <v>6412343922</v>
      </c>
      <c r="AS51" s="202">
        <f>SUMIF('All 539A Disbursements'!$F:$F,AR51,'All 539A Disbursements'!$G:$G)</f>
        <v>0</v>
      </c>
      <c r="AT51" s="202" t="str">
        <f t="shared" ref="AT51" si="980">$B51&amp;AU$1</f>
        <v>6412343952</v>
      </c>
      <c r="AU51" s="202">
        <f>SUMIF('All 539A Disbursements'!$F:$F,AT51,'All 539A Disbursements'!$G:$G)</f>
        <v>0</v>
      </c>
      <c r="AV51" s="202" t="str">
        <f t="shared" ref="AV51:AX51" si="981">$B51&amp;AW$1</f>
        <v>6412343983</v>
      </c>
      <c r="AW51" s="202">
        <f>SUMIF('All 539A Disbursements'!$F:$F,AV51,'All 539A Disbursements'!$G:$G)</f>
        <v>0</v>
      </c>
      <c r="AX51" s="202" t="str">
        <f t="shared" si="981"/>
        <v>6412344013</v>
      </c>
      <c r="AY51" s="202">
        <f>SUMIF('All 539A Disbursements'!$F:$F,AX51,'All 539A Disbursements'!$G:$G)</f>
        <v>0</v>
      </c>
      <c r="AZ51" s="202" t="str">
        <f t="shared" ref="AZ51" si="982">$B51&amp;BA$1</f>
        <v>6412344044</v>
      </c>
      <c r="BA51" s="202">
        <f>SUMIF('All 539A Disbursements'!$F:$F,AZ51,'All 539A Disbursements'!$G:$G)</f>
        <v>0</v>
      </c>
      <c r="BB51" s="202" t="str">
        <f t="shared" ref="BB51" si="983">$B51&amp;BC$1</f>
        <v>6412344075</v>
      </c>
      <c r="BC51" s="202">
        <f>SUMIF('All 539A Disbursements'!$F:$F,BB51,'All 539A Disbursements'!$G:$G)</f>
        <v>0</v>
      </c>
      <c r="BD51" s="202" t="str">
        <f t="shared" ref="BD51:BH51" si="984">$B51&amp;BE$1</f>
        <v>6412344105</v>
      </c>
      <c r="BE51" s="202">
        <f>SUMIF('All 539A Disbursements'!$F:$F,BD51,'All 539A Disbursements'!$G:$G)</f>
        <v>0</v>
      </c>
      <c r="BF51" s="202" t="str">
        <f t="shared" si="22"/>
        <v>6412344136</v>
      </c>
      <c r="BG51" s="202">
        <f>SUMIF('All 539A Disbursements'!$F:$F,BF51,'All 539A Disbursements'!$G:$G)</f>
        <v>0</v>
      </c>
      <c r="BH51" s="202" t="str">
        <f t="shared" si="984"/>
        <v>6412344166</v>
      </c>
      <c r="BI51" s="202">
        <f>SUMIF('All 539A Disbursements'!$F:$F,BH51,'All 539A Disbursements'!$G:$G)</f>
        <v>0</v>
      </c>
      <c r="BJ51" s="202">
        <f t="shared" si="23"/>
        <v>961277</v>
      </c>
      <c r="BK51" s="203">
        <f t="shared" si="24"/>
        <v>0</v>
      </c>
    </row>
    <row r="52" spans="1:64" s="199" customFormat="1" x14ac:dyDescent="0.2">
      <c r="A52" s="205" t="s">
        <v>40</v>
      </c>
      <c r="B52" s="205" t="s">
        <v>157</v>
      </c>
      <c r="C52" s="206" t="s">
        <v>158</v>
      </c>
      <c r="D52" s="207">
        <f>VLOOKUP(B52,'18-19 Allocation'!A:C,3,FALSE)</f>
        <v>894698</v>
      </c>
      <c r="E52" s="207">
        <v>0</v>
      </c>
      <c r="F52" s="207">
        <f t="shared" si="0"/>
        <v>894698</v>
      </c>
      <c r="G52" s="207">
        <f>-SUMIF('All 539A Disbursements'!A:A,Recon!A:A,'All 539A Disbursements'!G:G)</f>
        <v>-894698</v>
      </c>
      <c r="H52" s="207" t="str">
        <f t="shared" si="1"/>
        <v>6413343374</v>
      </c>
      <c r="I52" s="207">
        <f>SUMIF('All 539A Disbursements'!$F:$F,H52,'All 539A Disbursements'!$G:$G)</f>
        <v>298052</v>
      </c>
      <c r="J52" s="207" t="str">
        <f t="shared" si="1"/>
        <v>6413343405</v>
      </c>
      <c r="K52" s="207">
        <f>SUMIF('All 539A Disbursements'!$F:$F,J52,'All 539A Disbursements'!$G:$G)</f>
        <v>0</v>
      </c>
      <c r="L52" s="207" t="str">
        <f t="shared" ref="L52" si="985">$B52&amp;M$1</f>
        <v>6413343435</v>
      </c>
      <c r="M52" s="207">
        <f>SUMIF('All 539A Disbursements'!$F:$F,L52,'All 539A Disbursements'!$G:$G)</f>
        <v>0</v>
      </c>
      <c r="N52" s="207" t="str">
        <f t="shared" ref="N52" si="986">$B52&amp;O$1</f>
        <v>6413343466</v>
      </c>
      <c r="O52" s="207">
        <f>SUMIF('All 539A Disbursements'!$F:$F,N52,'All 539A Disbursements'!$G:$G)</f>
        <v>0</v>
      </c>
      <c r="P52" s="207" t="str">
        <f t="shared" ref="P52" si="987">$B52&amp;Q$1</f>
        <v>6413343497</v>
      </c>
      <c r="Q52" s="207">
        <f>SUMIF('All 539A Disbursements'!$F:$F,P52,'All 539A Disbursements'!$G:$G)</f>
        <v>0</v>
      </c>
      <c r="R52" s="207" t="str">
        <f t="shared" ref="R52" si="988">$B52&amp;S$1</f>
        <v>6413343525</v>
      </c>
      <c r="S52" s="207">
        <f>SUMIF('All 539A Disbursements'!$F:$F,R52,'All 539A Disbursements'!$G:$G)</f>
        <v>0</v>
      </c>
      <c r="T52" s="207" t="str">
        <f t="shared" ref="T52" si="989">$B52&amp;U$1</f>
        <v>6413343556</v>
      </c>
      <c r="U52" s="207">
        <f>SUMIF('All 539A Disbursements'!$F:$F,T52,'All 539A Disbursements'!$G:$G)</f>
        <v>372695</v>
      </c>
      <c r="V52" s="207" t="str">
        <f t="shared" ref="V52" si="990">$B52&amp;W$1</f>
        <v>6413343586</v>
      </c>
      <c r="W52" s="207">
        <f>SUMIF('All 539A Disbursements'!$F:$F,V52,'All 539A Disbursements'!$G:$G)</f>
        <v>223951</v>
      </c>
      <c r="X52" s="207" t="str">
        <f t="shared" ref="X52:Z52" si="991">$B52&amp;Y$1</f>
        <v>6413343617</v>
      </c>
      <c r="Y52" s="207">
        <f>SUMIF('All 539A Disbursements'!$F:$F,X52,'All 539A Disbursements'!$G:$G)</f>
        <v>0</v>
      </c>
      <c r="Z52" s="207" t="str">
        <f t="shared" si="991"/>
        <v>6413343647</v>
      </c>
      <c r="AA52" s="207">
        <f>SUMIF('All 539A Disbursements'!$F:$F,Z52,'All 539A Disbursements'!$G:$G)</f>
        <v>0</v>
      </c>
      <c r="AB52" s="207" t="str">
        <f t="shared" ref="AB52" si="992">$B52&amp;AC$1</f>
        <v>6413343678</v>
      </c>
      <c r="AC52" s="207">
        <f>SUMIF('All 539A Disbursements'!$F:$F,AB52,'All 539A Disbursements'!$G:$G)</f>
        <v>0</v>
      </c>
      <c r="AD52" s="207" t="str">
        <f t="shared" ref="AD52" si="993">$B52&amp;AE$1</f>
        <v>6413343709</v>
      </c>
      <c r="AE52" s="207">
        <f>SUMIF('All 539A Disbursements'!$F:$F,AD52,'All 539A Disbursements'!$G:$G)</f>
        <v>0</v>
      </c>
      <c r="AF52" s="207" t="str">
        <f t="shared" ref="AF52" si="994">$B52&amp;AG$1</f>
        <v>6413343739</v>
      </c>
      <c r="AG52" s="207">
        <f>SUMIF('All 539A Disbursements'!$F:$F,AF52,'All 539A Disbursements'!$G:$G)</f>
        <v>0</v>
      </c>
      <c r="AH52" s="207" t="str">
        <f t="shared" ref="AH52" si="995">$B52&amp;AI$1</f>
        <v>6413343770</v>
      </c>
      <c r="AI52" s="207">
        <f>SUMIF('All 539A Disbursements'!$F:$F,AH52,'All 539A Disbursements'!$G:$G)</f>
        <v>0</v>
      </c>
      <c r="AJ52" s="207" t="str">
        <f t="shared" ref="AJ52" si="996">$B52&amp;AK$1</f>
        <v>6413343800</v>
      </c>
      <c r="AK52" s="207">
        <f>SUMIF('All 539A Disbursements'!$F:$F,AJ52,'All 539A Disbursements'!$G:$G)</f>
        <v>0</v>
      </c>
      <c r="AL52" s="207" t="str">
        <f t="shared" ref="AL52" si="997">$B52&amp;AM$1</f>
        <v>6413343831</v>
      </c>
      <c r="AM52" s="207">
        <f>SUMIF('All 539A Disbursements'!$F:$F,AL52,'All 539A Disbursements'!$G:$G)</f>
        <v>0</v>
      </c>
      <c r="AN52" s="207" t="str">
        <f t="shared" ref="AN52" si="998">$B52&amp;AO$1</f>
        <v>6413343862</v>
      </c>
      <c r="AO52" s="207">
        <f>SUMIF('All 539A Disbursements'!$F:$F,AN52,'All 539A Disbursements'!$G:$G)</f>
        <v>0</v>
      </c>
      <c r="AP52" s="207" t="str">
        <f t="shared" ref="AP52:AR52" si="999">$B52&amp;AQ$1</f>
        <v>6413343891</v>
      </c>
      <c r="AQ52" s="207">
        <f>SUMIF('All 539A Disbursements'!$F:$F,AP52,'All 539A Disbursements'!$G:$G)</f>
        <v>0</v>
      </c>
      <c r="AR52" s="207" t="str">
        <f t="shared" si="999"/>
        <v>6413343922</v>
      </c>
      <c r="AS52" s="207">
        <f>SUMIF('All 539A Disbursements'!$F:$F,AR52,'All 539A Disbursements'!$G:$G)</f>
        <v>0</v>
      </c>
      <c r="AT52" s="207" t="str">
        <f t="shared" ref="AT52" si="1000">$B52&amp;AU$1</f>
        <v>6413343952</v>
      </c>
      <c r="AU52" s="207">
        <f>SUMIF('All 539A Disbursements'!$F:$F,AT52,'All 539A Disbursements'!$G:$G)</f>
        <v>0</v>
      </c>
      <c r="AV52" s="207" t="str">
        <f t="shared" ref="AV52:AX52" si="1001">$B52&amp;AW$1</f>
        <v>6413343983</v>
      </c>
      <c r="AW52" s="207">
        <f>SUMIF('All 539A Disbursements'!$F:$F,AV52,'All 539A Disbursements'!$G:$G)</f>
        <v>0</v>
      </c>
      <c r="AX52" s="207" t="str">
        <f t="shared" si="1001"/>
        <v>6413344013</v>
      </c>
      <c r="AY52" s="207">
        <f>SUMIF('All 539A Disbursements'!$F:$F,AX52,'All 539A Disbursements'!$G:$G)</f>
        <v>0</v>
      </c>
      <c r="AZ52" s="207" t="str">
        <f t="shared" ref="AZ52" si="1002">$B52&amp;BA$1</f>
        <v>6413344044</v>
      </c>
      <c r="BA52" s="207">
        <f>SUMIF('All 539A Disbursements'!$F:$F,AZ52,'All 539A Disbursements'!$G:$G)</f>
        <v>0</v>
      </c>
      <c r="BB52" s="207" t="str">
        <f t="shared" ref="BB52" si="1003">$B52&amp;BC$1</f>
        <v>6413344075</v>
      </c>
      <c r="BC52" s="207">
        <f>SUMIF('All 539A Disbursements'!$F:$F,BB52,'All 539A Disbursements'!$G:$G)</f>
        <v>0</v>
      </c>
      <c r="BD52" s="207" t="str">
        <f t="shared" ref="BD52:BH52" si="1004">$B52&amp;BE$1</f>
        <v>6413344105</v>
      </c>
      <c r="BE52" s="207">
        <f>SUMIF('All 539A Disbursements'!$F:$F,BD52,'All 539A Disbursements'!$G:$G)</f>
        <v>0</v>
      </c>
      <c r="BF52" s="207" t="str">
        <f t="shared" si="22"/>
        <v>6413344136</v>
      </c>
      <c r="BG52" s="207">
        <f>SUMIF('All 539A Disbursements'!$F:$F,BF52,'All 539A Disbursements'!$G:$G)</f>
        <v>0</v>
      </c>
      <c r="BH52" s="207" t="str">
        <f t="shared" si="1004"/>
        <v>6413344166</v>
      </c>
      <c r="BI52" s="207">
        <f>SUMIF('All 539A Disbursements'!$F:$F,BH52,'All 539A Disbursements'!$G:$G)</f>
        <v>0</v>
      </c>
      <c r="BJ52" s="207">
        <f t="shared" si="23"/>
        <v>894698</v>
      </c>
      <c r="BK52" s="208">
        <f t="shared" si="24"/>
        <v>0</v>
      </c>
      <c r="BL52" s="198"/>
    </row>
    <row r="53" spans="1:64" x14ac:dyDescent="0.2">
      <c r="A53" s="200" t="s">
        <v>46</v>
      </c>
      <c r="B53" s="200" t="s">
        <v>159</v>
      </c>
      <c r="C53" s="201" t="s">
        <v>160</v>
      </c>
      <c r="D53" s="202">
        <f>VLOOKUP(B53,'18-19 Allocation'!A:C,3,FALSE)</f>
        <v>1539609</v>
      </c>
      <c r="E53" s="202">
        <v>0</v>
      </c>
      <c r="F53" s="202">
        <f t="shared" si="0"/>
        <v>1539609</v>
      </c>
      <c r="G53" s="202">
        <f>-SUMIF('All 539A Disbursements'!A:A,Recon!A:A,'All 539A Disbursements'!G:G)</f>
        <v>-1539609</v>
      </c>
      <c r="H53" s="202" t="str">
        <f t="shared" si="1"/>
        <v>6414343374</v>
      </c>
      <c r="I53" s="202">
        <f>SUMIF('All 539A Disbursements'!$F:$F,H53,'All 539A Disbursements'!$G:$G)</f>
        <v>642004</v>
      </c>
      <c r="J53" s="202" t="str">
        <f t="shared" si="1"/>
        <v>6414343405</v>
      </c>
      <c r="K53" s="202">
        <f>SUMIF('All 539A Disbursements'!$F:$F,J53,'All 539A Disbursements'!$G:$G)</f>
        <v>0</v>
      </c>
      <c r="L53" s="202" t="str">
        <f t="shared" ref="L53" si="1005">$B53&amp;M$1</f>
        <v>6414343435</v>
      </c>
      <c r="M53" s="202">
        <f>SUMIF('All 539A Disbursements'!$F:$F,L53,'All 539A Disbursements'!$G:$G)</f>
        <v>0</v>
      </c>
      <c r="N53" s="202" t="str">
        <f t="shared" ref="N53" si="1006">$B53&amp;O$1</f>
        <v>6414343466</v>
      </c>
      <c r="O53" s="202">
        <f>SUMIF('All 539A Disbursements'!$F:$F,N53,'All 539A Disbursements'!$G:$G)</f>
        <v>22522</v>
      </c>
      <c r="P53" s="202" t="str">
        <f t="shared" ref="P53" si="1007">$B53&amp;Q$1</f>
        <v>6414343497</v>
      </c>
      <c r="Q53" s="202">
        <f>SUMIF('All 539A Disbursements'!$F:$F,P53,'All 539A Disbursements'!$G:$G)</f>
        <v>0</v>
      </c>
      <c r="R53" s="202" t="str">
        <f t="shared" ref="R53" si="1008">$B53&amp;S$1</f>
        <v>6414343525</v>
      </c>
      <c r="S53" s="202">
        <f>SUMIF('All 539A Disbursements'!$F:$F,R53,'All 539A Disbursements'!$G:$G)</f>
        <v>230064</v>
      </c>
      <c r="T53" s="202" t="str">
        <f t="shared" ref="T53" si="1009">$B53&amp;U$1</f>
        <v>6414343556</v>
      </c>
      <c r="U53" s="202">
        <f>SUMIF('All 539A Disbursements'!$F:$F,T53,'All 539A Disbursements'!$G:$G)</f>
        <v>117210</v>
      </c>
      <c r="V53" s="202" t="str">
        <f t="shared" ref="V53" si="1010">$B53&amp;W$1</f>
        <v>6414343586</v>
      </c>
      <c r="W53" s="202">
        <f>SUMIF('All 539A Disbursements'!$F:$F,V53,'All 539A Disbursements'!$G:$G)</f>
        <v>186260</v>
      </c>
      <c r="X53" s="202" t="str">
        <f t="shared" ref="X53:Z53" si="1011">$B53&amp;Y$1</f>
        <v>6414343617</v>
      </c>
      <c r="Y53" s="202">
        <f>SUMIF('All 539A Disbursements'!$F:$F,X53,'All 539A Disbursements'!$G:$G)</f>
        <v>0</v>
      </c>
      <c r="Z53" s="202" t="str">
        <f t="shared" si="1011"/>
        <v>6414343647</v>
      </c>
      <c r="AA53" s="202">
        <f>SUMIF('All 539A Disbursements'!$F:$F,Z53,'All 539A Disbursements'!$G:$G)</f>
        <v>115531</v>
      </c>
      <c r="AB53" s="202" t="str">
        <f t="shared" ref="AB53" si="1012">$B53&amp;AC$1</f>
        <v>6414343678</v>
      </c>
      <c r="AC53" s="202">
        <f>SUMIF('All 539A Disbursements'!$F:$F,AB53,'All 539A Disbursements'!$G:$G)</f>
        <v>220852.66999999998</v>
      </c>
      <c r="AD53" s="202" t="str">
        <f t="shared" ref="AD53" si="1013">$B53&amp;AE$1</f>
        <v>6414343709</v>
      </c>
      <c r="AE53" s="202">
        <f>SUMIF('All 539A Disbursements'!$F:$F,AD53,'All 539A Disbursements'!$G:$G)</f>
        <v>5165.33</v>
      </c>
      <c r="AF53" s="202" t="str">
        <f t="shared" ref="AF53" si="1014">$B53&amp;AG$1</f>
        <v>6414343739</v>
      </c>
      <c r="AG53" s="202">
        <f>SUMIF('All 539A Disbursements'!$F:$F,AF53,'All 539A Disbursements'!$G:$G)</f>
        <v>0</v>
      </c>
      <c r="AH53" s="202" t="str">
        <f t="shared" ref="AH53" si="1015">$B53&amp;AI$1</f>
        <v>6414343770</v>
      </c>
      <c r="AI53" s="202">
        <f>SUMIF('All 539A Disbursements'!$F:$F,AH53,'All 539A Disbursements'!$G:$G)</f>
        <v>0</v>
      </c>
      <c r="AJ53" s="202" t="str">
        <f t="shared" ref="AJ53" si="1016">$B53&amp;AK$1</f>
        <v>6414343800</v>
      </c>
      <c r="AK53" s="202">
        <f>SUMIF('All 539A Disbursements'!$F:$F,AJ53,'All 539A Disbursements'!$G:$G)</f>
        <v>0</v>
      </c>
      <c r="AL53" s="202" t="str">
        <f t="shared" ref="AL53" si="1017">$B53&amp;AM$1</f>
        <v>6414343831</v>
      </c>
      <c r="AM53" s="202">
        <f>SUMIF('All 539A Disbursements'!$F:$F,AL53,'All 539A Disbursements'!$G:$G)</f>
        <v>0</v>
      </c>
      <c r="AN53" s="202" t="str">
        <f t="shared" ref="AN53" si="1018">$B53&amp;AO$1</f>
        <v>6414343862</v>
      </c>
      <c r="AO53" s="202">
        <f>SUMIF('All 539A Disbursements'!$F:$F,AN53,'All 539A Disbursements'!$G:$G)</f>
        <v>0</v>
      </c>
      <c r="AP53" s="202" t="str">
        <f t="shared" ref="AP53:AR53" si="1019">$B53&amp;AQ$1</f>
        <v>6414343891</v>
      </c>
      <c r="AQ53" s="202">
        <f>SUMIF('All 539A Disbursements'!$F:$F,AP53,'All 539A Disbursements'!$G:$G)</f>
        <v>0</v>
      </c>
      <c r="AR53" s="202" t="str">
        <f t="shared" si="1019"/>
        <v>6414343922</v>
      </c>
      <c r="AS53" s="202">
        <f>SUMIF('All 539A Disbursements'!$F:$F,AR53,'All 539A Disbursements'!$G:$G)</f>
        <v>0</v>
      </c>
      <c r="AT53" s="202" t="str">
        <f t="shared" ref="AT53" si="1020">$B53&amp;AU$1</f>
        <v>6414343952</v>
      </c>
      <c r="AU53" s="202">
        <f>SUMIF('All 539A Disbursements'!$F:$F,AT53,'All 539A Disbursements'!$G:$G)</f>
        <v>0</v>
      </c>
      <c r="AV53" s="202" t="str">
        <f t="shared" ref="AV53:AX53" si="1021">$B53&amp;AW$1</f>
        <v>6414343983</v>
      </c>
      <c r="AW53" s="202">
        <f>SUMIF('All 539A Disbursements'!$F:$F,AV53,'All 539A Disbursements'!$G:$G)</f>
        <v>0</v>
      </c>
      <c r="AX53" s="202" t="str">
        <f t="shared" si="1021"/>
        <v>6414344013</v>
      </c>
      <c r="AY53" s="202">
        <f>SUMIF('All 539A Disbursements'!$F:$F,AX53,'All 539A Disbursements'!$G:$G)</f>
        <v>0</v>
      </c>
      <c r="AZ53" s="202" t="str">
        <f t="shared" ref="AZ53" si="1022">$B53&amp;BA$1</f>
        <v>6414344044</v>
      </c>
      <c r="BA53" s="202">
        <f>SUMIF('All 539A Disbursements'!$F:$F,AZ53,'All 539A Disbursements'!$G:$G)</f>
        <v>0</v>
      </c>
      <c r="BB53" s="202" t="str">
        <f t="shared" ref="BB53" si="1023">$B53&amp;BC$1</f>
        <v>6414344075</v>
      </c>
      <c r="BC53" s="202">
        <f>SUMIF('All 539A Disbursements'!$F:$F,BB53,'All 539A Disbursements'!$G:$G)</f>
        <v>0</v>
      </c>
      <c r="BD53" s="202" t="str">
        <f t="shared" ref="BD53:BH53" si="1024">$B53&amp;BE$1</f>
        <v>6414344105</v>
      </c>
      <c r="BE53" s="202">
        <f>SUMIF('All 539A Disbursements'!$F:$F,BD53,'All 539A Disbursements'!$G:$G)</f>
        <v>0</v>
      </c>
      <c r="BF53" s="202" t="str">
        <f t="shared" si="22"/>
        <v>6414344136</v>
      </c>
      <c r="BG53" s="202">
        <f>SUMIF('All 539A Disbursements'!$F:$F,BF53,'All 539A Disbursements'!$G:$G)</f>
        <v>0</v>
      </c>
      <c r="BH53" s="202" t="str">
        <f t="shared" si="1024"/>
        <v>6414344166</v>
      </c>
      <c r="BI53" s="202">
        <f>SUMIF('All 539A Disbursements'!$F:$F,BH53,'All 539A Disbursements'!$G:$G)</f>
        <v>0</v>
      </c>
      <c r="BJ53" s="202">
        <f t="shared" si="23"/>
        <v>1539609</v>
      </c>
      <c r="BK53" s="203">
        <f t="shared" si="24"/>
        <v>0</v>
      </c>
    </row>
    <row r="54" spans="1:64" s="199" customFormat="1" x14ac:dyDescent="0.2">
      <c r="A54" s="205" t="s">
        <v>47</v>
      </c>
      <c r="B54" s="205" t="s">
        <v>161</v>
      </c>
      <c r="C54" s="206" t="s">
        <v>162</v>
      </c>
      <c r="D54" s="207">
        <f>VLOOKUP(B54,'18-19 Allocation'!A:C,3,FALSE)</f>
        <v>1485681</v>
      </c>
      <c r="E54" s="207">
        <v>0</v>
      </c>
      <c r="F54" s="207">
        <f t="shared" si="0"/>
        <v>1485681</v>
      </c>
      <c r="G54" s="207">
        <f>-SUMIF('All 539A Disbursements'!A:A,Recon!A:A,'All 539A Disbursements'!G:G)</f>
        <v>-1485681</v>
      </c>
      <c r="H54" s="207" t="str">
        <f t="shared" si="1"/>
        <v>6415343374</v>
      </c>
      <c r="I54" s="207">
        <f>SUMIF('All 539A Disbursements'!$F:$F,H54,'All 539A Disbursements'!$G:$G)</f>
        <v>0</v>
      </c>
      <c r="J54" s="207" t="str">
        <f t="shared" si="1"/>
        <v>6415343405</v>
      </c>
      <c r="K54" s="207">
        <f>SUMIF('All 539A Disbursements'!$F:$F,J54,'All 539A Disbursements'!$G:$G)</f>
        <v>98974</v>
      </c>
      <c r="L54" s="207" t="str">
        <f t="shared" ref="L54" si="1025">$B54&amp;M$1</f>
        <v>6415343435</v>
      </c>
      <c r="M54" s="207">
        <f>SUMIF('All 539A Disbursements'!$F:$F,L54,'All 539A Disbursements'!$G:$G)</f>
        <v>114825</v>
      </c>
      <c r="N54" s="207" t="str">
        <f t="shared" ref="N54" si="1026">$B54&amp;O$1</f>
        <v>6415343466</v>
      </c>
      <c r="O54" s="207">
        <f>SUMIF('All 539A Disbursements'!$F:$F,N54,'All 539A Disbursements'!$G:$G)</f>
        <v>146908</v>
      </c>
      <c r="P54" s="207" t="str">
        <f t="shared" ref="P54" si="1027">$B54&amp;Q$1</f>
        <v>6415343497</v>
      </c>
      <c r="Q54" s="207">
        <f>SUMIF('All 539A Disbursements'!$F:$F,P54,'All 539A Disbursements'!$G:$G)</f>
        <v>109311</v>
      </c>
      <c r="R54" s="207" t="str">
        <f t="shared" ref="R54" si="1028">$B54&amp;S$1</f>
        <v>6415343525</v>
      </c>
      <c r="S54" s="207">
        <f>SUMIF('All 539A Disbursements'!$F:$F,R54,'All 539A Disbursements'!$G:$G)</f>
        <v>114049</v>
      </c>
      <c r="T54" s="207" t="str">
        <f t="shared" ref="T54" si="1029">$B54&amp;U$1</f>
        <v>6415343556</v>
      </c>
      <c r="U54" s="207">
        <f>SUMIF('All 539A Disbursements'!$F:$F,T54,'All 539A Disbursements'!$G:$G)</f>
        <v>152899</v>
      </c>
      <c r="V54" s="207" t="str">
        <f t="shared" ref="V54" si="1030">$B54&amp;W$1</f>
        <v>6415343586</v>
      </c>
      <c r="W54" s="207">
        <f>SUMIF('All 539A Disbursements'!$F:$F,V54,'All 539A Disbursements'!$G:$G)</f>
        <v>107279</v>
      </c>
      <c r="X54" s="207" t="str">
        <f t="shared" ref="X54:Z54" si="1031">$B54&amp;Y$1</f>
        <v>6415343617</v>
      </c>
      <c r="Y54" s="207">
        <f>SUMIF('All 539A Disbursements'!$F:$F,X54,'All 539A Disbursements'!$G:$G)</f>
        <v>116885</v>
      </c>
      <c r="Z54" s="207" t="str">
        <f t="shared" si="1031"/>
        <v>6415343647</v>
      </c>
      <c r="AA54" s="207">
        <f>SUMIF('All 539A Disbursements'!$F:$F,Z54,'All 539A Disbursements'!$G:$G)</f>
        <v>121182.74</v>
      </c>
      <c r="AB54" s="207" t="str">
        <f t="shared" ref="AB54" si="1032">$B54&amp;AC$1</f>
        <v>6415343678</v>
      </c>
      <c r="AC54" s="207">
        <f>SUMIF('All 539A Disbursements'!$F:$F,AB54,'All 539A Disbursements'!$G:$G)</f>
        <v>85355.05</v>
      </c>
      <c r="AD54" s="207" t="str">
        <f t="shared" ref="AD54" si="1033">$B54&amp;AE$1</f>
        <v>6415343709</v>
      </c>
      <c r="AE54" s="207">
        <f>SUMIF('All 539A Disbursements'!$F:$F,AD54,'All 539A Disbursements'!$G:$G)</f>
        <v>42232.38</v>
      </c>
      <c r="AF54" s="207" t="str">
        <f t="shared" ref="AF54" si="1034">$B54&amp;AG$1</f>
        <v>6415343739</v>
      </c>
      <c r="AG54" s="207">
        <f>SUMIF('All 539A Disbursements'!$F:$F,AF54,'All 539A Disbursements'!$G:$G)</f>
        <v>192737.74</v>
      </c>
      <c r="AH54" s="207" t="str">
        <f t="shared" ref="AH54" si="1035">$B54&amp;AI$1</f>
        <v>6415343770</v>
      </c>
      <c r="AI54" s="207">
        <f>SUMIF('All 539A Disbursements'!$F:$F,AH54,'All 539A Disbursements'!$G:$G)</f>
        <v>83043.09</v>
      </c>
      <c r="AJ54" s="207" t="str">
        <f t="shared" ref="AJ54" si="1036">$B54&amp;AK$1</f>
        <v>6415343800</v>
      </c>
      <c r="AK54" s="207">
        <f>SUMIF('All 539A Disbursements'!$F:$F,AJ54,'All 539A Disbursements'!$G:$G)</f>
        <v>0</v>
      </c>
      <c r="AL54" s="207" t="str">
        <f t="shared" ref="AL54" si="1037">$B54&amp;AM$1</f>
        <v>6415343831</v>
      </c>
      <c r="AM54" s="207">
        <f>SUMIF('All 539A Disbursements'!$F:$F,AL54,'All 539A Disbursements'!$G:$G)</f>
        <v>0</v>
      </c>
      <c r="AN54" s="207" t="str">
        <f t="shared" ref="AN54" si="1038">$B54&amp;AO$1</f>
        <v>6415343862</v>
      </c>
      <c r="AO54" s="207">
        <f>SUMIF('All 539A Disbursements'!$F:$F,AN54,'All 539A Disbursements'!$G:$G)</f>
        <v>0</v>
      </c>
      <c r="AP54" s="207" t="str">
        <f t="shared" ref="AP54:AR54" si="1039">$B54&amp;AQ$1</f>
        <v>6415343891</v>
      </c>
      <c r="AQ54" s="207">
        <f>SUMIF('All 539A Disbursements'!$F:$F,AP54,'All 539A Disbursements'!$G:$G)</f>
        <v>0</v>
      </c>
      <c r="AR54" s="207" t="str">
        <f t="shared" si="1039"/>
        <v>6415343922</v>
      </c>
      <c r="AS54" s="207">
        <f>SUMIF('All 539A Disbursements'!$F:$F,AR54,'All 539A Disbursements'!$G:$G)</f>
        <v>0</v>
      </c>
      <c r="AT54" s="207" t="str">
        <f t="shared" ref="AT54" si="1040">$B54&amp;AU$1</f>
        <v>6415343952</v>
      </c>
      <c r="AU54" s="207">
        <f>SUMIF('All 539A Disbursements'!$F:$F,AT54,'All 539A Disbursements'!$G:$G)</f>
        <v>0</v>
      </c>
      <c r="AV54" s="207" t="str">
        <f t="shared" ref="AV54:AX54" si="1041">$B54&amp;AW$1</f>
        <v>6415343983</v>
      </c>
      <c r="AW54" s="207">
        <f>SUMIF('All 539A Disbursements'!$F:$F,AV54,'All 539A Disbursements'!$G:$G)</f>
        <v>0</v>
      </c>
      <c r="AX54" s="207" t="str">
        <f t="shared" si="1041"/>
        <v>6415344013</v>
      </c>
      <c r="AY54" s="207">
        <f>SUMIF('All 539A Disbursements'!$F:$F,AX54,'All 539A Disbursements'!$G:$G)</f>
        <v>0</v>
      </c>
      <c r="AZ54" s="207" t="str">
        <f t="shared" ref="AZ54" si="1042">$B54&amp;BA$1</f>
        <v>6415344044</v>
      </c>
      <c r="BA54" s="207">
        <f>SUMIF('All 539A Disbursements'!$F:$F,AZ54,'All 539A Disbursements'!$G:$G)</f>
        <v>0</v>
      </c>
      <c r="BB54" s="207" t="str">
        <f t="shared" ref="BB54" si="1043">$B54&amp;BC$1</f>
        <v>6415344075</v>
      </c>
      <c r="BC54" s="207">
        <f>SUMIF('All 539A Disbursements'!$F:$F,BB54,'All 539A Disbursements'!$G:$G)</f>
        <v>0</v>
      </c>
      <c r="BD54" s="207" t="str">
        <f t="shared" ref="BD54:BH54" si="1044">$B54&amp;BE$1</f>
        <v>6415344105</v>
      </c>
      <c r="BE54" s="207">
        <f>SUMIF('All 539A Disbursements'!$F:$F,BD54,'All 539A Disbursements'!$G:$G)</f>
        <v>0</v>
      </c>
      <c r="BF54" s="207" t="str">
        <f t="shared" si="22"/>
        <v>6415344136</v>
      </c>
      <c r="BG54" s="207">
        <f>SUMIF('All 539A Disbursements'!$F:$F,BF54,'All 539A Disbursements'!$G:$G)</f>
        <v>0</v>
      </c>
      <c r="BH54" s="207" t="str">
        <f t="shared" si="1044"/>
        <v>6415344166</v>
      </c>
      <c r="BI54" s="207">
        <f>SUMIF('All 539A Disbursements'!$F:$F,BH54,'All 539A Disbursements'!$G:$G)</f>
        <v>0</v>
      </c>
      <c r="BJ54" s="207">
        <f t="shared" si="23"/>
        <v>1485681</v>
      </c>
      <c r="BK54" s="208">
        <f t="shared" si="24"/>
        <v>0</v>
      </c>
      <c r="BL54" s="198"/>
    </row>
    <row r="55" spans="1:64" x14ac:dyDescent="0.2">
      <c r="A55" s="200" t="s">
        <v>48</v>
      </c>
      <c r="B55" s="200" t="s">
        <v>163</v>
      </c>
      <c r="C55" s="201" t="s">
        <v>164</v>
      </c>
      <c r="D55" s="202">
        <f>VLOOKUP(B55,'18-19 Allocation'!A:C,3,FALSE)</f>
        <v>951455</v>
      </c>
      <c r="E55" s="202">
        <v>0</v>
      </c>
      <c r="F55" s="202">
        <f t="shared" si="0"/>
        <v>951455</v>
      </c>
      <c r="G55" s="202">
        <f>-SUMIF('All 539A Disbursements'!A:A,Recon!A:A,'All 539A Disbursements'!G:G)</f>
        <v>-951455</v>
      </c>
      <c r="H55" s="202" t="str">
        <f t="shared" si="1"/>
        <v>6416043374</v>
      </c>
      <c r="I55" s="202">
        <f>SUMIF('All 539A Disbursements'!$F:$F,H55,'All 539A Disbursements'!$G:$G)</f>
        <v>0</v>
      </c>
      <c r="J55" s="202" t="str">
        <f t="shared" si="1"/>
        <v>6416043405</v>
      </c>
      <c r="K55" s="202">
        <f>SUMIF('All 539A Disbursements'!$F:$F,J55,'All 539A Disbursements'!$G:$G)</f>
        <v>0</v>
      </c>
      <c r="L55" s="202" t="str">
        <f t="shared" ref="L55" si="1045">$B55&amp;M$1</f>
        <v>6416043435</v>
      </c>
      <c r="M55" s="202">
        <f>SUMIF('All 539A Disbursements'!$F:$F,L55,'All 539A Disbursements'!$G:$G)</f>
        <v>0</v>
      </c>
      <c r="N55" s="202" t="str">
        <f t="shared" ref="N55" si="1046">$B55&amp;O$1</f>
        <v>6416043466</v>
      </c>
      <c r="O55" s="202">
        <f>SUMIF('All 539A Disbursements'!$F:$F,N55,'All 539A Disbursements'!$G:$G)</f>
        <v>0</v>
      </c>
      <c r="P55" s="202" t="str">
        <f t="shared" ref="P55" si="1047">$B55&amp;Q$1</f>
        <v>6416043497</v>
      </c>
      <c r="Q55" s="202">
        <f>SUMIF('All 539A Disbursements'!$F:$F,P55,'All 539A Disbursements'!$G:$G)</f>
        <v>0</v>
      </c>
      <c r="R55" s="202" t="str">
        <f t="shared" ref="R55" si="1048">$B55&amp;S$1</f>
        <v>6416043525</v>
      </c>
      <c r="S55" s="202">
        <f>SUMIF('All 539A Disbursements'!$F:$F,R55,'All 539A Disbursements'!$G:$G)</f>
        <v>0</v>
      </c>
      <c r="T55" s="202" t="str">
        <f t="shared" ref="T55" si="1049">$B55&amp;U$1</f>
        <v>6416043556</v>
      </c>
      <c r="U55" s="202">
        <f>SUMIF('All 539A Disbursements'!$F:$F,T55,'All 539A Disbursements'!$G:$G)</f>
        <v>0</v>
      </c>
      <c r="V55" s="202" t="str">
        <f t="shared" ref="V55" si="1050">$B55&amp;W$1</f>
        <v>6416043586</v>
      </c>
      <c r="W55" s="202">
        <f>SUMIF('All 539A Disbursements'!$F:$F,V55,'All 539A Disbursements'!$G:$G)</f>
        <v>872167</v>
      </c>
      <c r="X55" s="202" t="str">
        <f t="shared" ref="X55:Z55" si="1051">$B55&amp;Y$1</f>
        <v>6416043617</v>
      </c>
      <c r="Y55" s="202">
        <f>SUMIF('All 539A Disbursements'!$F:$F,X55,'All 539A Disbursements'!$G:$G)</f>
        <v>79288</v>
      </c>
      <c r="Z55" s="202" t="str">
        <f t="shared" si="1051"/>
        <v>6416043647</v>
      </c>
      <c r="AA55" s="202">
        <f>SUMIF('All 539A Disbursements'!$F:$F,Z55,'All 539A Disbursements'!$G:$G)</f>
        <v>0</v>
      </c>
      <c r="AB55" s="202" t="str">
        <f t="shared" ref="AB55" si="1052">$B55&amp;AC$1</f>
        <v>6416043678</v>
      </c>
      <c r="AC55" s="202">
        <f>SUMIF('All 539A Disbursements'!$F:$F,AB55,'All 539A Disbursements'!$G:$G)</f>
        <v>0</v>
      </c>
      <c r="AD55" s="202" t="str">
        <f t="shared" ref="AD55" si="1053">$B55&amp;AE$1</f>
        <v>6416043709</v>
      </c>
      <c r="AE55" s="202">
        <f>SUMIF('All 539A Disbursements'!$F:$F,AD55,'All 539A Disbursements'!$G:$G)</f>
        <v>0</v>
      </c>
      <c r="AF55" s="202" t="str">
        <f t="shared" ref="AF55" si="1054">$B55&amp;AG$1</f>
        <v>6416043739</v>
      </c>
      <c r="AG55" s="202">
        <f>SUMIF('All 539A Disbursements'!$F:$F,AF55,'All 539A Disbursements'!$G:$G)</f>
        <v>0</v>
      </c>
      <c r="AH55" s="202" t="str">
        <f t="shared" ref="AH55" si="1055">$B55&amp;AI$1</f>
        <v>6416043770</v>
      </c>
      <c r="AI55" s="202">
        <f>SUMIF('All 539A Disbursements'!$F:$F,AH55,'All 539A Disbursements'!$G:$G)</f>
        <v>0</v>
      </c>
      <c r="AJ55" s="202" t="str">
        <f t="shared" ref="AJ55" si="1056">$B55&amp;AK$1</f>
        <v>6416043800</v>
      </c>
      <c r="AK55" s="202">
        <f>SUMIF('All 539A Disbursements'!$F:$F,AJ55,'All 539A Disbursements'!$G:$G)</f>
        <v>0</v>
      </c>
      <c r="AL55" s="202" t="str">
        <f t="shared" ref="AL55" si="1057">$B55&amp;AM$1</f>
        <v>6416043831</v>
      </c>
      <c r="AM55" s="202">
        <f>SUMIF('All 539A Disbursements'!$F:$F,AL55,'All 539A Disbursements'!$G:$G)</f>
        <v>0</v>
      </c>
      <c r="AN55" s="202" t="str">
        <f t="shared" ref="AN55" si="1058">$B55&amp;AO$1</f>
        <v>6416043862</v>
      </c>
      <c r="AO55" s="202">
        <f>SUMIF('All 539A Disbursements'!$F:$F,AN55,'All 539A Disbursements'!$G:$G)</f>
        <v>0</v>
      </c>
      <c r="AP55" s="202" t="str">
        <f t="shared" ref="AP55:AR55" si="1059">$B55&amp;AQ$1</f>
        <v>6416043891</v>
      </c>
      <c r="AQ55" s="202">
        <f>SUMIF('All 539A Disbursements'!$F:$F,AP55,'All 539A Disbursements'!$G:$G)</f>
        <v>0</v>
      </c>
      <c r="AR55" s="202" t="str">
        <f t="shared" si="1059"/>
        <v>6416043922</v>
      </c>
      <c r="AS55" s="202">
        <f>SUMIF('All 539A Disbursements'!$F:$F,AR55,'All 539A Disbursements'!$G:$G)</f>
        <v>0</v>
      </c>
      <c r="AT55" s="202" t="str">
        <f t="shared" ref="AT55" si="1060">$B55&amp;AU$1</f>
        <v>6416043952</v>
      </c>
      <c r="AU55" s="202">
        <f>SUMIF('All 539A Disbursements'!$F:$F,AT55,'All 539A Disbursements'!$G:$G)</f>
        <v>0</v>
      </c>
      <c r="AV55" s="202" t="str">
        <f t="shared" ref="AV55:AX55" si="1061">$B55&amp;AW$1</f>
        <v>6416043983</v>
      </c>
      <c r="AW55" s="202">
        <f>SUMIF('All 539A Disbursements'!$F:$F,AV55,'All 539A Disbursements'!$G:$G)</f>
        <v>0</v>
      </c>
      <c r="AX55" s="202" t="str">
        <f t="shared" si="1061"/>
        <v>6416044013</v>
      </c>
      <c r="AY55" s="202">
        <f>SUMIF('All 539A Disbursements'!$F:$F,AX55,'All 539A Disbursements'!$G:$G)</f>
        <v>0</v>
      </c>
      <c r="AZ55" s="202" t="str">
        <f t="shared" ref="AZ55" si="1062">$B55&amp;BA$1</f>
        <v>6416044044</v>
      </c>
      <c r="BA55" s="202">
        <f>SUMIF('All 539A Disbursements'!$F:$F,AZ55,'All 539A Disbursements'!$G:$G)</f>
        <v>0</v>
      </c>
      <c r="BB55" s="202" t="str">
        <f t="shared" ref="BB55" si="1063">$B55&amp;BC$1</f>
        <v>6416044075</v>
      </c>
      <c r="BC55" s="202">
        <f>SUMIF('All 539A Disbursements'!$F:$F,BB55,'All 539A Disbursements'!$G:$G)</f>
        <v>0</v>
      </c>
      <c r="BD55" s="202" t="str">
        <f t="shared" ref="BD55:BH55" si="1064">$B55&amp;BE$1</f>
        <v>6416044105</v>
      </c>
      <c r="BE55" s="202">
        <f>SUMIF('All 539A Disbursements'!$F:$F,BD55,'All 539A Disbursements'!$G:$G)</f>
        <v>0</v>
      </c>
      <c r="BF55" s="202" t="str">
        <f t="shared" si="22"/>
        <v>6416044136</v>
      </c>
      <c r="BG55" s="202">
        <f>SUMIF('All 539A Disbursements'!$F:$F,BF55,'All 539A Disbursements'!$G:$G)</f>
        <v>0</v>
      </c>
      <c r="BH55" s="202" t="str">
        <f t="shared" si="1064"/>
        <v>6416044166</v>
      </c>
      <c r="BI55" s="202">
        <f>SUMIF('All 539A Disbursements'!$F:$F,BH55,'All 539A Disbursements'!$G:$G)</f>
        <v>0</v>
      </c>
      <c r="BJ55" s="202">
        <f t="shared" si="23"/>
        <v>951455</v>
      </c>
      <c r="BK55" s="203">
        <f t="shared" si="24"/>
        <v>0</v>
      </c>
    </row>
    <row r="56" spans="1:64" s="199" customFormat="1" x14ac:dyDescent="0.2">
      <c r="A56" s="205" t="s">
        <v>50</v>
      </c>
      <c r="B56" s="205" t="s">
        <v>165</v>
      </c>
      <c r="C56" s="206" t="s">
        <v>166</v>
      </c>
      <c r="D56" s="207">
        <f>VLOOKUP(B56,'18-19 Allocation'!A:C,3,FALSE)</f>
        <v>918791</v>
      </c>
      <c r="E56" s="207">
        <v>0</v>
      </c>
      <c r="F56" s="207">
        <f t="shared" si="0"/>
        <v>918791</v>
      </c>
      <c r="G56" s="207">
        <f>-SUMIF('All 539A Disbursements'!A:A,Recon!A:A,'All 539A Disbursements'!G:G)</f>
        <v>-918791</v>
      </c>
      <c r="H56" s="207" t="str">
        <f t="shared" si="1"/>
        <v>6416343374</v>
      </c>
      <c r="I56" s="207">
        <f>SUMIF('All 539A Disbursements'!$F:$F,H56,'All 539A Disbursements'!$G:$G)</f>
        <v>0</v>
      </c>
      <c r="J56" s="207" t="str">
        <f t="shared" si="1"/>
        <v>6416343405</v>
      </c>
      <c r="K56" s="207">
        <f>SUMIF('All 539A Disbursements'!$F:$F,J56,'All 539A Disbursements'!$G:$G)</f>
        <v>0</v>
      </c>
      <c r="L56" s="207" t="str">
        <f t="shared" ref="L56" si="1065">$B56&amp;M$1</f>
        <v>6416343435</v>
      </c>
      <c r="M56" s="207">
        <f>SUMIF('All 539A Disbursements'!$F:$F,L56,'All 539A Disbursements'!$G:$G)</f>
        <v>102863</v>
      </c>
      <c r="N56" s="207" t="str">
        <f t="shared" ref="N56" si="1066">$B56&amp;O$1</f>
        <v>6416343466</v>
      </c>
      <c r="O56" s="207">
        <f>SUMIF('All 539A Disbursements'!$F:$F,N56,'All 539A Disbursements'!$G:$G)</f>
        <v>0</v>
      </c>
      <c r="P56" s="207" t="str">
        <f t="shared" ref="P56" si="1067">$B56&amp;Q$1</f>
        <v>6416343497</v>
      </c>
      <c r="Q56" s="207">
        <f>SUMIF('All 539A Disbursements'!$F:$F,P56,'All 539A Disbursements'!$G:$G)</f>
        <v>128219</v>
      </c>
      <c r="R56" s="207" t="str">
        <f t="shared" ref="R56" si="1068">$B56&amp;S$1</f>
        <v>6416343525</v>
      </c>
      <c r="S56" s="207">
        <f>SUMIF('All 539A Disbursements'!$F:$F,R56,'All 539A Disbursements'!$G:$G)</f>
        <v>0</v>
      </c>
      <c r="T56" s="207" t="str">
        <f t="shared" ref="T56" si="1069">$B56&amp;U$1</f>
        <v>6416343556</v>
      </c>
      <c r="U56" s="207">
        <f>SUMIF('All 539A Disbursements'!$F:$F,T56,'All 539A Disbursements'!$G:$G)</f>
        <v>0</v>
      </c>
      <c r="V56" s="207" t="str">
        <f t="shared" ref="V56" si="1070">$B56&amp;W$1</f>
        <v>6416343586</v>
      </c>
      <c r="W56" s="207">
        <f>SUMIF('All 539A Disbursements'!$F:$F,V56,'All 539A Disbursements'!$G:$G)</f>
        <v>177255</v>
      </c>
      <c r="X56" s="207" t="str">
        <f t="shared" ref="X56:Z56" si="1071">$B56&amp;Y$1</f>
        <v>6416343617</v>
      </c>
      <c r="Y56" s="207">
        <f>SUMIF('All 539A Disbursements'!$F:$F,X56,'All 539A Disbursements'!$G:$G)</f>
        <v>80985</v>
      </c>
      <c r="Z56" s="207" t="str">
        <f t="shared" si="1071"/>
        <v>6416343647</v>
      </c>
      <c r="AA56" s="207">
        <f>SUMIF('All 539A Disbursements'!$F:$F,Z56,'All 539A Disbursements'!$G:$G)</f>
        <v>0</v>
      </c>
      <c r="AB56" s="207" t="str">
        <f t="shared" ref="AB56" si="1072">$B56&amp;AC$1</f>
        <v>6416343678</v>
      </c>
      <c r="AC56" s="207">
        <f>SUMIF('All 539A Disbursements'!$F:$F,AB56,'All 539A Disbursements'!$G:$G)</f>
        <v>0</v>
      </c>
      <c r="AD56" s="207" t="str">
        <f t="shared" ref="AD56" si="1073">$B56&amp;AE$1</f>
        <v>6416343709</v>
      </c>
      <c r="AE56" s="207">
        <f>SUMIF('All 539A Disbursements'!$F:$F,AD56,'All 539A Disbursements'!$G:$G)</f>
        <v>0</v>
      </c>
      <c r="AF56" s="207" t="str">
        <f t="shared" ref="AF56" si="1074">$B56&amp;AG$1</f>
        <v>6416343739</v>
      </c>
      <c r="AG56" s="207">
        <f>SUMIF('All 539A Disbursements'!$F:$F,AF56,'All 539A Disbursements'!$G:$G)</f>
        <v>402789.08999999997</v>
      </c>
      <c r="AH56" s="207" t="str">
        <f t="shared" ref="AH56" si="1075">$B56&amp;AI$1</f>
        <v>6416343770</v>
      </c>
      <c r="AI56" s="207">
        <f>SUMIF('All 539A Disbursements'!$F:$F,AH56,'All 539A Disbursements'!$G:$G)</f>
        <v>0</v>
      </c>
      <c r="AJ56" s="207" t="str">
        <f t="shared" ref="AJ56" si="1076">$B56&amp;AK$1</f>
        <v>6416343800</v>
      </c>
      <c r="AK56" s="207">
        <f>SUMIF('All 539A Disbursements'!$F:$F,AJ56,'All 539A Disbursements'!$G:$G)</f>
        <v>0</v>
      </c>
      <c r="AL56" s="207" t="str">
        <f t="shared" ref="AL56" si="1077">$B56&amp;AM$1</f>
        <v>6416343831</v>
      </c>
      <c r="AM56" s="207">
        <f>SUMIF('All 539A Disbursements'!$F:$F,AL56,'All 539A Disbursements'!$G:$G)</f>
        <v>0</v>
      </c>
      <c r="AN56" s="207" t="str">
        <f t="shared" ref="AN56" si="1078">$B56&amp;AO$1</f>
        <v>6416343862</v>
      </c>
      <c r="AO56" s="207">
        <f>SUMIF('All 539A Disbursements'!$F:$F,AN56,'All 539A Disbursements'!$G:$G)</f>
        <v>0</v>
      </c>
      <c r="AP56" s="207" t="str">
        <f t="shared" ref="AP56:AR56" si="1079">$B56&amp;AQ$1</f>
        <v>6416343891</v>
      </c>
      <c r="AQ56" s="207">
        <f>SUMIF('All 539A Disbursements'!$F:$F,AP56,'All 539A Disbursements'!$G:$G)</f>
        <v>0</v>
      </c>
      <c r="AR56" s="207" t="str">
        <f t="shared" si="1079"/>
        <v>6416343922</v>
      </c>
      <c r="AS56" s="207">
        <f>SUMIF('All 539A Disbursements'!$F:$F,AR56,'All 539A Disbursements'!$G:$G)</f>
        <v>26679.91</v>
      </c>
      <c r="AT56" s="207" t="str">
        <f t="shared" ref="AT56" si="1080">$B56&amp;AU$1</f>
        <v>6416343952</v>
      </c>
      <c r="AU56" s="207">
        <f>SUMIF('All 539A Disbursements'!$F:$F,AT56,'All 539A Disbursements'!$G:$G)</f>
        <v>0</v>
      </c>
      <c r="AV56" s="207" t="str">
        <f t="shared" ref="AV56:AX56" si="1081">$B56&amp;AW$1</f>
        <v>6416343983</v>
      </c>
      <c r="AW56" s="207">
        <f>SUMIF('All 539A Disbursements'!$F:$F,AV56,'All 539A Disbursements'!$G:$G)</f>
        <v>0</v>
      </c>
      <c r="AX56" s="207" t="str">
        <f t="shared" si="1081"/>
        <v>6416344013</v>
      </c>
      <c r="AY56" s="207">
        <f>SUMIF('All 539A Disbursements'!$F:$F,AX56,'All 539A Disbursements'!$G:$G)</f>
        <v>0</v>
      </c>
      <c r="AZ56" s="207" t="str">
        <f t="shared" ref="AZ56" si="1082">$B56&amp;BA$1</f>
        <v>6416344044</v>
      </c>
      <c r="BA56" s="207">
        <f>SUMIF('All 539A Disbursements'!$F:$F,AZ56,'All 539A Disbursements'!$G:$G)</f>
        <v>0</v>
      </c>
      <c r="BB56" s="207" t="str">
        <f t="shared" ref="BB56" si="1083">$B56&amp;BC$1</f>
        <v>6416344075</v>
      </c>
      <c r="BC56" s="207">
        <f>SUMIF('All 539A Disbursements'!$F:$F,BB56,'All 539A Disbursements'!$G:$G)</f>
        <v>0</v>
      </c>
      <c r="BD56" s="207" t="str">
        <f t="shared" ref="BD56:BH56" si="1084">$B56&amp;BE$1</f>
        <v>6416344105</v>
      </c>
      <c r="BE56" s="207">
        <f>SUMIF('All 539A Disbursements'!$F:$F,BD56,'All 539A Disbursements'!$G:$G)</f>
        <v>0</v>
      </c>
      <c r="BF56" s="207" t="str">
        <f t="shared" si="22"/>
        <v>6416344136</v>
      </c>
      <c r="BG56" s="207">
        <f>SUMIF('All 539A Disbursements'!$F:$F,BF56,'All 539A Disbursements'!$G:$G)</f>
        <v>0</v>
      </c>
      <c r="BH56" s="207" t="str">
        <f t="shared" si="1084"/>
        <v>6416344166</v>
      </c>
      <c r="BI56" s="207">
        <f>SUMIF('All 539A Disbursements'!$F:$F,BH56,'All 539A Disbursements'!$G:$G)</f>
        <v>0</v>
      </c>
      <c r="BJ56" s="207">
        <f t="shared" si="23"/>
        <v>918791</v>
      </c>
      <c r="BK56" s="208">
        <f t="shared" si="24"/>
        <v>0</v>
      </c>
      <c r="BL56" s="198"/>
    </row>
    <row r="57" spans="1:64" x14ac:dyDescent="0.2">
      <c r="A57" s="200" t="s">
        <v>51</v>
      </c>
      <c r="B57" s="200" t="s">
        <v>167</v>
      </c>
      <c r="C57" s="201" t="s">
        <v>168</v>
      </c>
      <c r="D57" s="202">
        <f>VLOOKUP(B57,'18-19 Allocation'!A:C,3,FALSE)</f>
        <v>723301</v>
      </c>
      <c r="E57" s="202">
        <v>0</v>
      </c>
      <c r="F57" s="202">
        <f t="shared" si="0"/>
        <v>723301</v>
      </c>
      <c r="G57" s="202">
        <f>-SUMIF('All 539A Disbursements'!A:A,Recon!A:A,'All 539A Disbursements'!G:G)</f>
        <v>-723301</v>
      </c>
      <c r="H57" s="202" t="str">
        <f t="shared" si="1"/>
        <v>6419343374</v>
      </c>
      <c r="I57" s="202">
        <f>SUMIF('All 539A Disbursements'!$F:$F,H57,'All 539A Disbursements'!$G:$G)</f>
        <v>0</v>
      </c>
      <c r="J57" s="202" t="str">
        <f t="shared" si="1"/>
        <v>6419343405</v>
      </c>
      <c r="K57" s="202">
        <f>SUMIF('All 539A Disbursements'!$F:$F,J57,'All 539A Disbursements'!$G:$G)</f>
        <v>17712</v>
      </c>
      <c r="L57" s="202" t="str">
        <f t="shared" ref="L57" si="1085">$B57&amp;M$1</f>
        <v>6419343435</v>
      </c>
      <c r="M57" s="202">
        <f>SUMIF('All 539A Disbursements'!$F:$F,L57,'All 539A Disbursements'!$G:$G)</f>
        <v>53828</v>
      </c>
      <c r="N57" s="202" t="str">
        <f t="shared" ref="N57" si="1086">$B57&amp;O$1</f>
        <v>6419343466</v>
      </c>
      <c r="O57" s="202">
        <f>SUMIF('All 539A Disbursements'!$F:$F,N57,'All 539A Disbursements'!$G:$G)</f>
        <v>55576</v>
      </c>
      <c r="P57" s="202" t="str">
        <f t="shared" ref="P57" si="1087">$B57&amp;Q$1</f>
        <v>6419343497</v>
      </c>
      <c r="Q57" s="202">
        <f>SUMIF('All 539A Disbursements'!$F:$F,P57,'All 539A Disbursements'!$G:$G)</f>
        <v>30015</v>
      </c>
      <c r="R57" s="202" t="str">
        <f t="shared" ref="R57" si="1088">$B57&amp;S$1</f>
        <v>6419343525</v>
      </c>
      <c r="S57" s="202">
        <f>SUMIF('All 539A Disbursements'!$F:$F,R57,'All 539A Disbursements'!$G:$G)</f>
        <v>30015</v>
      </c>
      <c r="T57" s="202" t="str">
        <f t="shared" ref="T57" si="1089">$B57&amp;U$1</f>
        <v>6419343556</v>
      </c>
      <c r="U57" s="202">
        <f>SUMIF('All 539A Disbursements'!$F:$F,T57,'All 539A Disbursements'!$G:$G)</f>
        <v>110578</v>
      </c>
      <c r="V57" s="202" t="str">
        <f t="shared" ref="V57" si="1090">$B57&amp;W$1</f>
        <v>6419343586</v>
      </c>
      <c r="W57" s="202">
        <f>SUMIF('All 539A Disbursements'!$F:$F,V57,'All 539A Disbursements'!$G:$G)</f>
        <v>55657</v>
      </c>
      <c r="X57" s="202" t="str">
        <f t="shared" ref="X57:Z57" si="1091">$B57&amp;Y$1</f>
        <v>6419343617</v>
      </c>
      <c r="Y57" s="202">
        <f>SUMIF('All 539A Disbursements'!$F:$F,X57,'All 539A Disbursements'!$G:$G)</f>
        <v>55657</v>
      </c>
      <c r="Z57" s="202" t="str">
        <f t="shared" si="1091"/>
        <v>6419343647</v>
      </c>
      <c r="AA57" s="202">
        <f>SUMIF('All 539A Disbursements'!$F:$F,Z57,'All 539A Disbursements'!$G:$G)</f>
        <v>45041</v>
      </c>
      <c r="AB57" s="202" t="str">
        <f t="shared" ref="AB57" si="1092">$B57&amp;AC$1</f>
        <v>6419343678</v>
      </c>
      <c r="AC57" s="202">
        <f>SUMIF('All 539A Disbursements'!$F:$F,AB57,'All 539A Disbursements'!$G:$G)</f>
        <v>54914</v>
      </c>
      <c r="AD57" s="202" t="str">
        <f t="shared" ref="AD57" si="1093">$B57&amp;AE$1</f>
        <v>6419343709</v>
      </c>
      <c r="AE57" s="202">
        <f>SUMIF('All 539A Disbursements'!$F:$F,AD57,'All 539A Disbursements'!$G:$G)</f>
        <v>0</v>
      </c>
      <c r="AF57" s="202" t="str">
        <f t="shared" ref="AF57" si="1094">$B57&amp;AG$1</f>
        <v>6419343739</v>
      </c>
      <c r="AG57" s="202">
        <f>SUMIF('All 539A Disbursements'!$F:$F,AF57,'All 539A Disbursements'!$G:$G)</f>
        <v>0</v>
      </c>
      <c r="AH57" s="202" t="str">
        <f t="shared" ref="AH57" si="1095">$B57&amp;AI$1</f>
        <v>6419343770</v>
      </c>
      <c r="AI57" s="202">
        <f>SUMIF('All 539A Disbursements'!$F:$F,AH57,'All 539A Disbursements'!$G:$G)</f>
        <v>0</v>
      </c>
      <c r="AJ57" s="202" t="str">
        <f t="shared" ref="AJ57" si="1096">$B57&amp;AK$1</f>
        <v>6419343800</v>
      </c>
      <c r="AK57" s="202">
        <f>SUMIF('All 539A Disbursements'!$F:$F,AJ57,'All 539A Disbursements'!$G:$G)</f>
        <v>0</v>
      </c>
      <c r="AL57" s="202" t="str">
        <f t="shared" ref="AL57" si="1097">$B57&amp;AM$1</f>
        <v>6419343831</v>
      </c>
      <c r="AM57" s="202">
        <f>SUMIF('All 539A Disbursements'!$F:$F,AL57,'All 539A Disbursements'!$G:$G)</f>
        <v>214308</v>
      </c>
      <c r="AN57" s="202" t="str">
        <f t="shared" ref="AN57" si="1098">$B57&amp;AO$1</f>
        <v>6419343862</v>
      </c>
      <c r="AO57" s="202">
        <f>SUMIF('All 539A Disbursements'!$F:$F,AN57,'All 539A Disbursements'!$G:$G)</f>
        <v>0</v>
      </c>
      <c r="AP57" s="202" t="str">
        <f t="shared" ref="AP57:AR57" si="1099">$B57&amp;AQ$1</f>
        <v>6419343891</v>
      </c>
      <c r="AQ57" s="202">
        <f>SUMIF('All 539A Disbursements'!$F:$F,AP57,'All 539A Disbursements'!$G:$G)</f>
        <v>0</v>
      </c>
      <c r="AR57" s="202" t="str">
        <f t="shared" si="1099"/>
        <v>6419343922</v>
      </c>
      <c r="AS57" s="202">
        <f>SUMIF('All 539A Disbursements'!$F:$F,AR57,'All 539A Disbursements'!$G:$G)</f>
        <v>0</v>
      </c>
      <c r="AT57" s="202" t="str">
        <f t="shared" ref="AT57" si="1100">$B57&amp;AU$1</f>
        <v>6419343952</v>
      </c>
      <c r="AU57" s="202">
        <f>SUMIF('All 539A Disbursements'!$F:$F,AT57,'All 539A Disbursements'!$G:$G)</f>
        <v>0</v>
      </c>
      <c r="AV57" s="202" t="str">
        <f t="shared" ref="AV57:AX57" si="1101">$B57&amp;AW$1</f>
        <v>6419343983</v>
      </c>
      <c r="AW57" s="202">
        <f>SUMIF('All 539A Disbursements'!$F:$F,AV57,'All 539A Disbursements'!$G:$G)</f>
        <v>0</v>
      </c>
      <c r="AX57" s="202" t="str">
        <f t="shared" si="1101"/>
        <v>6419344013</v>
      </c>
      <c r="AY57" s="202">
        <f>SUMIF('All 539A Disbursements'!$F:$F,AX57,'All 539A Disbursements'!$G:$G)</f>
        <v>0</v>
      </c>
      <c r="AZ57" s="202" t="str">
        <f t="shared" ref="AZ57" si="1102">$B57&amp;BA$1</f>
        <v>6419344044</v>
      </c>
      <c r="BA57" s="202">
        <f>SUMIF('All 539A Disbursements'!$F:$F,AZ57,'All 539A Disbursements'!$G:$G)</f>
        <v>0</v>
      </c>
      <c r="BB57" s="202" t="str">
        <f t="shared" ref="BB57" si="1103">$B57&amp;BC$1</f>
        <v>6419344075</v>
      </c>
      <c r="BC57" s="202">
        <f>SUMIF('All 539A Disbursements'!$F:$F,BB57,'All 539A Disbursements'!$G:$G)</f>
        <v>0</v>
      </c>
      <c r="BD57" s="202" t="str">
        <f t="shared" ref="BD57:BH57" si="1104">$B57&amp;BE$1</f>
        <v>6419344105</v>
      </c>
      <c r="BE57" s="202">
        <f>SUMIF('All 539A Disbursements'!$F:$F,BD57,'All 539A Disbursements'!$G:$G)</f>
        <v>0</v>
      </c>
      <c r="BF57" s="202" t="str">
        <f t="shared" si="22"/>
        <v>6419344136</v>
      </c>
      <c r="BG57" s="202">
        <f>SUMIF('All 539A Disbursements'!$F:$F,BF57,'All 539A Disbursements'!$G:$G)</f>
        <v>0</v>
      </c>
      <c r="BH57" s="202" t="str">
        <f t="shared" si="1104"/>
        <v>6419344166</v>
      </c>
      <c r="BI57" s="202">
        <f>SUMIF('All 539A Disbursements'!$F:$F,BH57,'All 539A Disbursements'!$G:$G)</f>
        <v>0</v>
      </c>
      <c r="BJ57" s="202">
        <f t="shared" si="23"/>
        <v>723301</v>
      </c>
      <c r="BK57" s="203">
        <f t="shared" si="24"/>
        <v>0</v>
      </c>
    </row>
    <row r="58" spans="1:64" s="199" customFormat="1" x14ac:dyDescent="0.2">
      <c r="A58" s="205" t="s">
        <v>53</v>
      </c>
      <c r="B58" s="205" t="s">
        <v>169</v>
      </c>
      <c r="C58" s="206" t="s">
        <v>170</v>
      </c>
      <c r="D58" s="207">
        <f>VLOOKUP(B58,'18-19 Allocation'!A:C,3,FALSE)</f>
        <v>332100</v>
      </c>
      <c r="E58" s="207">
        <v>0</v>
      </c>
      <c r="F58" s="207">
        <f t="shared" si="0"/>
        <v>332100</v>
      </c>
      <c r="G58" s="207">
        <f>-SUMIF('All 539A Disbursements'!A:A,Recon!A:A,'All 539A Disbursements'!G:G)</f>
        <v>-332100</v>
      </c>
      <c r="H58" s="207" t="str">
        <f t="shared" si="1"/>
        <v>6420043374</v>
      </c>
      <c r="I58" s="207">
        <f>SUMIF('All 539A Disbursements'!$F:$F,H58,'All 539A Disbursements'!$G:$G)</f>
        <v>0</v>
      </c>
      <c r="J58" s="207" t="str">
        <f t="shared" si="1"/>
        <v>6420043405</v>
      </c>
      <c r="K58" s="207">
        <f>SUMIF('All 539A Disbursements'!$F:$F,J58,'All 539A Disbursements'!$G:$G)</f>
        <v>0</v>
      </c>
      <c r="L58" s="207" t="str">
        <f t="shared" ref="L58" si="1105">$B58&amp;M$1</f>
        <v>6420043435</v>
      </c>
      <c r="M58" s="207">
        <f>SUMIF('All 539A Disbursements'!$F:$F,L58,'All 539A Disbursements'!$G:$G)</f>
        <v>0</v>
      </c>
      <c r="N58" s="207" t="str">
        <f t="shared" ref="N58" si="1106">$B58&amp;O$1</f>
        <v>6420043466</v>
      </c>
      <c r="O58" s="207">
        <f>SUMIF('All 539A Disbursements'!$F:$F,N58,'All 539A Disbursements'!$G:$G)</f>
        <v>0</v>
      </c>
      <c r="P58" s="207" t="str">
        <f t="shared" ref="P58" si="1107">$B58&amp;Q$1</f>
        <v>6420043497</v>
      </c>
      <c r="Q58" s="207">
        <f>SUMIF('All 539A Disbursements'!$F:$F,P58,'All 539A Disbursements'!$G:$G)</f>
        <v>151067</v>
      </c>
      <c r="R58" s="207" t="str">
        <f t="shared" ref="R58" si="1108">$B58&amp;S$1</f>
        <v>6420043525</v>
      </c>
      <c r="S58" s="207">
        <f>SUMIF('All 539A Disbursements'!$F:$F,R58,'All 539A Disbursements'!$G:$G)</f>
        <v>0</v>
      </c>
      <c r="T58" s="207" t="str">
        <f t="shared" ref="T58" si="1109">$B58&amp;U$1</f>
        <v>6420043556</v>
      </c>
      <c r="U58" s="207">
        <f>SUMIF('All 539A Disbursements'!$F:$F,T58,'All 539A Disbursements'!$G:$G)</f>
        <v>80818</v>
      </c>
      <c r="V58" s="207" t="str">
        <f t="shared" ref="V58" si="1110">$B58&amp;W$1</f>
        <v>6420043586</v>
      </c>
      <c r="W58" s="207">
        <f>SUMIF('All 539A Disbursements'!$F:$F,V58,'All 539A Disbursements'!$G:$G)</f>
        <v>0</v>
      </c>
      <c r="X58" s="207" t="str">
        <f t="shared" ref="X58:Z58" si="1111">$B58&amp;Y$1</f>
        <v>6420043617</v>
      </c>
      <c r="Y58" s="207">
        <f>SUMIF('All 539A Disbursements'!$F:$F,X58,'All 539A Disbursements'!$G:$G)</f>
        <v>61546</v>
      </c>
      <c r="Z58" s="207" t="str">
        <f t="shared" si="1111"/>
        <v>6420043647</v>
      </c>
      <c r="AA58" s="207">
        <f>SUMIF('All 539A Disbursements'!$F:$F,Z58,'All 539A Disbursements'!$G:$G)</f>
        <v>0</v>
      </c>
      <c r="AB58" s="207" t="str">
        <f t="shared" ref="AB58" si="1112">$B58&amp;AC$1</f>
        <v>6420043678</v>
      </c>
      <c r="AC58" s="207">
        <f>SUMIF('All 539A Disbursements'!$F:$F,AB58,'All 539A Disbursements'!$G:$G)</f>
        <v>0</v>
      </c>
      <c r="AD58" s="207" t="str">
        <f t="shared" ref="AD58" si="1113">$B58&amp;AE$1</f>
        <v>6420043709</v>
      </c>
      <c r="AE58" s="207">
        <f>SUMIF('All 539A Disbursements'!$F:$F,AD58,'All 539A Disbursements'!$G:$G)</f>
        <v>0</v>
      </c>
      <c r="AF58" s="207" t="str">
        <f t="shared" ref="AF58" si="1114">$B58&amp;AG$1</f>
        <v>6420043739</v>
      </c>
      <c r="AG58" s="207">
        <f>SUMIF('All 539A Disbursements'!$F:$F,AF58,'All 539A Disbursements'!$G:$G)</f>
        <v>0</v>
      </c>
      <c r="AH58" s="207" t="str">
        <f t="shared" ref="AH58" si="1115">$B58&amp;AI$1</f>
        <v>6420043770</v>
      </c>
      <c r="AI58" s="207">
        <f>SUMIF('All 539A Disbursements'!$F:$F,AH58,'All 539A Disbursements'!$G:$G)</f>
        <v>0</v>
      </c>
      <c r="AJ58" s="207" t="str">
        <f t="shared" ref="AJ58" si="1116">$B58&amp;AK$1</f>
        <v>6420043800</v>
      </c>
      <c r="AK58" s="207">
        <f>SUMIF('All 539A Disbursements'!$F:$F,AJ58,'All 539A Disbursements'!$G:$G)</f>
        <v>0</v>
      </c>
      <c r="AL58" s="207" t="str">
        <f t="shared" ref="AL58" si="1117">$B58&amp;AM$1</f>
        <v>6420043831</v>
      </c>
      <c r="AM58" s="207">
        <f>SUMIF('All 539A Disbursements'!$F:$F,AL58,'All 539A Disbursements'!$G:$G)</f>
        <v>0</v>
      </c>
      <c r="AN58" s="207" t="str">
        <f t="shared" ref="AN58" si="1118">$B58&amp;AO$1</f>
        <v>6420043862</v>
      </c>
      <c r="AO58" s="207">
        <f>SUMIF('All 539A Disbursements'!$F:$F,AN58,'All 539A Disbursements'!$G:$G)</f>
        <v>38669</v>
      </c>
      <c r="AP58" s="207" t="str">
        <f t="shared" ref="AP58:AR58" si="1119">$B58&amp;AQ$1</f>
        <v>6420043891</v>
      </c>
      <c r="AQ58" s="207">
        <f>SUMIF('All 539A Disbursements'!$F:$F,AP58,'All 539A Disbursements'!$G:$G)</f>
        <v>0</v>
      </c>
      <c r="AR58" s="207" t="str">
        <f t="shared" si="1119"/>
        <v>6420043922</v>
      </c>
      <c r="AS58" s="207">
        <f>SUMIF('All 539A Disbursements'!$F:$F,AR58,'All 539A Disbursements'!$G:$G)</f>
        <v>0</v>
      </c>
      <c r="AT58" s="207" t="str">
        <f t="shared" ref="AT58" si="1120">$B58&amp;AU$1</f>
        <v>6420043952</v>
      </c>
      <c r="AU58" s="207">
        <f>SUMIF('All 539A Disbursements'!$F:$F,AT58,'All 539A Disbursements'!$G:$G)</f>
        <v>0</v>
      </c>
      <c r="AV58" s="207" t="str">
        <f t="shared" ref="AV58:AX58" si="1121">$B58&amp;AW$1</f>
        <v>6420043983</v>
      </c>
      <c r="AW58" s="207">
        <f>SUMIF('All 539A Disbursements'!$F:$F,AV58,'All 539A Disbursements'!$G:$G)</f>
        <v>0</v>
      </c>
      <c r="AX58" s="207" t="str">
        <f t="shared" si="1121"/>
        <v>6420044013</v>
      </c>
      <c r="AY58" s="207">
        <f>SUMIF('All 539A Disbursements'!$F:$F,AX58,'All 539A Disbursements'!$G:$G)</f>
        <v>0</v>
      </c>
      <c r="AZ58" s="207" t="str">
        <f t="shared" ref="AZ58" si="1122">$B58&amp;BA$1</f>
        <v>6420044044</v>
      </c>
      <c r="BA58" s="207">
        <f>SUMIF('All 539A Disbursements'!$F:$F,AZ58,'All 539A Disbursements'!$G:$G)</f>
        <v>0</v>
      </c>
      <c r="BB58" s="207" t="str">
        <f t="shared" ref="BB58" si="1123">$B58&amp;BC$1</f>
        <v>6420044075</v>
      </c>
      <c r="BC58" s="207">
        <f>SUMIF('All 539A Disbursements'!$F:$F,BB58,'All 539A Disbursements'!$G:$G)</f>
        <v>0</v>
      </c>
      <c r="BD58" s="207" t="str">
        <f t="shared" ref="BD58:BH58" si="1124">$B58&amp;BE$1</f>
        <v>6420044105</v>
      </c>
      <c r="BE58" s="207">
        <f>SUMIF('All 539A Disbursements'!$F:$F,BD58,'All 539A Disbursements'!$G:$G)</f>
        <v>0</v>
      </c>
      <c r="BF58" s="207" t="str">
        <f t="shared" si="22"/>
        <v>6420044136</v>
      </c>
      <c r="BG58" s="207">
        <f>SUMIF('All 539A Disbursements'!$F:$F,BF58,'All 539A Disbursements'!$G:$G)</f>
        <v>0</v>
      </c>
      <c r="BH58" s="207" t="str">
        <f t="shared" si="1124"/>
        <v>6420044166</v>
      </c>
      <c r="BI58" s="207">
        <f>SUMIF('All 539A Disbursements'!$F:$F,BH58,'All 539A Disbursements'!$G:$G)</f>
        <v>0</v>
      </c>
      <c r="BJ58" s="207">
        <f t="shared" si="23"/>
        <v>332100</v>
      </c>
      <c r="BK58" s="208">
        <f t="shared" si="24"/>
        <v>0</v>
      </c>
      <c r="BL58" s="198"/>
    </row>
    <row r="59" spans="1:64" x14ac:dyDescent="0.2">
      <c r="A59" s="200" t="s">
        <v>12</v>
      </c>
      <c r="B59" s="200" t="s">
        <v>171</v>
      </c>
      <c r="C59" s="201" t="s">
        <v>172</v>
      </c>
      <c r="D59" s="202">
        <f>VLOOKUP(B59,'18-19 Allocation'!A:C,3,FALSE)</f>
        <v>1477716</v>
      </c>
      <c r="E59" s="202">
        <v>0</v>
      </c>
      <c r="F59" s="202">
        <f t="shared" si="0"/>
        <v>1477716</v>
      </c>
      <c r="G59" s="202">
        <f>-SUMIF('All 539A Disbursements'!A:A,Recon!A:A,'All 539A Disbursements'!G:G)</f>
        <v>-1477716</v>
      </c>
      <c r="H59" s="202" t="str">
        <f t="shared" si="1"/>
        <v>6420343374</v>
      </c>
      <c r="I59" s="202">
        <f>SUMIF('All 539A Disbursements'!$F:$F,H59,'All 539A Disbursements'!$G:$G)</f>
        <v>38002</v>
      </c>
      <c r="J59" s="202" t="str">
        <f t="shared" si="1"/>
        <v>6420343405</v>
      </c>
      <c r="K59" s="202">
        <f>SUMIF('All 539A Disbursements'!$F:$F,J59,'All 539A Disbursements'!$G:$G)</f>
        <v>136293</v>
      </c>
      <c r="L59" s="202" t="str">
        <f t="shared" ref="L59" si="1125">$B59&amp;M$1</f>
        <v>6420343435</v>
      </c>
      <c r="M59" s="202">
        <f>SUMIF('All 539A Disbursements'!$F:$F,L59,'All 539A Disbursements'!$G:$G)</f>
        <v>118699</v>
      </c>
      <c r="N59" s="202" t="str">
        <f t="shared" ref="N59" si="1126">$B59&amp;O$1</f>
        <v>6420343466</v>
      </c>
      <c r="O59" s="202">
        <f>SUMIF('All 539A Disbursements'!$F:$F,N59,'All 539A Disbursements'!$G:$G)</f>
        <v>144752</v>
      </c>
      <c r="P59" s="202" t="str">
        <f t="shared" ref="P59" si="1127">$B59&amp;Q$1</f>
        <v>6420343497</v>
      </c>
      <c r="Q59" s="202">
        <f>SUMIF('All 539A Disbursements'!$F:$F,P59,'All 539A Disbursements'!$G:$G)</f>
        <v>117100</v>
      </c>
      <c r="R59" s="202" t="str">
        <f t="shared" ref="R59" si="1128">$B59&amp;S$1</f>
        <v>6420343525</v>
      </c>
      <c r="S59" s="202">
        <f>SUMIF('All 539A Disbursements'!$F:$F,R59,'All 539A Disbursements'!$G:$G)</f>
        <v>118426</v>
      </c>
      <c r="T59" s="202" t="str">
        <f t="shared" ref="T59" si="1129">$B59&amp;U$1</f>
        <v>6420343556</v>
      </c>
      <c r="U59" s="202">
        <f>SUMIF('All 539A Disbursements'!$F:$F,T59,'All 539A Disbursements'!$G:$G)</f>
        <v>95049</v>
      </c>
      <c r="V59" s="202" t="str">
        <f t="shared" ref="V59" si="1130">$B59&amp;W$1</f>
        <v>6420343586</v>
      </c>
      <c r="W59" s="202">
        <f>SUMIF('All 539A Disbursements'!$F:$F,V59,'All 539A Disbursements'!$G:$G)</f>
        <v>114865</v>
      </c>
      <c r="X59" s="202" t="str">
        <f t="shared" ref="X59:Z59" si="1131">$B59&amp;Y$1</f>
        <v>6420343617</v>
      </c>
      <c r="Y59" s="202">
        <f>SUMIF('All 539A Disbursements'!$F:$F,X59,'All 539A Disbursements'!$G:$G)</f>
        <v>148431</v>
      </c>
      <c r="Z59" s="202" t="str">
        <f t="shared" si="1131"/>
        <v>6420343647</v>
      </c>
      <c r="AA59" s="202">
        <f>SUMIF('All 539A Disbursements'!$F:$F,Z59,'All 539A Disbursements'!$G:$G)</f>
        <v>114256</v>
      </c>
      <c r="AB59" s="202" t="str">
        <f t="shared" ref="AB59" si="1132">$B59&amp;AC$1</f>
        <v>6420343678</v>
      </c>
      <c r="AC59" s="202">
        <f>SUMIF('All 539A Disbursements'!$F:$F,AB59,'All 539A Disbursements'!$G:$G)</f>
        <v>128176</v>
      </c>
      <c r="AD59" s="202" t="str">
        <f t="shared" ref="AD59" si="1133">$B59&amp;AE$1</f>
        <v>6420343709</v>
      </c>
      <c r="AE59" s="202">
        <f>SUMIF('All 539A Disbursements'!$F:$F,AD59,'All 539A Disbursements'!$G:$G)</f>
        <v>202640</v>
      </c>
      <c r="AF59" s="202" t="str">
        <f t="shared" ref="AF59" si="1134">$B59&amp;AG$1</f>
        <v>6420343739</v>
      </c>
      <c r="AG59" s="202">
        <f>SUMIF('All 539A Disbursements'!$F:$F,AF59,'All 539A Disbursements'!$G:$G)</f>
        <v>1027</v>
      </c>
      <c r="AH59" s="202" t="str">
        <f t="shared" ref="AH59" si="1135">$B59&amp;AI$1</f>
        <v>6420343770</v>
      </c>
      <c r="AI59" s="202">
        <f>SUMIF('All 539A Disbursements'!$F:$F,AH59,'All 539A Disbursements'!$G:$G)</f>
        <v>0</v>
      </c>
      <c r="AJ59" s="202" t="str">
        <f t="shared" ref="AJ59" si="1136">$B59&amp;AK$1</f>
        <v>6420343800</v>
      </c>
      <c r="AK59" s="202">
        <f>SUMIF('All 539A Disbursements'!$F:$F,AJ59,'All 539A Disbursements'!$G:$G)</f>
        <v>0</v>
      </c>
      <c r="AL59" s="202" t="str">
        <f t="shared" ref="AL59" si="1137">$B59&amp;AM$1</f>
        <v>6420343831</v>
      </c>
      <c r="AM59" s="202">
        <f>SUMIF('All 539A Disbursements'!$F:$F,AL59,'All 539A Disbursements'!$G:$G)</f>
        <v>0</v>
      </c>
      <c r="AN59" s="202" t="str">
        <f t="shared" ref="AN59" si="1138">$B59&amp;AO$1</f>
        <v>6420343862</v>
      </c>
      <c r="AO59" s="202">
        <f>SUMIF('All 539A Disbursements'!$F:$F,AN59,'All 539A Disbursements'!$G:$G)</f>
        <v>0</v>
      </c>
      <c r="AP59" s="202" t="str">
        <f t="shared" ref="AP59:AR59" si="1139">$B59&amp;AQ$1</f>
        <v>6420343891</v>
      </c>
      <c r="AQ59" s="202">
        <f>SUMIF('All 539A Disbursements'!$F:$F,AP59,'All 539A Disbursements'!$G:$G)</f>
        <v>0</v>
      </c>
      <c r="AR59" s="202" t="str">
        <f t="shared" si="1139"/>
        <v>6420343922</v>
      </c>
      <c r="AS59" s="202">
        <f>SUMIF('All 539A Disbursements'!$F:$F,AR59,'All 539A Disbursements'!$G:$G)</f>
        <v>0</v>
      </c>
      <c r="AT59" s="202" t="str">
        <f t="shared" ref="AT59" si="1140">$B59&amp;AU$1</f>
        <v>6420343952</v>
      </c>
      <c r="AU59" s="202">
        <f>SUMIF('All 539A Disbursements'!$F:$F,AT59,'All 539A Disbursements'!$G:$G)</f>
        <v>0</v>
      </c>
      <c r="AV59" s="202" t="str">
        <f t="shared" ref="AV59:AX59" si="1141">$B59&amp;AW$1</f>
        <v>6420343983</v>
      </c>
      <c r="AW59" s="202">
        <f>SUMIF('All 539A Disbursements'!$F:$F,AV59,'All 539A Disbursements'!$G:$G)</f>
        <v>0</v>
      </c>
      <c r="AX59" s="202" t="str">
        <f t="shared" si="1141"/>
        <v>6420344013</v>
      </c>
      <c r="AY59" s="202">
        <f>SUMIF('All 539A Disbursements'!$F:$F,AX59,'All 539A Disbursements'!$G:$G)</f>
        <v>0</v>
      </c>
      <c r="AZ59" s="202" t="str">
        <f t="shared" ref="AZ59" si="1142">$B59&amp;BA$1</f>
        <v>6420344044</v>
      </c>
      <c r="BA59" s="202">
        <f>SUMIF('All 539A Disbursements'!$F:$F,AZ59,'All 539A Disbursements'!$G:$G)</f>
        <v>0</v>
      </c>
      <c r="BB59" s="202" t="str">
        <f t="shared" ref="BB59" si="1143">$B59&amp;BC$1</f>
        <v>6420344075</v>
      </c>
      <c r="BC59" s="202">
        <f>SUMIF('All 539A Disbursements'!$F:$F,BB59,'All 539A Disbursements'!$G:$G)</f>
        <v>0</v>
      </c>
      <c r="BD59" s="202" t="str">
        <f t="shared" ref="BD59:BH59" si="1144">$B59&amp;BE$1</f>
        <v>6420344105</v>
      </c>
      <c r="BE59" s="202">
        <f>SUMIF('All 539A Disbursements'!$F:$F,BD59,'All 539A Disbursements'!$G:$G)</f>
        <v>0</v>
      </c>
      <c r="BF59" s="202" t="str">
        <f t="shared" si="22"/>
        <v>6420344136</v>
      </c>
      <c r="BG59" s="202">
        <f>SUMIF('All 539A Disbursements'!$F:$F,BF59,'All 539A Disbursements'!$G:$G)</f>
        <v>0</v>
      </c>
      <c r="BH59" s="202" t="str">
        <f t="shared" si="1144"/>
        <v>6420344166</v>
      </c>
      <c r="BI59" s="202">
        <f>SUMIF('All 539A Disbursements'!$F:$F,BH59,'All 539A Disbursements'!$G:$G)</f>
        <v>0</v>
      </c>
      <c r="BJ59" s="202">
        <f t="shared" si="23"/>
        <v>1477716</v>
      </c>
      <c r="BK59" s="203">
        <f t="shared" si="24"/>
        <v>0</v>
      </c>
    </row>
    <row r="60" spans="1:64" s="199" customFormat="1" x14ac:dyDescent="0.2">
      <c r="A60" s="205" t="s">
        <v>54</v>
      </c>
      <c r="B60" s="205" t="s">
        <v>173</v>
      </c>
      <c r="C60" s="206" t="s">
        <v>174</v>
      </c>
      <c r="D60" s="207">
        <f>VLOOKUP(B60,'18-19 Allocation'!A:C,3,FALSE)</f>
        <v>785440</v>
      </c>
      <c r="E60" s="207">
        <v>0</v>
      </c>
      <c r="F60" s="207">
        <f t="shared" si="0"/>
        <v>785440</v>
      </c>
      <c r="G60" s="207">
        <f>-SUMIF('All 539A Disbursements'!A:A,Recon!A:A,'All 539A Disbursements'!G:G)</f>
        <v>-785440</v>
      </c>
      <c r="H60" s="207" t="str">
        <f t="shared" si="1"/>
        <v>6420543374</v>
      </c>
      <c r="I60" s="207">
        <f>SUMIF('All 539A Disbursements'!$F:$F,H60,'All 539A Disbursements'!$G:$G)</f>
        <v>0</v>
      </c>
      <c r="J60" s="207" t="str">
        <f t="shared" si="1"/>
        <v>6420543405</v>
      </c>
      <c r="K60" s="207">
        <f>SUMIF('All 539A Disbursements'!$F:$F,J60,'All 539A Disbursements'!$G:$G)</f>
        <v>0</v>
      </c>
      <c r="L60" s="207" t="str">
        <f t="shared" ref="L60" si="1145">$B60&amp;M$1</f>
        <v>6420543435</v>
      </c>
      <c r="M60" s="207">
        <f>SUMIF('All 539A Disbursements'!$F:$F,L60,'All 539A Disbursements'!$G:$G)</f>
        <v>0</v>
      </c>
      <c r="N60" s="207" t="str">
        <f t="shared" ref="N60" si="1146">$B60&amp;O$1</f>
        <v>6420543466</v>
      </c>
      <c r="O60" s="207">
        <f>SUMIF('All 539A Disbursements'!$F:$F,N60,'All 539A Disbursements'!$G:$G)</f>
        <v>0</v>
      </c>
      <c r="P60" s="207" t="str">
        <f t="shared" ref="P60" si="1147">$B60&amp;Q$1</f>
        <v>6420543497</v>
      </c>
      <c r="Q60" s="207">
        <f>SUMIF('All 539A Disbursements'!$F:$F,P60,'All 539A Disbursements'!$G:$G)</f>
        <v>0</v>
      </c>
      <c r="R60" s="207" t="str">
        <f t="shared" ref="R60" si="1148">$B60&amp;S$1</f>
        <v>6420543525</v>
      </c>
      <c r="S60" s="207">
        <f>SUMIF('All 539A Disbursements'!$F:$F,R60,'All 539A Disbursements'!$G:$G)</f>
        <v>545188</v>
      </c>
      <c r="T60" s="207" t="str">
        <f t="shared" ref="T60" si="1149">$B60&amp;U$1</f>
        <v>6420543556</v>
      </c>
      <c r="U60" s="207">
        <f>SUMIF('All 539A Disbursements'!$F:$F,T60,'All 539A Disbursements'!$G:$G)</f>
        <v>0</v>
      </c>
      <c r="V60" s="207" t="str">
        <f t="shared" ref="V60" si="1150">$B60&amp;W$1</f>
        <v>6420543586</v>
      </c>
      <c r="W60" s="207">
        <f>SUMIF('All 539A Disbursements'!$F:$F,V60,'All 539A Disbursements'!$G:$G)</f>
        <v>174799</v>
      </c>
      <c r="X60" s="207" t="str">
        <f t="shared" ref="X60:Z60" si="1151">$B60&amp;Y$1</f>
        <v>6420543617</v>
      </c>
      <c r="Y60" s="207">
        <f>SUMIF('All 539A Disbursements'!$F:$F,X60,'All 539A Disbursements'!$G:$G)</f>
        <v>65453</v>
      </c>
      <c r="Z60" s="207" t="str">
        <f t="shared" si="1151"/>
        <v>6420543647</v>
      </c>
      <c r="AA60" s="207">
        <f>SUMIF('All 539A Disbursements'!$F:$F,Z60,'All 539A Disbursements'!$G:$G)</f>
        <v>0</v>
      </c>
      <c r="AB60" s="207" t="str">
        <f t="shared" ref="AB60" si="1152">$B60&amp;AC$1</f>
        <v>6420543678</v>
      </c>
      <c r="AC60" s="207">
        <f>SUMIF('All 539A Disbursements'!$F:$F,AB60,'All 539A Disbursements'!$G:$G)</f>
        <v>0</v>
      </c>
      <c r="AD60" s="207" t="str">
        <f t="shared" ref="AD60" si="1153">$B60&amp;AE$1</f>
        <v>6420543709</v>
      </c>
      <c r="AE60" s="207">
        <f>SUMIF('All 539A Disbursements'!$F:$F,AD60,'All 539A Disbursements'!$G:$G)</f>
        <v>0</v>
      </c>
      <c r="AF60" s="207" t="str">
        <f t="shared" ref="AF60" si="1154">$B60&amp;AG$1</f>
        <v>6420543739</v>
      </c>
      <c r="AG60" s="207">
        <f>SUMIF('All 539A Disbursements'!$F:$F,AF60,'All 539A Disbursements'!$G:$G)</f>
        <v>0</v>
      </c>
      <c r="AH60" s="207" t="str">
        <f t="shared" ref="AH60" si="1155">$B60&amp;AI$1</f>
        <v>6420543770</v>
      </c>
      <c r="AI60" s="207">
        <f>SUMIF('All 539A Disbursements'!$F:$F,AH60,'All 539A Disbursements'!$G:$G)</f>
        <v>0</v>
      </c>
      <c r="AJ60" s="207" t="str">
        <f t="shared" ref="AJ60" si="1156">$B60&amp;AK$1</f>
        <v>6420543800</v>
      </c>
      <c r="AK60" s="207">
        <f>SUMIF('All 539A Disbursements'!$F:$F,AJ60,'All 539A Disbursements'!$G:$G)</f>
        <v>0</v>
      </c>
      <c r="AL60" s="207" t="str">
        <f t="shared" ref="AL60" si="1157">$B60&amp;AM$1</f>
        <v>6420543831</v>
      </c>
      <c r="AM60" s="207">
        <f>SUMIF('All 539A Disbursements'!$F:$F,AL60,'All 539A Disbursements'!$G:$G)</f>
        <v>0</v>
      </c>
      <c r="AN60" s="207" t="str">
        <f t="shared" ref="AN60" si="1158">$B60&amp;AO$1</f>
        <v>6420543862</v>
      </c>
      <c r="AO60" s="207">
        <f>SUMIF('All 539A Disbursements'!$F:$F,AN60,'All 539A Disbursements'!$G:$G)</f>
        <v>0</v>
      </c>
      <c r="AP60" s="207" t="str">
        <f t="shared" ref="AP60:AR60" si="1159">$B60&amp;AQ$1</f>
        <v>6420543891</v>
      </c>
      <c r="AQ60" s="207">
        <f>SUMIF('All 539A Disbursements'!$F:$F,AP60,'All 539A Disbursements'!$G:$G)</f>
        <v>0</v>
      </c>
      <c r="AR60" s="207" t="str">
        <f t="shared" si="1159"/>
        <v>6420543922</v>
      </c>
      <c r="AS60" s="207">
        <f>SUMIF('All 539A Disbursements'!$F:$F,AR60,'All 539A Disbursements'!$G:$G)</f>
        <v>0</v>
      </c>
      <c r="AT60" s="207" t="str">
        <f t="shared" ref="AT60" si="1160">$B60&amp;AU$1</f>
        <v>6420543952</v>
      </c>
      <c r="AU60" s="207">
        <f>SUMIF('All 539A Disbursements'!$F:$F,AT60,'All 539A Disbursements'!$G:$G)</f>
        <v>0</v>
      </c>
      <c r="AV60" s="207" t="str">
        <f t="shared" ref="AV60:AX60" si="1161">$B60&amp;AW$1</f>
        <v>6420543983</v>
      </c>
      <c r="AW60" s="207">
        <f>SUMIF('All 539A Disbursements'!$F:$F,AV60,'All 539A Disbursements'!$G:$G)</f>
        <v>0</v>
      </c>
      <c r="AX60" s="207" t="str">
        <f t="shared" si="1161"/>
        <v>6420544013</v>
      </c>
      <c r="AY60" s="207">
        <f>SUMIF('All 539A Disbursements'!$F:$F,AX60,'All 539A Disbursements'!$G:$G)</f>
        <v>0</v>
      </c>
      <c r="AZ60" s="207" t="str">
        <f t="shared" ref="AZ60" si="1162">$B60&amp;BA$1</f>
        <v>6420544044</v>
      </c>
      <c r="BA60" s="207">
        <f>SUMIF('All 539A Disbursements'!$F:$F,AZ60,'All 539A Disbursements'!$G:$G)</f>
        <v>0</v>
      </c>
      <c r="BB60" s="207" t="str">
        <f t="shared" ref="BB60" si="1163">$B60&amp;BC$1</f>
        <v>6420544075</v>
      </c>
      <c r="BC60" s="207">
        <f>SUMIF('All 539A Disbursements'!$F:$F,BB60,'All 539A Disbursements'!$G:$G)</f>
        <v>0</v>
      </c>
      <c r="BD60" s="207" t="str">
        <f t="shared" ref="BD60:BH60" si="1164">$B60&amp;BE$1</f>
        <v>6420544105</v>
      </c>
      <c r="BE60" s="207">
        <f>SUMIF('All 539A Disbursements'!$F:$F,BD60,'All 539A Disbursements'!$G:$G)</f>
        <v>0</v>
      </c>
      <c r="BF60" s="207" t="str">
        <f t="shared" si="22"/>
        <v>6420544136</v>
      </c>
      <c r="BG60" s="207">
        <f>SUMIF('All 539A Disbursements'!$F:$F,BF60,'All 539A Disbursements'!$G:$G)</f>
        <v>0</v>
      </c>
      <c r="BH60" s="207" t="str">
        <f t="shared" si="1164"/>
        <v>6420544166</v>
      </c>
      <c r="BI60" s="207">
        <f>SUMIF('All 539A Disbursements'!$F:$F,BH60,'All 539A Disbursements'!$G:$G)</f>
        <v>0</v>
      </c>
      <c r="BJ60" s="207">
        <f t="shared" si="23"/>
        <v>785440</v>
      </c>
      <c r="BK60" s="208">
        <f t="shared" si="24"/>
        <v>0</v>
      </c>
      <c r="BL60" s="198"/>
    </row>
    <row r="61" spans="1:64" x14ac:dyDescent="0.2">
      <c r="A61" s="200" t="s">
        <v>44</v>
      </c>
      <c r="B61" s="200" t="s">
        <v>175</v>
      </c>
      <c r="C61" s="201" t="s">
        <v>176</v>
      </c>
      <c r="D61" s="202">
        <f>VLOOKUP(B61,'18-19 Allocation'!A:C,3,FALSE)</f>
        <v>238878</v>
      </c>
      <c r="E61" s="202">
        <v>0</v>
      </c>
      <c r="F61" s="202">
        <f t="shared" si="0"/>
        <v>238878</v>
      </c>
      <c r="G61" s="202">
        <f>-SUMIF('All 539A Disbursements'!A:A,Recon!A:A,'All 539A Disbursements'!G:G)</f>
        <v>-238878</v>
      </c>
      <c r="H61" s="202" t="str">
        <f t="shared" si="1"/>
        <v>6421343374</v>
      </c>
      <c r="I61" s="202">
        <f>SUMIF('All 539A Disbursements'!$F:$F,H61,'All 539A Disbursements'!$G:$G)</f>
        <v>0</v>
      </c>
      <c r="J61" s="202" t="str">
        <f t="shared" si="1"/>
        <v>6421343405</v>
      </c>
      <c r="K61" s="202">
        <f>SUMIF('All 539A Disbursements'!$F:$F,J61,'All 539A Disbursements'!$G:$G)</f>
        <v>0</v>
      </c>
      <c r="L61" s="202" t="str">
        <f t="shared" ref="L61" si="1165">$B61&amp;M$1</f>
        <v>6421343435</v>
      </c>
      <c r="M61" s="202">
        <f>SUMIF('All 539A Disbursements'!$F:$F,L61,'All 539A Disbursements'!$G:$G)</f>
        <v>0</v>
      </c>
      <c r="N61" s="202" t="str">
        <f t="shared" ref="N61" si="1166">$B61&amp;O$1</f>
        <v>6421343466</v>
      </c>
      <c r="O61" s="202">
        <f>SUMIF('All 539A Disbursements'!$F:$F,N61,'All 539A Disbursements'!$G:$G)</f>
        <v>0</v>
      </c>
      <c r="P61" s="202" t="str">
        <f t="shared" ref="P61" si="1167">$B61&amp;Q$1</f>
        <v>6421343497</v>
      </c>
      <c r="Q61" s="202">
        <f>SUMIF('All 539A Disbursements'!$F:$F,P61,'All 539A Disbursements'!$G:$G)</f>
        <v>0</v>
      </c>
      <c r="R61" s="202" t="str">
        <f t="shared" ref="R61" si="1168">$B61&amp;S$1</f>
        <v>6421343525</v>
      </c>
      <c r="S61" s="202">
        <f>SUMIF('All 539A Disbursements'!$F:$F,R61,'All 539A Disbursements'!$G:$G)</f>
        <v>53993</v>
      </c>
      <c r="T61" s="202" t="str">
        <f t="shared" ref="T61" si="1169">$B61&amp;U$1</f>
        <v>6421343556</v>
      </c>
      <c r="U61" s="202">
        <f>SUMIF('All 539A Disbursements'!$F:$F,T61,'All 539A Disbursements'!$G:$G)</f>
        <v>0</v>
      </c>
      <c r="V61" s="202" t="str">
        <f t="shared" ref="V61" si="1170">$B61&amp;W$1</f>
        <v>6421343586</v>
      </c>
      <c r="W61" s="202">
        <f>SUMIF('All 539A Disbursements'!$F:$F,V61,'All 539A Disbursements'!$G:$G)</f>
        <v>0</v>
      </c>
      <c r="X61" s="202" t="str">
        <f t="shared" ref="X61:Z61" si="1171">$B61&amp;Y$1</f>
        <v>6421343617</v>
      </c>
      <c r="Y61" s="202">
        <f>SUMIF('All 539A Disbursements'!$F:$F,X61,'All 539A Disbursements'!$G:$G)</f>
        <v>81245</v>
      </c>
      <c r="Z61" s="202" t="str">
        <f t="shared" si="1171"/>
        <v>6421343647</v>
      </c>
      <c r="AA61" s="202">
        <f>SUMIF('All 539A Disbursements'!$F:$F,Z61,'All 539A Disbursements'!$G:$G)</f>
        <v>0</v>
      </c>
      <c r="AB61" s="202" t="str">
        <f t="shared" ref="AB61" si="1172">$B61&amp;AC$1</f>
        <v>6421343678</v>
      </c>
      <c r="AC61" s="202">
        <f>SUMIF('All 539A Disbursements'!$F:$F,AB61,'All 539A Disbursements'!$G:$G)</f>
        <v>0</v>
      </c>
      <c r="AD61" s="202" t="str">
        <f t="shared" ref="AD61" si="1173">$B61&amp;AE$1</f>
        <v>6421343709</v>
      </c>
      <c r="AE61" s="202">
        <f>SUMIF('All 539A Disbursements'!$F:$F,AD61,'All 539A Disbursements'!$G:$G)</f>
        <v>0</v>
      </c>
      <c r="AF61" s="202" t="str">
        <f t="shared" ref="AF61" si="1174">$B61&amp;AG$1</f>
        <v>6421343739</v>
      </c>
      <c r="AG61" s="202">
        <f>SUMIF('All 539A Disbursements'!$F:$F,AF61,'All 539A Disbursements'!$G:$G)</f>
        <v>0</v>
      </c>
      <c r="AH61" s="202" t="str">
        <f t="shared" ref="AH61" si="1175">$B61&amp;AI$1</f>
        <v>6421343770</v>
      </c>
      <c r="AI61" s="202">
        <f>SUMIF('All 539A Disbursements'!$F:$F,AH61,'All 539A Disbursements'!$G:$G)</f>
        <v>0</v>
      </c>
      <c r="AJ61" s="202" t="str">
        <f t="shared" ref="AJ61" si="1176">$B61&amp;AK$1</f>
        <v>6421343800</v>
      </c>
      <c r="AK61" s="202">
        <f>SUMIF('All 539A Disbursements'!$F:$F,AJ61,'All 539A Disbursements'!$G:$G)</f>
        <v>0</v>
      </c>
      <c r="AL61" s="202" t="str">
        <f t="shared" ref="AL61" si="1177">$B61&amp;AM$1</f>
        <v>6421343831</v>
      </c>
      <c r="AM61" s="202">
        <f>SUMIF('All 539A Disbursements'!$F:$F,AL61,'All 539A Disbursements'!$G:$G)</f>
        <v>0</v>
      </c>
      <c r="AN61" s="202" t="str">
        <f t="shared" ref="AN61" si="1178">$B61&amp;AO$1</f>
        <v>6421343862</v>
      </c>
      <c r="AO61" s="202">
        <f>SUMIF('All 539A Disbursements'!$F:$F,AN61,'All 539A Disbursements'!$G:$G)</f>
        <v>0</v>
      </c>
      <c r="AP61" s="202" t="str">
        <f t="shared" ref="AP61:AR61" si="1179">$B61&amp;AQ$1</f>
        <v>6421343891</v>
      </c>
      <c r="AQ61" s="202">
        <f>SUMIF('All 539A Disbursements'!$F:$F,AP61,'All 539A Disbursements'!$G:$G)</f>
        <v>103640</v>
      </c>
      <c r="AR61" s="202" t="str">
        <f t="shared" si="1179"/>
        <v>6421343922</v>
      </c>
      <c r="AS61" s="202">
        <f>SUMIF('All 539A Disbursements'!$F:$F,AR61,'All 539A Disbursements'!$G:$G)</f>
        <v>0</v>
      </c>
      <c r="AT61" s="202" t="str">
        <f t="shared" ref="AT61" si="1180">$B61&amp;AU$1</f>
        <v>6421343952</v>
      </c>
      <c r="AU61" s="202">
        <f>SUMIF('All 539A Disbursements'!$F:$F,AT61,'All 539A Disbursements'!$G:$G)</f>
        <v>0</v>
      </c>
      <c r="AV61" s="202" t="str">
        <f t="shared" ref="AV61:AX61" si="1181">$B61&amp;AW$1</f>
        <v>6421343983</v>
      </c>
      <c r="AW61" s="202">
        <f>SUMIF('All 539A Disbursements'!$F:$F,AV61,'All 539A Disbursements'!$G:$G)</f>
        <v>0</v>
      </c>
      <c r="AX61" s="202" t="str">
        <f t="shared" si="1181"/>
        <v>6421344013</v>
      </c>
      <c r="AY61" s="202">
        <f>SUMIF('All 539A Disbursements'!$F:$F,AX61,'All 539A Disbursements'!$G:$G)</f>
        <v>0</v>
      </c>
      <c r="AZ61" s="202" t="str">
        <f t="shared" ref="AZ61" si="1182">$B61&amp;BA$1</f>
        <v>6421344044</v>
      </c>
      <c r="BA61" s="202">
        <f>SUMIF('All 539A Disbursements'!$F:$F,AZ61,'All 539A Disbursements'!$G:$G)</f>
        <v>0</v>
      </c>
      <c r="BB61" s="202" t="str">
        <f t="shared" ref="BB61" si="1183">$B61&amp;BC$1</f>
        <v>6421344075</v>
      </c>
      <c r="BC61" s="202">
        <f>SUMIF('All 539A Disbursements'!$F:$F,BB61,'All 539A Disbursements'!$G:$G)</f>
        <v>0</v>
      </c>
      <c r="BD61" s="202" t="str">
        <f t="shared" ref="BD61:BH61" si="1184">$B61&amp;BE$1</f>
        <v>6421344105</v>
      </c>
      <c r="BE61" s="202">
        <f>SUMIF('All 539A Disbursements'!$F:$F,BD61,'All 539A Disbursements'!$G:$G)</f>
        <v>0</v>
      </c>
      <c r="BF61" s="202" t="str">
        <f t="shared" si="22"/>
        <v>6421344136</v>
      </c>
      <c r="BG61" s="202">
        <f>SUMIF('All 539A Disbursements'!$F:$F,BF61,'All 539A Disbursements'!$G:$G)</f>
        <v>0</v>
      </c>
      <c r="BH61" s="202" t="str">
        <f t="shared" si="1184"/>
        <v>6421344166</v>
      </c>
      <c r="BI61" s="202">
        <f>SUMIF('All 539A Disbursements'!$F:$F,BH61,'All 539A Disbursements'!$G:$G)</f>
        <v>0</v>
      </c>
      <c r="BJ61" s="202">
        <f t="shared" si="23"/>
        <v>238878</v>
      </c>
      <c r="BK61" s="203">
        <f t="shared" si="24"/>
        <v>0</v>
      </c>
    </row>
    <row r="62" spans="1:64" s="199" customFormat="1" x14ac:dyDescent="0.2">
      <c r="A62" s="210" t="s">
        <v>3355</v>
      </c>
      <c r="B62" s="210" t="s">
        <v>3353</v>
      </c>
      <c r="C62" s="206" t="s">
        <v>3354</v>
      </c>
      <c r="D62" s="207">
        <f>VLOOKUP(B62,'18-19 Allocation'!A:C,3,FALSE)</f>
        <v>1872643</v>
      </c>
      <c r="E62" s="207">
        <v>0</v>
      </c>
      <c r="F62" s="207">
        <f t="shared" si="0"/>
        <v>1872643</v>
      </c>
      <c r="G62" s="207">
        <f>-SUMIF('All 539A Disbursements'!A:A,Recon!A:A,'All 539A Disbursements'!G:G)</f>
        <v>-1872643</v>
      </c>
      <c r="H62" s="207" t="str">
        <f t="shared" si="1"/>
        <v>6423343374</v>
      </c>
      <c r="I62" s="207">
        <f>SUMIF('All 539A Disbursements'!$F:$F,H62,'All 539A Disbursements'!$G:$G)</f>
        <v>0</v>
      </c>
      <c r="J62" s="207" t="str">
        <f t="shared" si="1"/>
        <v>6423343405</v>
      </c>
      <c r="K62" s="207">
        <f>SUMIF('All 539A Disbursements'!$F:$F,J62,'All 539A Disbursements'!$G:$G)</f>
        <v>0</v>
      </c>
      <c r="L62" s="207" t="str">
        <f t="shared" ref="L62" si="1185">$B62&amp;M$1</f>
        <v>6423343435</v>
      </c>
      <c r="M62" s="207">
        <f>SUMIF('All 539A Disbursements'!$F:$F,L62,'All 539A Disbursements'!$G:$G)</f>
        <v>0</v>
      </c>
      <c r="N62" s="207" t="str">
        <f t="shared" ref="N62" si="1186">$B62&amp;O$1</f>
        <v>6423343466</v>
      </c>
      <c r="O62" s="207">
        <f>SUMIF('All 539A Disbursements'!$F:$F,N62,'All 539A Disbursements'!$G:$G)</f>
        <v>0</v>
      </c>
      <c r="P62" s="207" t="str">
        <f t="shared" ref="P62" si="1187">$B62&amp;Q$1</f>
        <v>6423343497</v>
      </c>
      <c r="Q62" s="207">
        <f>SUMIF('All 539A Disbursements'!$F:$F,P62,'All 539A Disbursements'!$G:$G)</f>
        <v>215856</v>
      </c>
      <c r="R62" s="207" t="str">
        <f t="shared" ref="R62" si="1188">$B62&amp;S$1</f>
        <v>6423343525</v>
      </c>
      <c r="S62" s="207">
        <f>SUMIF('All 539A Disbursements'!$F:$F,R62,'All 539A Disbursements'!$G:$G)</f>
        <v>615731</v>
      </c>
      <c r="T62" s="207" t="str">
        <f t="shared" ref="T62" si="1189">$B62&amp;U$1</f>
        <v>6423343556</v>
      </c>
      <c r="U62" s="207">
        <f>SUMIF('All 539A Disbursements'!$F:$F,T62,'All 539A Disbursements'!$G:$G)</f>
        <v>0</v>
      </c>
      <c r="V62" s="207" t="str">
        <f t="shared" ref="V62" si="1190">$B62&amp;W$1</f>
        <v>6423343586</v>
      </c>
      <c r="W62" s="207">
        <f>SUMIF('All 539A Disbursements'!$F:$F,V62,'All 539A Disbursements'!$G:$G)</f>
        <v>0</v>
      </c>
      <c r="X62" s="207" t="str">
        <f t="shared" ref="X62:Z62" si="1191">$B62&amp;Y$1</f>
        <v>6423343617</v>
      </c>
      <c r="Y62" s="207">
        <f>SUMIF('All 539A Disbursements'!$F:$F,X62,'All 539A Disbursements'!$G:$G)</f>
        <v>122537</v>
      </c>
      <c r="Z62" s="207" t="str">
        <f t="shared" si="1191"/>
        <v>6423343647</v>
      </c>
      <c r="AA62" s="207">
        <f>SUMIF('All 539A Disbursements'!$F:$F,Z62,'All 539A Disbursements'!$G:$G)</f>
        <v>380528</v>
      </c>
      <c r="AB62" s="207" t="str">
        <f t="shared" ref="AB62" si="1192">$B62&amp;AC$1</f>
        <v>6423343678</v>
      </c>
      <c r="AC62" s="207">
        <f>SUMIF('All 539A Disbursements'!$F:$F,AB62,'All 539A Disbursements'!$G:$G)</f>
        <v>12754</v>
      </c>
      <c r="AD62" s="207" t="str">
        <f t="shared" ref="AD62" si="1193">$B62&amp;AE$1</f>
        <v>6423343709</v>
      </c>
      <c r="AE62" s="207">
        <f>SUMIF('All 539A Disbursements'!$F:$F,AD62,'All 539A Disbursements'!$G:$G)</f>
        <v>12754</v>
      </c>
      <c r="AF62" s="207" t="str">
        <f t="shared" ref="AF62" si="1194">$B62&amp;AG$1</f>
        <v>6423343739</v>
      </c>
      <c r="AG62" s="207">
        <f>SUMIF('All 539A Disbursements'!$F:$F,AF62,'All 539A Disbursements'!$G:$G)</f>
        <v>506536</v>
      </c>
      <c r="AH62" s="207" t="str">
        <f t="shared" ref="AH62" si="1195">$B62&amp;AI$1</f>
        <v>6423343770</v>
      </c>
      <c r="AI62" s="207">
        <f>SUMIF('All 539A Disbursements'!$F:$F,AH62,'All 539A Disbursements'!$G:$G)</f>
        <v>-12754</v>
      </c>
      <c r="AJ62" s="207" t="str">
        <f t="shared" ref="AJ62" si="1196">$B62&amp;AK$1</f>
        <v>6423343800</v>
      </c>
      <c r="AK62" s="207">
        <f>SUMIF('All 539A Disbursements'!$F:$F,AJ62,'All 539A Disbursements'!$G:$G)</f>
        <v>0</v>
      </c>
      <c r="AL62" s="207" t="str">
        <f t="shared" ref="AL62" si="1197">$B62&amp;AM$1</f>
        <v>6423343831</v>
      </c>
      <c r="AM62" s="207">
        <f>SUMIF('All 539A Disbursements'!$F:$F,AL62,'All 539A Disbursements'!$G:$G)</f>
        <v>0</v>
      </c>
      <c r="AN62" s="207" t="str">
        <f t="shared" ref="AN62" si="1198">$B62&amp;AO$1</f>
        <v>6423343862</v>
      </c>
      <c r="AO62" s="207">
        <f>SUMIF('All 539A Disbursements'!$F:$F,AN62,'All 539A Disbursements'!$G:$G)</f>
        <v>12754</v>
      </c>
      <c r="AP62" s="207" t="str">
        <f t="shared" ref="AP62:AR62" si="1199">$B62&amp;AQ$1</f>
        <v>6423343891</v>
      </c>
      <c r="AQ62" s="207">
        <f>SUMIF('All 539A Disbursements'!$F:$F,AP62,'All 539A Disbursements'!$G:$G)</f>
        <v>5947</v>
      </c>
      <c r="AR62" s="207" t="str">
        <f t="shared" si="1199"/>
        <v>6423343922</v>
      </c>
      <c r="AS62" s="207">
        <f>SUMIF('All 539A Disbursements'!$F:$F,AR62,'All 539A Disbursements'!$G:$G)</f>
        <v>5947</v>
      </c>
      <c r="AT62" s="207" t="str">
        <f t="shared" ref="AT62" si="1200">$B62&amp;AU$1</f>
        <v>6423343952</v>
      </c>
      <c r="AU62" s="207">
        <f>SUMIF('All 539A Disbursements'!$F:$F,AT62,'All 539A Disbursements'!$G:$G)</f>
        <v>0</v>
      </c>
      <c r="AV62" s="207" t="str">
        <f t="shared" ref="AV62:AX62" si="1201">$B62&amp;AW$1</f>
        <v>6423343983</v>
      </c>
      <c r="AW62" s="207">
        <f>SUMIF('All 539A Disbursements'!$F:$F,AV62,'All 539A Disbursements'!$G:$G)</f>
        <v>-5947</v>
      </c>
      <c r="AX62" s="207" t="str">
        <f t="shared" si="1201"/>
        <v>6423344013</v>
      </c>
      <c r="AY62" s="207">
        <f>SUMIF('All 539A Disbursements'!$F:$F,AX62,'All 539A Disbursements'!$G:$G)</f>
        <v>0</v>
      </c>
      <c r="AZ62" s="207" t="str">
        <f t="shared" ref="AZ62" si="1202">$B62&amp;BA$1</f>
        <v>6423344044</v>
      </c>
      <c r="BA62" s="207">
        <f>SUMIF('All 539A Disbursements'!$F:$F,AZ62,'All 539A Disbursements'!$G:$G)</f>
        <v>0</v>
      </c>
      <c r="BB62" s="207" t="str">
        <f t="shared" ref="BB62" si="1203">$B62&amp;BC$1</f>
        <v>6423344075</v>
      </c>
      <c r="BC62" s="207">
        <f>SUMIF('All 539A Disbursements'!$F:$F,BB62,'All 539A Disbursements'!$G:$G)</f>
        <v>0</v>
      </c>
      <c r="BD62" s="207" t="str">
        <f t="shared" ref="BD62:BH62" si="1204">$B62&amp;BE$1</f>
        <v>6423344105</v>
      </c>
      <c r="BE62" s="207">
        <f>SUMIF('All 539A Disbursements'!$F:$F,BD62,'All 539A Disbursements'!$G:$G)</f>
        <v>0</v>
      </c>
      <c r="BF62" s="207" t="str">
        <f t="shared" si="22"/>
        <v>6423344136</v>
      </c>
      <c r="BG62" s="207">
        <f>SUMIF('All 539A Disbursements'!$F:$F,BF62,'All 539A Disbursements'!$G:$G)</f>
        <v>0</v>
      </c>
      <c r="BH62" s="207" t="str">
        <f t="shared" si="1204"/>
        <v>6423344166</v>
      </c>
      <c r="BI62" s="207">
        <f>SUMIF('All 539A Disbursements'!$F:$F,BH62,'All 539A Disbursements'!$G:$G)</f>
        <v>0</v>
      </c>
      <c r="BJ62" s="207">
        <f t="shared" si="23"/>
        <v>1872643</v>
      </c>
      <c r="BK62" s="208">
        <f t="shared" si="24"/>
        <v>0</v>
      </c>
      <c r="BL62" s="198"/>
    </row>
    <row r="63" spans="1:64" x14ac:dyDescent="0.2">
      <c r="A63" s="200" t="s">
        <v>60</v>
      </c>
      <c r="B63" s="200" t="s">
        <v>60</v>
      </c>
      <c r="C63" s="201" t="s">
        <v>2</v>
      </c>
      <c r="D63" s="202">
        <f>VLOOKUP(B63,'18-19 Allocation'!A:C,3,FALSE)</f>
        <v>2153454</v>
      </c>
      <c r="E63" s="202">
        <v>0</v>
      </c>
      <c r="F63" s="202">
        <f t="shared" si="0"/>
        <v>2153454</v>
      </c>
      <c r="G63" s="202">
        <f>-SUMIF('All 539A Disbursements'!A:A,Recon!A:A,'All 539A Disbursements'!G:G)</f>
        <v>-2153454</v>
      </c>
      <c r="H63" s="202" t="str">
        <f t="shared" si="1"/>
        <v>8001043374</v>
      </c>
      <c r="I63" s="202">
        <f>SUMIF('All 539A Disbursements'!$F:$F,H63,'All 539A Disbursements'!$G:$G)</f>
        <v>0</v>
      </c>
      <c r="J63" s="202" t="str">
        <f t="shared" si="1"/>
        <v>8001043405</v>
      </c>
      <c r="K63" s="202">
        <f>SUMIF('All 539A Disbursements'!$F:$F,J63,'All 539A Disbursements'!$G:$G)</f>
        <v>195981</v>
      </c>
      <c r="L63" s="202" t="str">
        <f t="shared" ref="L63" si="1205">$B63&amp;M$1</f>
        <v>8001043435</v>
      </c>
      <c r="M63" s="202">
        <f>SUMIF('All 539A Disbursements'!$F:$F,L63,'All 539A Disbursements'!$G:$G)</f>
        <v>195119</v>
      </c>
      <c r="N63" s="202" t="str">
        <f t="shared" ref="N63" si="1206">$B63&amp;O$1</f>
        <v>8001043466</v>
      </c>
      <c r="O63" s="202">
        <f>SUMIF('All 539A Disbursements'!$F:$F,N63,'All 539A Disbursements'!$G:$G)</f>
        <v>347674</v>
      </c>
      <c r="P63" s="202" t="str">
        <f t="shared" ref="P63" si="1207">$B63&amp;Q$1</f>
        <v>8001043497</v>
      </c>
      <c r="Q63" s="202">
        <f>SUMIF('All 539A Disbursements'!$F:$F,P63,'All 539A Disbursements'!$G:$G)</f>
        <v>283741</v>
      </c>
      <c r="R63" s="202" t="str">
        <f t="shared" ref="R63" si="1208">$B63&amp;S$1</f>
        <v>8001043525</v>
      </c>
      <c r="S63" s="202">
        <f>SUMIF('All 539A Disbursements'!$F:$F,R63,'All 539A Disbursements'!$G:$G)</f>
        <v>262465</v>
      </c>
      <c r="T63" s="202" t="str">
        <f t="shared" ref="T63" si="1209">$B63&amp;U$1</f>
        <v>8001043556</v>
      </c>
      <c r="U63" s="202">
        <f>SUMIF('All 539A Disbursements'!$F:$F,T63,'All 539A Disbursements'!$G:$G)</f>
        <v>116138</v>
      </c>
      <c r="V63" s="202" t="str">
        <f t="shared" ref="V63" si="1210">$B63&amp;W$1</f>
        <v>8001043586</v>
      </c>
      <c r="W63" s="202">
        <f>SUMIF('All 539A Disbursements'!$F:$F,V63,'All 539A Disbursements'!$G:$G)</f>
        <v>215029</v>
      </c>
      <c r="X63" s="202" t="str">
        <f t="shared" ref="X63:Z63" si="1211">$B63&amp;Y$1</f>
        <v>8001043617</v>
      </c>
      <c r="Y63" s="202">
        <f>SUMIF('All 539A Disbursements'!$F:$F,X63,'All 539A Disbursements'!$G:$G)</f>
        <v>153618</v>
      </c>
      <c r="Z63" s="202" t="str">
        <f t="shared" si="1211"/>
        <v>8001043647</v>
      </c>
      <c r="AA63" s="202">
        <f>SUMIF('All 539A Disbursements'!$F:$F,Z63,'All 539A Disbursements'!$G:$G)</f>
        <v>116948</v>
      </c>
      <c r="AB63" s="202" t="str">
        <f t="shared" ref="AB63" si="1212">$B63&amp;AC$1</f>
        <v>8001043678</v>
      </c>
      <c r="AC63" s="202">
        <f>SUMIF('All 539A Disbursements'!$F:$F,AB63,'All 539A Disbursements'!$G:$G)</f>
        <v>0</v>
      </c>
      <c r="AD63" s="202" t="str">
        <f t="shared" ref="AD63" si="1213">$B63&amp;AE$1</f>
        <v>8001043709</v>
      </c>
      <c r="AE63" s="202">
        <f>SUMIF('All 539A Disbursements'!$F:$F,AD63,'All 539A Disbursements'!$G:$G)</f>
        <v>50230</v>
      </c>
      <c r="AF63" s="202" t="str">
        <f t="shared" ref="AF63" si="1214">$B63&amp;AG$1</f>
        <v>8001043739</v>
      </c>
      <c r="AG63" s="202">
        <f>SUMIF('All 539A Disbursements'!$F:$F,AF63,'All 539A Disbursements'!$G:$G)</f>
        <v>0</v>
      </c>
      <c r="AH63" s="202" t="str">
        <f t="shared" ref="AH63" si="1215">$B63&amp;AI$1</f>
        <v>8001043770</v>
      </c>
      <c r="AI63" s="202">
        <f>SUMIF('All 539A Disbursements'!$F:$F,AH63,'All 539A Disbursements'!$G:$G)</f>
        <v>0</v>
      </c>
      <c r="AJ63" s="202" t="str">
        <f t="shared" ref="AJ63" si="1216">$B63&amp;AK$1</f>
        <v>8001043800</v>
      </c>
      <c r="AK63" s="202">
        <f>SUMIF('All 539A Disbursements'!$F:$F,AJ63,'All 539A Disbursements'!$G:$G)</f>
        <v>0</v>
      </c>
      <c r="AL63" s="202" t="str">
        <f t="shared" ref="AL63" si="1217">$B63&amp;AM$1</f>
        <v>8001043831</v>
      </c>
      <c r="AM63" s="202">
        <f>SUMIF('All 539A Disbursements'!$F:$F,AL63,'All 539A Disbursements'!$G:$G)</f>
        <v>216511</v>
      </c>
      <c r="AN63" s="202" t="str">
        <f t="shared" ref="AN63" si="1218">$B63&amp;AO$1</f>
        <v>8001043862</v>
      </c>
      <c r="AO63" s="202">
        <f>SUMIF('All 539A Disbursements'!$F:$F,AN63,'All 539A Disbursements'!$G:$G)</f>
        <v>0</v>
      </c>
      <c r="AP63" s="202" t="str">
        <f t="shared" ref="AP63:AR63" si="1219">$B63&amp;AQ$1</f>
        <v>8001043891</v>
      </c>
      <c r="AQ63" s="202">
        <f>SUMIF('All 539A Disbursements'!$F:$F,AP63,'All 539A Disbursements'!$G:$G)</f>
        <v>0</v>
      </c>
      <c r="AR63" s="202" t="str">
        <f t="shared" si="1219"/>
        <v>8001043922</v>
      </c>
      <c r="AS63" s="202">
        <f>SUMIF('All 539A Disbursements'!$F:$F,AR63,'All 539A Disbursements'!$G:$G)</f>
        <v>0</v>
      </c>
      <c r="AT63" s="202" t="str">
        <f t="shared" ref="AT63" si="1220">$B63&amp;AU$1</f>
        <v>8001043952</v>
      </c>
      <c r="AU63" s="202">
        <f>SUMIF('All 539A Disbursements'!$F:$F,AT63,'All 539A Disbursements'!$G:$G)</f>
        <v>0</v>
      </c>
      <c r="AV63" s="202" t="str">
        <f t="shared" ref="AV63:AX63" si="1221">$B63&amp;AW$1</f>
        <v>8001043983</v>
      </c>
      <c r="AW63" s="202">
        <f>SUMIF('All 539A Disbursements'!$F:$F,AV63,'All 539A Disbursements'!$G:$G)</f>
        <v>0</v>
      </c>
      <c r="AX63" s="202" t="str">
        <f t="shared" si="1221"/>
        <v>8001044013</v>
      </c>
      <c r="AY63" s="202">
        <f>SUMIF('All 539A Disbursements'!$F:$F,AX63,'All 539A Disbursements'!$G:$G)</f>
        <v>0</v>
      </c>
      <c r="AZ63" s="202" t="str">
        <f t="shared" ref="AZ63" si="1222">$B63&amp;BA$1</f>
        <v>8001044044</v>
      </c>
      <c r="BA63" s="202">
        <f>SUMIF('All 539A Disbursements'!$F:$F,AZ63,'All 539A Disbursements'!$G:$G)</f>
        <v>0</v>
      </c>
      <c r="BB63" s="202" t="str">
        <f t="shared" ref="BB63" si="1223">$B63&amp;BC$1</f>
        <v>8001044075</v>
      </c>
      <c r="BC63" s="202">
        <f>SUMIF('All 539A Disbursements'!$F:$F,BB63,'All 539A Disbursements'!$G:$G)</f>
        <v>0</v>
      </c>
      <c r="BD63" s="202" t="str">
        <f t="shared" ref="BD63:BH63" si="1224">$B63&amp;BE$1</f>
        <v>8001044105</v>
      </c>
      <c r="BE63" s="202">
        <f>SUMIF('All 539A Disbursements'!$F:$F,BD63,'All 539A Disbursements'!$G:$G)</f>
        <v>0</v>
      </c>
      <c r="BF63" s="202" t="str">
        <f t="shared" si="22"/>
        <v>8001044136</v>
      </c>
      <c r="BG63" s="202">
        <f>SUMIF('All 539A Disbursements'!$F:$F,BF63,'All 539A Disbursements'!$G:$G)</f>
        <v>0</v>
      </c>
      <c r="BH63" s="202" t="str">
        <f t="shared" si="1224"/>
        <v>8001044166</v>
      </c>
      <c r="BI63" s="202">
        <f>SUMIF('All 539A Disbursements'!$F:$F,BH63,'All 539A Disbursements'!$G:$G)</f>
        <v>0</v>
      </c>
      <c r="BJ63" s="202">
        <f t="shared" si="23"/>
        <v>2153454</v>
      </c>
      <c r="BK63" s="203">
        <f t="shared" si="24"/>
        <v>0</v>
      </c>
    </row>
    <row r="64" spans="1:64" s="199" customFormat="1" x14ac:dyDescent="0.2">
      <c r="A64" s="205" t="s">
        <v>62</v>
      </c>
      <c r="B64" s="205" t="s">
        <v>62</v>
      </c>
      <c r="C64" s="206" t="s">
        <v>179</v>
      </c>
      <c r="D64" s="207">
        <f>VLOOKUP(B64,'18-19 Allocation'!A:C,3,FALSE)</f>
        <v>141962</v>
      </c>
      <c r="E64" s="207">
        <v>0</v>
      </c>
      <c r="F64" s="207">
        <f t="shared" si="0"/>
        <v>141962</v>
      </c>
      <c r="G64" s="207">
        <f>-SUMIF('All 539A Disbursements'!A:A,Recon!A:A,'All 539A Disbursements'!G:G)</f>
        <v>-141962</v>
      </c>
      <c r="H64" s="207" t="str">
        <f t="shared" si="1"/>
        <v>6605043374</v>
      </c>
      <c r="I64" s="207">
        <f>SUMIF('All 539A Disbursements'!$F:$F,H64,'All 539A Disbursements'!$G:$G)</f>
        <v>0</v>
      </c>
      <c r="J64" s="207" t="str">
        <f t="shared" si="1"/>
        <v>6605043405</v>
      </c>
      <c r="K64" s="207">
        <f>SUMIF('All 539A Disbursements'!$F:$F,J64,'All 539A Disbursements'!$G:$G)</f>
        <v>0</v>
      </c>
      <c r="L64" s="207" t="str">
        <f t="shared" ref="L64" si="1225">$B64&amp;M$1</f>
        <v>6605043435</v>
      </c>
      <c r="M64" s="207">
        <f>SUMIF('All 539A Disbursements'!$F:$F,L64,'All 539A Disbursements'!$G:$G)</f>
        <v>0</v>
      </c>
      <c r="N64" s="207" t="str">
        <f t="shared" ref="N64" si="1226">$B64&amp;O$1</f>
        <v>6605043466</v>
      </c>
      <c r="O64" s="207">
        <f>SUMIF('All 539A Disbursements'!$F:$F,N64,'All 539A Disbursements'!$G:$G)</f>
        <v>0</v>
      </c>
      <c r="P64" s="207" t="str">
        <f t="shared" ref="P64" si="1227">$B64&amp;Q$1</f>
        <v>6605043497</v>
      </c>
      <c r="Q64" s="207">
        <f>SUMIF('All 539A Disbursements'!$F:$F,P64,'All 539A Disbursements'!$G:$G)</f>
        <v>0</v>
      </c>
      <c r="R64" s="207" t="str">
        <f t="shared" ref="R64" si="1228">$B64&amp;S$1</f>
        <v>6605043525</v>
      </c>
      <c r="S64" s="207">
        <f>SUMIF('All 539A Disbursements'!$F:$F,R64,'All 539A Disbursements'!$G:$G)</f>
        <v>0</v>
      </c>
      <c r="T64" s="207" t="str">
        <f t="shared" ref="T64" si="1229">$B64&amp;U$1</f>
        <v>6605043556</v>
      </c>
      <c r="U64" s="207">
        <f>SUMIF('All 539A Disbursements'!$F:$F,T64,'All 539A Disbursements'!$G:$G)</f>
        <v>0</v>
      </c>
      <c r="V64" s="207" t="str">
        <f t="shared" ref="V64" si="1230">$B64&amp;W$1</f>
        <v>6605043586</v>
      </c>
      <c r="W64" s="207">
        <f>SUMIF('All 539A Disbursements'!$F:$F,V64,'All 539A Disbursements'!$G:$G)</f>
        <v>0</v>
      </c>
      <c r="X64" s="207" t="str">
        <f t="shared" ref="X64:Z64" si="1231">$B64&amp;Y$1</f>
        <v>6605043617</v>
      </c>
      <c r="Y64" s="207">
        <f>SUMIF('All 539A Disbursements'!$F:$F,X64,'All 539A Disbursements'!$G:$G)</f>
        <v>0</v>
      </c>
      <c r="Z64" s="207" t="str">
        <f t="shared" si="1231"/>
        <v>6605043647</v>
      </c>
      <c r="AA64" s="207">
        <f>SUMIF('All 539A Disbursements'!$F:$F,Z64,'All 539A Disbursements'!$G:$G)</f>
        <v>0</v>
      </c>
      <c r="AB64" s="207" t="str">
        <f t="shared" ref="AB64" si="1232">$B64&amp;AC$1</f>
        <v>6605043678</v>
      </c>
      <c r="AC64" s="207">
        <f>SUMIF('All 539A Disbursements'!$F:$F,AB64,'All 539A Disbursements'!$G:$G)</f>
        <v>0</v>
      </c>
      <c r="AD64" s="207" t="str">
        <f t="shared" ref="AD64" si="1233">$B64&amp;AE$1</f>
        <v>6605043709</v>
      </c>
      <c r="AE64" s="207">
        <f>SUMIF('All 539A Disbursements'!$F:$F,AD64,'All 539A Disbursements'!$G:$G)</f>
        <v>0</v>
      </c>
      <c r="AF64" s="207" t="str">
        <f t="shared" ref="AF64" si="1234">$B64&amp;AG$1</f>
        <v>6605043739</v>
      </c>
      <c r="AG64" s="207">
        <f>SUMIF('All 539A Disbursements'!$F:$F,AF64,'All 539A Disbursements'!$G:$G)</f>
        <v>0</v>
      </c>
      <c r="AH64" s="207" t="str">
        <f t="shared" ref="AH64" si="1235">$B64&amp;AI$1</f>
        <v>6605043770</v>
      </c>
      <c r="AI64" s="207">
        <f>SUMIF('All 539A Disbursements'!$F:$F,AH64,'All 539A Disbursements'!$G:$G)</f>
        <v>77362.62</v>
      </c>
      <c r="AJ64" s="207" t="str">
        <f t="shared" ref="AJ64" si="1236">$B64&amp;AK$1</f>
        <v>6605043800</v>
      </c>
      <c r="AK64" s="207">
        <f>SUMIF('All 539A Disbursements'!$F:$F,AJ64,'All 539A Disbursements'!$G:$G)</f>
        <v>0</v>
      </c>
      <c r="AL64" s="207" t="str">
        <f t="shared" ref="AL64" si="1237">$B64&amp;AM$1</f>
        <v>6605043831</v>
      </c>
      <c r="AM64" s="207">
        <f>SUMIF('All 539A Disbursements'!$F:$F,AL64,'All 539A Disbursements'!$G:$G)</f>
        <v>0</v>
      </c>
      <c r="AN64" s="207" t="str">
        <f t="shared" ref="AN64" si="1238">$B64&amp;AO$1</f>
        <v>6605043862</v>
      </c>
      <c r="AO64" s="207">
        <f>SUMIF('All 539A Disbursements'!$F:$F,AN64,'All 539A Disbursements'!$G:$G)</f>
        <v>0</v>
      </c>
      <c r="AP64" s="207" t="str">
        <f t="shared" ref="AP64:AR64" si="1239">$B64&amp;AQ$1</f>
        <v>6605043891</v>
      </c>
      <c r="AQ64" s="207">
        <f>SUMIF('All 539A Disbursements'!$F:$F,AP64,'All 539A Disbursements'!$G:$G)</f>
        <v>0</v>
      </c>
      <c r="AR64" s="207" t="str">
        <f t="shared" si="1239"/>
        <v>6605043922</v>
      </c>
      <c r="AS64" s="207">
        <f>SUMIF('All 539A Disbursements'!$F:$F,AR64,'All 539A Disbursements'!$G:$G)</f>
        <v>0</v>
      </c>
      <c r="AT64" s="207" t="str">
        <f t="shared" ref="AT64" si="1240">$B64&amp;AU$1</f>
        <v>6605043952</v>
      </c>
      <c r="AU64" s="207">
        <f>SUMIF('All 539A Disbursements'!$F:$F,AT64,'All 539A Disbursements'!$G:$G)</f>
        <v>0</v>
      </c>
      <c r="AV64" s="207" t="str">
        <f t="shared" ref="AV64:AX64" si="1241">$B64&amp;AW$1</f>
        <v>6605043983</v>
      </c>
      <c r="AW64" s="207">
        <f>SUMIF('All 539A Disbursements'!$F:$F,AV64,'All 539A Disbursements'!$G:$G)</f>
        <v>0</v>
      </c>
      <c r="AX64" s="207" t="str">
        <f t="shared" si="1241"/>
        <v>6605044013</v>
      </c>
      <c r="AY64" s="207">
        <f>SUMIF('All 539A Disbursements'!$F:$F,AX64,'All 539A Disbursements'!$G:$G)</f>
        <v>64599.38</v>
      </c>
      <c r="AZ64" s="207" t="str">
        <f t="shared" ref="AZ64" si="1242">$B64&amp;BA$1</f>
        <v>6605044044</v>
      </c>
      <c r="BA64" s="207">
        <f>SUMIF('All 539A Disbursements'!$F:$F,AZ64,'All 539A Disbursements'!$G:$G)</f>
        <v>0</v>
      </c>
      <c r="BB64" s="207" t="str">
        <f t="shared" ref="BB64" si="1243">$B64&amp;BC$1</f>
        <v>6605044075</v>
      </c>
      <c r="BC64" s="207">
        <f>SUMIF('All 539A Disbursements'!$F:$F,BB64,'All 539A Disbursements'!$G:$G)</f>
        <v>0</v>
      </c>
      <c r="BD64" s="207" t="str">
        <f t="shared" ref="BD64:BH64" si="1244">$B64&amp;BE$1</f>
        <v>6605044105</v>
      </c>
      <c r="BE64" s="207">
        <f>SUMIF('All 539A Disbursements'!$F:$F,BD64,'All 539A Disbursements'!$G:$G)</f>
        <v>0</v>
      </c>
      <c r="BF64" s="207" t="str">
        <f t="shared" si="22"/>
        <v>6605044136</v>
      </c>
      <c r="BG64" s="207">
        <f>SUMIF('All 539A Disbursements'!$F:$F,BF64,'All 539A Disbursements'!$G:$G)</f>
        <v>0</v>
      </c>
      <c r="BH64" s="207" t="str">
        <f t="shared" si="1244"/>
        <v>6605044166</v>
      </c>
      <c r="BI64" s="207">
        <f>SUMIF('All 539A Disbursements'!$F:$F,BH64,'All 539A Disbursements'!$G:$G)</f>
        <v>0</v>
      </c>
      <c r="BJ64" s="207">
        <f t="shared" si="23"/>
        <v>141962</v>
      </c>
      <c r="BK64" s="208">
        <f t="shared" si="24"/>
        <v>0</v>
      </c>
      <c r="BL64" s="198"/>
    </row>
    <row r="65" spans="1:64" x14ac:dyDescent="0.2">
      <c r="A65" s="200" t="s">
        <v>61</v>
      </c>
      <c r="B65" s="200" t="s">
        <v>61</v>
      </c>
      <c r="C65" s="201" t="s">
        <v>180</v>
      </c>
      <c r="D65" s="202">
        <f>VLOOKUP(B65,'18-19 Allocation'!A:C,3,FALSE)</f>
        <v>15502</v>
      </c>
      <c r="E65" s="202">
        <v>0</v>
      </c>
      <c r="F65" s="202">
        <f t="shared" si="0"/>
        <v>15502</v>
      </c>
      <c r="G65" s="202">
        <f>-SUMIF('All 539A Disbursements'!A:A,Recon!A:A,'All 539A Disbursements'!G:G)</f>
        <v>-15502</v>
      </c>
      <c r="H65" s="202" t="str">
        <f t="shared" si="1"/>
        <v>6606043374</v>
      </c>
      <c r="I65" s="202">
        <f>SUMIF('All 539A Disbursements'!$F:$F,H65,'All 539A Disbursements'!$G:$G)</f>
        <v>0</v>
      </c>
      <c r="J65" s="202" t="str">
        <f t="shared" si="1"/>
        <v>6606043405</v>
      </c>
      <c r="K65" s="202">
        <f>SUMIF('All 539A Disbursements'!$F:$F,J65,'All 539A Disbursements'!$G:$G)</f>
        <v>0</v>
      </c>
      <c r="L65" s="202" t="str">
        <f t="shared" ref="L65" si="1245">$B65&amp;M$1</f>
        <v>6606043435</v>
      </c>
      <c r="M65" s="202">
        <f>SUMIF('All 539A Disbursements'!$F:$F,L65,'All 539A Disbursements'!$G:$G)</f>
        <v>15502</v>
      </c>
      <c r="N65" s="202" t="str">
        <f t="shared" ref="N65" si="1246">$B65&amp;O$1</f>
        <v>6606043466</v>
      </c>
      <c r="O65" s="202">
        <f>SUMIF('All 539A Disbursements'!$F:$F,N65,'All 539A Disbursements'!$G:$G)</f>
        <v>0</v>
      </c>
      <c r="P65" s="202" t="str">
        <f t="shared" ref="P65" si="1247">$B65&amp;Q$1</f>
        <v>6606043497</v>
      </c>
      <c r="Q65" s="202">
        <f>SUMIF('All 539A Disbursements'!$F:$F,P65,'All 539A Disbursements'!$G:$G)</f>
        <v>0</v>
      </c>
      <c r="R65" s="202" t="str">
        <f t="shared" ref="R65" si="1248">$B65&amp;S$1</f>
        <v>6606043525</v>
      </c>
      <c r="S65" s="202">
        <f>SUMIF('All 539A Disbursements'!$F:$F,R65,'All 539A Disbursements'!$G:$G)</f>
        <v>0</v>
      </c>
      <c r="T65" s="202" t="str">
        <f t="shared" ref="T65" si="1249">$B65&amp;U$1</f>
        <v>6606043556</v>
      </c>
      <c r="U65" s="202">
        <f>SUMIF('All 539A Disbursements'!$F:$F,T65,'All 539A Disbursements'!$G:$G)</f>
        <v>0</v>
      </c>
      <c r="V65" s="202" t="str">
        <f t="shared" ref="V65" si="1250">$B65&amp;W$1</f>
        <v>6606043586</v>
      </c>
      <c r="W65" s="202">
        <f>SUMIF('All 539A Disbursements'!$F:$F,V65,'All 539A Disbursements'!$G:$G)</f>
        <v>0</v>
      </c>
      <c r="X65" s="202" t="str">
        <f t="shared" ref="X65:Z65" si="1251">$B65&amp;Y$1</f>
        <v>6606043617</v>
      </c>
      <c r="Y65" s="202">
        <f>SUMIF('All 539A Disbursements'!$F:$F,X65,'All 539A Disbursements'!$G:$G)</f>
        <v>0</v>
      </c>
      <c r="Z65" s="202" t="str">
        <f t="shared" si="1251"/>
        <v>6606043647</v>
      </c>
      <c r="AA65" s="202">
        <f>SUMIF('All 539A Disbursements'!$F:$F,Z65,'All 539A Disbursements'!$G:$G)</f>
        <v>0</v>
      </c>
      <c r="AB65" s="202" t="str">
        <f t="shared" ref="AB65" si="1252">$B65&amp;AC$1</f>
        <v>6606043678</v>
      </c>
      <c r="AC65" s="202">
        <f>SUMIF('All 539A Disbursements'!$F:$F,AB65,'All 539A Disbursements'!$G:$G)</f>
        <v>0</v>
      </c>
      <c r="AD65" s="202" t="str">
        <f t="shared" ref="AD65" si="1253">$B65&amp;AE$1</f>
        <v>6606043709</v>
      </c>
      <c r="AE65" s="202">
        <f>SUMIF('All 539A Disbursements'!$F:$F,AD65,'All 539A Disbursements'!$G:$G)</f>
        <v>0</v>
      </c>
      <c r="AF65" s="202" t="str">
        <f t="shared" ref="AF65" si="1254">$B65&amp;AG$1</f>
        <v>6606043739</v>
      </c>
      <c r="AG65" s="202">
        <f>SUMIF('All 539A Disbursements'!$F:$F,AF65,'All 539A Disbursements'!$G:$G)</f>
        <v>0</v>
      </c>
      <c r="AH65" s="202" t="str">
        <f t="shared" ref="AH65" si="1255">$B65&amp;AI$1</f>
        <v>6606043770</v>
      </c>
      <c r="AI65" s="202">
        <f>SUMIF('All 539A Disbursements'!$F:$F,AH65,'All 539A Disbursements'!$G:$G)</f>
        <v>0</v>
      </c>
      <c r="AJ65" s="202" t="str">
        <f t="shared" ref="AJ65" si="1256">$B65&amp;AK$1</f>
        <v>6606043800</v>
      </c>
      <c r="AK65" s="202">
        <f>SUMIF('All 539A Disbursements'!$F:$F,AJ65,'All 539A Disbursements'!$G:$G)</f>
        <v>0</v>
      </c>
      <c r="AL65" s="202" t="str">
        <f t="shared" ref="AL65" si="1257">$B65&amp;AM$1</f>
        <v>6606043831</v>
      </c>
      <c r="AM65" s="202">
        <f>SUMIF('All 539A Disbursements'!$F:$F,AL65,'All 539A Disbursements'!$G:$G)</f>
        <v>0</v>
      </c>
      <c r="AN65" s="202" t="str">
        <f t="shared" ref="AN65" si="1258">$B65&amp;AO$1</f>
        <v>6606043862</v>
      </c>
      <c r="AO65" s="202">
        <f>SUMIF('All 539A Disbursements'!$F:$F,AN65,'All 539A Disbursements'!$G:$G)</f>
        <v>0</v>
      </c>
      <c r="AP65" s="202" t="str">
        <f t="shared" ref="AP65:AR65" si="1259">$B65&amp;AQ$1</f>
        <v>6606043891</v>
      </c>
      <c r="AQ65" s="202">
        <f>SUMIF('All 539A Disbursements'!$F:$F,AP65,'All 539A Disbursements'!$G:$G)</f>
        <v>0</v>
      </c>
      <c r="AR65" s="202" t="str">
        <f t="shared" si="1259"/>
        <v>6606043922</v>
      </c>
      <c r="AS65" s="202">
        <f>SUMIF('All 539A Disbursements'!$F:$F,AR65,'All 539A Disbursements'!$G:$G)</f>
        <v>0</v>
      </c>
      <c r="AT65" s="202" t="str">
        <f t="shared" ref="AT65" si="1260">$B65&amp;AU$1</f>
        <v>6606043952</v>
      </c>
      <c r="AU65" s="202">
        <f>SUMIF('All 539A Disbursements'!$F:$F,AT65,'All 539A Disbursements'!$G:$G)</f>
        <v>0</v>
      </c>
      <c r="AV65" s="202" t="str">
        <f t="shared" ref="AV65:AX65" si="1261">$B65&amp;AW$1</f>
        <v>6606043983</v>
      </c>
      <c r="AW65" s="202">
        <f>SUMIF('All 539A Disbursements'!$F:$F,AV65,'All 539A Disbursements'!$G:$G)</f>
        <v>0</v>
      </c>
      <c r="AX65" s="202" t="str">
        <f t="shared" si="1261"/>
        <v>6606044013</v>
      </c>
      <c r="AY65" s="202">
        <f>SUMIF('All 539A Disbursements'!$F:$F,AX65,'All 539A Disbursements'!$G:$G)</f>
        <v>0</v>
      </c>
      <c r="AZ65" s="202" t="str">
        <f t="shared" ref="AZ65" si="1262">$B65&amp;BA$1</f>
        <v>6606044044</v>
      </c>
      <c r="BA65" s="202">
        <f>SUMIF('All 539A Disbursements'!$F:$F,AZ65,'All 539A Disbursements'!$G:$G)</f>
        <v>0</v>
      </c>
      <c r="BB65" s="202" t="str">
        <f t="shared" ref="BB65" si="1263">$B65&amp;BC$1</f>
        <v>6606044075</v>
      </c>
      <c r="BC65" s="202">
        <f>SUMIF('All 539A Disbursements'!$F:$F,BB65,'All 539A Disbursements'!$G:$G)</f>
        <v>0</v>
      </c>
      <c r="BD65" s="202" t="str">
        <f t="shared" ref="BD65:BH65" si="1264">$B65&amp;BE$1</f>
        <v>6606044105</v>
      </c>
      <c r="BE65" s="202">
        <f>SUMIF('All 539A Disbursements'!$F:$F,BD65,'All 539A Disbursements'!$G:$G)</f>
        <v>0</v>
      </c>
      <c r="BF65" s="202" t="str">
        <f t="shared" si="22"/>
        <v>6606044136</v>
      </c>
      <c r="BG65" s="202">
        <f>SUMIF('All 539A Disbursements'!$F:$F,BF65,'All 539A Disbursements'!$G:$G)</f>
        <v>0</v>
      </c>
      <c r="BH65" s="202" t="str">
        <f t="shared" si="1264"/>
        <v>6606044166</v>
      </c>
      <c r="BI65" s="202">
        <f>SUMIF('All 539A Disbursements'!$F:$F,BH65,'All 539A Disbursements'!$G:$G)</f>
        <v>0</v>
      </c>
      <c r="BJ65" s="202">
        <f t="shared" si="23"/>
        <v>15502</v>
      </c>
      <c r="BK65" s="203">
        <f t="shared" si="24"/>
        <v>0</v>
      </c>
    </row>
    <row r="66" spans="1:64" s="199" customFormat="1" x14ac:dyDescent="0.2">
      <c r="A66" s="205" t="s">
        <v>63</v>
      </c>
      <c r="B66" s="205" t="s">
        <v>63</v>
      </c>
      <c r="C66" s="206" t="s">
        <v>3</v>
      </c>
      <c r="D66" s="207">
        <f>VLOOKUP(B66,'18-19 Allocation'!A:C,3,FALSE)</f>
        <v>44834</v>
      </c>
      <c r="E66" s="207">
        <v>0</v>
      </c>
      <c r="F66" s="207">
        <f t="shared" si="0"/>
        <v>44834</v>
      </c>
      <c r="G66" s="207">
        <f>-SUMIF('All 539A Disbursements'!A:A,Recon!A:A,'All 539A Disbursements'!G:G)</f>
        <v>-44834</v>
      </c>
      <c r="H66" s="207" t="str">
        <f t="shared" si="1"/>
        <v>6607043374</v>
      </c>
      <c r="I66" s="207">
        <f>SUMIF('All 539A Disbursements'!$F:$F,H66,'All 539A Disbursements'!$G:$G)</f>
        <v>0</v>
      </c>
      <c r="J66" s="207" t="str">
        <f t="shared" si="1"/>
        <v>6607043405</v>
      </c>
      <c r="K66" s="207">
        <f>SUMIF('All 539A Disbursements'!$F:$F,J66,'All 539A Disbursements'!$G:$G)</f>
        <v>0</v>
      </c>
      <c r="L66" s="207" t="str">
        <f t="shared" ref="L66" si="1265">$B66&amp;M$1</f>
        <v>6607043435</v>
      </c>
      <c r="M66" s="207">
        <f>SUMIF('All 539A Disbursements'!$F:$F,L66,'All 539A Disbursements'!$G:$G)</f>
        <v>0</v>
      </c>
      <c r="N66" s="207" t="str">
        <f t="shared" ref="N66" si="1266">$B66&amp;O$1</f>
        <v>6607043466</v>
      </c>
      <c r="O66" s="207">
        <f>SUMIF('All 539A Disbursements'!$F:$F,N66,'All 539A Disbursements'!$G:$G)</f>
        <v>0</v>
      </c>
      <c r="P66" s="207" t="str">
        <f t="shared" ref="P66" si="1267">$B66&amp;Q$1</f>
        <v>6607043497</v>
      </c>
      <c r="Q66" s="207">
        <f>SUMIF('All 539A Disbursements'!$F:$F,P66,'All 539A Disbursements'!$G:$G)</f>
        <v>0</v>
      </c>
      <c r="R66" s="207" t="str">
        <f t="shared" ref="R66" si="1268">$B66&amp;S$1</f>
        <v>6607043525</v>
      </c>
      <c r="S66" s="207">
        <f>SUMIF('All 539A Disbursements'!$F:$F,R66,'All 539A Disbursements'!$G:$G)</f>
        <v>0</v>
      </c>
      <c r="T66" s="207" t="str">
        <f t="shared" ref="T66" si="1269">$B66&amp;U$1</f>
        <v>6607043556</v>
      </c>
      <c r="U66" s="207">
        <f>SUMIF('All 539A Disbursements'!$F:$F,T66,'All 539A Disbursements'!$G:$G)</f>
        <v>0</v>
      </c>
      <c r="V66" s="207" t="str">
        <f t="shared" ref="V66" si="1270">$B66&amp;W$1</f>
        <v>6607043586</v>
      </c>
      <c r="W66" s="207">
        <f>SUMIF('All 539A Disbursements'!$F:$F,V66,'All 539A Disbursements'!$G:$G)</f>
        <v>0</v>
      </c>
      <c r="X66" s="207" t="str">
        <f t="shared" ref="X66:Z66" si="1271">$B66&amp;Y$1</f>
        <v>6607043617</v>
      </c>
      <c r="Y66" s="207">
        <f>SUMIF('All 539A Disbursements'!$F:$F,X66,'All 539A Disbursements'!$G:$G)</f>
        <v>0</v>
      </c>
      <c r="Z66" s="207" t="str">
        <f t="shared" si="1271"/>
        <v>6607043647</v>
      </c>
      <c r="AA66" s="207">
        <f>SUMIF('All 539A Disbursements'!$F:$F,Z66,'All 539A Disbursements'!$G:$G)</f>
        <v>4792.3100000000004</v>
      </c>
      <c r="AB66" s="207" t="str">
        <f t="shared" ref="AB66" si="1272">$B66&amp;AC$1</f>
        <v>6607043678</v>
      </c>
      <c r="AC66" s="207">
        <f>SUMIF('All 539A Disbursements'!$F:$F,AB66,'All 539A Disbursements'!$G:$G)</f>
        <v>0</v>
      </c>
      <c r="AD66" s="207" t="str">
        <f t="shared" ref="AD66" si="1273">$B66&amp;AE$1</f>
        <v>6607043709</v>
      </c>
      <c r="AE66" s="207">
        <f>SUMIF('All 539A Disbursements'!$F:$F,AD66,'All 539A Disbursements'!$G:$G)</f>
        <v>0</v>
      </c>
      <c r="AF66" s="207" t="str">
        <f t="shared" ref="AF66" si="1274">$B66&amp;AG$1</f>
        <v>6607043739</v>
      </c>
      <c r="AG66" s="207">
        <f>SUMIF('All 539A Disbursements'!$F:$F,AF66,'All 539A Disbursements'!$G:$G)</f>
        <v>0</v>
      </c>
      <c r="AH66" s="207" t="str">
        <f t="shared" ref="AH66" si="1275">$B66&amp;AI$1</f>
        <v>6607043770</v>
      </c>
      <c r="AI66" s="207">
        <f>SUMIF('All 539A Disbursements'!$F:$F,AH66,'All 539A Disbursements'!$G:$G)</f>
        <v>0</v>
      </c>
      <c r="AJ66" s="207" t="str">
        <f t="shared" ref="AJ66" si="1276">$B66&amp;AK$1</f>
        <v>6607043800</v>
      </c>
      <c r="AK66" s="207">
        <f>SUMIF('All 539A Disbursements'!$F:$F,AJ66,'All 539A Disbursements'!$G:$G)</f>
        <v>6122.14</v>
      </c>
      <c r="AL66" s="207" t="str">
        <f t="shared" ref="AL66" si="1277">$B66&amp;AM$1</f>
        <v>6607043831</v>
      </c>
      <c r="AM66" s="207">
        <f>SUMIF('All 539A Disbursements'!$F:$F,AL66,'All 539A Disbursements'!$G:$G)</f>
        <v>0</v>
      </c>
      <c r="AN66" s="207" t="str">
        <f t="shared" ref="AN66" si="1278">$B66&amp;AO$1</f>
        <v>6607043862</v>
      </c>
      <c r="AO66" s="207">
        <f>SUMIF('All 539A Disbursements'!$F:$F,AN66,'All 539A Disbursements'!$G:$G)</f>
        <v>6374.76</v>
      </c>
      <c r="AP66" s="207" t="str">
        <f t="shared" ref="AP66:AR66" si="1279">$B66&amp;AQ$1</f>
        <v>6607043891</v>
      </c>
      <c r="AQ66" s="207">
        <f>SUMIF('All 539A Disbursements'!$F:$F,AP66,'All 539A Disbursements'!$G:$G)</f>
        <v>0</v>
      </c>
      <c r="AR66" s="207" t="str">
        <f t="shared" si="1279"/>
        <v>6607043922</v>
      </c>
      <c r="AS66" s="207">
        <f>SUMIF('All 539A Disbursements'!$F:$F,AR66,'All 539A Disbursements'!$G:$G)</f>
        <v>0</v>
      </c>
      <c r="AT66" s="207" t="str">
        <f t="shared" ref="AT66" si="1280">$B66&amp;AU$1</f>
        <v>6607043952</v>
      </c>
      <c r="AU66" s="207">
        <f>SUMIF('All 539A Disbursements'!$F:$F,AT66,'All 539A Disbursements'!$G:$G)</f>
        <v>10509.37</v>
      </c>
      <c r="AV66" s="207" t="str">
        <f t="shared" ref="AV66:AX66" si="1281">$B66&amp;AW$1</f>
        <v>6607043983</v>
      </c>
      <c r="AW66" s="207">
        <f>SUMIF('All 539A Disbursements'!$F:$F,AV66,'All 539A Disbursements'!$G:$G)</f>
        <v>0</v>
      </c>
      <c r="AX66" s="207" t="str">
        <f t="shared" si="1281"/>
        <v>6607044013</v>
      </c>
      <c r="AY66" s="207">
        <f>SUMIF('All 539A Disbursements'!$F:$F,AX66,'All 539A Disbursements'!$G:$G)</f>
        <v>7151.11</v>
      </c>
      <c r="AZ66" s="207" t="str">
        <f t="shared" ref="AZ66" si="1282">$B66&amp;BA$1</f>
        <v>6607044044</v>
      </c>
      <c r="BA66" s="207">
        <f>SUMIF('All 539A Disbursements'!$F:$F,AZ66,'All 539A Disbursements'!$G:$G)</f>
        <v>0</v>
      </c>
      <c r="BB66" s="207" t="str">
        <f t="shared" ref="BB66" si="1283">$B66&amp;BC$1</f>
        <v>6607044075</v>
      </c>
      <c r="BC66" s="207">
        <f>SUMIF('All 539A Disbursements'!$F:$F,BB66,'All 539A Disbursements'!$G:$G)</f>
        <v>0</v>
      </c>
      <c r="BD66" s="207" t="str">
        <f t="shared" ref="BD66:BH66" si="1284">$B66&amp;BE$1</f>
        <v>6607044105</v>
      </c>
      <c r="BE66" s="207">
        <f>SUMIF('All 539A Disbursements'!$F:$F,BD66,'All 539A Disbursements'!$G:$G)</f>
        <v>0</v>
      </c>
      <c r="BF66" s="207" t="str">
        <f t="shared" si="22"/>
        <v>6607044136</v>
      </c>
      <c r="BG66" s="207">
        <f>SUMIF('All 539A Disbursements'!$F:$F,BF66,'All 539A Disbursements'!$G:$G)</f>
        <v>8082.84</v>
      </c>
      <c r="BH66" s="207" t="str">
        <f t="shared" si="1284"/>
        <v>6607044166</v>
      </c>
      <c r="BI66" s="207">
        <f>SUMIF('All 539A Disbursements'!$F:$F,BH66,'All 539A Disbursements'!$G:$G)</f>
        <v>1801.47</v>
      </c>
      <c r="BJ66" s="207">
        <f t="shared" si="23"/>
        <v>44834</v>
      </c>
      <c r="BK66" s="208">
        <f>F66-BJ66</f>
        <v>0</v>
      </c>
      <c r="BL66" s="198"/>
    </row>
    <row r="67" spans="1:64" ht="13.5" thickBot="1" x14ac:dyDescent="0.25">
      <c r="A67" s="211" t="s">
        <v>64</v>
      </c>
      <c r="B67" s="211" t="s">
        <v>64</v>
      </c>
      <c r="C67" s="212" t="s">
        <v>4</v>
      </c>
      <c r="D67" s="213">
        <f>VLOOKUP(B67,'18-19 Allocation'!A:C,3,FALSE)</f>
        <v>142394</v>
      </c>
      <c r="E67" s="213">
        <v>0</v>
      </c>
      <c r="F67" s="213">
        <f t="shared" si="0"/>
        <v>142394</v>
      </c>
      <c r="G67" s="213">
        <f>-SUMIF('All 539A Disbursements'!A:A,Recon!A:A,'All 539A Disbursements'!G:G)</f>
        <v>-142394</v>
      </c>
      <c r="H67" s="213" t="str">
        <f t="shared" ref="H67:J67" si="1285">$B67&amp;I$1</f>
        <v>6608043374</v>
      </c>
      <c r="I67" s="213">
        <f>SUMIF('All 539A Disbursements'!$F:$F,H67,'All 539A Disbursements'!$G:$G)</f>
        <v>0</v>
      </c>
      <c r="J67" s="213" t="str">
        <f t="shared" si="1285"/>
        <v>6608043405</v>
      </c>
      <c r="K67" s="213">
        <f>SUMIF('All 539A Disbursements'!$F:$F,J67,'All 539A Disbursements'!$G:$G)</f>
        <v>0</v>
      </c>
      <c r="L67" s="213" t="str">
        <f t="shared" ref="L67" si="1286">$B67&amp;M$1</f>
        <v>6608043435</v>
      </c>
      <c r="M67" s="213">
        <f>SUMIF('All 539A Disbursements'!$F:$F,L67,'All 539A Disbursements'!$G:$G)</f>
        <v>0</v>
      </c>
      <c r="N67" s="213" t="str">
        <f t="shared" ref="N67" si="1287">$B67&amp;O$1</f>
        <v>6608043466</v>
      </c>
      <c r="O67" s="213">
        <f>SUMIF('All 539A Disbursements'!$F:$F,N67,'All 539A Disbursements'!$G:$G)</f>
        <v>0</v>
      </c>
      <c r="P67" s="213" t="str">
        <f t="shared" ref="P67" si="1288">$B67&amp;Q$1</f>
        <v>6608043497</v>
      </c>
      <c r="Q67" s="213">
        <f>SUMIF('All 539A Disbursements'!$F:$F,P67,'All 539A Disbursements'!$G:$G)</f>
        <v>0</v>
      </c>
      <c r="R67" s="213" t="str">
        <f t="shared" ref="R67" si="1289">$B67&amp;S$1</f>
        <v>6608043525</v>
      </c>
      <c r="S67" s="213">
        <f>SUMIF('All 539A Disbursements'!$F:$F,R67,'All 539A Disbursements'!$G:$G)</f>
        <v>0</v>
      </c>
      <c r="T67" s="213" t="str">
        <f t="shared" ref="T67" si="1290">$B67&amp;U$1</f>
        <v>6608043556</v>
      </c>
      <c r="U67" s="213">
        <f>SUMIF('All 539A Disbursements'!$F:$F,T67,'All 539A Disbursements'!$G:$G)</f>
        <v>0</v>
      </c>
      <c r="V67" s="213" t="str">
        <f t="shared" ref="V67" si="1291">$B67&amp;W$1</f>
        <v>6608043586</v>
      </c>
      <c r="W67" s="213">
        <f>SUMIF('All 539A Disbursements'!$F:$F,V67,'All 539A Disbursements'!$G:$G)</f>
        <v>0</v>
      </c>
      <c r="X67" s="213" t="str">
        <f t="shared" ref="X67:Z67" si="1292">$B67&amp;Y$1</f>
        <v>6608043617</v>
      </c>
      <c r="Y67" s="213">
        <f>SUMIF('All 539A Disbursements'!$F:$F,X67,'All 539A Disbursements'!$G:$G)</f>
        <v>0</v>
      </c>
      <c r="Z67" s="213" t="str">
        <f t="shared" si="1292"/>
        <v>6608043647</v>
      </c>
      <c r="AA67" s="213">
        <f>SUMIF('All 539A Disbursements'!$F:$F,Z67,'All 539A Disbursements'!$G:$G)</f>
        <v>47928.78</v>
      </c>
      <c r="AB67" s="213" t="str">
        <f t="shared" ref="AB67" si="1293">$B67&amp;AC$1</f>
        <v>6608043678</v>
      </c>
      <c r="AC67" s="213">
        <f>SUMIF('All 539A Disbursements'!$F:$F,AB67,'All 539A Disbursements'!$G:$G)</f>
        <v>0</v>
      </c>
      <c r="AD67" s="213" t="str">
        <f t="shared" ref="AD67" si="1294">$B67&amp;AE$1</f>
        <v>6608043709</v>
      </c>
      <c r="AE67" s="213">
        <f>SUMIF('All 539A Disbursements'!$F:$F,AD67,'All 539A Disbursements'!$G:$G)</f>
        <v>4624</v>
      </c>
      <c r="AF67" s="213" t="str">
        <f t="shared" ref="AF67" si="1295">$B67&amp;AG$1</f>
        <v>6608043739</v>
      </c>
      <c r="AG67" s="213">
        <f>SUMIF('All 539A Disbursements'!$F:$F,AF67,'All 539A Disbursements'!$G:$G)</f>
        <v>0</v>
      </c>
      <c r="AH67" s="213" t="str">
        <f t="shared" ref="AH67" si="1296">$B67&amp;AI$1</f>
        <v>6608043770</v>
      </c>
      <c r="AI67" s="213">
        <f>SUMIF('All 539A Disbursements'!$F:$F,AH67,'All 539A Disbursements'!$G:$G)</f>
        <v>0</v>
      </c>
      <c r="AJ67" s="213" t="str">
        <f t="shared" ref="AJ67" si="1297">$B67&amp;AK$1</f>
        <v>6608043800</v>
      </c>
      <c r="AK67" s="213">
        <f>SUMIF('All 539A Disbursements'!$F:$F,AJ67,'All 539A Disbursements'!$G:$G)</f>
        <v>0</v>
      </c>
      <c r="AL67" s="213" t="str">
        <f t="shared" ref="AL67" si="1298">$B67&amp;AM$1</f>
        <v>6608043831</v>
      </c>
      <c r="AM67" s="213">
        <f>SUMIF('All 539A Disbursements'!$F:$F,AL67,'All 539A Disbursements'!$G:$G)</f>
        <v>0</v>
      </c>
      <c r="AN67" s="213" t="str">
        <f t="shared" ref="AN67" si="1299">$B67&amp;AO$1</f>
        <v>6608043862</v>
      </c>
      <c r="AO67" s="213">
        <f>SUMIF('All 539A Disbursements'!$F:$F,AN67,'All 539A Disbursements'!$G:$G)</f>
        <v>79464.13</v>
      </c>
      <c r="AP67" s="213" t="str">
        <f t="shared" ref="AP67:AR67" si="1300">$B67&amp;AQ$1</f>
        <v>6608043891</v>
      </c>
      <c r="AQ67" s="213">
        <f>SUMIF('All 539A Disbursements'!$F:$F,AP67,'All 539A Disbursements'!$G:$G)</f>
        <v>0</v>
      </c>
      <c r="AR67" s="213" t="str">
        <f t="shared" si="1300"/>
        <v>6608043922</v>
      </c>
      <c r="AS67" s="213">
        <f>SUMIF('All 539A Disbursements'!$F:$F,AR67,'All 539A Disbursements'!$G:$G)</f>
        <v>0</v>
      </c>
      <c r="AT67" s="213" t="str">
        <f t="shared" ref="AT67" si="1301">$B67&amp;AU$1</f>
        <v>6608043952</v>
      </c>
      <c r="AU67" s="213">
        <f>SUMIF('All 539A Disbursements'!$F:$F,AT67,'All 539A Disbursements'!$G:$G)</f>
        <v>0</v>
      </c>
      <c r="AV67" s="213" t="str">
        <f t="shared" ref="AV67:AX67" si="1302">$B67&amp;AW$1</f>
        <v>6608043983</v>
      </c>
      <c r="AW67" s="213">
        <f>SUMIF('All 539A Disbursements'!$F:$F,AV67,'All 539A Disbursements'!$G:$G)</f>
        <v>10377.09</v>
      </c>
      <c r="AX67" s="213" t="str">
        <f t="shared" si="1302"/>
        <v>6608044013</v>
      </c>
      <c r="AY67" s="213">
        <f>SUMIF('All 539A Disbursements'!$F:$F,AX67,'All 539A Disbursements'!$G:$G)</f>
        <v>0</v>
      </c>
      <c r="AZ67" s="213" t="str">
        <f t="shared" ref="AZ67" si="1303">$B67&amp;BA$1</f>
        <v>6608044044</v>
      </c>
      <c r="BA67" s="213">
        <f>SUMIF('All 539A Disbursements'!$F:$F,AZ67,'All 539A Disbursements'!$G:$G)</f>
        <v>0</v>
      </c>
      <c r="BB67" s="213" t="str">
        <f t="shared" ref="BB67" si="1304">$B67&amp;BC$1</f>
        <v>6608044075</v>
      </c>
      <c r="BC67" s="213">
        <f>SUMIF('All 539A Disbursements'!$F:$F,BB67,'All 539A Disbursements'!$G:$G)</f>
        <v>0</v>
      </c>
      <c r="BD67" s="213" t="str">
        <f t="shared" ref="BD67:BH67" si="1305">$B67&amp;BE$1</f>
        <v>6608044105</v>
      </c>
      <c r="BE67" s="213">
        <f>SUMIF('All 539A Disbursements'!$F:$F,BD67,'All 539A Disbursements'!$G:$G)</f>
        <v>0</v>
      </c>
      <c r="BF67" s="213" t="str">
        <f t="shared" ref="BF67" si="1306">$B67&amp;BG$1</f>
        <v>6608044136</v>
      </c>
      <c r="BG67" s="213">
        <f>SUMIF('All 539A Disbursements'!$F:$F,BF67,'All 539A Disbursements'!$G:$G)</f>
        <v>0</v>
      </c>
      <c r="BH67" s="213" t="str">
        <f t="shared" si="1305"/>
        <v>6608044166</v>
      </c>
      <c r="BI67" s="213">
        <f>SUMIF('All 539A Disbursements'!$F:$F,BH67,'All 539A Disbursements'!$G:$G)</f>
        <v>0</v>
      </c>
      <c r="BJ67" s="213">
        <f t="shared" ref="BJ67" si="1307">BI67+BG67+BE67+BC67+BA67+AY67+AW67+AU67+AS67+AQ67+AO67+AM67+AK67+AI67+AG67+AE67+AC67+AA67+Y67+W67+U67+S67+Q67+O67+M67+K67+I67</f>
        <v>142394</v>
      </c>
      <c r="BK67" s="214">
        <f t="shared" ref="BK67" si="1308">F67-BJ67</f>
        <v>0</v>
      </c>
    </row>
    <row r="68" spans="1:64" x14ac:dyDescent="0.2"/>
    <row r="69" spans="1:64" s="218" customFormat="1" ht="13.5" thickBot="1" x14ac:dyDescent="0.25">
      <c r="A69" s="217"/>
      <c r="C69" s="218" t="s">
        <v>182</v>
      </c>
      <c r="D69" s="219">
        <f>SUM(D2:D68)</f>
        <v>154211966</v>
      </c>
      <c r="E69" s="219">
        <f t="shared" ref="E69:BJ69" si="1309">SUM(E2:E68)</f>
        <v>0</v>
      </c>
      <c r="F69" s="219">
        <f t="shared" si="1309"/>
        <v>154211966</v>
      </c>
      <c r="G69" s="219">
        <f t="shared" si="1309"/>
        <v>-154211966</v>
      </c>
      <c r="H69" s="219">
        <f t="shared" si="1309"/>
        <v>0</v>
      </c>
      <c r="I69" s="219">
        <f t="shared" si="1309"/>
        <v>9295005</v>
      </c>
      <c r="J69" s="219">
        <f t="shared" si="1309"/>
        <v>0</v>
      </c>
      <c r="K69" s="219">
        <f t="shared" si="1309"/>
        <v>7263391</v>
      </c>
      <c r="L69" s="219">
        <f t="shared" si="1309"/>
        <v>0</v>
      </c>
      <c r="M69" s="219">
        <f t="shared" si="1309"/>
        <v>8601395</v>
      </c>
      <c r="N69" s="219">
        <f t="shared" si="1309"/>
        <v>0</v>
      </c>
      <c r="O69" s="219">
        <f t="shared" si="1309"/>
        <v>10510805</v>
      </c>
      <c r="P69" s="219">
        <f t="shared" si="1309"/>
        <v>0</v>
      </c>
      <c r="Q69" s="219">
        <f t="shared" si="1309"/>
        <v>13290925</v>
      </c>
      <c r="R69" s="219">
        <f t="shared" si="1309"/>
        <v>0</v>
      </c>
      <c r="S69" s="219">
        <f t="shared" si="1309"/>
        <v>9009644</v>
      </c>
      <c r="T69" s="219">
        <f t="shared" si="1309"/>
        <v>0</v>
      </c>
      <c r="U69" s="219">
        <f t="shared" si="1309"/>
        <v>16672243</v>
      </c>
      <c r="V69" s="219">
        <f t="shared" si="1309"/>
        <v>0</v>
      </c>
      <c r="W69" s="219">
        <f t="shared" si="1309"/>
        <v>15445370.5</v>
      </c>
      <c r="X69" s="219">
        <f t="shared" si="1309"/>
        <v>0</v>
      </c>
      <c r="Y69" s="219">
        <f t="shared" si="1309"/>
        <v>18760775.140000001</v>
      </c>
      <c r="Z69" s="219">
        <f t="shared" si="1309"/>
        <v>0</v>
      </c>
      <c r="AA69" s="219">
        <f t="shared" si="1309"/>
        <v>5821966.2599999998</v>
      </c>
      <c r="AB69" s="219">
        <f t="shared" si="1309"/>
        <v>0</v>
      </c>
      <c r="AC69" s="219">
        <f t="shared" si="1309"/>
        <v>6108429.4699999988</v>
      </c>
      <c r="AD69" s="219">
        <f t="shared" si="1309"/>
        <v>0</v>
      </c>
      <c r="AE69" s="219">
        <f t="shared" si="1309"/>
        <v>13201658.940000001</v>
      </c>
      <c r="AF69" s="219">
        <f t="shared" si="1309"/>
        <v>0</v>
      </c>
      <c r="AG69" s="219">
        <f t="shared" si="1309"/>
        <v>7645643.8499999996</v>
      </c>
      <c r="AH69" s="219">
        <f t="shared" si="1309"/>
        <v>0</v>
      </c>
      <c r="AI69" s="219">
        <f t="shared" si="1309"/>
        <v>6661019.129999999</v>
      </c>
      <c r="AJ69" s="219">
        <f t="shared" si="1309"/>
        <v>0</v>
      </c>
      <c r="AK69" s="219">
        <f t="shared" si="1309"/>
        <v>1347450.5599999998</v>
      </c>
      <c r="AL69" s="219">
        <f t="shared" si="1309"/>
        <v>0</v>
      </c>
      <c r="AM69" s="219">
        <f t="shared" si="1309"/>
        <v>2770501.33</v>
      </c>
      <c r="AN69" s="219">
        <f t="shared" si="1309"/>
        <v>0</v>
      </c>
      <c r="AO69" s="219">
        <f t="shared" si="1309"/>
        <v>196736.84</v>
      </c>
      <c r="AP69" s="219">
        <f t="shared" si="1309"/>
        <v>0</v>
      </c>
      <c r="AQ69" s="219">
        <f t="shared" si="1309"/>
        <v>120007.95</v>
      </c>
      <c r="AR69" s="219">
        <f t="shared" si="1309"/>
        <v>0</v>
      </c>
      <c r="AS69" s="219">
        <f t="shared" si="1309"/>
        <v>1207789.5199999998</v>
      </c>
      <c r="AT69" s="219">
        <f t="shared" si="1309"/>
        <v>0</v>
      </c>
      <c r="AU69" s="219">
        <f t="shared" si="1309"/>
        <v>182322.62</v>
      </c>
      <c r="AV69" s="219">
        <f t="shared" si="1309"/>
        <v>0</v>
      </c>
      <c r="AW69" s="219">
        <f t="shared" si="1309"/>
        <v>17251.09</v>
      </c>
      <c r="AX69" s="219">
        <f t="shared" si="1309"/>
        <v>0</v>
      </c>
      <c r="AY69" s="219">
        <f t="shared" si="1309"/>
        <v>71750.489999999991</v>
      </c>
      <c r="AZ69" s="219">
        <f t="shared" si="1309"/>
        <v>0</v>
      </c>
      <c r="BA69" s="219">
        <f t="shared" si="1309"/>
        <v>0</v>
      </c>
      <c r="BB69" s="219">
        <f t="shared" si="1309"/>
        <v>0</v>
      </c>
      <c r="BC69" s="219">
        <f t="shared" si="1309"/>
        <v>0</v>
      </c>
      <c r="BD69" s="219">
        <f t="shared" si="1309"/>
        <v>0</v>
      </c>
      <c r="BE69" s="219">
        <f t="shared" si="1309"/>
        <v>0</v>
      </c>
      <c r="BF69" s="219">
        <f t="shared" ref="BF69:BG69" si="1310">SUM(BF2:BF68)</f>
        <v>0</v>
      </c>
      <c r="BG69" s="219">
        <f t="shared" si="1310"/>
        <v>8082.84</v>
      </c>
      <c r="BH69" s="219">
        <f t="shared" si="1309"/>
        <v>0</v>
      </c>
      <c r="BI69" s="219">
        <f t="shared" si="1309"/>
        <v>1801.47</v>
      </c>
      <c r="BJ69" s="219">
        <f t="shared" si="1309"/>
        <v>154211966</v>
      </c>
      <c r="BK69" s="219">
        <f>SUM(BK2:BK68)</f>
        <v>0</v>
      </c>
      <c r="BL69" s="220"/>
    </row>
    <row r="70" spans="1:64" ht="13.5" hidden="1" thickTop="1" x14ac:dyDescent="0.2"/>
    <row r="71" spans="1:64" ht="13.5" hidden="1" thickTop="1" x14ac:dyDescent="0.2"/>
    <row r="72" spans="1:64" ht="13.5" hidden="1" thickTop="1" x14ac:dyDescent="0.2"/>
    <row r="73" spans="1:64" ht="13.5" hidden="1" thickTop="1" x14ac:dyDescent="0.2"/>
    <row r="74" spans="1:64" s="198" customFormat="1" ht="9" customHeight="1" thickTop="1" x14ac:dyDescent="0.2"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  <c r="AA74" s="221"/>
      <c r="AB74" s="221"/>
      <c r="AC74" s="221"/>
      <c r="AD74" s="221"/>
      <c r="AE74" s="221"/>
      <c r="AF74" s="221"/>
      <c r="AG74" s="221"/>
      <c r="AH74" s="221"/>
      <c r="AI74" s="221"/>
      <c r="AJ74" s="221"/>
      <c r="AK74" s="221"/>
      <c r="AL74" s="221"/>
      <c r="AM74" s="221"/>
      <c r="AN74" s="221"/>
      <c r="AO74" s="221"/>
      <c r="AP74" s="221"/>
      <c r="AQ74" s="221"/>
      <c r="AR74" s="221"/>
      <c r="AS74" s="221"/>
      <c r="AT74" s="221"/>
      <c r="AU74" s="221"/>
      <c r="AV74" s="221"/>
      <c r="AW74" s="221"/>
      <c r="AX74" s="221"/>
      <c r="AY74" s="221"/>
      <c r="AZ74" s="221"/>
      <c r="BA74" s="221"/>
      <c r="BB74" s="221"/>
      <c r="BC74" s="221"/>
      <c r="BD74" s="221"/>
      <c r="BE74" s="221"/>
      <c r="BF74" s="221"/>
      <c r="BG74" s="221"/>
      <c r="BH74" s="221"/>
      <c r="BI74" s="221"/>
      <c r="BJ74" s="221"/>
      <c r="BK74" s="221"/>
    </row>
  </sheetData>
  <sheetProtection algorithmName="SHA-512" hashValue="ETm9y5WUrjFalRkZQBbv8GldHiPT5kAZ9v1qVnER9w4s9sILo+pdUtVYWZQyYyBS4IiCjhTOgLnQ0uX+KnUk6w==" saltValue="QfGLu2oEjaBhq8nH0x6g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23"/>
  <sheetViews>
    <sheetView topLeftCell="A4" workbookViewId="0">
      <selection activeCell="F10" sqref="F10"/>
    </sheetView>
  </sheetViews>
  <sheetFormatPr defaultColWidth="9.140625" defaultRowHeight="12.75" x14ac:dyDescent="0.2"/>
  <cols>
    <col min="1" max="1" width="15.140625" style="1" bestFit="1" customWidth="1"/>
    <col min="2" max="2" width="17.7109375" style="1" bestFit="1" customWidth="1"/>
    <col min="3" max="3" width="33" style="1" bestFit="1" customWidth="1"/>
    <col min="4" max="4" width="13.28515625" style="1" bestFit="1" customWidth="1"/>
    <col min="5" max="16384" width="9.140625" style="1"/>
  </cols>
  <sheetData>
    <row r="1" spans="1:4" x14ac:dyDescent="0.2">
      <c r="A1" s="37" t="s">
        <v>3269</v>
      </c>
      <c r="B1" s="37" t="s">
        <v>3270</v>
      </c>
    </row>
    <row r="2" spans="1:4" x14ac:dyDescent="0.2">
      <c r="A2" s="37">
        <f>SUM('DB Remaining Balances'!D:D)</f>
        <v>0</v>
      </c>
      <c r="B2" s="37">
        <f>Recon!F69</f>
        <v>154211966</v>
      </c>
      <c r="C2" s="1" t="s">
        <v>3271</v>
      </c>
    </row>
    <row r="3" spans="1:4" x14ac:dyDescent="0.2">
      <c r="A3" s="40">
        <f>-SUM('DB Remaining Balances'!F:F)</f>
        <v>-154202081.69</v>
      </c>
      <c r="B3" s="37">
        <f>Recon!G69</f>
        <v>-154211966</v>
      </c>
      <c r="C3" s="1" t="s">
        <v>184</v>
      </c>
    </row>
    <row r="4" spans="1:4" x14ac:dyDescent="0.2">
      <c r="A4" s="38">
        <f>SUM(A2:A3)</f>
        <v>-154202081.69</v>
      </c>
      <c r="B4" s="38">
        <f>SUM(B2:B3)</f>
        <v>0</v>
      </c>
      <c r="C4" s="1" t="s">
        <v>3272</v>
      </c>
      <c r="D4" s="41"/>
    </row>
    <row r="5" spans="1:4" s="108" customFormat="1" x14ac:dyDescent="0.2">
      <c r="B5" s="109"/>
    </row>
    <row r="6" spans="1:4" x14ac:dyDescent="0.2">
      <c r="A6" s="38">
        <f>SUM(A5:A5)</f>
        <v>0</v>
      </c>
      <c r="B6" s="38">
        <f>SUM(B5:B5)</f>
        <v>0</v>
      </c>
    </row>
    <row r="7" spans="1:4" ht="13.5" thickBot="1" x14ac:dyDescent="0.25">
      <c r="A7" s="39">
        <f>A4+A6</f>
        <v>-154202081.69</v>
      </c>
      <c r="B7" s="39">
        <f>B4+B6</f>
        <v>0</v>
      </c>
      <c r="C7" s="1" t="s">
        <v>3273</v>
      </c>
    </row>
    <row r="8" spans="1:4" ht="14.25" thickTop="1" thickBot="1" x14ac:dyDescent="0.25"/>
    <row r="9" spans="1:4" ht="13.5" thickBot="1" x14ac:dyDescent="0.25">
      <c r="A9" s="41"/>
      <c r="B9" s="124">
        <f>B7-A7</f>
        <v>154202081.69</v>
      </c>
      <c r="C9" s="1" t="s">
        <v>3364</v>
      </c>
    </row>
    <row r="10" spans="1:4" ht="13.5" thickBot="1" x14ac:dyDescent="0.25">
      <c r="A10" s="41"/>
    </row>
    <row r="11" spans="1:4" ht="13.5" thickBot="1" x14ac:dyDescent="0.25">
      <c r="A11" s="125" t="s">
        <v>3365</v>
      </c>
      <c r="B11" s="126" t="s">
        <v>3366</v>
      </c>
      <c r="C11" s="126" t="s">
        <v>3367</v>
      </c>
      <c r="D11" s="127" t="s">
        <v>3368</v>
      </c>
    </row>
    <row r="12" spans="1:4" ht="13.5" customHeight="1" x14ac:dyDescent="0.2">
      <c r="A12" s="128"/>
      <c r="B12" s="129"/>
      <c r="C12" s="130"/>
      <c r="D12" s="131"/>
    </row>
    <row r="13" spans="1:4" x14ac:dyDescent="0.2">
      <c r="A13" s="132"/>
      <c r="B13" s="133"/>
      <c r="C13" s="134"/>
      <c r="D13" s="135"/>
    </row>
    <row r="14" spans="1:4" x14ac:dyDescent="0.2">
      <c r="A14" s="132"/>
      <c r="B14" s="133"/>
      <c r="C14" s="134"/>
      <c r="D14" s="135"/>
    </row>
    <row r="15" spans="1:4" x14ac:dyDescent="0.2">
      <c r="A15" s="132"/>
      <c r="B15" s="133"/>
      <c r="C15" s="134"/>
      <c r="D15" s="135"/>
    </row>
    <row r="16" spans="1:4" x14ac:dyDescent="0.2">
      <c r="A16" s="132"/>
      <c r="B16" s="133"/>
      <c r="C16" s="134"/>
      <c r="D16" s="135"/>
    </row>
    <row r="17" spans="1:4" x14ac:dyDescent="0.2">
      <c r="A17" s="132"/>
      <c r="B17" s="133"/>
      <c r="C17" s="134"/>
      <c r="D17" s="135"/>
    </row>
    <row r="18" spans="1:4" x14ac:dyDescent="0.2">
      <c r="A18" s="132"/>
      <c r="B18" s="133"/>
      <c r="C18" s="134"/>
      <c r="D18" s="135"/>
    </row>
    <row r="19" spans="1:4" ht="13.5" thickBot="1" x14ac:dyDescent="0.25">
      <c r="A19" s="136"/>
      <c r="B19" s="137"/>
      <c r="C19" s="138"/>
      <c r="D19" s="139"/>
    </row>
    <row r="20" spans="1:4" ht="13.5" thickBot="1" x14ac:dyDescent="0.25">
      <c r="B20" s="140">
        <f>SUM(A12:A19)-SUM(B12:B19)</f>
        <v>0</v>
      </c>
    </row>
    <row r="22" spans="1:4" ht="13.5" thickBot="1" x14ac:dyDescent="0.25">
      <c r="B22" s="141">
        <f>B9-B20</f>
        <v>154202081.69</v>
      </c>
      <c r="C22" s="1" t="s">
        <v>3369</v>
      </c>
    </row>
    <row r="23" spans="1:4" ht="13.5" thickTop="1" x14ac:dyDescent="0.2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73"/>
  <sheetViews>
    <sheetView topLeftCell="A10" zoomScaleNormal="100" workbookViewId="0">
      <selection activeCell="C62" sqref="C62"/>
    </sheetView>
  </sheetViews>
  <sheetFormatPr defaultRowHeight="15" x14ac:dyDescent="0.25"/>
  <cols>
    <col min="1" max="1" width="7.7109375" bestFit="1" customWidth="1"/>
    <col min="2" max="2" width="51.5703125" bestFit="1" customWidth="1"/>
    <col min="3" max="3" width="16.85546875" bestFit="1" customWidth="1"/>
  </cols>
  <sheetData>
    <row r="1" spans="1:3" x14ac:dyDescent="0.25">
      <c r="A1" s="112" t="s">
        <v>66</v>
      </c>
      <c r="B1" s="113" t="s">
        <v>67</v>
      </c>
      <c r="C1" s="120">
        <v>1445884</v>
      </c>
    </row>
    <row r="2" spans="1:3" x14ac:dyDescent="0.25">
      <c r="A2" s="114" t="s">
        <v>68</v>
      </c>
      <c r="B2" s="113" t="s">
        <v>69</v>
      </c>
      <c r="C2" s="120">
        <v>6579601</v>
      </c>
    </row>
    <row r="3" spans="1:3" x14ac:dyDescent="0.25">
      <c r="A3" s="115" t="s">
        <v>70</v>
      </c>
      <c r="B3" s="113" t="s">
        <v>71</v>
      </c>
      <c r="C3" s="120">
        <v>1449072</v>
      </c>
    </row>
    <row r="4" spans="1:3" x14ac:dyDescent="0.25">
      <c r="A4" s="115" t="s">
        <v>72</v>
      </c>
      <c r="B4" s="113" t="s">
        <v>73</v>
      </c>
      <c r="C4" s="120">
        <v>2434358</v>
      </c>
    </row>
    <row r="5" spans="1:3" x14ac:dyDescent="0.25">
      <c r="A5" s="115" t="s">
        <v>74</v>
      </c>
      <c r="B5" s="113" t="s">
        <v>75</v>
      </c>
      <c r="C5" s="120">
        <v>2049769</v>
      </c>
    </row>
    <row r="6" spans="1:3" x14ac:dyDescent="0.25">
      <c r="A6" s="115" t="s">
        <v>76</v>
      </c>
      <c r="B6" s="113" t="s">
        <v>77</v>
      </c>
      <c r="C6" s="120">
        <v>705743</v>
      </c>
    </row>
    <row r="7" spans="1:3" x14ac:dyDescent="0.25">
      <c r="A7" s="115" t="s">
        <v>78</v>
      </c>
      <c r="B7" s="113" t="s">
        <v>79</v>
      </c>
      <c r="C7" s="120">
        <v>332577</v>
      </c>
    </row>
    <row r="8" spans="1:3" x14ac:dyDescent="0.25">
      <c r="A8" s="115" t="s">
        <v>80</v>
      </c>
      <c r="B8" s="113" t="s">
        <v>81</v>
      </c>
      <c r="C8" s="120">
        <v>9300264</v>
      </c>
    </row>
    <row r="9" spans="1:3" x14ac:dyDescent="0.25">
      <c r="A9" s="115" t="s">
        <v>82</v>
      </c>
      <c r="B9" s="113" t="s">
        <v>83</v>
      </c>
      <c r="C9" s="120">
        <v>2680782</v>
      </c>
    </row>
    <row r="10" spans="1:3" x14ac:dyDescent="0.25">
      <c r="A10" s="115" t="s">
        <v>84</v>
      </c>
      <c r="B10" s="113" t="s">
        <v>85</v>
      </c>
      <c r="C10" s="120">
        <v>7435328</v>
      </c>
    </row>
    <row r="11" spans="1:3" x14ac:dyDescent="0.25">
      <c r="A11" s="115" t="s">
        <v>86</v>
      </c>
      <c r="B11" s="113" t="s">
        <v>87</v>
      </c>
      <c r="C11" s="120">
        <v>4633370</v>
      </c>
    </row>
    <row r="12" spans="1:3" x14ac:dyDescent="0.25">
      <c r="A12" s="115" t="s">
        <v>88</v>
      </c>
      <c r="B12" s="113" t="s">
        <v>89</v>
      </c>
      <c r="C12" s="120">
        <v>5464249</v>
      </c>
    </row>
    <row r="13" spans="1:3" x14ac:dyDescent="0.25">
      <c r="A13" s="115" t="s">
        <v>90</v>
      </c>
      <c r="B13" s="113" t="s">
        <v>91</v>
      </c>
      <c r="C13" s="120">
        <v>936821</v>
      </c>
    </row>
    <row r="14" spans="1:3" x14ac:dyDescent="0.25">
      <c r="A14" s="115" t="s">
        <v>92</v>
      </c>
      <c r="B14" s="113" t="s">
        <v>93</v>
      </c>
      <c r="C14" s="120">
        <v>16997561</v>
      </c>
    </row>
    <row r="15" spans="1:3" x14ac:dyDescent="0.25">
      <c r="A15" s="115" t="s">
        <v>95</v>
      </c>
      <c r="B15" s="113" t="s">
        <v>96</v>
      </c>
      <c r="C15" s="120">
        <v>9158950</v>
      </c>
    </row>
    <row r="16" spans="1:3" x14ac:dyDescent="0.25">
      <c r="A16" s="114" t="s">
        <v>1061</v>
      </c>
      <c r="B16" s="113" t="s">
        <v>94</v>
      </c>
      <c r="C16" s="120">
        <v>1172351</v>
      </c>
    </row>
    <row r="17" spans="1:3" x14ac:dyDescent="0.25">
      <c r="A17" s="114" t="s">
        <v>1065</v>
      </c>
      <c r="B17" s="113" t="s">
        <v>3039</v>
      </c>
      <c r="C17" s="120">
        <v>420101</v>
      </c>
    </row>
    <row r="18" spans="1:3" x14ac:dyDescent="0.25">
      <c r="A18" s="115" t="s">
        <v>97</v>
      </c>
      <c r="B18" s="113" t="s">
        <v>98</v>
      </c>
      <c r="C18" s="120">
        <v>2323154</v>
      </c>
    </row>
    <row r="19" spans="1:3" x14ac:dyDescent="0.25">
      <c r="A19" s="115" t="s">
        <v>99</v>
      </c>
      <c r="B19" s="113" t="s">
        <v>100</v>
      </c>
      <c r="C19" s="120">
        <v>1740141</v>
      </c>
    </row>
    <row r="20" spans="1:3" x14ac:dyDescent="0.25">
      <c r="A20" s="115" t="s">
        <v>101</v>
      </c>
      <c r="B20" s="113" t="s">
        <v>102</v>
      </c>
      <c r="C20" s="120">
        <v>1306960</v>
      </c>
    </row>
    <row r="21" spans="1:3" x14ac:dyDescent="0.25">
      <c r="A21" s="115" t="s">
        <v>103</v>
      </c>
      <c r="B21" s="113" t="s">
        <v>104</v>
      </c>
      <c r="C21" s="120">
        <v>5499235</v>
      </c>
    </row>
    <row r="22" spans="1:3" x14ac:dyDescent="0.25">
      <c r="A22" s="115" t="s">
        <v>105</v>
      </c>
      <c r="B22" s="113" t="s">
        <v>106</v>
      </c>
      <c r="C22" s="120">
        <v>728599</v>
      </c>
    </row>
    <row r="23" spans="1:3" x14ac:dyDescent="0.25">
      <c r="A23" s="115" t="s">
        <v>107</v>
      </c>
      <c r="B23" s="113" t="s">
        <v>108</v>
      </c>
      <c r="C23" s="120">
        <v>3460344</v>
      </c>
    </row>
    <row r="24" spans="1:3" x14ac:dyDescent="0.25">
      <c r="A24" s="115" t="s">
        <v>109</v>
      </c>
      <c r="B24" s="113" t="s">
        <v>110</v>
      </c>
      <c r="C24" s="120">
        <v>942488</v>
      </c>
    </row>
    <row r="25" spans="1:3" x14ac:dyDescent="0.25">
      <c r="A25" s="115" t="s">
        <v>111</v>
      </c>
      <c r="B25" s="113" t="s">
        <v>112</v>
      </c>
      <c r="C25" s="120">
        <v>3145361</v>
      </c>
    </row>
    <row r="26" spans="1:3" x14ac:dyDescent="0.25">
      <c r="A26" s="115" t="s">
        <v>113</v>
      </c>
      <c r="B26" s="113" t="s">
        <v>114</v>
      </c>
      <c r="C26" s="120">
        <v>851862</v>
      </c>
    </row>
    <row r="27" spans="1:3" x14ac:dyDescent="0.25">
      <c r="A27" s="115" t="s">
        <v>115</v>
      </c>
      <c r="B27" s="113" t="s">
        <v>116</v>
      </c>
      <c r="C27" s="120">
        <v>789565</v>
      </c>
    </row>
    <row r="28" spans="1:3" x14ac:dyDescent="0.25">
      <c r="A28" s="115" t="s">
        <v>117</v>
      </c>
      <c r="B28" s="113" t="s">
        <v>118</v>
      </c>
      <c r="C28" s="120">
        <v>323584</v>
      </c>
    </row>
    <row r="29" spans="1:3" x14ac:dyDescent="0.25">
      <c r="A29" s="115" t="s">
        <v>119</v>
      </c>
      <c r="B29" s="113" t="s">
        <v>120</v>
      </c>
      <c r="C29" s="120">
        <v>14838678</v>
      </c>
    </row>
    <row r="30" spans="1:3" x14ac:dyDescent="0.25">
      <c r="A30" s="114" t="s">
        <v>3351</v>
      </c>
      <c r="B30" s="113" t="s">
        <v>3352</v>
      </c>
      <c r="C30" s="120">
        <v>895087</v>
      </c>
    </row>
    <row r="31" spans="1:3" x14ac:dyDescent="0.25">
      <c r="A31" s="115" t="s">
        <v>121</v>
      </c>
      <c r="B31" s="113" t="s">
        <v>122</v>
      </c>
      <c r="C31" s="120">
        <v>4806210</v>
      </c>
    </row>
    <row r="32" spans="1:3" x14ac:dyDescent="0.25">
      <c r="A32" s="115" t="s">
        <v>123</v>
      </c>
      <c r="B32" s="113" t="s">
        <v>124</v>
      </c>
      <c r="C32" s="120">
        <v>3005531</v>
      </c>
    </row>
    <row r="33" spans="1:3" x14ac:dyDescent="0.25">
      <c r="A33" s="115" t="s">
        <v>125</v>
      </c>
      <c r="B33" s="113" t="s">
        <v>126</v>
      </c>
      <c r="C33" s="120">
        <v>238303</v>
      </c>
    </row>
    <row r="34" spans="1:3" x14ac:dyDescent="0.25">
      <c r="A34" s="115" t="s">
        <v>127</v>
      </c>
      <c r="B34" s="113" t="s">
        <v>128</v>
      </c>
      <c r="C34" s="120">
        <v>516936</v>
      </c>
    </row>
    <row r="35" spans="1:3" x14ac:dyDescent="0.25">
      <c r="A35" s="115" t="s">
        <v>129</v>
      </c>
      <c r="B35" s="113" t="s">
        <v>130</v>
      </c>
      <c r="C35" s="120">
        <v>4220752</v>
      </c>
    </row>
    <row r="36" spans="1:3" x14ac:dyDescent="0.25">
      <c r="A36" s="115" t="s">
        <v>131</v>
      </c>
      <c r="B36" s="113" t="s">
        <v>132</v>
      </c>
      <c r="C36" s="120">
        <v>459478</v>
      </c>
    </row>
    <row r="37" spans="1:3" x14ac:dyDescent="0.25">
      <c r="A37" s="115" t="s">
        <v>133</v>
      </c>
      <c r="B37" s="113" t="s">
        <v>134</v>
      </c>
      <c r="C37" s="120">
        <v>1137028</v>
      </c>
    </row>
    <row r="38" spans="1:3" s="2" customFormat="1" x14ac:dyDescent="0.25">
      <c r="A38" s="115" t="s">
        <v>135</v>
      </c>
      <c r="B38" s="113" t="s">
        <v>136</v>
      </c>
      <c r="C38" s="120">
        <v>649651</v>
      </c>
    </row>
    <row r="39" spans="1:3" x14ac:dyDescent="0.25">
      <c r="A39" s="114" t="s">
        <v>3347</v>
      </c>
      <c r="B39" s="113" t="s">
        <v>3348</v>
      </c>
      <c r="C39" s="120">
        <v>233295</v>
      </c>
    </row>
    <row r="40" spans="1:3" x14ac:dyDescent="0.25">
      <c r="A40" s="115" t="s">
        <v>137</v>
      </c>
      <c r="B40" s="113" t="s">
        <v>138</v>
      </c>
      <c r="C40" s="120">
        <v>3387082</v>
      </c>
    </row>
    <row r="41" spans="1:3" s="2" customFormat="1" x14ac:dyDescent="0.25">
      <c r="A41" s="115" t="s">
        <v>139</v>
      </c>
      <c r="B41" s="113" t="s">
        <v>140</v>
      </c>
      <c r="C41" s="120">
        <v>1544377</v>
      </c>
    </row>
    <row r="42" spans="1:3" x14ac:dyDescent="0.25">
      <c r="A42" s="114" t="s">
        <v>3349</v>
      </c>
      <c r="B42" s="113" t="s">
        <v>3350</v>
      </c>
      <c r="C42" s="120">
        <v>553796</v>
      </c>
    </row>
    <row r="43" spans="1:3" x14ac:dyDescent="0.25">
      <c r="A43" s="115" t="s">
        <v>141</v>
      </c>
      <c r="B43" s="113" t="s">
        <v>142</v>
      </c>
      <c r="C43" s="120">
        <v>799330</v>
      </c>
    </row>
    <row r="44" spans="1:3" x14ac:dyDescent="0.25">
      <c r="A44" s="114" t="s">
        <v>143</v>
      </c>
      <c r="B44" s="113" t="s">
        <v>144</v>
      </c>
      <c r="C44" s="120">
        <v>595947</v>
      </c>
    </row>
    <row r="45" spans="1:3" x14ac:dyDescent="0.25">
      <c r="A45" s="115" t="s">
        <v>145</v>
      </c>
      <c r="B45" s="113" t="s">
        <v>146</v>
      </c>
      <c r="C45" s="120">
        <v>3951598</v>
      </c>
    </row>
    <row r="46" spans="1:3" x14ac:dyDescent="0.25">
      <c r="A46" s="115" t="s">
        <v>171</v>
      </c>
      <c r="B46" s="113" t="s">
        <v>172</v>
      </c>
      <c r="C46" s="120">
        <v>1477716</v>
      </c>
    </row>
    <row r="47" spans="1:3" x14ac:dyDescent="0.25">
      <c r="A47" s="115" t="s">
        <v>147</v>
      </c>
      <c r="B47" s="113" t="s">
        <v>148</v>
      </c>
      <c r="C47" s="120">
        <v>1397689</v>
      </c>
    </row>
    <row r="48" spans="1:3" x14ac:dyDescent="0.25">
      <c r="A48" s="115" t="s">
        <v>151</v>
      </c>
      <c r="B48" s="113" t="s">
        <v>152</v>
      </c>
      <c r="C48" s="120">
        <v>631337</v>
      </c>
    </row>
    <row r="49" spans="1:3" x14ac:dyDescent="0.25">
      <c r="A49" s="115" t="s">
        <v>149</v>
      </c>
      <c r="B49" s="113" t="s">
        <v>150</v>
      </c>
      <c r="C49" s="120">
        <v>451252</v>
      </c>
    </row>
    <row r="50" spans="1:3" x14ac:dyDescent="0.25">
      <c r="A50" s="115" t="s">
        <v>153</v>
      </c>
      <c r="B50" s="113" t="s">
        <v>154</v>
      </c>
      <c r="C50" s="120">
        <v>910800</v>
      </c>
    </row>
    <row r="51" spans="1:3" x14ac:dyDescent="0.25">
      <c r="A51" s="115" t="s">
        <v>155</v>
      </c>
      <c r="B51" s="113" t="s">
        <v>156</v>
      </c>
      <c r="C51" s="120">
        <v>961277</v>
      </c>
    </row>
    <row r="52" spans="1:3" x14ac:dyDescent="0.25">
      <c r="A52" s="115" t="s">
        <v>157</v>
      </c>
      <c r="B52" s="113" t="s">
        <v>158</v>
      </c>
      <c r="C52" s="120">
        <v>894698</v>
      </c>
    </row>
    <row r="53" spans="1:3" x14ac:dyDescent="0.25">
      <c r="A53" s="115" t="s">
        <v>175</v>
      </c>
      <c r="B53" s="113" t="s">
        <v>176</v>
      </c>
      <c r="C53" s="120">
        <v>238878</v>
      </c>
    </row>
    <row r="54" spans="1:3" x14ac:dyDescent="0.25">
      <c r="A54" s="115" t="s">
        <v>159</v>
      </c>
      <c r="B54" s="113" t="s">
        <v>160</v>
      </c>
      <c r="C54" s="120">
        <v>1539609</v>
      </c>
    </row>
    <row r="55" spans="1:3" x14ac:dyDescent="0.25">
      <c r="A55" s="115" t="s">
        <v>161</v>
      </c>
      <c r="B55" s="113" t="s">
        <v>162</v>
      </c>
      <c r="C55" s="120">
        <v>1485681</v>
      </c>
    </row>
    <row r="56" spans="1:3" x14ac:dyDescent="0.25">
      <c r="A56" s="115" t="s">
        <v>163</v>
      </c>
      <c r="B56" s="113" t="s">
        <v>164</v>
      </c>
      <c r="C56" s="120">
        <v>951455</v>
      </c>
    </row>
    <row r="57" spans="1:3" x14ac:dyDescent="0.25">
      <c r="A57" s="115" t="s">
        <v>165</v>
      </c>
      <c r="B57" s="113" t="s">
        <v>166</v>
      </c>
      <c r="C57" s="120">
        <v>918791</v>
      </c>
    </row>
    <row r="58" spans="1:3" x14ac:dyDescent="0.25">
      <c r="A58" s="115" t="s">
        <v>167</v>
      </c>
      <c r="B58" s="113" t="s">
        <v>168</v>
      </c>
      <c r="C58" s="120">
        <v>723301</v>
      </c>
    </row>
    <row r="59" spans="1:3" x14ac:dyDescent="0.25">
      <c r="A59" s="115" t="s">
        <v>169</v>
      </c>
      <c r="B59" s="113" t="s">
        <v>170</v>
      </c>
      <c r="C59" s="120">
        <v>332100</v>
      </c>
    </row>
    <row r="60" spans="1:3" s="2" customFormat="1" x14ac:dyDescent="0.25">
      <c r="A60" s="115" t="s">
        <v>173</v>
      </c>
      <c r="B60" s="113" t="s">
        <v>174</v>
      </c>
      <c r="C60" s="120">
        <v>785440</v>
      </c>
    </row>
    <row r="61" spans="1:3" x14ac:dyDescent="0.25">
      <c r="A61" s="114" t="s">
        <v>3353</v>
      </c>
      <c r="B61" s="113" t="s">
        <v>3354</v>
      </c>
      <c r="C61" s="120">
        <v>1872643</v>
      </c>
    </row>
    <row r="62" spans="1:3" x14ac:dyDescent="0.25">
      <c r="A62" s="115" t="s">
        <v>60</v>
      </c>
      <c r="B62" s="116" t="s">
        <v>2</v>
      </c>
      <c r="C62" s="120">
        <v>2153454</v>
      </c>
    </row>
    <row r="63" spans="1:3" x14ac:dyDescent="0.25">
      <c r="A63" s="115"/>
      <c r="B63" s="117" t="s">
        <v>177</v>
      </c>
      <c r="C63" s="121">
        <f>SUM(C1:C62)</f>
        <v>153867274</v>
      </c>
    </row>
    <row r="64" spans="1:3" x14ac:dyDescent="0.25">
      <c r="A64" s="115"/>
      <c r="B64" s="118" t="s">
        <v>178</v>
      </c>
      <c r="C64" s="122"/>
    </row>
    <row r="65" spans="1:3" x14ac:dyDescent="0.25">
      <c r="A65" s="115" t="s">
        <v>62</v>
      </c>
      <c r="B65" s="113" t="s">
        <v>179</v>
      </c>
      <c r="C65" s="120">
        <v>141962</v>
      </c>
    </row>
    <row r="66" spans="1:3" x14ac:dyDescent="0.25">
      <c r="A66" s="114" t="s">
        <v>61</v>
      </c>
      <c r="B66" s="113" t="s">
        <v>180</v>
      </c>
      <c r="C66" s="120">
        <v>15502</v>
      </c>
    </row>
    <row r="67" spans="1:3" x14ac:dyDescent="0.25">
      <c r="A67" s="114" t="s">
        <v>63</v>
      </c>
      <c r="B67" s="113" t="s">
        <v>3</v>
      </c>
      <c r="C67" s="120">
        <v>44834</v>
      </c>
    </row>
    <row r="68" spans="1:3" x14ac:dyDescent="0.25">
      <c r="A68" s="114" t="s">
        <v>64</v>
      </c>
      <c r="B68" s="116" t="s">
        <v>4</v>
      </c>
      <c r="C68" s="120">
        <v>142394</v>
      </c>
    </row>
    <row r="69" spans="1:3" x14ac:dyDescent="0.25">
      <c r="A69" s="115"/>
      <c r="B69" s="117" t="s">
        <v>181</v>
      </c>
      <c r="C69" s="121">
        <f>SUM(C65:C68)</f>
        <v>344692</v>
      </c>
    </row>
    <row r="70" spans="1:3" x14ac:dyDescent="0.25">
      <c r="A70" s="115"/>
      <c r="B70" s="118"/>
      <c r="C70" s="122"/>
    </row>
    <row r="71" spans="1:3" x14ac:dyDescent="0.25">
      <c r="A71" s="115"/>
      <c r="B71" s="119" t="s">
        <v>182</v>
      </c>
      <c r="C71" s="123">
        <f>C63+C69</f>
        <v>154211966</v>
      </c>
    </row>
    <row r="72" spans="1:3" x14ac:dyDescent="0.25">
      <c r="C72" s="182">
        <v>154211966</v>
      </c>
    </row>
    <row r="73" spans="1:3" x14ac:dyDescent="0.25">
      <c r="C73" s="181">
        <f>C71-C72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784"/>
  <sheetViews>
    <sheetView topLeftCell="A85" zoomScale="85" zoomScaleNormal="85" workbookViewId="0">
      <selection activeCell="F108" sqref="F108"/>
    </sheetView>
  </sheetViews>
  <sheetFormatPr defaultColWidth="241.42578125" defaultRowHeight="12.75" x14ac:dyDescent="0.2"/>
  <cols>
    <col min="1" max="1" width="5.140625" style="1" bestFit="1" customWidth="1"/>
    <col min="2" max="2" width="17.5703125" style="1" bestFit="1" customWidth="1"/>
    <col min="3" max="3" width="7.42578125" style="1" bestFit="1" customWidth="1"/>
    <col min="4" max="4" width="9" style="1" bestFit="1" customWidth="1"/>
    <col min="5" max="5" width="89.28515625" style="1" bestFit="1" customWidth="1"/>
    <col min="6" max="6" width="11.85546875" style="1" bestFit="1" customWidth="1"/>
    <col min="7" max="7" width="13.5703125" style="1" bestFit="1" customWidth="1"/>
    <col min="8" max="8" width="9.42578125" style="1" bestFit="1" customWidth="1"/>
    <col min="9" max="9" width="10.7109375" style="1" bestFit="1" customWidth="1"/>
    <col min="10" max="10" width="36.5703125" style="1" bestFit="1" customWidth="1"/>
    <col min="11" max="11" width="25.7109375" style="1" bestFit="1" customWidth="1"/>
    <col min="12" max="12" width="31.28515625" style="1" bestFit="1" customWidth="1"/>
    <col min="13" max="13" width="33.7109375" style="1" bestFit="1" customWidth="1"/>
    <col min="14" max="14" width="16.28515625" style="1" bestFit="1" customWidth="1"/>
    <col min="15" max="15" width="3.28515625" style="1" bestFit="1" customWidth="1"/>
    <col min="16" max="16" width="10.7109375" style="1" bestFit="1" customWidth="1"/>
    <col min="17" max="16384" width="241.42578125" style="1"/>
  </cols>
  <sheetData>
    <row r="1" spans="1:16" x14ac:dyDescent="0.2">
      <c r="A1" s="3" t="s">
        <v>0</v>
      </c>
      <c r="B1" s="3" t="s">
        <v>201</v>
      </c>
      <c r="C1" s="3" t="s">
        <v>196</v>
      </c>
      <c r="D1" s="3" t="s">
        <v>197</v>
      </c>
      <c r="E1" s="3" t="s">
        <v>198</v>
      </c>
      <c r="F1" s="3" t="s">
        <v>199</v>
      </c>
      <c r="G1" s="3" t="s">
        <v>200</v>
      </c>
      <c r="H1" s="3" t="s">
        <v>202</v>
      </c>
      <c r="I1" s="3" t="s">
        <v>203</v>
      </c>
      <c r="J1" s="3" t="s">
        <v>204</v>
      </c>
      <c r="K1" s="3" t="s">
        <v>205</v>
      </c>
      <c r="L1" s="3" t="s">
        <v>206</v>
      </c>
      <c r="M1" s="3" t="s">
        <v>207</v>
      </c>
      <c r="N1" s="3" t="s">
        <v>208</v>
      </c>
      <c r="O1" s="3" t="s">
        <v>209</v>
      </c>
      <c r="P1" s="3" t="s">
        <v>210</v>
      </c>
    </row>
    <row r="2" spans="1:16" x14ac:dyDescent="0.2">
      <c r="A2" s="4">
        <v>211</v>
      </c>
      <c r="B2" s="5" t="s">
        <v>215</v>
      </c>
      <c r="C2" s="5" t="s">
        <v>32</v>
      </c>
      <c r="D2" s="5" t="s">
        <v>211</v>
      </c>
      <c r="E2" s="5" t="s">
        <v>212</v>
      </c>
      <c r="F2" s="5" t="s">
        <v>213</v>
      </c>
      <c r="G2" s="5" t="s">
        <v>214</v>
      </c>
      <c r="H2" s="5" t="s">
        <v>216</v>
      </c>
      <c r="I2" s="5" t="s">
        <v>217</v>
      </c>
      <c r="J2" s="5" t="s">
        <v>218</v>
      </c>
      <c r="K2" s="5" t="s">
        <v>219</v>
      </c>
      <c r="L2" s="5" t="s">
        <v>220</v>
      </c>
      <c r="M2" s="5" t="s">
        <v>221</v>
      </c>
      <c r="N2" s="5" t="s">
        <v>222</v>
      </c>
      <c r="O2" s="5" t="s">
        <v>223</v>
      </c>
      <c r="P2" s="5" t="s">
        <v>224</v>
      </c>
    </row>
    <row r="3" spans="1:16" x14ac:dyDescent="0.2">
      <c r="A3" s="4">
        <v>212</v>
      </c>
      <c r="B3" s="5" t="s">
        <v>228</v>
      </c>
      <c r="C3" s="5" t="s">
        <v>6</v>
      </c>
      <c r="D3" s="5" t="s">
        <v>225</v>
      </c>
      <c r="E3" s="5" t="s">
        <v>226</v>
      </c>
      <c r="F3" s="5" t="s">
        <v>213</v>
      </c>
      <c r="G3" s="5" t="s">
        <v>227</v>
      </c>
      <c r="H3" s="5" t="s">
        <v>216</v>
      </c>
      <c r="I3" s="5" t="s">
        <v>217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</row>
    <row r="4" spans="1:16" x14ac:dyDescent="0.2">
      <c r="A4" s="4">
        <v>213</v>
      </c>
      <c r="B4" s="5" t="s">
        <v>232</v>
      </c>
      <c r="C4" s="5" t="s">
        <v>8</v>
      </c>
      <c r="D4" s="5" t="s">
        <v>229</v>
      </c>
      <c r="E4" s="5" t="s">
        <v>230</v>
      </c>
      <c r="F4" s="5" t="s">
        <v>213</v>
      </c>
      <c r="G4" s="5" t="s">
        <v>231</v>
      </c>
      <c r="H4" s="5" t="s">
        <v>216</v>
      </c>
      <c r="I4" s="5" t="s">
        <v>217</v>
      </c>
      <c r="J4" s="5" t="s">
        <v>233</v>
      </c>
      <c r="K4" s="5" t="s">
        <v>234</v>
      </c>
      <c r="L4" s="5" t="s">
        <v>220</v>
      </c>
      <c r="M4" s="5" t="s">
        <v>235</v>
      </c>
      <c r="N4" s="5" t="s">
        <v>236</v>
      </c>
      <c r="O4" s="5" t="s">
        <v>223</v>
      </c>
      <c r="P4" s="5" t="s">
        <v>237</v>
      </c>
    </row>
    <row r="5" spans="1:16" x14ac:dyDescent="0.2">
      <c r="A5" s="4">
        <v>214</v>
      </c>
      <c r="B5" s="5" t="s">
        <v>241</v>
      </c>
      <c r="C5" s="5" t="s">
        <v>10</v>
      </c>
      <c r="D5" s="5" t="s">
        <v>238</v>
      </c>
      <c r="E5" s="5" t="s">
        <v>239</v>
      </c>
      <c r="F5" s="5" t="s">
        <v>213</v>
      </c>
      <c r="G5" s="5" t="s">
        <v>240</v>
      </c>
      <c r="H5" s="5" t="s">
        <v>216</v>
      </c>
      <c r="I5" s="5" t="s">
        <v>217</v>
      </c>
      <c r="J5" s="5" t="s">
        <v>242</v>
      </c>
      <c r="K5" s="5" t="s">
        <v>243</v>
      </c>
      <c r="L5" s="5" t="s">
        <v>220</v>
      </c>
      <c r="M5" s="5" t="s">
        <v>244</v>
      </c>
      <c r="N5" s="5" t="s">
        <v>245</v>
      </c>
      <c r="O5" s="5" t="s">
        <v>223</v>
      </c>
      <c r="P5" s="5" t="s">
        <v>246</v>
      </c>
    </row>
    <row r="6" spans="1:16" x14ac:dyDescent="0.2">
      <c r="A6" s="4">
        <v>215</v>
      </c>
      <c r="B6" s="5" t="s">
        <v>251</v>
      </c>
      <c r="C6" s="5" t="s">
        <v>247</v>
      </c>
      <c r="D6" s="5" t="s">
        <v>248</v>
      </c>
      <c r="E6" s="5" t="s">
        <v>249</v>
      </c>
      <c r="F6" s="5" t="s">
        <v>213</v>
      </c>
      <c r="G6" s="5" t="s">
        <v>250</v>
      </c>
      <c r="H6" s="5" t="s">
        <v>216</v>
      </c>
      <c r="I6" s="5" t="s">
        <v>217</v>
      </c>
      <c r="J6" s="5" t="s">
        <v>1</v>
      </c>
      <c r="K6" s="5" t="s">
        <v>1</v>
      </c>
      <c r="L6" s="5" t="s">
        <v>1</v>
      </c>
      <c r="M6" s="5" t="s">
        <v>1</v>
      </c>
      <c r="N6" s="5" t="s">
        <v>1</v>
      </c>
      <c r="O6" s="5" t="s">
        <v>1</v>
      </c>
      <c r="P6" s="5" t="s">
        <v>1</v>
      </c>
    </row>
    <row r="7" spans="1:16" x14ac:dyDescent="0.2">
      <c r="A7" s="4">
        <v>216</v>
      </c>
      <c r="B7" s="5" t="s">
        <v>256</v>
      </c>
      <c r="C7" s="5" t="s">
        <v>252</v>
      </c>
      <c r="D7" s="5" t="s">
        <v>253</v>
      </c>
      <c r="E7" s="5" t="s">
        <v>254</v>
      </c>
      <c r="F7" s="5" t="s">
        <v>213</v>
      </c>
      <c r="G7" s="5" t="s">
        <v>255</v>
      </c>
      <c r="H7" s="5" t="s">
        <v>216</v>
      </c>
      <c r="I7" s="5" t="s">
        <v>217</v>
      </c>
      <c r="J7" s="5" t="s">
        <v>1</v>
      </c>
      <c r="K7" s="5" t="s">
        <v>1</v>
      </c>
      <c r="L7" s="5" t="s">
        <v>1</v>
      </c>
      <c r="M7" s="5" t="s">
        <v>1</v>
      </c>
      <c r="N7" s="5" t="s">
        <v>1</v>
      </c>
      <c r="O7" s="5" t="s">
        <v>1</v>
      </c>
      <c r="P7" s="5" t="s">
        <v>1</v>
      </c>
    </row>
    <row r="8" spans="1:16" x14ac:dyDescent="0.2">
      <c r="A8" s="4">
        <v>217</v>
      </c>
      <c r="B8" s="5" t="s">
        <v>260</v>
      </c>
      <c r="C8" s="5" t="s">
        <v>57</v>
      </c>
      <c r="D8" s="5" t="s">
        <v>257</v>
      </c>
      <c r="E8" s="5" t="s">
        <v>258</v>
      </c>
      <c r="F8" s="5" t="s">
        <v>213</v>
      </c>
      <c r="G8" s="5" t="s">
        <v>259</v>
      </c>
      <c r="H8" s="5" t="s">
        <v>216</v>
      </c>
      <c r="I8" s="5" t="s">
        <v>217</v>
      </c>
      <c r="J8" s="5" t="s">
        <v>261</v>
      </c>
      <c r="K8" s="5" t="s">
        <v>262</v>
      </c>
      <c r="L8" s="5" t="s">
        <v>220</v>
      </c>
      <c r="M8" s="5" t="s">
        <v>263</v>
      </c>
      <c r="N8" s="5" t="s">
        <v>264</v>
      </c>
      <c r="O8" s="5" t="s">
        <v>223</v>
      </c>
      <c r="P8" s="5" t="s">
        <v>265</v>
      </c>
    </row>
    <row r="9" spans="1:16" x14ac:dyDescent="0.2">
      <c r="A9" s="4">
        <v>952</v>
      </c>
      <c r="B9" s="5" t="s">
        <v>1</v>
      </c>
      <c r="C9" s="5" t="s">
        <v>266</v>
      </c>
      <c r="D9" s="5" t="s">
        <v>1</v>
      </c>
      <c r="E9" s="5" t="s">
        <v>267</v>
      </c>
      <c r="F9" s="5" t="s">
        <v>1</v>
      </c>
      <c r="G9" s="5" t="s">
        <v>268</v>
      </c>
      <c r="H9" s="5" t="s">
        <v>1</v>
      </c>
      <c r="I9" s="5" t="s">
        <v>269</v>
      </c>
      <c r="J9" s="5" t="s">
        <v>1</v>
      </c>
      <c r="K9" s="5" t="s">
        <v>1</v>
      </c>
      <c r="L9" s="5" t="s">
        <v>1</v>
      </c>
      <c r="M9" s="5" t="s">
        <v>1</v>
      </c>
      <c r="N9" s="5" t="s">
        <v>1</v>
      </c>
      <c r="O9" s="5" t="s">
        <v>1</v>
      </c>
      <c r="P9" s="5" t="s">
        <v>1</v>
      </c>
    </row>
    <row r="10" spans="1:16" x14ac:dyDescent="0.2">
      <c r="A10" s="4">
        <v>954</v>
      </c>
      <c r="B10" s="5" t="s">
        <v>273</v>
      </c>
      <c r="C10" s="5" t="s">
        <v>270</v>
      </c>
      <c r="D10" s="5" t="s">
        <v>1</v>
      </c>
      <c r="E10" s="5" t="s">
        <v>271</v>
      </c>
      <c r="F10" s="5" t="s">
        <v>1</v>
      </c>
      <c r="G10" s="5" t="s">
        <v>272</v>
      </c>
      <c r="H10" s="5" t="s">
        <v>216</v>
      </c>
      <c r="I10" s="5" t="s">
        <v>217</v>
      </c>
      <c r="J10" s="5" t="s">
        <v>1</v>
      </c>
      <c r="K10" s="5" t="s">
        <v>1</v>
      </c>
      <c r="L10" s="5" t="s">
        <v>1</v>
      </c>
      <c r="M10" s="5" t="s">
        <v>1</v>
      </c>
      <c r="N10" s="5" t="s">
        <v>1</v>
      </c>
      <c r="O10" s="5" t="s">
        <v>1</v>
      </c>
      <c r="P10" s="5" t="s">
        <v>1</v>
      </c>
    </row>
    <row r="11" spans="1:16" x14ac:dyDescent="0.2">
      <c r="A11" s="4">
        <v>801</v>
      </c>
      <c r="B11" s="5" t="s">
        <v>278</v>
      </c>
      <c r="C11" s="5" t="s">
        <v>274</v>
      </c>
      <c r="D11" s="5" t="s">
        <v>1</v>
      </c>
      <c r="E11" s="5" t="s">
        <v>275</v>
      </c>
      <c r="F11" s="5" t="s">
        <v>276</v>
      </c>
      <c r="G11" s="5" t="s">
        <v>277</v>
      </c>
      <c r="H11" s="5" t="s">
        <v>279</v>
      </c>
      <c r="I11" s="5" t="s">
        <v>217</v>
      </c>
      <c r="J11" s="5" t="s">
        <v>1</v>
      </c>
      <c r="K11" s="5" t="s">
        <v>1</v>
      </c>
      <c r="L11" s="5" t="s">
        <v>1</v>
      </c>
      <c r="M11" s="5" t="s">
        <v>1</v>
      </c>
      <c r="N11" s="5" t="s">
        <v>1</v>
      </c>
      <c r="O11" s="5" t="s">
        <v>1</v>
      </c>
      <c r="P11" s="5" t="s">
        <v>1</v>
      </c>
    </row>
    <row r="12" spans="1:16" x14ac:dyDescent="0.2">
      <c r="A12" s="4">
        <v>218</v>
      </c>
      <c r="B12" s="5" t="s">
        <v>285</v>
      </c>
      <c r="C12" s="5" t="s">
        <v>280</v>
      </c>
      <c r="D12" s="5" t="s">
        <v>281</v>
      </c>
      <c r="E12" s="5" t="s">
        <v>282</v>
      </c>
      <c r="F12" s="5" t="s">
        <v>283</v>
      </c>
      <c r="G12" s="5" t="s">
        <v>284</v>
      </c>
      <c r="H12" s="5" t="s">
        <v>216</v>
      </c>
      <c r="I12" s="5" t="s">
        <v>217</v>
      </c>
      <c r="J12" s="5" t="s">
        <v>286</v>
      </c>
      <c r="K12" s="5" t="s">
        <v>287</v>
      </c>
      <c r="L12" s="5" t="s">
        <v>1</v>
      </c>
      <c r="M12" s="5" t="s">
        <v>288</v>
      </c>
      <c r="N12" s="5" t="s">
        <v>289</v>
      </c>
      <c r="O12" s="5" t="s">
        <v>223</v>
      </c>
      <c r="P12" s="5" t="s">
        <v>290</v>
      </c>
    </row>
    <row r="13" spans="1:16" x14ac:dyDescent="0.2">
      <c r="A13" s="4">
        <v>219</v>
      </c>
      <c r="B13" s="5" t="s">
        <v>215</v>
      </c>
      <c r="C13" s="5" t="s">
        <v>66</v>
      </c>
      <c r="D13" s="5" t="s">
        <v>1</v>
      </c>
      <c r="E13" s="5" t="s">
        <v>67</v>
      </c>
      <c r="F13" s="5" t="s">
        <v>1</v>
      </c>
      <c r="G13" s="5" t="s">
        <v>214</v>
      </c>
      <c r="H13" s="5" t="s">
        <v>216</v>
      </c>
      <c r="I13" s="5" t="s">
        <v>217</v>
      </c>
      <c r="J13" s="5" t="s">
        <v>218</v>
      </c>
      <c r="K13" s="5" t="s">
        <v>219</v>
      </c>
      <c r="L13" s="5" t="s">
        <v>220</v>
      </c>
      <c r="M13" s="5" t="s">
        <v>221</v>
      </c>
      <c r="N13" s="5" t="s">
        <v>222</v>
      </c>
      <c r="O13" s="5" t="s">
        <v>223</v>
      </c>
      <c r="P13" s="5" t="s">
        <v>224</v>
      </c>
    </row>
    <row r="14" spans="1:16" x14ac:dyDescent="0.2">
      <c r="A14" s="4">
        <v>220</v>
      </c>
      <c r="B14" s="5" t="s">
        <v>228</v>
      </c>
      <c r="C14" s="5" t="s">
        <v>68</v>
      </c>
      <c r="D14" s="5" t="s">
        <v>1</v>
      </c>
      <c r="E14" s="5" t="s">
        <v>291</v>
      </c>
      <c r="F14" s="5" t="s">
        <v>1</v>
      </c>
      <c r="G14" s="5" t="s">
        <v>227</v>
      </c>
      <c r="H14" s="5" t="s">
        <v>216</v>
      </c>
      <c r="I14" s="5" t="s">
        <v>217</v>
      </c>
      <c r="J14" s="5" t="s">
        <v>1</v>
      </c>
      <c r="K14" s="5" t="s">
        <v>1</v>
      </c>
      <c r="L14" s="5" t="s">
        <v>1</v>
      </c>
      <c r="M14" s="5" t="s">
        <v>1</v>
      </c>
      <c r="N14" s="5" t="s">
        <v>1</v>
      </c>
      <c r="O14" s="5" t="s">
        <v>1</v>
      </c>
      <c r="P14" s="5" t="s">
        <v>1</v>
      </c>
    </row>
    <row r="15" spans="1:16" x14ac:dyDescent="0.2">
      <c r="A15" s="4">
        <v>221</v>
      </c>
      <c r="B15" s="5" t="s">
        <v>232</v>
      </c>
      <c r="C15" s="5" t="s">
        <v>70</v>
      </c>
      <c r="D15" s="5" t="s">
        <v>1</v>
      </c>
      <c r="E15" s="5" t="s">
        <v>71</v>
      </c>
      <c r="F15" s="5" t="s">
        <v>1</v>
      </c>
      <c r="G15" s="5" t="s">
        <v>231</v>
      </c>
      <c r="H15" s="5" t="s">
        <v>216</v>
      </c>
      <c r="I15" s="5" t="s">
        <v>217</v>
      </c>
      <c r="J15" s="5" t="s">
        <v>233</v>
      </c>
      <c r="K15" s="5" t="s">
        <v>234</v>
      </c>
      <c r="L15" s="5" t="s">
        <v>220</v>
      </c>
      <c r="M15" s="5" t="s">
        <v>235</v>
      </c>
      <c r="N15" s="5" t="s">
        <v>236</v>
      </c>
      <c r="O15" s="5" t="s">
        <v>223</v>
      </c>
      <c r="P15" s="5" t="s">
        <v>237</v>
      </c>
    </row>
    <row r="16" spans="1:16" x14ac:dyDescent="0.2">
      <c r="A16" s="4">
        <v>222</v>
      </c>
      <c r="B16" s="5" t="s">
        <v>241</v>
      </c>
      <c r="C16" s="5" t="s">
        <v>72</v>
      </c>
      <c r="D16" s="5" t="s">
        <v>1</v>
      </c>
      <c r="E16" s="5" t="s">
        <v>73</v>
      </c>
      <c r="F16" s="5" t="s">
        <v>1</v>
      </c>
      <c r="G16" s="5" t="s">
        <v>240</v>
      </c>
      <c r="H16" s="5" t="s">
        <v>216</v>
      </c>
      <c r="I16" s="5" t="s">
        <v>217</v>
      </c>
      <c r="J16" s="5" t="s">
        <v>242</v>
      </c>
      <c r="K16" s="5" t="s">
        <v>243</v>
      </c>
      <c r="L16" s="5" t="s">
        <v>220</v>
      </c>
      <c r="M16" s="5" t="s">
        <v>244</v>
      </c>
      <c r="N16" s="5" t="s">
        <v>245</v>
      </c>
      <c r="O16" s="5" t="s">
        <v>223</v>
      </c>
      <c r="P16" s="5" t="s">
        <v>246</v>
      </c>
    </row>
    <row r="17" spans="1:16" x14ac:dyDescent="0.2">
      <c r="A17" s="4">
        <v>223</v>
      </c>
      <c r="B17" s="5" t="s">
        <v>260</v>
      </c>
      <c r="C17" s="5" t="s">
        <v>74</v>
      </c>
      <c r="D17" s="5" t="s">
        <v>1</v>
      </c>
      <c r="E17" s="5" t="s">
        <v>75</v>
      </c>
      <c r="F17" s="5" t="s">
        <v>1</v>
      </c>
      <c r="G17" s="5" t="s">
        <v>259</v>
      </c>
      <c r="H17" s="5" t="s">
        <v>216</v>
      </c>
      <c r="I17" s="5" t="s">
        <v>217</v>
      </c>
      <c r="J17" s="5" t="s">
        <v>261</v>
      </c>
      <c r="K17" s="5" t="s">
        <v>262</v>
      </c>
      <c r="L17" s="5" t="s">
        <v>220</v>
      </c>
      <c r="M17" s="5" t="s">
        <v>263</v>
      </c>
      <c r="N17" s="5" t="s">
        <v>264</v>
      </c>
      <c r="O17" s="5" t="s">
        <v>223</v>
      </c>
      <c r="P17" s="5" t="s">
        <v>265</v>
      </c>
    </row>
    <row r="18" spans="1:16" x14ac:dyDescent="0.2">
      <c r="A18" s="4">
        <v>224</v>
      </c>
      <c r="B18" s="5" t="s">
        <v>296</v>
      </c>
      <c r="C18" s="5" t="s">
        <v>292</v>
      </c>
      <c r="D18" s="5" t="s">
        <v>293</v>
      </c>
      <c r="E18" s="5" t="s">
        <v>294</v>
      </c>
      <c r="F18" s="5" t="s">
        <v>283</v>
      </c>
      <c r="G18" s="5" t="s">
        <v>295</v>
      </c>
      <c r="H18" s="5" t="s">
        <v>216</v>
      </c>
      <c r="I18" s="5" t="s">
        <v>217</v>
      </c>
      <c r="J18" s="5" t="s">
        <v>1</v>
      </c>
      <c r="K18" s="5" t="s">
        <v>1</v>
      </c>
      <c r="L18" s="5" t="s">
        <v>1</v>
      </c>
      <c r="M18" s="5" t="s">
        <v>1</v>
      </c>
      <c r="N18" s="5" t="s">
        <v>1</v>
      </c>
      <c r="O18" s="5" t="s">
        <v>1</v>
      </c>
      <c r="P18" s="5" t="s">
        <v>1</v>
      </c>
    </row>
    <row r="19" spans="1:16" x14ac:dyDescent="0.2">
      <c r="A19" s="4">
        <v>910</v>
      </c>
      <c r="B19" s="5" t="s">
        <v>285</v>
      </c>
      <c r="C19" s="5" t="s">
        <v>297</v>
      </c>
      <c r="D19" s="5" t="s">
        <v>1</v>
      </c>
      <c r="E19" s="5" t="s">
        <v>298</v>
      </c>
      <c r="F19" s="5" t="s">
        <v>283</v>
      </c>
      <c r="G19" s="5" t="s">
        <v>284</v>
      </c>
      <c r="H19" s="5" t="s">
        <v>216</v>
      </c>
      <c r="I19" s="5" t="s">
        <v>217</v>
      </c>
      <c r="J19" s="5" t="s">
        <v>1</v>
      </c>
      <c r="K19" s="5" t="s">
        <v>1</v>
      </c>
      <c r="L19" s="5" t="s">
        <v>1</v>
      </c>
      <c r="M19" s="5" t="s">
        <v>1</v>
      </c>
      <c r="N19" s="5" t="s">
        <v>1</v>
      </c>
      <c r="O19" s="5" t="s">
        <v>1</v>
      </c>
      <c r="P19" s="5" t="s">
        <v>1</v>
      </c>
    </row>
    <row r="20" spans="1:16" x14ac:dyDescent="0.2">
      <c r="A20" s="4">
        <v>225</v>
      </c>
      <c r="B20" s="5" t="s">
        <v>303</v>
      </c>
      <c r="C20" s="5" t="s">
        <v>21</v>
      </c>
      <c r="D20" s="5" t="s">
        <v>299</v>
      </c>
      <c r="E20" s="5" t="s">
        <v>300</v>
      </c>
      <c r="F20" s="5" t="s">
        <v>301</v>
      </c>
      <c r="G20" s="5" t="s">
        <v>302</v>
      </c>
      <c r="H20" s="5" t="s">
        <v>216</v>
      </c>
      <c r="I20" s="5" t="s">
        <v>217</v>
      </c>
      <c r="J20" s="5" t="s">
        <v>304</v>
      </c>
      <c r="K20" s="5" t="s">
        <v>305</v>
      </c>
      <c r="L20" s="5" t="s">
        <v>220</v>
      </c>
      <c r="M20" s="5" t="s">
        <v>306</v>
      </c>
      <c r="N20" s="5" t="s">
        <v>307</v>
      </c>
      <c r="O20" s="5" t="s">
        <v>223</v>
      </c>
      <c r="P20" s="5" t="s">
        <v>308</v>
      </c>
    </row>
    <row r="21" spans="1:16" x14ac:dyDescent="0.2">
      <c r="A21" s="4">
        <v>226</v>
      </c>
      <c r="B21" s="5" t="s">
        <v>312</v>
      </c>
      <c r="C21" s="5" t="s">
        <v>49</v>
      </c>
      <c r="D21" s="5" t="s">
        <v>309</v>
      </c>
      <c r="E21" s="5" t="s">
        <v>310</v>
      </c>
      <c r="F21" s="5" t="s">
        <v>301</v>
      </c>
      <c r="G21" s="5" t="s">
        <v>311</v>
      </c>
      <c r="H21" s="5" t="s">
        <v>313</v>
      </c>
      <c r="I21" s="5" t="s">
        <v>217</v>
      </c>
      <c r="J21" s="5" t="s">
        <v>314</v>
      </c>
      <c r="K21" s="5" t="s">
        <v>315</v>
      </c>
      <c r="L21" s="5" t="s">
        <v>220</v>
      </c>
      <c r="M21" s="5" t="s">
        <v>316</v>
      </c>
      <c r="N21" s="5" t="s">
        <v>307</v>
      </c>
      <c r="O21" s="5" t="s">
        <v>223</v>
      </c>
      <c r="P21" s="5" t="s">
        <v>317</v>
      </c>
    </row>
    <row r="22" spans="1:16" x14ac:dyDescent="0.2">
      <c r="A22" s="4">
        <v>227</v>
      </c>
      <c r="B22" s="5" t="s">
        <v>321</v>
      </c>
      <c r="C22" s="5" t="s">
        <v>13</v>
      </c>
      <c r="D22" s="5" t="s">
        <v>318</v>
      </c>
      <c r="E22" s="5" t="s">
        <v>319</v>
      </c>
      <c r="F22" s="5" t="s">
        <v>301</v>
      </c>
      <c r="G22" s="5" t="s">
        <v>320</v>
      </c>
      <c r="H22" s="5" t="s">
        <v>216</v>
      </c>
      <c r="I22" s="5" t="s">
        <v>217</v>
      </c>
      <c r="J22" s="5" t="s">
        <v>322</v>
      </c>
      <c r="K22" s="5" t="s">
        <v>323</v>
      </c>
      <c r="L22" s="5" t="s">
        <v>220</v>
      </c>
      <c r="M22" s="5" t="s">
        <v>324</v>
      </c>
      <c r="N22" s="5" t="s">
        <v>325</v>
      </c>
      <c r="O22" s="5" t="s">
        <v>223</v>
      </c>
      <c r="P22" s="5" t="s">
        <v>326</v>
      </c>
    </row>
    <row r="23" spans="1:16" x14ac:dyDescent="0.2">
      <c r="A23" s="4">
        <v>980</v>
      </c>
      <c r="B23" s="5" t="s">
        <v>328</v>
      </c>
      <c r="C23" s="5" t="s">
        <v>327</v>
      </c>
      <c r="D23" s="5" t="s">
        <v>318</v>
      </c>
      <c r="E23" s="5" t="s">
        <v>319</v>
      </c>
      <c r="F23" s="5" t="s">
        <v>301</v>
      </c>
      <c r="G23" s="5" t="s">
        <v>320</v>
      </c>
      <c r="H23" s="5" t="s">
        <v>313</v>
      </c>
      <c r="I23" s="5" t="s">
        <v>217</v>
      </c>
      <c r="J23" s="5" t="s">
        <v>1</v>
      </c>
      <c r="K23" s="5" t="s">
        <v>1</v>
      </c>
      <c r="L23" s="5" t="s">
        <v>1</v>
      </c>
      <c r="M23" s="5" t="s">
        <v>329</v>
      </c>
      <c r="N23" s="5" t="s">
        <v>330</v>
      </c>
      <c r="O23" s="5" t="s">
        <v>223</v>
      </c>
      <c r="P23" s="5" t="s">
        <v>331</v>
      </c>
    </row>
    <row r="24" spans="1:16" x14ac:dyDescent="0.2">
      <c r="A24" s="4">
        <v>228</v>
      </c>
      <c r="B24" s="5" t="s">
        <v>335</v>
      </c>
      <c r="C24" s="5" t="s">
        <v>31</v>
      </c>
      <c r="D24" s="5" t="s">
        <v>332</v>
      </c>
      <c r="E24" s="5" t="s">
        <v>333</v>
      </c>
      <c r="F24" s="5" t="s">
        <v>301</v>
      </c>
      <c r="G24" s="5" t="s">
        <v>334</v>
      </c>
      <c r="H24" s="5" t="s">
        <v>216</v>
      </c>
      <c r="I24" s="5" t="s">
        <v>217</v>
      </c>
      <c r="J24" s="5" t="s">
        <v>336</v>
      </c>
      <c r="K24" s="5" t="s">
        <v>337</v>
      </c>
      <c r="L24" s="5" t="s">
        <v>220</v>
      </c>
      <c r="M24" s="5" t="s">
        <v>338</v>
      </c>
      <c r="N24" s="5" t="s">
        <v>339</v>
      </c>
      <c r="O24" s="5" t="s">
        <v>223</v>
      </c>
      <c r="P24" s="5" t="s">
        <v>340</v>
      </c>
    </row>
    <row r="25" spans="1:16" x14ac:dyDescent="0.2">
      <c r="A25" s="4">
        <v>229</v>
      </c>
      <c r="B25" s="5" t="s">
        <v>345</v>
      </c>
      <c r="C25" s="5" t="s">
        <v>341</v>
      </c>
      <c r="D25" s="5" t="s">
        <v>342</v>
      </c>
      <c r="E25" s="5" t="s">
        <v>343</v>
      </c>
      <c r="F25" s="5" t="s">
        <v>301</v>
      </c>
      <c r="G25" s="5" t="s">
        <v>344</v>
      </c>
      <c r="H25" s="5" t="s">
        <v>216</v>
      </c>
      <c r="I25" s="5" t="s">
        <v>217</v>
      </c>
      <c r="J25" s="5" t="s">
        <v>346</v>
      </c>
      <c r="K25" s="5" t="s">
        <v>347</v>
      </c>
      <c r="L25" s="5" t="s">
        <v>1</v>
      </c>
      <c r="M25" s="5" t="s">
        <v>348</v>
      </c>
      <c r="N25" s="5" t="s">
        <v>349</v>
      </c>
      <c r="O25" s="5" t="s">
        <v>223</v>
      </c>
      <c r="P25" s="5" t="s">
        <v>350</v>
      </c>
    </row>
    <row r="26" spans="1:16" x14ac:dyDescent="0.2">
      <c r="A26" s="4">
        <v>230</v>
      </c>
      <c r="B26" s="5" t="s">
        <v>191</v>
      </c>
      <c r="C26" s="5" t="s">
        <v>7</v>
      </c>
      <c r="D26" s="5" t="s">
        <v>351</v>
      </c>
      <c r="E26" s="5" t="s">
        <v>352</v>
      </c>
      <c r="F26" s="5" t="s">
        <v>301</v>
      </c>
      <c r="G26" s="5" t="s">
        <v>353</v>
      </c>
      <c r="H26" s="5" t="s">
        <v>354</v>
      </c>
      <c r="I26" s="5" t="s">
        <v>217</v>
      </c>
      <c r="J26" s="5" t="s">
        <v>355</v>
      </c>
      <c r="K26" s="5" t="s">
        <v>356</v>
      </c>
      <c r="L26" s="5" t="s">
        <v>220</v>
      </c>
      <c r="M26" s="5" t="s">
        <v>357</v>
      </c>
      <c r="N26" s="5" t="s">
        <v>358</v>
      </c>
      <c r="O26" s="5" t="s">
        <v>223</v>
      </c>
      <c r="P26" s="5" t="s">
        <v>359</v>
      </c>
    </row>
    <row r="27" spans="1:16" x14ac:dyDescent="0.2">
      <c r="A27" s="4">
        <v>231</v>
      </c>
      <c r="B27" s="5" t="s">
        <v>364</v>
      </c>
      <c r="C27" s="5" t="s">
        <v>360</v>
      </c>
      <c r="D27" s="5" t="s">
        <v>361</v>
      </c>
      <c r="E27" s="5" t="s">
        <v>362</v>
      </c>
      <c r="F27" s="5" t="s">
        <v>301</v>
      </c>
      <c r="G27" s="5" t="s">
        <v>363</v>
      </c>
      <c r="H27" s="5" t="s">
        <v>216</v>
      </c>
      <c r="I27" s="5" t="s">
        <v>217</v>
      </c>
      <c r="J27" s="5" t="s">
        <v>1</v>
      </c>
      <c r="K27" s="5" t="s">
        <v>1</v>
      </c>
      <c r="L27" s="5" t="s">
        <v>1</v>
      </c>
      <c r="M27" s="5" t="s">
        <v>1</v>
      </c>
      <c r="N27" s="5" t="s">
        <v>1</v>
      </c>
      <c r="O27" s="5" t="s">
        <v>1</v>
      </c>
      <c r="P27" s="5" t="s">
        <v>1</v>
      </c>
    </row>
    <row r="28" spans="1:16" x14ac:dyDescent="0.2">
      <c r="A28" s="4">
        <v>907</v>
      </c>
      <c r="B28" s="5" t="s">
        <v>228</v>
      </c>
      <c r="C28" s="5" t="s">
        <v>365</v>
      </c>
      <c r="D28" s="5" t="s">
        <v>1</v>
      </c>
      <c r="E28" s="5" t="s">
        <v>366</v>
      </c>
      <c r="F28" s="5" t="s">
        <v>213</v>
      </c>
      <c r="G28" s="5" t="s">
        <v>227</v>
      </c>
      <c r="H28" s="5" t="s">
        <v>216</v>
      </c>
      <c r="I28" s="5" t="s">
        <v>217</v>
      </c>
      <c r="J28" s="5" t="s">
        <v>1</v>
      </c>
      <c r="K28" s="5" t="s">
        <v>1</v>
      </c>
      <c r="L28" s="5" t="s">
        <v>1</v>
      </c>
      <c r="M28" s="5" t="s">
        <v>1</v>
      </c>
      <c r="N28" s="5" t="s">
        <v>1</v>
      </c>
      <c r="O28" s="5" t="s">
        <v>1</v>
      </c>
      <c r="P28" s="5" t="s">
        <v>1</v>
      </c>
    </row>
    <row r="29" spans="1:16" x14ac:dyDescent="0.2">
      <c r="A29" s="4">
        <v>232</v>
      </c>
      <c r="B29" s="5" t="s">
        <v>372</v>
      </c>
      <c r="C29" s="5" t="s">
        <v>367</v>
      </c>
      <c r="D29" s="5" t="s">
        <v>368</v>
      </c>
      <c r="E29" s="5" t="s">
        <v>369</v>
      </c>
      <c r="F29" s="5" t="s">
        <v>370</v>
      </c>
      <c r="G29" s="5" t="s">
        <v>371</v>
      </c>
      <c r="H29" s="5" t="s">
        <v>313</v>
      </c>
      <c r="I29" s="5" t="s">
        <v>217</v>
      </c>
      <c r="J29" s="5" t="s">
        <v>373</v>
      </c>
      <c r="K29" s="5" t="s">
        <v>374</v>
      </c>
      <c r="L29" s="5" t="s">
        <v>1</v>
      </c>
      <c r="M29" s="5" t="s">
        <v>375</v>
      </c>
      <c r="N29" s="5" t="s">
        <v>376</v>
      </c>
      <c r="O29" s="5" t="s">
        <v>223</v>
      </c>
      <c r="P29" s="5" t="s">
        <v>377</v>
      </c>
    </row>
    <row r="30" spans="1:16" x14ac:dyDescent="0.2">
      <c r="A30" s="4">
        <v>233</v>
      </c>
      <c r="B30" s="5" t="s">
        <v>383</v>
      </c>
      <c r="C30" s="5" t="s">
        <v>378</v>
      </c>
      <c r="D30" s="5" t="s">
        <v>379</v>
      </c>
      <c r="E30" s="5" t="s">
        <v>380</v>
      </c>
      <c r="F30" s="5" t="s">
        <v>381</v>
      </c>
      <c r="G30" s="5" t="s">
        <v>382</v>
      </c>
      <c r="H30" s="5" t="s">
        <v>216</v>
      </c>
      <c r="I30" s="5" t="s">
        <v>217</v>
      </c>
      <c r="J30" s="5" t="s">
        <v>1</v>
      </c>
      <c r="K30" s="5" t="s">
        <v>1</v>
      </c>
      <c r="L30" s="5" t="s">
        <v>1</v>
      </c>
      <c r="M30" s="5" t="s">
        <v>1</v>
      </c>
      <c r="N30" s="5" t="s">
        <v>1</v>
      </c>
      <c r="O30" s="5" t="s">
        <v>1</v>
      </c>
      <c r="P30" s="5" t="s">
        <v>1</v>
      </c>
    </row>
    <row r="31" spans="1:16" x14ac:dyDescent="0.2">
      <c r="A31" s="4">
        <v>234</v>
      </c>
      <c r="B31" s="5" t="s">
        <v>388</v>
      </c>
      <c r="C31" s="5" t="s">
        <v>384</v>
      </c>
      <c r="D31" s="5" t="s">
        <v>385</v>
      </c>
      <c r="E31" s="5" t="s">
        <v>386</v>
      </c>
      <c r="F31" s="5" t="s">
        <v>381</v>
      </c>
      <c r="G31" s="5" t="s">
        <v>387</v>
      </c>
      <c r="H31" s="5" t="s">
        <v>216</v>
      </c>
      <c r="I31" s="5" t="s">
        <v>217</v>
      </c>
      <c r="J31" s="5" t="s">
        <v>1</v>
      </c>
      <c r="K31" s="5" t="s">
        <v>1</v>
      </c>
      <c r="L31" s="5" t="s">
        <v>1</v>
      </c>
      <c r="M31" s="5" t="s">
        <v>1</v>
      </c>
      <c r="N31" s="5" t="s">
        <v>1</v>
      </c>
      <c r="O31" s="5" t="s">
        <v>1</v>
      </c>
      <c r="P31" s="5" t="s">
        <v>1</v>
      </c>
    </row>
    <row r="32" spans="1:16" x14ac:dyDescent="0.2">
      <c r="A32" s="4">
        <v>235</v>
      </c>
      <c r="B32" s="5" t="s">
        <v>393</v>
      </c>
      <c r="C32" s="5" t="s">
        <v>389</v>
      </c>
      <c r="D32" s="5" t="s">
        <v>390</v>
      </c>
      <c r="E32" s="5" t="s">
        <v>391</v>
      </c>
      <c r="F32" s="5" t="s">
        <v>381</v>
      </c>
      <c r="G32" s="5" t="s">
        <v>392</v>
      </c>
      <c r="H32" s="5" t="s">
        <v>216</v>
      </c>
      <c r="I32" s="5" t="s">
        <v>217</v>
      </c>
      <c r="J32" s="5" t="s">
        <v>1</v>
      </c>
      <c r="K32" s="5" t="s">
        <v>1</v>
      </c>
      <c r="L32" s="5" t="s">
        <v>1</v>
      </c>
      <c r="M32" s="5" t="s">
        <v>1</v>
      </c>
      <c r="N32" s="5" t="s">
        <v>1</v>
      </c>
      <c r="O32" s="5" t="s">
        <v>1</v>
      </c>
      <c r="P32" s="5" t="s">
        <v>1</v>
      </c>
    </row>
    <row r="33" spans="1:16" x14ac:dyDescent="0.2">
      <c r="A33" s="4">
        <v>236</v>
      </c>
      <c r="B33" s="5" t="s">
        <v>398</v>
      </c>
      <c r="C33" s="5" t="s">
        <v>394</v>
      </c>
      <c r="D33" s="5" t="s">
        <v>395</v>
      </c>
      <c r="E33" s="5" t="s">
        <v>396</v>
      </c>
      <c r="F33" s="5" t="s">
        <v>381</v>
      </c>
      <c r="G33" s="5" t="s">
        <v>397</v>
      </c>
      <c r="H33" s="5" t="s">
        <v>216</v>
      </c>
      <c r="I33" s="5" t="s">
        <v>217</v>
      </c>
      <c r="J33" s="5" t="s">
        <v>1</v>
      </c>
      <c r="K33" s="5" t="s">
        <v>1</v>
      </c>
      <c r="L33" s="5" t="s">
        <v>1</v>
      </c>
      <c r="M33" s="5" t="s">
        <v>1</v>
      </c>
      <c r="N33" s="5" t="s">
        <v>1</v>
      </c>
      <c r="O33" s="5" t="s">
        <v>1</v>
      </c>
      <c r="P33" s="5" t="s">
        <v>1</v>
      </c>
    </row>
    <row r="34" spans="1:16" x14ac:dyDescent="0.2">
      <c r="A34" s="4">
        <v>905</v>
      </c>
      <c r="B34" s="5" t="s">
        <v>215</v>
      </c>
      <c r="C34" s="5" t="s">
        <v>399</v>
      </c>
      <c r="D34" s="5" t="s">
        <v>1</v>
      </c>
      <c r="E34" s="5" t="s">
        <v>400</v>
      </c>
      <c r="F34" s="5" t="s">
        <v>213</v>
      </c>
      <c r="G34" s="5" t="s">
        <v>214</v>
      </c>
      <c r="H34" s="5" t="s">
        <v>216</v>
      </c>
      <c r="I34" s="5" t="s">
        <v>217</v>
      </c>
      <c r="J34" s="5" t="s">
        <v>1</v>
      </c>
      <c r="K34" s="5" t="s">
        <v>1</v>
      </c>
      <c r="L34" s="5" t="s">
        <v>1</v>
      </c>
      <c r="M34" s="5" t="s">
        <v>1</v>
      </c>
      <c r="N34" s="5" t="s">
        <v>1</v>
      </c>
      <c r="O34" s="5" t="s">
        <v>1</v>
      </c>
      <c r="P34" s="5" t="s">
        <v>1</v>
      </c>
    </row>
    <row r="35" spans="1:16" x14ac:dyDescent="0.2">
      <c r="A35" s="4">
        <v>237</v>
      </c>
      <c r="B35" s="5" t="s">
        <v>405</v>
      </c>
      <c r="C35" s="5" t="s">
        <v>401</v>
      </c>
      <c r="D35" s="5" t="s">
        <v>402</v>
      </c>
      <c r="E35" s="5" t="s">
        <v>403</v>
      </c>
      <c r="F35" s="5" t="s">
        <v>381</v>
      </c>
      <c r="G35" s="5" t="s">
        <v>404</v>
      </c>
      <c r="H35" s="5" t="s">
        <v>216</v>
      </c>
      <c r="I35" s="5" t="s">
        <v>217</v>
      </c>
      <c r="J35" s="5" t="s">
        <v>406</v>
      </c>
      <c r="K35" s="5" t="s">
        <v>407</v>
      </c>
      <c r="L35" s="5" t="s">
        <v>1</v>
      </c>
      <c r="M35" s="5" t="s">
        <v>408</v>
      </c>
      <c r="N35" s="5" t="s">
        <v>409</v>
      </c>
      <c r="O35" s="5" t="s">
        <v>223</v>
      </c>
      <c r="P35" s="5" t="s">
        <v>410</v>
      </c>
    </row>
    <row r="36" spans="1:16" x14ac:dyDescent="0.2">
      <c r="A36" s="4">
        <v>238</v>
      </c>
      <c r="B36" s="5" t="s">
        <v>416</v>
      </c>
      <c r="C36" s="5" t="s">
        <v>411</v>
      </c>
      <c r="D36" s="5" t="s">
        <v>412</v>
      </c>
      <c r="E36" s="5" t="s">
        <v>413</v>
      </c>
      <c r="F36" s="5" t="s">
        <v>414</v>
      </c>
      <c r="G36" s="5" t="s">
        <v>415</v>
      </c>
      <c r="H36" s="5" t="s">
        <v>313</v>
      </c>
      <c r="I36" s="5" t="s">
        <v>217</v>
      </c>
      <c r="J36" s="5" t="s">
        <v>1</v>
      </c>
      <c r="K36" s="5" t="s">
        <v>1</v>
      </c>
      <c r="L36" s="5" t="s">
        <v>1</v>
      </c>
      <c r="M36" s="5" t="s">
        <v>1</v>
      </c>
      <c r="N36" s="5" t="s">
        <v>1</v>
      </c>
      <c r="O36" s="5" t="s">
        <v>1</v>
      </c>
      <c r="P36" s="5" t="s">
        <v>1</v>
      </c>
    </row>
    <row r="37" spans="1:16" x14ac:dyDescent="0.2">
      <c r="A37" s="4">
        <v>239</v>
      </c>
      <c r="B37" s="5" t="s">
        <v>303</v>
      </c>
      <c r="C37" s="5" t="s">
        <v>76</v>
      </c>
      <c r="D37" s="5" t="s">
        <v>1</v>
      </c>
      <c r="E37" s="5" t="s">
        <v>77</v>
      </c>
      <c r="F37" s="5" t="s">
        <v>1</v>
      </c>
      <c r="G37" s="5" t="s">
        <v>302</v>
      </c>
      <c r="H37" s="5" t="s">
        <v>216</v>
      </c>
      <c r="I37" s="5" t="s">
        <v>217</v>
      </c>
      <c r="J37" s="5" t="s">
        <v>304</v>
      </c>
      <c r="K37" s="5" t="s">
        <v>305</v>
      </c>
      <c r="L37" s="5" t="s">
        <v>220</v>
      </c>
      <c r="M37" s="5" t="s">
        <v>306</v>
      </c>
      <c r="N37" s="5" t="s">
        <v>307</v>
      </c>
      <c r="O37" s="5" t="s">
        <v>223</v>
      </c>
      <c r="P37" s="5" t="s">
        <v>308</v>
      </c>
    </row>
    <row r="38" spans="1:16" x14ac:dyDescent="0.2">
      <c r="A38" s="4">
        <v>240</v>
      </c>
      <c r="B38" s="5" t="s">
        <v>312</v>
      </c>
      <c r="C38" s="5" t="s">
        <v>78</v>
      </c>
      <c r="D38" s="5" t="s">
        <v>1</v>
      </c>
      <c r="E38" s="5" t="s">
        <v>79</v>
      </c>
      <c r="F38" s="5" t="s">
        <v>1</v>
      </c>
      <c r="G38" s="5" t="s">
        <v>311</v>
      </c>
      <c r="H38" s="5" t="s">
        <v>313</v>
      </c>
      <c r="I38" s="5" t="s">
        <v>217</v>
      </c>
      <c r="J38" s="5" t="s">
        <v>314</v>
      </c>
      <c r="K38" s="5" t="s">
        <v>315</v>
      </c>
      <c r="L38" s="5" t="s">
        <v>220</v>
      </c>
      <c r="M38" s="5" t="s">
        <v>316</v>
      </c>
      <c r="N38" s="5" t="s">
        <v>307</v>
      </c>
      <c r="O38" s="5" t="s">
        <v>223</v>
      </c>
      <c r="P38" s="5" t="s">
        <v>317</v>
      </c>
    </row>
    <row r="39" spans="1:16" x14ac:dyDescent="0.2">
      <c r="A39" s="4">
        <v>241</v>
      </c>
      <c r="B39" s="5" t="s">
        <v>321</v>
      </c>
      <c r="C39" s="5" t="s">
        <v>80</v>
      </c>
      <c r="D39" s="5" t="s">
        <v>1</v>
      </c>
      <c r="E39" s="5" t="s">
        <v>81</v>
      </c>
      <c r="F39" s="5" t="s">
        <v>1</v>
      </c>
      <c r="G39" s="5" t="s">
        <v>320</v>
      </c>
      <c r="H39" s="5" t="s">
        <v>216</v>
      </c>
      <c r="I39" s="5" t="s">
        <v>217</v>
      </c>
      <c r="J39" s="5" t="s">
        <v>322</v>
      </c>
      <c r="K39" s="5" t="s">
        <v>323</v>
      </c>
      <c r="L39" s="5" t="s">
        <v>220</v>
      </c>
      <c r="M39" s="5" t="s">
        <v>324</v>
      </c>
      <c r="N39" s="5" t="s">
        <v>307</v>
      </c>
      <c r="O39" s="5" t="s">
        <v>223</v>
      </c>
      <c r="P39" s="5" t="s">
        <v>326</v>
      </c>
    </row>
    <row r="40" spans="1:16" x14ac:dyDescent="0.2">
      <c r="A40" s="4">
        <v>242</v>
      </c>
      <c r="B40" s="5" t="s">
        <v>335</v>
      </c>
      <c r="C40" s="5" t="s">
        <v>82</v>
      </c>
      <c r="D40" s="5" t="s">
        <v>1</v>
      </c>
      <c r="E40" s="5" t="s">
        <v>83</v>
      </c>
      <c r="F40" s="5" t="s">
        <v>1</v>
      </c>
      <c r="G40" s="5" t="s">
        <v>334</v>
      </c>
      <c r="H40" s="5" t="s">
        <v>216</v>
      </c>
      <c r="I40" s="5" t="s">
        <v>217</v>
      </c>
      <c r="J40" s="5" t="s">
        <v>336</v>
      </c>
      <c r="K40" s="5" t="s">
        <v>337</v>
      </c>
      <c r="L40" s="5" t="s">
        <v>220</v>
      </c>
      <c r="M40" s="5" t="s">
        <v>338</v>
      </c>
      <c r="N40" s="5" t="s">
        <v>339</v>
      </c>
      <c r="O40" s="5" t="s">
        <v>223</v>
      </c>
      <c r="P40" s="5" t="s">
        <v>340</v>
      </c>
    </row>
    <row r="41" spans="1:16" x14ac:dyDescent="0.2">
      <c r="A41" s="4">
        <v>243</v>
      </c>
      <c r="B41" s="5" t="s">
        <v>191</v>
      </c>
      <c r="C41" s="5" t="s">
        <v>84</v>
      </c>
      <c r="D41" s="5" t="s">
        <v>1</v>
      </c>
      <c r="E41" s="5" t="s">
        <v>417</v>
      </c>
      <c r="F41" s="5" t="s">
        <v>1</v>
      </c>
      <c r="G41" s="5" t="s">
        <v>353</v>
      </c>
      <c r="H41" s="5" t="s">
        <v>354</v>
      </c>
      <c r="I41" s="5" t="s">
        <v>217</v>
      </c>
      <c r="J41" s="5" t="s">
        <v>355</v>
      </c>
      <c r="K41" s="5" t="s">
        <v>356</v>
      </c>
      <c r="L41" s="5" t="s">
        <v>220</v>
      </c>
      <c r="M41" s="5" t="s">
        <v>357</v>
      </c>
      <c r="N41" s="5" t="s">
        <v>358</v>
      </c>
      <c r="O41" s="5" t="s">
        <v>223</v>
      </c>
      <c r="P41" s="5" t="s">
        <v>359</v>
      </c>
    </row>
    <row r="42" spans="1:16" x14ac:dyDescent="0.2">
      <c r="A42" s="4">
        <v>244</v>
      </c>
      <c r="B42" s="5" t="s">
        <v>422</v>
      </c>
      <c r="C42" s="5" t="s">
        <v>418</v>
      </c>
      <c r="D42" s="5" t="s">
        <v>419</v>
      </c>
      <c r="E42" s="5" t="s">
        <v>420</v>
      </c>
      <c r="F42" s="5" t="s">
        <v>414</v>
      </c>
      <c r="G42" s="5" t="s">
        <v>421</v>
      </c>
      <c r="H42" s="5" t="s">
        <v>216</v>
      </c>
      <c r="I42" s="5" t="s">
        <v>217</v>
      </c>
      <c r="J42" s="5" t="s">
        <v>1</v>
      </c>
      <c r="K42" s="5" t="s">
        <v>1</v>
      </c>
      <c r="L42" s="5" t="s">
        <v>1</v>
      </c>
      <c r="M42" s="5" t="s">
        <v>1</v>
      </c>
      <c r="N42" s="5" t="s">
        <v>1</v>
      </c>
      <c r="O42" s="5" t="s">
        <v>1</v>
      </c>
      <c r="P42" s="5" t="s">
        <v>1</v>
      </c>
    </row>
    <row r="43" spans="1:16" x14ac:dyDescent="0.2">
      <c r="A43" s="4">
        <v>926</v>
      </c>
      <c r="B43" s="5" t="s">
        <v>427</v>
      </c>
      <c r="C43" s="5" t="s">
        <v>423</v>
      </c>
      <c r="D43" s="5" t="s">
        <v>1</v>
      </c>
      <c r="E43" s="5" t="s">
        <v>424</v>
      </c>
      <c r="F43" s="5" t="s">
        <v>425</v>
      </c>
      <c r="G43" s="5" t="s">
        <v>426</v>
      </c>
      <c r="H43" s="5" t="s">
        <v>428</v>
      </c>
      <c r="I43" s="5" t="s">
        <v>217</v>
      </c>
      <c r="J43" s="5" t="s">
        <v>1</v>
      </c>
      <c r="K43" s="5" t="s">
        <v>1</v>
      </c>
      <c r="L43" s="5" t="s">
        <v>1</v>
      </c>
      <c r="M43" s="5" t="s">
        <v>1</v>
      </c>
      <c r="N43" s="5" t="s">
        <v>1</v>
      </c>
      <c r="O43" s="5" t="s">
        <v>1</v>
      </c>
      <c r="P43" s="5" t="s">
        <v>1</v>
      </c>
    </row>
    <row r="44" spans="1:16" x14ac:dyDescent="0.2">
      <c r="A44" s="4">
        <v>983</v>
      </c>
      <c r="B44" s="5" t="s">
        <v>191</v>
      </c>
      <c r="C44" s="5" t="s">
        <v>429</v>
      </c>
      <c r="D44" s="5" t="s">
        <v>1</v>
      </c>
      <c r="E44" s="5" t="s">
        <v>430</v>
      </c>
      <c r="F44" s="5" t="s">
        <v>1</v>
      </c>
      <c r="G44" s="5" t="s">
        <v>353</v>
      </c>
      <c r="H44" s="5" t="s">
        <v>354</v>
      </c>
      <c r="I44" s="5" t="s">
        <v>217</v>
      </c>
      <c r="J44" s="5" t="s">
        <v>1</v>
      </c>
      <c r="K44" s="5" t="s">
        <v>1</v>
      </c>
      <c r="L44" s="5" t="s">
        <v>1</v>
      </c>
      <c r="M44" s="5" t="s">
        <v>1</v>
      </c>
      <c r="N44" s="5" t="s">
        <v>1</v>
      </c>
      <c r="O44" s="5" t="s">
        <v>1</v>
      </c>
      <c r="P44" s="5" t="s">
        <v>1</v>
      </c>
    </row>
    <row r="45" spans="1:16" x14ac:dyDescent="0.2">
      <c r="A45" s="4">
        <v>921</v>
      </c>
      <c r="B45" s="5" t="s">
        <v>435</v>
      </c>
      <c r="C45" s="5" t="s">
        <v>431</v>
      </c>
      <c r="D45" s="5" t="s">
        <v>1</v>
      </c>
      <c r="E45" s="5" t="s">
        <v>432</v>
      </c>
      <c r="F45" s="5" t="s">
        <v>433</v>
      </c>
      <c r="G45" s="5" t="s">
        <v>434</v>
      </c>
      <c r="H45" s="5" t="s">
        <v>216</v>
      </c>
      <c r="I45" s="5" t="s">
        <v>217</v>
      </c>
      <c r="J45" s="5" t="s">
        <v>1</v>
      </c>
      <c r="K45" s="5" t="s">
        <v>1</v>
      </c>
      <c r="L45" s="5" t="s">
        <v>1</v>
      </c>
      <c r="M45" s="5" t="s">
        <v>1</v>
      </c>
      <c r="N45" s="5" t="s">
        <v>1</v>
      </c>
      <c r="O45" s="5" t="s">
        <v>1</v>
      </c>
      <c r="P45" s="5" t="s">
        <v>1</v>
      </c>
    </row>
    <row r="46" spans="1:16" x14ac:dyDescent="0.2">
      <c r="A46" s="4">
        <v>245</v>
      </c>
      <c r="B46" s="5" t="s">
        <v>440</v>
      </c>
      <c r="C46" s="5" t="s">
        <v>45</v>
      </c>
      <c r="D46" s="5" t="s">
        <v>436</v>
      </c>
      <c r="E46" s="5" t="s">
        <v>437</v>
      </c>
      <c r="F46" s="5" t="s">
        <v>438</v>
      </c>
      <c r="G46" s="5" t="s">
        <v>439</v>
      </c>
      <c r="H46" s="5" t="s">
        <v>216</v>
      </c>
      <c r="I46" s="5" t="s">
        <v>217</v>
      </c>
      <c r="J46" s="5" t="s">
        <v>441</v>
      </c>
      <c r="K46" s="5" t="s">
        <v>442</v>
      </c>
      <c r="L46" s="5" t="s">
        <v>220</v>
      </c>
      <c r="M46" s="5" t="s">
        <v>443</v>
      </c>
      <c r="N46" s="5" t="s">
        <v>444</v>
      </c>
      <c r="O46" s="5" t="s">
        <v>223</v>
      </c>
      <c r="P46" s="5" t="s">
        <v>445</v>
      </c>
    </row>
    <row r="47" spans="1:16" x14ac:dyDescent="0.2">
      <c r="A47" s="4">
        <v>246</v>
      </c>
      <c r="B47" s="5" t="s">
        <v>449</v>
      </c>
      <c r="C47" s="5" t="s">
        <v>9</v>
      </c>
      <c r="D47" s="5" t="s">
        <v>446</v>
      </c>
      <c r="E47" s="5" t="s">
        <v>447</v>
      </c>
      <c r="F47" s="5" t="s">
        <v>438</v>
      </c>
      <c r="G47" s="5" t="s">
        <v>448</v>
      </c>
      <c r="H47" s="5" t="s">
        <v>216</v>
      </c>
      <c r="I47" s="5" t="s">
        <v>217</v>
      </c>
      <c r="J47" s="5" t="s">
        <v>450</v>
      </c>
      <c r="K47" s="5" t="s">
        <v>451</v>
      </c>
      <c r="L47" s="5" t="s">
        <v>220</v>
      </c>
      <c r="M47" s="5" t="s">
        <v>452</v>
      </c>
      <c r="N47" s="5" t="s">
        <v>453</v>
      </c>
      <c r="O47" s="5" t="s">
        <v>223</v>
      </c>
      <c r="P47" s="5" t="s">
        <v>454</v>
      </c>
    </row>
    <row r="48" spans="1:16" x14ac:dyDescent="0.2">
      <c r="A48" s="4">
        <v>247</v>
      </c>
      <c r="B48" s="5" t="s">
        <v>460</v>
      </c>
      <c r="C48" s="5" t="s">
        <v>455</v>
      </c>
      <c r="D48" s="5" t="s">
        <v>456</v>
      </c>
      <c r="E48" s="5" t="s">
        <v>457</v>
      </c>
      <c r="F48" s="5" t="s">
        <v>458</v>
      </c>
      <c r="G48" s="5" t="s">
        <v>459</v>
      </c>
      <c r="H48" s="5" t="s">
        <v>313</v>
      </c>
      <c r="I48" s="5" t="s">
        <v>217</v>
      </c>
      <c r="J48" s="5" t="s">
        <v>1</v>
      </c>
      <c r="K48" s="5" t="s">
        <v>1</v>
      </c>
      <c r="L48" s="5" t="s">
        <v>1</v>
      </c>
      <c r="M48" s="5" t="s">
        <v>1</v>
      </c>
      <c r="N48" s="5" t="s">
        <v>1</v>
      </c>
      <c r="O48" s="5" t="s">
        <v>1</v>
      </c>
      <c r="P48" s="5" t="s">
        <v>1</v>
      </c>
    </row>
    <row r="49" spans="1:16" x14ac:dyDescent="0.2">
      <c r="A49" s="4">
        <v>248</v>
      </c>
      <c r="B49" s="5" t="s">
        <v>465</v>
      </c>
      <c r="C49" s="5" t="s">
        <v>461</v>
      </c>
      <c r="D49" s="5" t="s">
        <v>462</v>
      </c>
      <c r="E49" s="5" t="s">
        <v>463</v>
      </c>
      <c r="F49" s="5" t="s">
        <v>458</v>
      </c>
      <c r="G49" s="5" t="s">
        <v>464</v>
      </c>
      <c r="H49" s="5" t="s">
        <v>216</v>
      </c>
      <c r="I49" s="5" t="s">
        <v>217</v>
      </c>
      <c r="J49" s="5" t="s">
        <v>466</v>
      </c>
      <c r="K49" s="5" t="s">
        <v>467</v>
      </c>
      <c r="L49" s="5" t="s">
        <v>1</v>
      </c>
      <c r="M49" s="5" t="s">
        <v>468</v>
      </c>
      <c r="N49" s="5" t="s">
        <v>469</v>
      </c>
      <c r="O49" s="5" t="s">
        <v>223</v>
      </c>
      <c r="P49" s="5" t="s">
        <v>470</v>
      </c>
    </row>
    <row r="50" spans="1:16" x14ac:dyDescent="0.2">
      <c r="A50" s="4">
        <v>249</v>
      </c>
      <c r="B50" s="5" t="s">
        <v>476</v>
      </c>
      <c r="C50" s="5" t="s">
        <v>471</v>
      </c>
      <c r="D50" s="5" t="s">
        <v>472</v>
      </c>
      <c r="E50" s="5" t="s">
        <v>473</v>
      </c>
      <c r="F50" s="5" t="s">
        <v>474</v>
      </c>
      <c r="G50" s="5" t="s">
        <v>475</v>
      </c>
      <c r="H50" s="5" t="s">
        <v>216</v>
      </c>
      <c r="I50" s="5" t="s">
        <v>217</v>
      </c>
      <c r="J50" s="5" t="s">
        <v>1</v>
      </c>
      <c r="K50" s="5" t="s">
        <v>1</v>
      </c>
      <c r="L50" s="5" t="s">
        <v>1</v>
      </c>
      <c r="M50" s="5" t="s">
        <v>1</v>
      </c>
      <c r="N50" s="5" t="s">
        <v>1</v>
      </c>
      <c r="O50" s="5" t="s">
        <v>1</v>
      </c>
      <c r="P50" s="5" t="s">
        <v>1</v>
      </c>
    </row>
    <row r="51" spans="1:16" x14ac:dyDescent="0.2">
      <c r="A51" s="4">
        <v>250</v>
      </c>
      <c r="B51" s="5" t="s">
        <v>481</v>
      </c>
      <c r="C51" s="5" t="s">
        <v>477</v>
      </c>
      <c r="D51" s="5" t="s">
        <v>478</v>
      </c>
      <c r="E51" s="5" t="s">
        <v>479</v>
      </c>
      <c r="F51" s="5" t="s">
        <v>474</v>
      </c>
      <c r="G51" s="5" t="s">
        <v>480</v>
      </c>
      <c r="H51" s="5" t="s">
        <v>313</v>
      </c>
      <c r="I51" s="5" t="s">
        <v>217</v>
      </c>
      <c r="J51" s="5" t="s">
        <v>1</v>
      </c>
      <c r="K51" s="5" t="s">
        <v>1</v>
      </c>
      <c r="L51" s="5" t="s">
        <v>1</v>
      </c>
      <c r="M51" s="5" t="s">
        <v>1</v>
      </c>
      <c r="N51" s="5" t="s">
        <v>1</v>
      </c>
      <c r="O51" s="5" t="s">
        <v>1</v>
      </c>
      <c r="P51" s="5" t="s">
        <v>1</v>
      </c>
    </row>
    <row r="52" spans="1:16" x14ac:dyDescent="0.2">
      <c r="A52" s="4">
        <v>251</v>
      </c>
      <c r="B52" s="5" t="s">
        <v>487</v>
      </c>
      <c r="C52" s="5" t="s">
        <v>482</v>
      </c>
      <c r="D52" s="5" t="s">
        <v>483</v>
      </c>
      <c r="E52" s="5" t="s">
        <v>484</v>
      </c>
      <c r="F52" s="5" t="s">
        <v>485</v>
      </c>
      <c r="G52" s="5" t="s">
        <v>486</v>
      </c>
      <c r="H52" s="5" t="s">
        <v>216</v>
      </c>
      <c r="I52" s="5" t="s">
        <v>217</v>
      </c>
      <c r="J52" s="5" t="s">
        <v>488</v>
      </c>
      <c r="K52" s="5" t="s">
        <v>489</v>
      </c>
      <c r="L52" s="5" t="s">
        <v>220</v>
      </c>
      <c r="M52" s="5" t="s">
        <v>490</v>
      </c>
      <c r="N52" s="5" t="s">
        <v>491</v>
      </c>
      <c r="O52" s="5" t="s">
        <v>223</v>
      </c>
      <c r="P52" s="5" t="s">
        <v>492</v>
      </c>
    </row>
    <row r="53" spans="1:16" x14ac:dyDescent="0.2">
      <c r="A53" s="4">
        <v>252</v>
      </c>
      <c r="B53" s="5" t="s">
        <v>498</v>
      </c>
      <c r="C53" s="5" t="s">
        <v>493</v>
      </c>
      <c r="D53" s="5" t="s">
        <v>494</v>
      </c>
      <c r="E53" s="5" t="s">
        <v>495</v>
      </c>
      <c r="F53" s="5" t="s">
        <v>496</v>
      </c>
      <c r="G53" s="5" t="s">
        <v>497</v>
      </c>
      <c r="H53" s="5" t="s">
        <v>313</v>
      </c>
      <c r="I53" s="5" t="s">
        <v>217</v>
      </c>
      <c r="J53" s="5" t="s">
        <v>1</v>
      </c>
      <c r="K53" s="5" t="s">
        <v>1</v>
      </c>
      <c r="L53" s="5" t="s">
        <v>1</v>
      </c>
      <c r="M53" s="5" t="s">
        <v>1</v>
      </c>
      <c r="N53" s="5" t="s">
        <v>1</v>
      </c>
      <c r="O53" s="5" t="s">
        <v>1</v>
      </c>
      <c r="P53" s="5" t="s">
        <v>1</v>
      </c>
    </row>
    <row r="54" spans="1:16" x14ac:dyDescent="0.2">
      <c r="A54" s="4">
        <v>253</v>
      </c>
      <c r="B54" s="5" t="s">
        <v>503</v>
      </c>
      <c r="C54" s="5" t="s">
        <v>499</v>
      </c>
      <c r="D54" s="5" t="s">
        <v>500</v>
      </c>
      <c r="E54" s="5" t="s">
        <v>501</v>
      </c>
      <c r="F54" s="5" t="s">
        <v>496</v>
      </c>
      <c r="G54" s="5" t="s">
        <v>502</v>
      </c>
      <c r="H54" s="5" t="s">
        <v>216</v>
      </c>
      <c r="I54" s="5" t="s">
        <v>217</v>
      </c>
      <c r="J54" s="5" t="s">
        <v>1</v>
      </c>
      <c r="K54" s="5" t="s">
        <v>1</v>
      </c>
      <c r="L54" s="5" t="s">
        <v>1</v>
      </c>
      <c r="M54" s="5" t="s">
        <v>1</v>
      </c>
      <c r="N54" s="5" t="s">
        <v>1</v>
      </c>
      <c r="O54" s="5" t="s">
        <v>1</v>
      </c>
      <c r="P54" s="5" t="s">
        <v>1</v>
      </c>
    </row>
    <row r="55" spans="1:16" x14ac:dyDescent="0.2">
      <c r="A55" s="4">
        <v>254</v>
      </c>
      <c r="B55" s="5" t="s">
        <v>508</v>
      </c>
      <c r="C55" s="5" t="s">
        <v>504</v>
      </c>
      <c r="D55" s="5" t="s">
        <v>505</v>
      </c>
      <c r="E55" s="5" t="s">
        <v>506</v>
      </c>
      <c r="F55" s="5" t="s">
        <v>496</v>
      </c>
      <c r="G55" s="5" t="s">
        <v>507</v>
      </c>
      <c r="H55" s="5" t="s">
        <v>313</v>
      </c>
      <c r="I55" s="5" t="s">
        <v>217</v>
      </c>
      <c r="J55" s="5" t="s">
        <v>1</v>
      </c>
      <c r="K55" s="5" t="s">
        <v>1</v>
      </c>
      <c r="L55" s="5" t="s">
        <v>1</v>
      </c>
      <c r="M55" s="5" t="s">
        <v>1</v>
      </c>
      <c r="N55" s="5" t="s">
        <v>1</v>
      </c>
      <c r="O55" s="5" t="s">
        <v>1</v>
      </c>
      <c r="P55" s="5" t="s">
        <v>1</v>
      </c>
    </row>
    <row r="56" spans="1:16" x14ac:dyDescent="0.2">
      <c r="A56" s="4">
        <v>255</v>
      </c>
      <c r="B56" s="5" t="s">
        <v>514</v>
      </c>
      <c r="C56" s="5" t="s">
        <v>509</v>
      </c>
      <c r="D56" s="5" t="s">
        <v>510</v>
      </c>
      <c r="E56" s="5" t="s">
        <v>511</v>
      </c>
      <c r="F56" s="5" t="s">
        <v>512</v>
      </c>
      <c r="G56" s="5" t="s">
        <v>513</v>
      </c>
      <c r="H56" s="5" t="s">
        <v>216</v>
      </c>
      <c r="I56" s="5" t="s">
        <v>217</v>
      </c>
      <c r="J56" s="5" t="s">
        <v>1</v>
      </c>
      <c r="K56" s="5" t="s">
        <v>1</v>
      </c>
      <c r="L56" s="5" t="s">
        <v>1</v>
      </c>
      <c r="M56" s="5" t="s">
        <v>1</v>
      </c>
      <c r="N56" s="5" t="s">
        <v>1</v>
      </c>
      <c r="O56" s="5" t="s">
        <v>1</v>
      </c>
      <c r="P56" s="5" t="s">
        <v>1</v>
      </c>
    </row>
    <row r="57" spans="1:16" x14ac:dyDescent="0.2">
      <c r="A57" s="4">
        <v>950</v>
      </c>
      <c r="B57" s="5" t="s">
        <v>1</v>
      </c>
      <c r="C57" s="5" t="s">
        <v>515</v>
      </c>
      <c r="D57" s="5" t="s">
        <v>1</v>
      </c>
      <c r="E57" s="5" t="s">
        <v>516</v>
      </c>
      <c r="F57" s="5" t="s">
        <v>1</v>
      </c>
      <c r="G57" s="5" t="s">
        <v>268</v>
      </c>
      <c r="H57" s="5" t="s">
        <v>1</v>
      </c>
      <c r="I57" s="5" t="s">
        <v>269</v>
      </c>
      <c r="J57" s="5" t="s">
        <v>1</v>
      </c>
      <c r="K57" s="5" t="s">
        <v>1</v>
      </c>
      <c r="L57" s="5" t="s">
        <v>1</v>
      </c>
      <c r="M57" s="5" t="s">
        <v>1</v>
      </c>
      <c r="N57" s="5" t="s">
        <v>1</v>
      </c>
      <c r="O57" s="5" t="s">
        <v>1</v>
      </c>
      <c r="P57" s="5" t="s">
        <v>1</v>
      </c>
    </row>
    <row r="58" spans="1:16" x14ac:dyDescent="0.2">
      <c r="A58" s="4">
        <v>256</v>
      </c>
      <c r="B58" s="5" t="s">
        <v>440</v>
      </c>
      <c r="C58" s="5" t="s">
        <v>86</v>
      </c>
      <c r="D58" s="5" t="s">
        <v>1</v>
      </c>
      <c r="E58" s="5" t="s">
        <v>517</v>
      </c>
      <c r="F58" s="5" t="s">
        <v>1</v>
      </c>
      <c r="G58" s="5" t="s">
        <v>439</v>
      </c>
      <c r="H58" s="5" t="s">
        <v>216</v>
      </c>
      <c r="I58" s="5" t="s">
        <v>217</v>
      </c>
      <c r="J58" s="5" t="s">
        <v>441</v>
      </c>
      <c r="K58" s="5" t="s">
        <v>442</v>
      </c>
      <c r="L58" s="5" t="s">
        <v>220</v>
      </c>
      <c r="M58" s="5" t="s">
        <v>443</v>
      </c>
      <c r="N58" s="5" t="s">
        <v>444</v>
      </c>
      <c r="O58" s="5" t="s">
        <v>223</v>
      </c>
      <c r="P58" s="5" t="s">
        <v>445</v>
      </c>
    </row>
    <row r="59" spans="1:16" x14ac:dyDescent="0.2">
      <c r="A59" s="4">
        <v>257</v>
      </c>
      <c r="B59" s="5" t="s">
        <v>449</v>
      </c>
      <c r="C59" s="5" t="s">
        <v>88</v>
      </c>
      <c r="D59" s="5" t="s">
        <v>1</v>
      </c>
      <c r="E59" s="5" t="s">
        <v>518</v>
      </c>
      <c r="F59" s="5" t="s">
        <v>1</v>
      </c>
      <c r="G59" s="5" t="s">
        <v>448</v>
      </c>
      <c r="H59" s="5" t="s">
        <v>216</v>
      </c>
      <c r="I59" s="5" t="s">
        <v>217</v>
      </c>
      <c r="J59" s="5" t="s">
        <v>450</v>
      </c>
      <c r="K59" s="5" t="s">
        <v>451</v>
      </c>
      <c r="L59" s="5" t="s">
        <v>220</v>
      </c>
      <c r="M59" s="5" t="s">
        <v>452</v>
      </c>
      <c r="N59" s="5" t="s">
        <v>453</v>
      </c>
      <c r="O59" s="5" t="s">
        <v>223</v>
      </c>
      <c r="P59" s="5" t="s">
        <v>454</v>
      </c>
    </row>
    <row r="60" spans="1:16" x14ac:dyDescent="0.2">
      <c r="A60" s="4">
        <v>258</v>
      </c>
      <c r="B60" s="5" t="s">
        <v>523</v>
      </c>
      <c r="C60" s="5" t="s">
        <v>519</v>
      </c>
      <c r="D60" s="5" t="s">
        <v>520</v>
      </c>
      <c r="E60" s="5" t="s">
        <v>521</v>
      </c>
      <c r="F60" s="5" t="s">
        <v>512</v>
      </c>
      <c r="G60" s="5" t="s">
        <v>522</v>
      </c>
      <c r="H60" s="5" t="s">
        <v>216</v>
      </c>
      <c r="I60" s="5" t="s">
        <v>217</v>
      </c>
      <c r="J60" s="5" t="s">
        <v>1</v>
      </c>
      <c r="K60" s="5" t="s">
        <v>1</v>
      </c>
      <c r="L60" s="5" t="s">
        <v>1</v>
      </c>
      <c r="M60" s="5" t="s">
        <v>1</v>
      </c>
      <c r="N60" s="5" t="s">
        <v>1</v>
      </c>
      <c r="O60" s="5" t="s">
        <v>1</v>
      </c>
      <c r="P60" s="5" t="s">
        <v>1</v>
      </c>
    </row>
    <row r="61" spans="1:16" x14ac:dyDescent="0.2">
      <c r="A61" s="4">
        <v>1000</v>
      </c>
      <c r="B61" s="5" t="s">
        <v>528</v>
      </c>
      <c r="C61" s="5" t="s">
        <v>524</v>
      </c>
      <c r="D61" s="5" t="s">
        <v>1</v>
      </c>
      <c r="E61" s="5" t="s">
        <v>525</v>
      </c>
      <c r="F61" s="5" t="s">
        <v>526</v>
      </c>
      <c r="G61" s="5" t="s">
        <v>527</v>
      </c>
      <c r="H61" s="5" t="s">
        <v>216</v>
      </c>
      <c r="I61" s="5" t="s">
        <v>217</v>
      </c>
      <c r="J61" s="5" t="s">
        <v>1</v>
      </c>
      <c r="K61" s="5" t="s">
        <v>1</v>
      </c>
      <c r="L61" s="5" t="s">
        <v>1</v>
      </c>
      <c r="M61" s="5" t="s">
        <v>1</v>
      </c>
      <c r="N61" s="5" t="s">
        <v>1</v>
      </c>
      <c r="O61" s="5" t="s">
        <v>1</v>
      </c>
      <c r="P61" s="5" t="s">
        <v>1</v>
      </c>
    </row>
    <row r="62" spans="1:16" x14ac:dyDescent="0.2">
      <c r="A62" s="4">
        <v>259</v>
      </c>
      <c r="B62" s="5" t="s">
        <v>534</v>
      </c>
      <c r="C62" s="5" t="s">
        <v>529</v>
      </c>
      <c r="D62" s="5" t="s">
        <v>530</v>
      </c>
      <c r="E62" s="5" t="s">
        <v>531</v>
      </c>
      <c r="F62" s="5" t="s">
        <v>532</v>
      </c>
      <c r="G62" s="5" t="s">
        <v>533</v>
      </c>
      <c r="H62" s="5" t="s">
        <v>216</v>
      </c>
      <c r="I62" s="5" t="s">
        <v>217</v>
      </c>
      <c r="J62" s="5" t="s">
        <v>1</v>
      </c>
      <c r="K62" s="5" t="s">
        <v>1</v>
      </c>
      <c r="L62" s="5" t="s">
        <v>1</v>
      </c>
      <c r="M62" s="5" t="s">
        <v>1</v>
      </c>
      <c r="N62" s="5" t="s">
        <v>1</v>
      </c>
      <c r="O62" s="5" t="s">
        <v>1</v>
      </c>
      <c r="P62" s="5" t="s">
        <v>1</v>
      </c>
    </row>
    <row r="63" spans="1:16" x14ac:dyDescent="0.2">
      <c r="A63" s="4">
        <v>260</v>
      </c>
      <c r="B63" s="5" t="s">
        <v>540</v>
      </c>
      <c r="C63" s="5" t="s">
        <v>535</v>
      </c>
      <c r="D63" s="5" t="s">
        <v>536</v>
      </c>
      <c r="E63" s="5" t="s">
        <v>537</v>
      </c>
      <c r="F63" s="5" t="s">
        <v>538</v>
      </c>
      <c r="G63" s="5" t="s">
        <v>539</v>
      </c>
      <c r="H63" s="5" t="s">
        <v>216</v>
      </c>
      <c r="I63" s="5" t="s">
        <v>217</v>
      </c>
      <c r="J63" s="5" t="s">
        <v>1</v>
      </c>
      <c r="K63" s="5" t="s">
        <v>1</v>
      </c>
      <c r="L63" s="5" t="s">
        <v>1</v>
      </c>
      <c r="M63" s="5" t="s">
        <v>1</v>
      </c>
      <c r="N63" s="5" t="s">
        <v>1</v>
      </c>
      <c r="O63" s="5" t="s">
        <v>1</v>
      </c>
      <c r="P63" s="5" t="s">
        <v>1</v>
      </c>
    </row>
    <row r="64" spans="1:16" x14ac:dyDescent="0.2">
      <c r="A64" s="4">
        <v>261</v>
      </c>
      <c r="B64" s="5" t="s">
        <v>545</v>
      </c>
      <c r="C64" s="5" t="s">
        <v>16</v>
      </c>
      <c r="D64" s="5" t="s">
        <v>541</v>
      </c>
      <c r="E64" s="5" t="s">
        <v>542</v>
      </c>
      <c r="F64" s="5" t="s">
        <v>543</v>
      </c>
      <c r="G64" s="5" t="s">
        <v>544</v>
      </c>
      <c r="H64" s="5" t="s">
        <v>546</v>
      </c>
      <c r="I64" s="5" t="s">
        <v>217</v>
      </c>
      <c r="J64" s="5" t="s">
        <v>547</v>
      </c>
      <c r="K64" s="5" t="s">
        <v>548</v>
      </c>
      <c r="L64" s="5" t="s">
        <v>220</v>
      </c>
      <c r="M64" s="5" t="s">
        <v>549</v>
      </c>
      <c r="N64" s="5" t="s">
        <v>550</v>
      </c>
      <c r="O64" s="5" t="s">
        <v>223</v>
      </c>
      <c r="P64" s="5" t="s">
        <v>551</v>
      </c>
    </row>
    <row r="65" spans="1:16" x14ac:dyDescent="0.2">
      <c r="A65" s="4">
        <v>262</v>
      </c>
      <c r="B65" s="5" t="s">
        <v>278</v>
      </c>
      <c r="C65" s="5" t="s">
        <v>17</v>
      </c>
      <c r="D65" s="5" t="s">
        <v>552</v>
      </c>
      <c r="E65" s="5" t="s">
        <v>553</v>
      </c>
      <c r="F65" s="5" t="s">
        <v>276</v>
      </c>
      <c r="G65" s="5" t="s">
        <v>277</v>
      </c>
      <c r="H65" s="5" t="s">
        <v>279</v>
      </c>
      <c r="I65" s="5" t="s">
        <v>217</v>
      </c>
      <c r="J65" s="5" t="s">
        <v>554</v>
      </c>
      <c r="K65" s="5" t="s">
        <v>555</v>
      </c>
      <c r="L65" s="5" t="s">
        <v>556</v>
      </c>
      <c r="M65" s="5" t="s">
        <v>557</v>
      </c>
      <c r="N65" s="5" t="s">
        <v>222</v>
      </c>
      <c r="O65" s="5" t="s">
        <v>223</v>
      </c>
      <c r="P65" s="5" t="s">
        <v>558</v>
      </c>
    </row>
    <row r="66" spans="1:16" x14ac:dyDescent="0.2">
      <c r="A66" s="4">
        <v>263</v>
      </c>
      <c r="B66" s="5" t="s">
        <v>564</v>
      </c>
      <c r="C66" s="5" t="s">
        <v>559</v>
      </c>
      <c r="D66" s="5" t="s">
        <v>560</v>
      </c>
      <c r="E66" s="5" t="s">
        <v>561</v>
      </c>
      <c r="F66" s="5" t="s">
        <v>562</v>
      </c>
      <c r="G66" s="5" t="s">
        <v>563</v>
      </c>
      <c r="H66" s="5" t="s">
        <v>216</v>
      </c>
      <c r="I66" s="5" t="s">
        <v>217</v>
      </c>
      <c r="J66" s="5" t="s">
        <v>1</v>
      </c>
      <c r="K66" s="5" t="s">
        <v>1</v>
      </c>
      <c r="L66" s="5" t="s">
        <v>1</v>
      </c>
      <c r="M66" s="5" t="s">
        <v>1</v>
      </c>
      <c r="N66" s="5" t="s">
        <v>1</v>
      </c>
      <c r="O66" s="5" t="s">
        <v>1</v>
      </c>
      <c r="P66" s="5" t="s">
        <v>1</v>
      </c>
    </row>
    <row r="67" spans="1:16" x14ac:dyDescent="0.2">
      <c r="A67" s="4">
        <v>931</v>
      </c>
      <c r="B67" s="5" t="s">
        <v>569</v>
      </c>
      <c r="C67" s="5" t="s">
        <v>565</v>
      </c>
      <c r="D67" s="5" t="s">
        <v>1</v>
      </c>
      <c r="E67" s="5" t="s">
        <v>566</v>
      </c>
      <c r="F67" s="5" t="s">
        <v>567</v>
      </c>
      <c r="G67" s="5" t="s">
        <v>568</v>
      </c>
      <c r="H67" s="5" t="s">
        <v>216</v>
      </c>
      <c r="I67" s="5" t="s">
        <v>217</v>
      </c>
      <c r="J67" s="5" t="s">
        <v>1</v>
      </c>
      <c r="K67" s="5" t="s">
        <v>1</v>
      </c>
      <c r="L67" s="5" t="s">
        <v>1</v>
      </c>
      <c r="M67" s="5" t="s">
        <v>1</v>
      </c>
      <c r="N67" s="5" t="s">
        <v>1</v>
      </c>
      <c r="O67" s="5" t="s">
        <v>1</v>
      </c>
      <c r="P67" s="5" t="s">
        <v>1</v>
      </c>
    </row>
    <row r="68" spans="1:16" x14ac:dyDescent="0.2">
      <c r="A68" s="4">
        <v>264</v>
      </c>
      <c r="B68" s="5" t="s">
        <v>574</v>
      </c>
      <c r="C68" s="5" t="s">
        <v>18</v>
      </c>
      <c r="D68" s="5" t="s">
        <v>570</v>
      </c>
      <c r="E68" s="5" t="s">
        <v>571</v>
      </c>
      <c r="F68" s="5" t="s">
        <v>572</v>
      </c>
      <c r="G68" s="5" t="s">
        <v>573</v>
      </c>
      <c r="H68" s="5" t="s">
        <v>428</v>
      </c>
      <c r="I68" s="5" t="s">
        <v>217</v>
      </c>
      <c r="J68" s="5" t="s">
        <v>575</v>
      </c>
      <c r="K68" s="5" t="s">
        <v>576</v>
      </c>
      <c r="L68" s="5" t="s">
        <v>577</v>
      </c>
      <c r="M68" s="5" t="s">
        <v>578</v>
      </c>
      <c r="N68" s="5" t="s">
        <v>579</v>
      </c>
      <c r="O68" s="5" t="s">
        <v>223</v>
      </c>
      <c r="P68" s="5" t="s">
        <v>580</v>
      </c>
    </row>
    <row r="69" spans="1:16" x14ac:dyDescent="0.2">
      <c r="A69" s="4">
        <v>265</v>
      </c>
      <c r="B69" s="5" t="s">
        <v>487</v>
      </c>
      <c r="C69" s="5" t="s">
        <v>581</v>
      </c>
      <c r="D69" s="5" t="s">
        <v>1</v>
      </c>
      <c r="E69" s="5" t="s">
        <v>582</v>
      </c>
      <c r="F69" s="5" t="s">
        <v>1</v>
      </c>
      <c r="G69" s="5" t="s">
        <v>486</v>
      </c>
      <c r="H69" s="5" t="s">
        <v>216</v>
      </c>
      <c r="I69" s="5" t="s">
        <v>217</v>
      </c>
      <c r="J69" s="5" t="s">
        <v>488</v>
      </c>
      <c r="K69" s="5" t="s">
        <v>489</v>
      </c>
      <c r="L69" s="5" t="s">
        <v>220</v>
      </c>
      <c r="M69" s="5" t="s">
        <v>490</v>
      </c>
      <c r="N69" s="5" t="s">
        <v>491</v>
      </c>
      <c r="O69" s="5" t="s">
        <v>223</v>
      </c>
      <c r="P69" s="5" t="s">
        <v>492</v>
      </c>
    </row>
    <row r="70" spans="1:16" x14ac:dyDescent="0.2">
      <c r="A70" s="4">
        <v>266</v>
      </c>
      <c r="B70" s="5" t="s">
        <v>587</v>
      </c>
      <c r="C70" s="5" t="s">
        <v>19</v>
      </c>
      <c r="D70" s="5" t="s">
        <v>583</v>
      </c>
      <c r="E70" s="5" t="s">
        <v>584</v>
      </c>
      <c r="F70" s="5" t="s">
        <v>585</v>
      </c>
      <c r="G70" s="5" t="s">
        <v>586</v>
      </c>
      <c r="H70" s="5" t="s">
        <v>428</v>
      </c>
      <c r="I70" s="5" t="s">
        <v>217</v>
      </c>
      <c r="J70" s="5" t="s">
        <v>588</v>
      </c>
      <c r="K70" s="5" t="s">
        <v>1</v>
      </c>
      <c r="L70" s="5" t="s">
        <v>1</v>
      </c>
      <c r="M70" s="5" t="s">
        <v>589</v>
      </c>
      <c r="N70" s="5" t="s">
        <v>585</v>
      </c>
      <c r="O70" s="5" t="s">
        <v>223</v>
      </c>
      <c r="P70" s="5" t="s">
        <v>590</v>
      </c>
    </row>
    <row r="71" spans="1:16" x14ac:dyDescent="0.2">
      <c r="A71" s="4">
        <v>267</v>
      </c>
      <c r="B71" s="5" t="s">
        <v>596</v>
      </c>
      <c r="C71" s="5" t="s">
        <v>591</v>
      </c>
      <c r="D71" s="5" t="s">
        <v>592</v>
      </c>
      <c r="E71" s="5" t="s">
        <v>593</v>
      </c>
      <c r="F71" s="5" t="s">
        <v>594</v>
      </c>
      <c r="G71" s="5" t="s">
        <v>595</v>
      </c>
      <c r="H71" s="5" t="s">
        <v>216</v>
      </c>
      <c r="I71" s="5" t="s">
        <v>217</v>
      </c>
      <c r="J71" s="5" t="s">
        <v>597</v>
      </c>
      <c r="K71" s="5" t="s">
        <v>598</v>
      </c>
      <c r="L71" s="5" t="s">
        <v>220</v>
      </c>
      <c r="M71" s="5" t="s">
        <v>599</v>
      </c>
      <c r="N71" s="5" t="s">
        <v>600</v>
      </c>
      <c r="O71" s="5" t="s">
        <v>223</v>
      </c>
      <c r="P71" s="5" t="s">
        <v>601</v>
      </c>
    </row>
    <row r="72" spans="1:16" x14ac:dyDescent="0.2">
      <c r="A72" s="4">
        <v>268</v>
      </c>
      <c r="B72" s="5" t="s">
        <v>606</v>
      </c>
      <c r="C72" s="5" t="s">
        <v>602</v>
      </c>
      <c r="D72" s="5" t="s">
        <v>603</v>
      </c>
      <c r="E72" s="5" t="s">
        <v>604</v>
      </c>
      <c r="F72" s="5" t="s">
        <v>594</v>
      </c>
      <c r="G72" s="5" t="s">
        <v>605</v>
      </c>
      <c r="H72" s="5" t="s">
        <v>216</v>
      </c>
      <c r="I72" s="5" t="s">
        <v>217</v>
      </c>
      <c r="J72" s="5" t="s">
        <v>607</v>
      </c>
      <c r="K72" s="5" t="s">
        <v>608</v>
      </c>
      <c r="L72" s="5" t="s">
        <v>1</v>
      </c>
      <c r="M72" s="5" t="s">
        <v>609</v>
      </c>
      <c r="N72" s="5" t="s">
        <v>610</v>
      </c>
      <c r="O72" s="5" t="s">
        <v>223</v>
      </c>
      <c r="P72" s="5" t="s">
        <v>611</v>
      </c>
    </row>
    <row r="73" spans="1:16" x14ac:dyDescent="0.2">
      <c r="A73" s="4">
        <v>914</v>
      </c>
      <c r="B73" s="5" t="s">
        <v>449</v>
      </c>
      <c r="C73" s="5" t="s">
        <v>612</v>
      </c>
      <c r="D73" s="5" t="s">
        <v>1</v>
      </c>
      <c r="E73" s="5" t="s">
        <v>613</v>
      </c>
      <c r="F73" s="5" t="s">
        <v>438</v>
      </c>
      <c r="G73" s="5" t="s">
        <v>448</v>
      </c>
      <c r="H73" s="5" t="s">
        <v>216</v>
      </c>
      <c r="I73" s="5" t="s">
        <v>217</v>
      </c>
      <c r="J73" s="5" t="s">
        <v>1</v>
      </c>
      <c r="K73" s="5" t="s">
        <v>1</v>
      </c>
      <c r="L73" s="5" t="s">
        <v>1</v>
      </c>
      <c r="M73" s="5" t="s">
        <v>1</v>
      </c>
      <c r="N73" s="5" t="s">
        <v>1</v>
      </c>
      <c r="O73" s="5" t="s">
        <v>1</v>
      </c>
      <c r="P73" s="5" t="s">
        <v>1</v>
      </c>
    </row>
    <row r="74" spans="1:16" x14ac:dyDescent="0.2">
      <c r="A74" s="4">
        <v>269</v>
      </c>
      <c r="B74" s="5" t="s">
        <v>618</v>
      </c>
      <c r="C74" s="5" t="s">
        <v>614</v>
      </c>
      <c r="D74" s="5" t="s">
        <v>615</v>
      </c>
      <c r="E74" s="5" t="s">
        <v>616</v>
      </c>
      <c r="F74" s="5" t="s">
        <v>594</v>
      </c>
      <c r="G74" s="5" t="s">
        <v>617</v>
      </c>
      <c r="H74" s="5" t="s">
        <v>216</v>
      </c>
      <c r="I74" s="5" t="s">
        <v>217</v>
      </c>
      <c r="J74" s="5" t="s">
        <v>619</v>
      </c>
      <c r="K74" s="5" t="s">
        <v>620</v>
      </c>
      <c r="L74" s="5" t="s">
        <v>1</v>
      </c>
      <c r="M74" s="5" t="s">
        <v>621</v>
      </c>
      <c r="N74" s="5" t="s">
        <v>622</v>
      </c>
      <c r="O74" s="5" t="s">
        <v>223</v>
      </c>
      <c r="P74" s="5" t="s">
        <v>623</v>
      </c>
    </row>
    <row r="75" spans="1:16" x14ac:dyDescent="0.2">
      <c r="A75" s="4">
        <v>270</v>
      </c>
      <c r="B75" s="5" t="s">
        <v>628</v>
      </c>
      <c r="C75" s="5" t="s">
        <v>624</v>
      </c>
      <c r="D75" s="5" t="s">
        <v>625</v>
      </c>
      <c r="E75" s="5" t="s">
        <v>626</v>
      </c>
      <c r="F75" s="5" t="s">
        <v>594</v>
      </c>
      <c r="G75" s="5" t="s">
        <v>627</v>
      </c>
      <c r="H75" s="5" t="s">
        <v>216</v>
      </c>
      <c r="I75" s="5" t="s">
        <v>217</v>
      </c>
      <c r="J75" s="5" t="s">
        <v>1</v>
      </c>
      <c r="K75" s="5" t="s">
        <v>1</v>
      </c>
      <c r="L75" s="5" t="s">
        <v>1</v>
      </c>
      <c r="M75" s="5" t="s">
        <v>1</v>
      </c>
      <c r="N75" s="5" t="s">
        <v>1</v>
      </c>
      <c r="O75" s="5" t="s">
        <v>1</v>
      </c>
      <c r="P75" s="5" t="s">
        <v>1</v>
      </c>
    </row>
    <row r="76" spans="1:16" x14ac:dyDescent="0.2">
      <c r="A76" s="4">
        <v>271</v>
      </c>
      <c r="B76" s="5" t="s">
        <v>633</v>
      </c>
      <c r="C76" s="5" t="s">
        <v>629</v>
      </c>
      <c r="D76" s="5" t="s">
        <v>630</v>
      </c>
      <c r="E76" s="5" t="s">
        <v>631</v>
      </c>
      <c r="F76" s="5" t="s">
        <v>594</v>
      </c>
      <c r="G76" s="5" t="s">
        <v>632</v>
      </c>
      <c r="H76" s="5" t="s">
        <v>216</v>
      </c>
      <c r="I76" s="5" t="s">
        <v>217</v>
      </c>
      <c r="J76" s="5" t="s">
        <v>1</v>
      </c>
      <c r="K76" s="5" t="s">
        <v>1</v>
      </c>
      <c r="L76" s="5" t="s">
        <v>1</v>
      </c>
      <c r="M76" s="5" t="s">
        <v>1</v>
      </c>
      <c r="N76" s="5" t="s">
        <v>1</v>
      </c>
      <c r="O76" s="5" t="s">
        <v>1</v>
      </c>
      <c r="P76" s="5" t="s">
        <v>1</v>
      </c>
    </row>
    <row r="77" spans="1:16" x14ac:dyDescent="0.2">
      <c r="A77" s="4">
        <v>272</v>
      </c>
      <c r="B77" s="5" t="s">
        <v>638</v>
      </c>
      <c r="C77" s="5" t="s">
        <v>634</v>
      </c>
      <c r="D77" s="5" t="s">
        <v>635</v>
      </c>
      <c r="E77" s="5" t="s">
        <v>636</v>
      </c>
      <c r="F77" s="5" t="s">
        <v>433</v>
      </c>
      <c r="G77" s="5" t="s">
        <v>637</v>
      </c>
      <c r="H77" s="5" t="s">
        <v>216</v>
      </c>
      <c r="I77" s="5" t="s">
        <v>217</v>
      </c>
      <c r="J77" s="5" t="s">
        <v>1</v>
      </c>
      <c r="K77" s="5" t="s">
        <v>1</v>
      </c>
      <c r="L77" s="5" t="s">
        <v>1</v>
      </c>
      <c r="M77" s="5" t="s">
        <v>1</v>
      </c>
      <c r="N77" s="5" t="s">
        <v>1</v>
      </c>
      <c r="O77" s="5" t="s">
        <v>1</v>
      </c>
      <c r="P77" s="5" t="s">
        <v>1</v>
      </c>
    </row>
    <row r="78" spans="1:16" x14ac:dyDescent="0.2">
      <c r="A78" s="4">
        <v>273</v>
      </c>
      <c r="B78" s="5" t="s">
        <v>435</v>
      </c>
      <c r="C78" s="5" t="s">
        <v>27</v>
      </c>
      <c r="D78" s="5" t="s">
        <v>639</v>
      </c>
      <c r="E78" s="5" t="s">
        <v>640</v>
      </c>
      <c r="F78" s="5" t="s">
        <v>433</v>
      </c>
      <c r="G78" s="5" t="s">
        <v>434</v>
      </c>
      <c r="H78" s="5" t="s">
        <v>216</v>
      </c>
      <c r="I78" s="5" t="s">
        <v>217</v>
      </c>
      <c r="J78" s="5" t="s">
        <v>641</v>
      </c>
      <c r="K78" s="5" t="s">
        <v>642</v>
      </c>
      <c r="L78" s="5" t="s">
        <v>220</v>
      </c>
      <c r="M78" s="5" t="s">
        <v>643</v>
      </c>
      <c r="N78" s="5" t="s">
        <v>644</v>
      </c>
      <c r="O78" s="5" t="s">
        <v>223</v>
      </c>
      <c r="P78" s="5" t="s">
        <v>645</v>
      </c>
    </row>
    <row r="79" spans="1:16" x14ac:dyDescent="0.2">
      <c r="A79" s="4">
        <v>274</v>
      </c>
      <c r="B79" s="5" t="s">
        <v>649</v>
      </c>
      <c r="C79" s="5" t="s">
        <v>58</v>
      </c>
      <c r="D79" s="5" t="s">
        <v>646</v>
      </c>
      <c r="E79" s="5" t="s">
        <v>647</v>
      </c>
      <c r="F79" s="5" t="s">
        <v>433</v>
      </c>
      <c r="G79" s="5" t="s">
        <v>648</v>
      </c>
      <c r="H79" s="5" t="s">
        <v>216</v>
      </c>
      <c r="I79" s="5" t="s">
        <v>217</v>
      </c>
      <c r="J79" s="5" t="s">
        <v>650</v>
      </c>
      <c r="K79" s="5" t="s">
        <v>651</v>
      </c>
      <c r="L79" s="5" t="s">
        <v>220</v>
      </c>
      <c r="M79" s="5" t="s">
        <v>652</v>
      </c>
      <c r="N79" s="5" t="s">
        <v>644</v>
      </c>
      <c r="O79" s="5" t="s">
        <v>223</v>
      </c>
      <c r="P79" s="5" t="s">
        <v>653</v>
      </c>
    </row>
    <row r="80" spans="1:16" x14ac:dyDescent="0.2">
      <c r="A80" s="4">
        <v>275</v>
      </c>
      <c r="B80" s="5" t="s">
        <v>657</v>
      </c>
      <c r="C80" s="5" t="s">
        <v>24</v>
      </c>
      <c r="D80" s="5" t="s">
        <v>654</v>
      </c>
      <c r="E80" s="5" t="s">
        <v>655</v>
      </c>
      <c r="F80" s="5" t="s">
        <v>433</v>
      </c>
      <c r="G80" s="5" t="s">
        <v>656</v>
      </c>
      <c r="H80" s="5" t="s">
        <v>216</v>
      </c>
      <c r="I80" s="5" t="s">
        <v>217</v>
      </c>
      <c r="J80" s="5" t="s">
        <v>658</v>
      </c>
      <c r="K80" s="5" t="s">
        <v>659</v>
      </c>
      <c r="L80" s="5" t="s">
        <v>660</v>
      </c>
      <c r="M80" s="5" t="s">
        <v>661</v>
      </c>
      <c r="N80" s="5" t="s">
        <v>662</v>
      </c>
      <c r="O80" s="5" t="s">
        <v>223</v>
      </c>
      <c r="P80" s="5" t="s">
        <v>663</v>
      </c>
    </row>
    <row r="81" spans="1:16" x14ac:dyDescent="0.2">
      <c r="A81" s="4">
        <v>276</v>
      </c>
      <c r="B81" s="5" t="s">
        <v>667</v>
      </c>
      <c r="C81" s="5" t="s">
        <v>15</v>
      </c>
      <c r="D81" s="5" t="s">
        <v>664</v>
      </c>
      <c r="E81" s="5" t="s">
        <v>665</v>
      </c>
      <c r="F81" s="5" t="s">
        <v>433</v>
      </c>
      <c r="G81" s="5" t="s">
        <v>666</v>
      </c>
      <c r="H81" s="5" t="s">
        <v>216</v>
      </c>
      <c r="I81" s="5" t="s">
        <v>217</v>
      </c>
      <c r="J81" s="5" t="s">
        <v>668</v>
      </c>
      <c r="K81" s="5" t="s">
        <v>669</v>
      </c>
      <c r="L81" s="5" t="s">
        <v>220</v>
      </c>
      <c r="M81" s="5" t="s">
        <v>670</v>
      </c>
      <c r="N81" s="5" t="s">
        <v>644</v>
      </c>
      <c r="O81" s="5" t="s">
        <v>223</v>
      </c>
      <c r="P81" s="5" t="s">
        <v>671</v>
      </c>
    </row>
    <row r="82" spans="1:16" x14ac:dyDescent="0.2">
      <c r="A82" s="4">
        <v>277</v>
      </c>
      <c r="B82" s="5" t="s">
        <v>675</v>
      </c>
      <c r="C82" s="5" t="s">
        <v>14</v>
      </c>
      <c r="D82" s="5" t="s">
        <v>672</v>
      </c>
      <c r="E82" s="5" t="s">
        <v>673</v>
      </c>
      <c r="F82" s="5" t="s">
        <v>433</v>
      </c>
      <c r="G82" s="5" t="s">
        <v>674</v>
      </c>
      <c r="H82" s="5" t="s">
        <v>216</v>
      </c>
      <c r="I82" s="5" t="s">
        <v>217</v>
      </c>
      <c r="J82" s="5" t="s">
        <v>1</v>
      </c>
      <c r="K82" s="5" t="s">
        <v>1</v>
      </c>
      <c r="L82" s="5" t="s">
        <v>1</v>
      </c>
      <c r="M82" s="5" t="s">
        <v>1</v>
      </c>
      <c r="N82" s="5" t="s">
        <v>1</v>
      </c>
      <c r="O82" s="5" t="s">
        <v>1</v>
      </c>
      <c r="P82" s="5" t="s">
        <v>1</v>
      </c>
    </row>
    <row r="83" spans="1:16" x14ac:dyDescent="0.2">
      <c r="A83" s="4">
        <v>278</v>
      </c>
      <c r="B83" s="5" t="s">
        <v>680</v>
      </c>
      <c r="C83" s="5" t="s">
        <v>676</v>
      </c>
      <c r="D83" s="5" t="s">
        <v>677</v>
      </c>
      <c r="E83" s="5" t="s">
        <v>678</v>
      </c>
      <c r="F83" s="5" t="s">
        <v>433</v>
      </c>
      <c r="G83" s="5" t="s">
        <v>679</v>
      </c>
      <c r="H83" s="5" t="s">
        <v>216</v>
      </c>
      <c r="I83" s="5" t="s">
        <v>217</v>
      </c>
      <c r="J83" s="5" t="s">
        <v>1</v>
      </c>
      <c r="K83" s="5" t="s">
        <v>1</v>
      </c>
      <c r="L83" s="5" t="s">
        <v>1</v>
      </c>
      <c r="M83" s="5" t="s">
        <v>1</v>
      </c>
      <c r="N83" s="5" t="s">
        <v>1</v>
      </c>
      <c r="O83" s="5" t="s">
        <v>1</v>
      </c>
      <c r="P83" s="5" t="s">
        <v>1</v>
      </c>
    </row>
    <row r="84" spans="1:16" x14ac:dyDescent="0.2">
      <c r="A84" s="4">
        <v>279</v>
      </c>
      <c r="B84" s="5" t="s">
        <v>684</v>
      </c>
      <c r="C84" s="5" t="s">
        <v>5</v>
      </c>
      <c r="D84" s="5" t="s">
        <v>681</v>
      </c>
      <c r="E84" s="5" t="s">
        <v>682</v>
      </c>
      <c r="F84" s="5" t="s">
        <v>433</v>
      </c>
      <c r="G84" s="5" t="s">
        <v>683</v>
      </c>
      <c r="H84" s="5" t="s">
        <v>216</v>
      </c>
      <c r="I84" s="5" t="s">
        <v>217</v>
      </c>
      <c r="J84" s="5" t="s">
        <v>685</v>
      </c>
      <c r="K84" s="5" t="s">
        <v>686</v>
      </c>
      <c r="L84" s="5" t="s">
        <v>687</v>
      </c>
      <c r="M84" s="5" t="s">
        <v>688</v>
      </c>
      <c r="N84" s="5" t="s">
        <v>644</v>
      </c>
      <c r="O84" s="5" t="s">
        <v>223</v>
      </c>
      <c r="P84" s="5" t="s">
        <v>689</v>
      </c>
    </row>
    <row r="85" spans="1:16" x14ac:dyDescent="0.2">
      <c r="A85" s="4">
        <v>280</v>
      </c>
      <c r="B85" s="5" t="s">
        <v>694</v>
      </c>
      <c r="C85" s="5" t="s">
        <v>690</v>
      </c>
      <c r="D85" s="5" t="s">
        <v>691</v>
      </c>
      <c r="E85" s="5" t="s">
        <v>692</v>
      </c>
      <c r="F85" s="5" t="s">
        <v>433</v>
      </c>
      <c r="G85" s="5" t="s">
        <v>693</v>
      </c>
      <c r="H85" s="5" t="s">
        <v>216</v>
      </c>
      <c r="I85" s="5" t="s">
        <v>217</v>
      </c>
      <c r="J85" s="5" t="s">
        <v>1</v>
      </c>
      <c r="K85" s="5" t="s">
        <v>1</v>
      </c>
      <c r="L85" s="5" t="s">
        <v>1</v>
      </c>
      <c r="M85" s="5" t="s">
        <v>1</v>
      </c>
      <c r="N85" s="5" t="s">
        <v>1</v>
      </c>
      <c r="O85" s="5" t="s">
        <v>1</v>
      </c>
      <c r="P85" s="5" t="s">
        <v>1</v>
      </c>
    </row>
    <row r="86" spans="1:16" x14ac:dyDescent="0.2">
      <c r="A86" s="4">
        <v>281</v>
      </c>
      <c r="B86" s="5" t="s">
        <v>699</v>
      </c>
      <c r="C86" s="5" t="s">
        <v>695</v>
      </c>
      <c r="D86" s="5" t="s">
        <v>696</v>
      </c>
      <c r="E86" s="5" t="s">
        <v>697</v>
      </c>
      <c r="F86" s="5" t="s">
        <v>433</v>
      </c>
      <c r="G86" s="5" t="s">
        <v>698</v>
      </c>
      <c r="H86" s="5" t="s">
        <v>216</v>
      </c>
      <c r="I86" s="5" t="s">
        <v>217</v>
      </c>
      <c r="J86" s="5" t="s">
        <v>700</v>
      </c>
      <c r="K86" s="5" t="s">
        <v>701</v>
      </c>
      <c r="L86" s="5" t="s">
        <v>1</v>
      </c>
      <c r="M86" s="5" t="s">
        <v>702</v>
      </c>
      <c r="N86" s="5" t="s">
        <v>703</v>
      </c>
      <c r="O86" s="5" t="s">
        <v>223</v>
      </c>
      <c r="P86" s="5" t="s">
        <v>704</v>
      </c>
    </row>
    <row r="87" spans="1:16" x14ac:dyDescent="0.2">
      <c r="A87" s="4">
        <v>282</v>
      </c>
      <c r="B87" s="5" t="s">
        <v>709</v>
      </c>
      <c r="C87" s="5" t="s">
        <v>705</v>
      </c>
      <c r="D87" s="5" t="s">
        <v>706</v>
      </c>
      <c r="E87" s="5" t="s">
        <v>707</v>
      </c>
      <c r="F87" s="5" t="s">
        <v>433</v>
      </c>
      <c r="G87" s="5" t="s">
        <v>708</v>
      </c>
      <c r="H87" s="5" t="s">
        <v>216</v>
      </c>
      <c r="I87" s="5" t="s">
        <v>217</v>
      </c>
      <c r="J87" s="5" t="s">
        <v>1</v>
      </c>
      <c r="K87" s="5" t="s">
        <v>1</v>
      </c>
      <c r="L87" s="5" t="s">
        <v>1</v>
      </c>
      <c r="M87" s="5" t="s">
        <v>1</v>
      </c>
      <c r="N87" s="5" t="s">
        <v>1</v>
      </c>
      <c r="O87" s="5" t="s">
        <v>1</v>
      </c>
      <c r="P87" s="5" t="s">
        <v>1</v>
      </c>
    </row>
    <row r="88" spans="1:16" x14ac:dyDescent="0.2">
      <c r="A88" s="4">
        <v>283</v>
      </c>
      <c r="B88" s="5" t="s">
        <v>713</v>
      </c>
      <c r="C88" s="5" t="s">
        <v>30</v>
      </c>
      <c r="D88" s="5" t="s">
        <v>710</v>
      </c>
      <c r="E88" s="5" t="s">
        <v>711</v>
      </c>
      <c r="F88" s="5" t="s">
        <v>433</v>
      </c>
      <c r="G88" s="5" t="s">
        <v>712</v>
      </c>
      <c r="H88" s="5" t="s">
        <v>216</v>
      </c>
      <c r="I88" s="5" t="s">
        <v>217</v>
      </c>
      <c r="J88" s="5" t="s">
        <v>714</v>
      </c>
      <c r="K88" s="5" t="s">
        <v>715</v>
      </c>
      <c r="L88" s="5" t="s">
        <v>716</v>
      </c>
      <c r="M88" s="5" t="s">
        <v>717</v>
      </c>
      <c r="N88" s="5" t="s">
        <v>718</v>
      </c>
      <c r="O88" s="5" t="s">
        <v>223</v>
      </c>
      <c r="P88" s="5" t="s">
        <v>719</v>
      </c>
    </row>
    <row r="89" spans="1:16" x14ac:dyDescent="0.2">
      <c r="A89" s="4">
        <v>284</v>
      </c>
      <c r="B89" s="5" t="s">
        <v>723</v>
      </c>
      <c r="C89" s="5" t="s">
        <v>22</v>
      </c>
      <c r="D89" s="5" t="s">
        <v>720</v>
      </c>
      <c r="E89" s="5" t="s">
        <v>721</v>
      </c>
      <c r="F89" s="5" t="s">
        <v>433</v>
      </c>
      <c r="G89" s="5" t="s">
        <v>722</v>
      </c>
      <c r="H89" s="5" t="s">
        <v>216</v>
      </c>
      <c r="I89" s="5" t="s">
        <v>217</v>
      </c>
      <c r="J89" s="5" t="s">
        <v>112</v>
      </c>
      <c r="K89" s="5" t="s">
        <v>724</v>
      </c>
      <c r="L89" s="5" t="s">
        <v>220</v>
      </c>
      <c r="M89" s="5" t="s">
        <v>725</v>
      </c>
      <c r="N89" s="5" t="s">
        <v>726</v>
      </c>
      <c r="O89" s="5" t="s">
        <v>223</v>
      </c>
      <c r="P89" s="5" t="s">
        <v>704</v>
      </c>
    </row>
    <row r="90" spans="1:16" x14ac:dyDescent="0.2">
      <c r="A90" s="4">
        <v>285</v>
      </c>
      <c r="B90" s="5" t="s">
        <v>731</v>
      </c>
      <c r="C90" s="5" t="s">
        <v>727</v>
      </c>
      <c r="D90" s="5" t="s">
        <v>728</v>
      </c>
      <c r="E90" s="5" t="s">
        <v>729</v>
      </c>
      <c r="F90" s="5" t="s">
        <v>433</v>
      </c>
      <c r="G90" s="5" t="s">
        <v>730</v>
      </c>
      <c r="H90" s="5" t="s">
        <v>216</v>
      </c>
      <c r="I90" s="5" t="s">
        <v>217</v>
      </c>
      <c r="J90" s="5" t="s">
        <v>1</v>
      </c>
      <c r="K90" s="5" t="s">
        <v>1</v>
      </c>
      <c r="L90" s="5" t="s">
        <v>1</v>
      </c>
      <c r="M90" s="5" t="s">
        <v>1</v>
      </c>
      <c r="N90" s="5" t="s">
        <v>1</v>
      </c>
      <c r="O90" s="5" t="s">
        <v>1</v>
      </c>
      <c r="P90" s="5" t="s">
        <v>1</v>
      </c>
    </row>
    <row r="91" spans="1:16" x14ac:dyDescent="0.2">
      <c r="A91" s="4">
        <v>286</v>
      </c>
      <c r="B91" s="5" t="s">
        <v>736</v>
      </c>
      <c r="C91" s="5" t="s">
        <v>732</v>
      </c>
      <c r="D91" s="5" t="s">
        <v>733</v>
      </c>
      <c r="E91" s="5" t="s">
        <v>734</v>
      </c>
      <c r="F91" s="5" t="s">
        <v>433</v>
      </c>
      <c r="G91" s="5" t="s">
        <v>735</v>
      </c>
      <c r="H91" s="5" t="s">
        <v>216</v>
      </c>
      <c r="I91" s="5" t="s">
        <v>217</v>
      </c>
      <c r="J91" s="5" t="s">
        <v>1</v>
      </c>
      <c r="K91" s="5" t="s">
        <v>1</v>
      </c>
      <c r="L91" s="5" t="s">
        <v>1</v>
      </c>
      <c r="M91" s="5" t="s">
        <v>1</v>
      </c>
      <c r="N91" s="5" t="s">
        <v>1</v>
      </c>
      <c r="O91" s="5" t="s">
        <v>1</v>
      </c>
      <c r="P91" s="5" t="s">
        <v>1</v>
      </c>
    </row>
    <row r="92" spans="1:16" x14ac:dyDescent="0.2">
      <c r="A92" s="4">
        <v>287</v>
      </c>
      <c r="B92" s="5" t="s">
        <v>741</v>
      </c>
      <c r="C92" s="5" t="s">
        <v>11</v>
      </c>
      <c r="D92" s="5" t="s">
        <v>737</v>
      </c>
      <c r="E92" s="5" t="s">
        <v>738</v>
      </c>
      <c r="F92" s="5" t="s">
        <v>739</v>
      </c>
      <c r="G92" s="5" t="s">
        <v>740</v>
      </c>
      <c r="H92" s="5" t="s">
        <v>216</v>
      </c>
      <c r="I92" s="5" t="s">
        <v>217</v>
      </c>
      <c r="J92" s="5" t="s">
        <v>742</v>
      </c>
      <c r="K92" s="5" t="s">
        <v>743</v>
      </c>
      <c r="L92" s="5" t="s">
        <v>220</v>
      </c>
      <c r="M92" s="5" t="s">
        <v>744</v>
      </c>
      <c r="N92" s="5" t="s">
        <v>745</v>
      </c>
      <c r="O92" s="5" t="s">
        <v>223</v>
      </c>
      <c r="P92" s="5" t="s">
        <v>746</v>
      </c>
    </row>
    <row r="93" spans="1:16" x14ac:dyDescent="0.2">
      <c r="A93" s="4">
        <v>288</v>
      </c>
      <c r="B93" s="5" t="s">
        <v>751</v>
      </c>
      <c r="C93" s="5" t="s">
        <v>747</v>
      </c>
      <c r="D93" s="5" t="s">
        <v>748</v>
      </c>
      <c r="E93" s="5" t="s">
        <v>749</v>
      </c>
      <c r="F93" s="5" t="s">
        <v>739</v>
      </c>
      <c r="G93" s="5" t="s">
        <v>750</v>
      </c>
      <c r="H93" s="5" t="s">
        <v>216</v>
      </c>
      <c r="I93" s="5" t="s">
        <v>217</v>
      </c>
      <c r="J93" s="5" t="s">
        <v>1</v>
      </c>
      <c r="K93" s="5" t="s">
        <v>1</v>
      </c>
      <c r="L93" s="5" t="s">
        <v>1</v>
      </c>
      <c r="M93" s="5" t="s">
        <v>1</v>
      </c>
      <c r="N93" s="5" t="s">
        <v>1</v>
      </c>
      <c r="O93" s="5" t="s">
        <v>1</v>
      </c>
      <c r="P93" s="5" t="s">
        <v>1</v>
      </c>
    </row>
    <row r="94" spans="1:16" x14ac:dyDescent="0.2">
      <c r="A94" s="4">
        <v>289</v>
      </c>
      <c r="B94" s="5" t="s">
        <v>756</v>
      </c>
      <c r="C94" s="5" t="s">
        <v>752</v>
      </c>
      <c r="D94" s="5" t="s">
        <v>753</v>
      </c>
      <c r="E94" s="5" t="s">
        <v>754</v>
      </c>
      <c r="F94" s="5" t="s">
        <v>739</v>
      </c>
      <c r="G94" s="5" t="s">
        <v>755</v>
      </c>
      <c r="H94" s="5" t="s">
        <v>216</v>
      </c>
      <c r="I94" s="5" t="s">
        <v>217</v>
      </c>
      <c r="J94" s="5" t="s">
        <v>1</v>
      </c>
      <c r="K94" s="5" t="s">
        <v>1</v>
      </c>
      <c r="L94" s="5" t="s">
        <v>1</v>
      </c>
      <c r="M94" s="5" t="s">
        <v>1</v>
      </c>
      <c r="N94" s="5" t="s">
        <v>1</v>
      </c>
      <c r="O94" s="5" t="s">
        <v>1</v>
      </c>
      <c r="P94" s="5" t="s">
        <v>1</v>
      </c>
    </row>
    <row r="95" spans="1:16" x14ac:dyDescent="0.2">
      <c r="A95" s="4">
        <v>290</v>
      </c>
      <c r="B95" s="5" t="s">
        <v>762</v>
      </c>
      <c r="C95" s="5" t="s">
        <v>757</v>
      </c>
      <c r="D95" s="5" t="s">
        <v>758</v>
      </c>
      <c r="E95" s="5" t="s">
        <v>759</v>
      </c>
      <c r="F95" s="5" t="s">
        <v>760</v>
      </c>
      <c r="G95" s="5" t="s">
        <v>761</v>
      </c>
      <c r="H95" s="5" t="s">
        <v>428</v>
      </c>
      <c r="I95" s="5" t="s">
        <v>217</v>
      </c>
      <c r="J95" s="5" t="s">
        <v>763</v>
      </c>
      <c r="K95" s="5" t="s">
        <v>1</v>
      </c>
      <c r="L95" s="5" t="s">
        <v>1</v>
      </c>
      <c r="M95" s="5" t="s">
        <v>764</v>
      </c>
      <c r="N95" s="5" t="s">
        <v>765</v>
      </c>
      <c r="O95" s="5" t="s">
        <v>223</v>
      </c>
      <c r="P95" s="5" t="s">
        <v>766</v>
      </c>
    </row>
    <row r="96" spans="1:16" x14ac:dyDescent="0.2">
      <c r="A96" s="4">
        <v>291</v>
      </c>
      <c r="B96" s="5" t="s">
        <v>771</v>
      </c>
      <c r="C96" s="5" t="s">
        <v>767</v>
      </c>
      <c r="D96" s="5" t="s">
        <v>768</v>
      </c>
      <c r="E96" s="5" t="s">
        <v>769</v>
      </c>
      <c r="F96" s="5" t="s">
        <v>760</v>
      </c>
      <c r="G96" s="5" t="s">
        <v>770</v>
      </c>
      <c r="H96" s="5" t="s">
        <v>216</v>
      </c>
      <c r="I96" s="5" t="s">
        <v>217</v>
      </c>
      <c r="J96" s="5" t="s">
        <v>1</v>
      </c>
      <c r="K96" s="5" t="s">
        <v>1</v>
      </c>
      <c r="L96" s="5" t="s">
        <v>1</v>
      </c>
      <c r="M96" s="5" t="s">
        <v>1</v>
      </c>
      <c r="N96" s="5" t="s">
        <v>1</v>
      </c>
      <c r="O96" s="5" t="s">
        <v>1</v>
      </c>
      <c r="P96" s="5" t="s">
        <v>1</v>
      </c>
    </row>
    <row r="97" spans="1:16" x14ac:dyDescent="0.2">
      <c r="A97" s="4">
        <v>920</v>
      </c>
      <c r="B97" s="5" t="s">
        <v>638</v>
      </c>
      <c r="C97" s="5" t="s">
        <v>772</v>
      </c>
      <c r="D97" s="5" t="s">
        <v>1</v>
      </c>
      <c r="E97" s="5" t="s">
        <v>773</v>
      </c>
      <c r="F97" s="5" t="s">
        <v>433</v>
      </c>
      <c r="G97" s="5" t="s">
        <v>637</v>
      </c>
      <c r="H97" s="5" t="s">
        <v>216</v>
      </c>
      <c r="I97" s="5" t="s">
        <v>217</v>
      </c>
      <c r="J97" s="5" t="s">
        <v>1</v>
      </c>
      <c r="K97" s="5" t="s">
        <v>1</v>
      </c>
      <c r="L97" s="5" t="s">
        <v>1</v>
      </c>
      <c r="M97" s="5" t="s">
        <v>1</v>
      </c>
      <c r="N97" s="5" t="s">
        <v>1</v>
      </c>
      <c r="O97" s="5" t="s">
        <v>1</v>
      </c>
      <c r="P97" s="5" t="s">
        <v>1</v>
      </c>
    </row>
    <row r="98" spans="1:16" x14ac:dyDescent="0.2">
      <c r="A98" s="4">
        <v>292</v>
      </c>
      <c r="B98" s="5" t="s">
        <v>778</v>
      </c>
      <c r="C98" s="5" t="s">
        <v>774</v>
      </c>
      <c r="D98" s="5" t="s">
        <v>775</v>
      </c>
      <c r="E98" s="5" t="s">
        <v>776</v>
      </c>
      <c r="F98" s="5" t="s">
        <v>760</v>
      </c>
      <c r="G98" s="5" t="s">
        <v>777</v>
      </c>
      <c r="H98" s="5" t="s">
        <v>313</v>
      </c>
      <c r="I98" s="5" t="s">
        <v>217</v>
      </c>
      <c r="J98" s="5" t="s">
        <v>1</v>
      </c>
      <c r="K98" s="5" t="s">
        <v>1</v>
      </c>
      <c r="L98" s="5" t="s">
        <v>1</v>
      </c>
      <c r="M98" s="5" t="s">
        <v>1</v>
      </c>
      <c r="N98" s="5" t="s">
        <v>1</v>
      </c>
      <c r="O98" s="5" t="s">
        <v>1</v>
      </c>
      <c r="P98" s="5" t="s">
        <v>1</v>
      </c>
    </row>
    <row r="99" spans="1:16" x14ac:dyDescent="0.2">
      <c r="A99" s="4">
        <v>922</v>
      </c>
      <c r="B99" s="5" t="s">
        <v>435</v>
      </c>
      <c r="C99" s="5" t="s">
        <v>779</v>
      </c>
      <c r="D99" s="5" t="s">
        <v>1</v>
      </c>
      <c r="E99" s="5" t="s">
        <v>780</v>
      </c>
      <c r="F99" s="5" t="s">
        <v>433</v>
      </c>
      <c r="G99" s="5" t="s">
        <v>434</v>
      </c>
      <c r="H99" s="5" t="s">
        <v>216</v>
      </c>
      <c r="I99" s="5" t="s">
        <v>217</v>
      </c>
      <c r="J99" s="5" t="s">
        <v>1</v>
      </c>
      <c r="K99" s="5" t="s">
        <v>1</v>
      </c>
      <c r="L99" s="5" t="s">
        <v>1</v>
      </c>
      <c r="M99" s="5" t="s">
        <v>1</v>
      </c>
      <c r="N99" s="5" t="s">
        <v>1</v>
      </c>
      <c r="O99" s="5" t="s">
        <v>1</v>
      </c>
      <c r="P99" s="5" t="s">
        <v>1</v>
      </c>
    </row>
    <row r="100" spans="1:16" x14ac:dyDescent="0.2">
      <c r="A100" s="4">
        <v>293</v>
      </c>
      <c r="B100" s="5" t="s">
        <v>786</v>
      </c>
      <c r="C100" s="5" t="s">
        <v>781</v>
      </c>
      <c r="D100" s="5" t="s">
        <v>782</v>
      </c>
      <c r="E100" s="5" t="s">
        <v>783</v>
      </c>
      <c r="F100" s="5" t="s">
        <v>784</v>
      </c>
      <c r="G100" s="5" t="s">
        <v>785</v>
      </c>
      <c r="H100" s="5" t="s">
        <v>216</v>
      </c>
      <c r="I100" s="5" t="s">
        <v>217</v>
      </c>
      <c r="J100" s="5" t="s">
        <v>1</v>
      </c>
      <c r="K100" s="5" t="s">
        <v>1</v>
      </c>
      <c r="L100" s="5" t="s">
        <v>1</v>
      </c>
      <c r="M100" s="5" t="s">
        <v>1</v>
      </c>
      <c r="N100" s="5" t="s">
        <v>1</v>
      </c>
      <c r="O100" s="5" t="s">
        <v>1</v>
      </c>
      <c r="P100" s="5" t="s">
        <v>1</v>
      </c>
    </row>
    <row r="101" spans="1:16" x14ac:dyDescent="0.2">
      <c r="A101" s="4">
        <v>294</v>
      </c>
      <c r="B101" s="5" t="s">
        <v>792</v>
      </c>
      <c r="C101" s="5" t="s">
        <v>787</v>
      </c>
      <c r="D101" s="5" t="s">
        <v>788</v>
      </c>
      <c r="E101" s="5" t="s">
        <v>789</v>
      </c>
      <c r="F101" s="5" t="s">
        <v>790</v>
      </c>
      <c r="G101" s="5" t="s">
        <v>791</v>
      </c>
      <c r="H101" s="5" t="s">
        <v>313</v>
      </c>
      <c r="I101" s="5" t="s">
        <v>217</v>
      </c>
      <c r="J101" s="5" t="s">
        <v>1</v>
      </c>
      <c r="K101" s="5" t="s">
        <v>1</v>
      </c>
      <c r="L101" s="5" t="s">
        <v>1</v>
      </c>
      <c r="M101" s="5" t="s">
        <v>1</v>
      </c>
      <c r="N101" s="5" t="s">
        <v>1</v>
      </c>
      <c r="O101" s="5" t="s">
        <v>1</v>
      </c>
      <c r="P101" s="5" t="s">
        <v>1</v>
      </c>
    </row>
    <row r="102" spans="1:16" x14ac:dyDescent="0.2">
      <c r="A102" s="4">
        <v>295</v>
      </c>
      <c r="B102" s="5" t="s">
        <v>798</v>
      </c>
      <c r="C102" s="5" t="s">
        <v>793</v>
      </c>
      <c r="D102" s="5" t="s">
        <v>794</v>
      </c>
      <c r="E102" s="5" t="s">
        <v>795</v>
      </c>
      <c r="F102" s="5" t="s">
        <v>796</v>
      </c>
      <c r="G102" s="5" t="s">
        <v>797</v>
      </c>
      <c r="H102" s="5" t="s">
        <v>216</v>
      </c>
      <c r="I102" s="5" t="s">
        <v>217</v>
      </c>
      <c r="J102" s="5" t="s">
        <v>799</v>
      </c>
      <c r="K102" s="5" t="s">
        <v>800</v>
      </c>
      <c r="L102" s="5" t="s">
        <v>1</v>
      </c>
      <c r="M102" s="5" t="s">
        <v>801</v>
      </c>
      <c r="N102" s="5" t="s">
        <v>802</v>
      </c>
      <c r="O102" s="5" t="s">
        <v>223</v>
      </c>
      <c r="P102" s="5" t="s">
        <v>803</v>
      </c>
    </row>
    <row r="103" spans="1:16" x14ac:dyDescent="0.2">
      <c r="A103" s="4">
        <v>296</v>
      </c>
      <c r="B103" s="5" t="s">
        <v>808</v>
      </c>
      <c r="C103" s="5" t="s">
        <v>26</v>
      </c>
      <c r="D103" s="5" t="s">
        <v>804</v>
      </c>
      <c r="E103" s="5" t="s">
        <v>805</v>
      </c>
      <c r="F103" s="5" t="s">
        <v>806</v>
      </c>
      <c r="G103" s="5" t="s">
        <v>807</v>
      </c>
      <c r="H103" s="5" t="s">
        <v>216</v>
      </c>
      <c r="I103" s="5" t="s">
        <v>217</v>
      </c>
      <c r="J103" s="5" t="s">
        <v>809</v>
      </c>
      <c r="K103" s="5" t="s">
        <v>810</v>
      </c>
      <c r="L103" s="5" t="s">
        <v>220</v>
      </c>
      <c r="M103" s="5" t="s">
        <v>811</v>
      </c>
      <c r="N103" s="5" t="s">
        <v>812</v>
      </c>
      <c r="O103" s="5" t="s">
        <v>223</v>
      </c>
      <c r="P103" s="5" t="s">
        <v>813</v>
      </c>
    </row>
    <row r="104" spans="1:16" x14ac:dyDescent="0.2">
      <c r="A104" s="4">
        <v>297</v>
      </c>
      <c r="B104" s="5" t="s">
        <v>818</v>
      </c>
      <c r="C104" s="5" t="s">
        <v>814</v>
      </c>
      <c r="D104" s="5" t="s">
        <v>1</v>
      </c>
      <c r="E104" s="5" t="s">
        <v>815</v>
      </c>
      <c r="F104" s="5" t="s">
        <v>816</v>
      </c>
      <c r="G104" s="5" t="s">
        <v>817</v>
      </c>
      <c r="H104" s="5" t="s">
        <v>216</v>
      </c>
      <c r="I104" s="5" t="s">
        <v>217</v>
      </c>
      <c r="J104" s="5" t="s">
        <v>1</v>
      </c>
      <c r="K104" s="5" t="s">
        <v>1</v>
      </c>
      <c r="L104" s="5" t="s">
        <v>1</v>
      </c>
      <c r="M104" s="5" t="s">
        <v>819</v>
      </c>
      <c r="N104" s="5" t="s">
        <v>820</v>
      </c>
      <c r="O104" s="5" t="s">
        <v>223</v>
      </c>
      <c r="P104" s="5" t="s">
        <v>821</v>
      </c>
    </row>
    <row r="105" spans="1:16" x14ac:dyDescent="0.2">
      <c r="A105" s="4">
        <v>1001</v>
      </c>
      <c r="B105" s="5" t="s">
        <v>435</v>
      </c>
      <c r="C105" s="5" t="s">
        <v>822</v>
      </c>
      <c r="D105" s="5" t="s">
        <v>1</v>
      </c>
      <c r="E105" s="5" t="s">
        <v>823</v>
      </c>
      <c r="F105" s="5" t="s">
        <v>433</v>
      </c>
      <c r="G105" s="5" t="s">
        <v>434</v>
      </c>
      <c r="H105" s="5" t="s">
        <v>216</v>
      </c>
      <c r="I105" s="5" t="s">
        <v>217</v>
      </c>
      <c r="J105" s="5" t="s">
        <v>641</v>
      </c>
      <c r="K105" s="5" t="s">
        <v>642</v>
      </c>
      <c r="L105" s="5" t="s">
        <v>220</v>
      </c>
      <c r="M105" s="5" t="s">
        <v>643</v>
      </c>
      <c r="N105" s="5" t="s">
        <v>644</v>
      </c>
      <c r="O105" s="5" t="s">
        <v>223</v>
      </c>
      <c r="P105" s="5" t="s">
        <v>645</v>
      </c>
    </row>
    <row r="106" spans="1:16" x14ac:dyDescent="0.2">
      <c r="A106" s="4">
        <v>298</v>
      </c>
      <c r="B106" s="5" t="s">
        <v>829</v>
      </c>
      <c r="C106" s="5" t="s">
        <v>824</v>
      </c>
      <c r="D106" s="5" t="s">
        <v>825</v>
      </c>
      <c r="E106" s="5" t="s">
        <v>826</v>
      </c>
      <c r="F106" s="5" t="s">
        <v>827</v>
      </c>
      <c r="G106" s="5" t="s">
        <v>828</v>
      </c>
      <c r="H106" s="5" t="s">
        <v>216</v>
      </c>
      <c r="I106" s="5" t="s">
        <v>217</v>
      </c>
      <c r="J106" s="5" t="s">
        <v>1</v>
      </c>
      <c r="K106" s="5" t="s">
        <v>1</v>
      </c>
      <c r="L106" s="5" t="s">
        <v>1</v>
      </c>
      <c r="M106" s="5" t="s">
        <v>1</v>
      </c>
      <c r="N106" s="5" t="s">
        <v>1</v>
      </c>
      <c r="O106" s="5" t="s">
        <v>1</v>
      </c>
      <c r="P106" s="5" t="s">
        <v>1</v>
      </c>
    </row>
    <row r="107" spans="1:16" x14ac:dyDescent="0.2">
      <c r="A107" s="4">
        <v>937</v>
      </c>
      <c r="B107" s="5" t="s">
        <v>834</v>
      </c>
      <c r="C107" s="5" t="s">
        <v>830</v>
      </c>
      <c r="D107" s="5" t="s">
        <v>1</v>
      </c>
      <c r="E107" s="5" t="s">
        <v>831</v>
      </c>
      <c r="F107" s="5" t="s">
        <v>832</v>
      </c>
      <c r="G107" s="5" t="s">
        <v>833</v>
      </c>
      <c r="H107" s="5" t="s">
        <v>216</v>
      </c>
      <c r="I107" s="5" t="s">
        <v>217</v>
      </c>
      <c r="J107" s="5" t="s">
        <v>1</v>
      </c>
      <c r="K107" s="5" t="s">
        <v>1</v>
      </c>
      <c r="L107" s="5" t="s">
        <v>1</v>
      </c>
      <c r="M107" s="5" t="s">
        <v>1</v>
      </c>
      <c r="N107" s="5" t="s">
        <v>1</v>
      </c>
      <c r="O107" s="5" t="s">
        <v>1</v>
      </c>
      <c r="P107" s="5" t="s">
        <v>1</v>
      </c>
    </row>
    <row r="108" spans="1:16" x14ac:dyDescent="0.2">
      <c r="A108" s="4">
        <v>299</v>
      </c>
      <c r="B108" s="5" t="s">
        <v>839</v>
      </c>
      <c r="C108" s="5" t="s">
        <v>835</v>
      </c>
      <c r="D108" s="5" t="s">
        <v>836</v>
      </c>
      <c r="E108" s="5" t="s">
        <v>837</v>
      </c>
      <c r="F108" s="5" t="s">
        <v>827</v>
      </c>
      <c r="G108" s="5" t="s">
        <v>838</v>
      </c>
      <c r="H108" s="5" t="s">
        <v>216</v>
      </c>
      <c r="I108" s="5" t="s">
        <v>217</v>
      </c>
      <c r="J108" s="5" t="s">
        <v>1</v>
      </c>
      <c r="K108" s="5" t="s">
        <v>1</v>
      </c>
      <c r="L108" s="5" t="s">
        <v>1</v>
      </c>
      <c r="M108" s="5" t="s">
        <v>1</v>
      </c>
      <c r="N108" s="5" t="s">
        <v>1</v>
      </c>
      <c r="O108" s="5" t="s">
        <v>1</v>
      </c>
      <c r="P108" s="5" t="s">
        <v>1</v>
      </c>
    </row>
    <row r="109" spans="1:16" x14ac:dyDescent="0.2">
      <c r="A109" s="4">
        <v>940</v>
      </c>
      <c r="B109" s="5" t="s">
        <v>193</v>
      </c>
      <c r="C109" s="5" t="s">
        <v>840</v>
      </c>
      <c r="D109" s="5" t="s">
        <v>1</v>
      </c>
      <c r="E109" s="5" t="s">
        <v>841</v>
      </c>
      <c r="F109" s="5" t="s">
        <v>842</v>
      </c>
      <c r="G109" s="5" t="s">
        <v>843</v>
      </c>
      <c r="H109" s="5" t="s">
        <v>216</v>
      </c>
      <c r="I109" s="5" t="s">
        <v>217</v>
      </c>
      <c r="J109" s="5" t="s">
        <v>1</v>
      </c>
      <c r="K109" s="5" t="s">
        <v>1</v>
      </c>
      <c r="L109" s="5" t="s">
        <v>1</v>
      </c>
      <c r="M109" s="5" t="s">
        <v>1</v>
      </c>
      <c r="N109" s="5" t="s">
        <v>1</v>
      </c>
      <c r="O109" s="5" t="s">
        <v>1</v>
      </c>
      <c r="P109" s="5" t="s">
        <v>1</v>
      </c>
    </row>
    <row r="110" spans="1:16" x14ac:dyDescent="0.2">
      <c r="A110" s="4">
        <v>300</v>
      </c>
      <c r="B110" s="5" t="s">
        <v>849</v>
      </c>
      <c r="C110" s="5" t="s">
        <v>844</v>
      </c>
      <c r="D110" s="5" t="s">
        <v>845</v>
      </c>
      <c r="E110" s="5" t="s">
        <v>846</v>
      </c>
      <c r="F110" s="5" t="s">
        <v>847</v>
      </c>
      <c r="G110" s="5" t="s">
        <v>848</v>
      </c>
      <c r="H110" s="5" t="s">
        <v>216</v>
      </c>
      <c r="I110" s="5" t="s">
        <v>217</v>
      </c>
      <c r="J110" s="5" t="s">
        <v>1</v>
      </c>
      <c r="K110" s="5" t="s">
        <v>1</v>
      </c>
      <c r="L110" s="5" t="s">
        <v>1</v>
      </c>
      <c r="M110" s="5" t="s">
        <v>1</v>
      </c>
      <c r="N110" s="5" t="s">
        <v>1</v>
      </c>
      <c r="O110" s="5" t="s">
        <v>1</v>
      </c>
      <c r="P110" s="5" t="s">
        <v>1</v>
      </c>
    </row>
    <row r="111" spans="1:16" x14ac:dyDescent="0.2">
      <c r="A111" s="4">
        <v>943</v>
      </c>
      <c r="B111" s="5" t="s">
        <v>854</v>
      </c>
      <c r="C111" s="5" t="s">
        <v>850</v>
      </c>
      <c r="D111" s="5" t="s">
        <v>1</v>
      </c>
      <c r="E111" s="5" t="s">
        <v>851</v>
      </c>
      <c r="F111" s="5" t="s">
        <v>852</v>
      </c>
      <c r="G111" s="5" t="s">
        <v>853</v>
      </c>
      <c r="H111" s="5" t="s">
        <v>216</v>
      </c>
      <c r="I111" s="5" t="s">
        <v>217</v>
      </c>
      <c r="J111" s="5" t="s">
        <v>1</v>
      </c>
      <c r="K111" s="5" t="s">
        <v>1</v>
      </c>
      <c r="L111" s="5" t="s">
        <v>1</v>
      </c>
      <c r="M111" s="5" t="s">
        <v>1</v>
      </c>
      <c r="N111" s="5" t="s">
        <v>1</v>
      </c>
      <c r="O111" s="5" t="s">
        <v>1</v>
      </c>
      <c r="P111" s="5" t="s">
        <v>1</v>
      </c>
    </row>
    <row r="112" spans="1:16" ht="25.5" x14ac:dyDescent="0.2">
      <c r="A112" s="4">
        <v>301</v>
      </c>
      <c r="B112" s="5" t="s">
        <v>427</v>
      </c>
      <c r="C112" s="5" t="s">
        <v>28</v>
      </c>
      <c r="D112" s="5" t="s">
        <v>855</v>
      </c>
      <c r="E112" s="5" t="s">
        <v>856</v>
      </c>
      <c r="F112" s="5" t="s">
        <v>425</v>
      </c>
      <c r="G112" s="5" t="s">
        <v>426</v>
      </c>
      <c r="H112" s="5" t="s">
        <v>428</v>
      </c>
      <c r="I112" s="5" t="s">
        <v>217</v>
      </c>
      <c r="J112" s="5" t="s">
        <v>857</v>
      </c>
      <c r="K112" s="5" t="s">
        <v>858</v>
      </c>
      <c r="L112" s="5" t="s">
        <v>859</v>
      </c>
      <c r="M112" s="5" t="s">
        <v>860</v>
      </c>
      <c r="N112" s="5" t="s">
        <v>861</v>
      </c>
      <c r="O112" s="5" t="s">
        <v>223</v>
      </c>
      <c r="P112" s="5" t="s">
        <v>862</v>
      </c>
    </row>
    <row r="113" spans="1:16" x14ac:dyDescent="0.2">
      <c r="A113" s="4">
        <v>302</v>
      </c>
      <c r="B113" s="5" t="s">
        <v>868</v>
      </c>
      <c r="C113" s="5" t="s">
        <v>863</v>
      </c>
      <c r="D113" s="5" t="s">
        <v>864</v>
      </c>
      <c r="E113" s="5" t="s">
        <v>865</v>
      </c>
      <c r="F113" s="5" t="s">
        <v>866</v>
      </c>
      <c r="G113" s="5" t="s">
        <v>867</v>
      </c>
      <c r="H113" s="5" t="s">
        <v>216</v>
      </c>
      <c r="I113" s="5" t="s">
        <v>217</v>
      </c>
      <c r="J113" s="5" t="s">
        <v>1</v>
      </c>
      <c r="K113" s="5" t="s">
        <v>1</v>
      </c>
      <c r="L113" s="5" t="s">
        <v>1</v>
      </c>
      <c r="M113" s="5" t="s">
        <v>1</v>
      </c>
      <c r="N113" s="5" t="s">
        <v>1</v>
      </c>
      <c r="O113" s="5" t="s">
        <v>1</v>
      </c>
      <c r="P113" s="5" t="s">
        <v>1</v>
      </c>
    </row>
    <row r="114" spans="1:16" x14ac:dyDescent="0.2">
      <c r="A114" s="4">
        <v>303</v>
      </c>
      <c r="B114" s="5" t="s">
        <v>873</v>
      </c>
      <c r="C114" s="5" t="s">
        <v>869</v>
      </c>
      <c r="D114" s="5" t="s">
        <v>870</v>
      </c>
      <c r="E114" s="5" t="s">
        <v>871</v>
      </c>
      <c r="F114" s="5" t="s">
        <v>866</v>
      </c>
      <c r="G114" s="5" t="s">
        <v>872</v>
      </c>
      <c r="H114" s="5" t="s">
        <v>216</v>
      </c>
      <c r="I114" s="5" t="s">
        <v>217</v>
      </c>
      <c r="J114" s="5" t="s">
        <v>1</v>
      </c>
      <c r="K114" s="5" t="s">
        <v>1</v>
      </c>
      <c r="L114" s="5" t="s">
        <v>1</v>
      </c>
      <c r="M114" s="5" t="s">
        <v>1</v>
      </c>
      <c r="N114" s="5" t="s">
        <v>1</v>
      </c>
      <c r="O114" s="5" t="s">
        <v>1</v>
      </c>
      <c r="P114" s="5" t="s">
        <v>1</v>
      </c>
    </row>
    <row r="115" spans="1:16" x14ac:dyDescent="0.2">
      <c r="A115" s="4">
        <v>946</v>
      </c>
      <c r="B115" s="5" t="s">
        <v>877</v>
      </c>
      <c r="C115" s="5" t="s">
        <v>874</v>
      </c>
      <c r="D115" s="5" t="s">
        <v>1</v>
      </c>
      <c r="E115" s="5" t="s">
        <v>875</v>
      </c>
      <c r="F115" s="5" t="s">
        <v>526</v>
      </c>
      <c r="G115" s="5" t="s">
        <v>876</v>
      </c>
      <c r="H115" s="5" t="s">
        <v>216</v>
      </c>
      <c r="I115" s="5" t="s">
        <v>217</v>
      </c>
      <c r="J115" s="5" t="s">
        <v>1</v>
      </c>
      <c r="K115" s="5" t="s">
        <v>1</v>
      </c>
      <c r="L115" s="5" t="s">
        <v>1</v>
      </c>
      <c r="M115" s="5" t="s">
        <v>1</v>
      </c>
      <c r="N115" s="5" t="s">
        <v>1</v>
      </c>
      <c r="O115" s="5" t="s">
        <v>1</v>
      </c>
      <c r="P115" s="5" t="s">
        <v>1</v>
      </c>
    </row>
    <row r="116" spans="1:16" x14ac:dyDescent="0.2">
      <c r="A116" s="4">
        <v>304</v>
      </c>
      <c r="B116" s="5" t="s">
        <v>883</v>
      </c>
      <c r="C116" s="5" t="s">
        <v>878</v>
      </c>
      <c r="D116" s="5" t="s">
        <v>879</v>
      </c>
      <c r="E116" s="5" t="s">
        <v>880</v>
      </c>
      <c r="F116" s="5" t="s">
        <v>881</v>
      </c>
      <c r="G116" s="5" t="s">
        <v>882</v>
      </c>
      <c r="H116" s="5" t="s">
        <v>216</v>
      </c>
      <c r="I116" s="5" t="s">
        <v>217</v>
      </c>
      <c r="J116" s="5" t="s">
        <v>1</v>
      </c>
      <c r="K116" s="5" t="s">
        <v>1</v>
      </c>
      <c r="L116" s="5" t="s">
        <v>1</v>
      </c>
      <c r="M116" s="5" t="s">
        <v>1</v>
      </c>
      <c r="N116" s="5" t="s">
        <v>1</v>
      </c>
      <c r="O116" s="5" t="s">
        <v>1</v>
      </c>
      <c r="P116" s="5" t="s">
        <v>1</v>
      </c>
    </row>
    <row r="117" spans="1:16" x14ac:dyDescent="0.2">
      <c r="A117" s="4">
        <v>818</v>
      </c>
      <c r="B117" s="5" t="s">
        <v>427</v>
      </c>
      <c r="C117" s="5" t="s">
        <v>884</v>
      </c>
      <c r="D117" s="5" t="s">
        <v>1</v>
      </c>
      <c r="E117" s="5" t="s">
        <v>885</v>
      </c>
      <c r="F117" s="5" t="s">
        <v>886</v>
      </c>
      <c r="G117" s="5" t="s">
        <v>426</v>
      </c>
      <c r="H117" s="5" t="s">
        <v>428</v>
      </c>
      <c r="I117" s="5" t="s">
        <v>217</v>
      </c>
      <c r="J117" s="5" t="s">
        <v>1</v>
      </c>
      <c r="K117" s="5" t="s">
        <v>1</v>
      </c>
      <c r="L117" s="5" t="s">
        <v>1</v>
      </c>
      <c r="M117" s="5" t="s">
        <v>1</v>
      </c>
      <c r="N117" s="5" t="s">
        <v>1</v>
      </c>
      <c r="O117" s="5" t="s">
        <v>1</v>
      </c>
      <c r="P117" s="5" t="s">
        <v>1</v>
      </c>
    </row>
    <row r="118" spans="1:16" x14ac:dyDescent="0.2">
      <c r="A118" s="4">
        <v>305</v>
      </c>
      <c r="B118" s="5" t="s">
        <v>891</v>
      </c>
      <c r="C118" s="5" t="s">
        <v>887</v>
      </c>
      <c r="D118" s="5" t="s">
        <v>888</v>
      </c>
      <c r="E118" s="5" t="s">
        <v>889</v>
      </c>
      <c r="F118" s="5" t="s">
        <v>881</v>
      </c>
      <c r="G118" s="5" t="s">
        <v>890</v>
      </c>
      <c r="H118" s="5" t="s">
        <v>216</v>
      </c>
      <c r="I118" s="5" t="s">
        <v>217</v>
      </c>
      <c r="J118" s="5" t="s">
        <v>1</v>
      </c>
      <c r="K118" s="5" t="s">
        <v>1</v>
      </c>
      <c r="L118" s="5" t="s">
        <v>1</v>
      </c>
      <c r="M118" s="5" t="s">
        <v>1</v>
      </c>
      <c r="N118" s="5" t="s">
        <v>1</v>
      </c>
      <c r="O118" s="5" t="s">
        <v>1</v>
      </c>
      <c r="P118" s="5" t="s">
        <v>1</v>
      </c>
    </row>
    <row r="119" spans="1:16" x14ac:dyDescent="0.2">
      <c r="A119" s="4">
        <v>306</v>
      </c>
      <c r="B119" s="5" t="s">
        <v>896</v>
      </c>
      <c r="C119" s="5" t="s">
        <v>892</v>
      </c>
      <c r="D119" s="5" t="s">
        <v>893</v>
      </c>
      <c r="E119" s="5" t="s">
        <v>894</v>
      </c>
      <c r="F119" s="5" t="s">
        <v>881</v>
      </c>
      <c r="G119" s="5" t="s">
        <v>895</v>
      </c>
      <c r="H119" s="5" t="s">
        <v>216</v>
      </c>
      <c r="I119" s="5" t="s">
        <v>217</v>
      </c>
      <c r="J119" s="5" t="s">
        <v>1</v>
      </c>
      <c r="K119" s="5" t="s">
        <v>1</v>
      </c>
      <c r="L119" s="5" t="s">
        <v>1</v>
      </c>
      <c r="M119" s="5" t="s">
        <v>1</v>
      </c>
      <c r="N119" s="5" t="s">
        <v>1</v>
      </c>
      <c r="O119" s="5" t="s">
        <v>1</v>
      </c>
      <c r="P119" s="5" t="s">
        <v>1</v>
      </c>
    </row>
    <row r="120" spans="1:16" x14ac:dyDescent="0.2">
      <c r="A120" s="4">
        <v>307</v>
      </c>
      <c r="B120" s="5" t="s">
        <v>901</v>
      </c>
      <c r="C120" s="5" t="s">
        <v>897</v>
      </c>
      <c r="D120" s="5" t="s">
        <v>898</v>
      </c>
      <c r="E120" s="5" t="s">
        <v>899</v>
      </c>
      <c r="F120" s="5" t="s">
        <v>881</v>
      </c>
      <c r="G120" s="5" t="s">
        <v>900</v>
      </c>
      <c r="H120" s="5" t="s">
        <v>216</v>
      </c>
      <c r="I120" s="5" t="s">
        <v>217</v>
      </c>
      <c r="J120" s="5" t="s">
        <v>1</v>
      </c>
      <c r="K120" s="5" t="s">
        <v>1</v>
      </c>
      <c r="L120" s="5" t="s">
        <v>1</v>
      </c>
      <c r="M120" s="5" t="s">
        <v>1</v>
      </c>
      <c r="N120" s="5" t="s">
        <v>1</v>
      </c>
      <c r="O120" s="5" t="s">
        <v>1</v>
      </c>
      <c r="P120" s="5" t="s">
        <v>1</v>
      </c>
    </row>
    <row r="121" spans="1:16" x14ac:dyDescent="0.2">
      <c r="A121" s="4">
        <v>308</v>
      </c>
      <c r="B121" s="5" t="s">
        <v>906</v>
      </c>
      <c r="C121" s="5" t="s">
        <v>902</v>
      </c>
      <c r="D121" s="5" t="s">
        <v>903</v>
      </c>
      <c r="E121" s="5" t="s">
        <v>904</v>
      </c>
      <c r="F121" s="5" t="s">
        <v>881</v>
      </c>
      <c r="G121" s="5" t="s">
        <v>905</v>
      </c>
      <c r="H121" s="5" t="s">
        <v>216</v>
      </c>
      <c r="I121" s="5" t="s">
        <v>217</v>
      </c>
      <c r="J121" s="5" t="s">
        <v>907</v>
      </c>
      <c r="K121" s="5" t="s">
        <v>908</v>
      </c>
      <c r="L121" s="5" t="s">
        <v>1</v>
      </c>
      <c r="M121" s="5" t="s">
        <v>909</v>
      </c>
      <c r="N121" s="5" t="s">
        <v>910</v>
      </c>
      <c r="O121" s="5" t="s">
        <v>223</v>
      </c>
      <c r="P121" s="5" t="s">
        <v>911</v>
      </c>
    </row>
    <row r="122" spans="1:16" x14ac:dyDescent="0.2">
      <c r="A122" s="4">
        <v>309</v>
      </c>
      <c r="B122" s="5" t="s">
        <v>545</v>
      </c>
      <c r="C122" s="5" t="s">
        <v>90</v>
      </c>
      <c r="D122" s="5" t="s">
        <v>1</v>
      </c>
      <c r="E122" s="5" t="s">
        <v>91</v>
      </c>
      <c r="F122" s="5" t="s">
        <v>1</v>
      </c>
      <c r="G122" s="5" t="s">
        <v>544</v>
      </c>
      <c r="H122" s="5" t="s">
        <v>546</v>
      </c>
      <c r="I122" s="5" t="s">
        <v>217</v>
      </c>
      <c r="J122" s="5" t="s">
        <v>547</v>
      </c>
      <c r="K122" s="5" t="s">
        <v>548</v>
      </c>
      <c r="L122" s="5" t="s">
        <v>220</v>
      </c>
      <c r="M122" s="5" t="s">
        <v>549</v>
      </c>
      <c r="N122" s="5" t="s">
        <v>550</v>
      </c>
      <c r="O122" s="5" t="s">
        <v>223</v>
      </c>
      <c r="P122" s="5" t="s">
        <v>551</v>
      </c>
    </row>
    <row r="123" spans="1:16" x14ac:dyDescent="0.2">
      <c r="A123" s="4">
        <v>310</v>
      </c>
      <c r="B123" s="5" t="s">
        <v>917</v>
      </c>
      <c r="C123" s="5" t="s">
        <v>912</v>
      </c>
      <c r="D123" s="5" t="s">
        <v>913</v>
      </c>
      <c r="E123" s="5" t="s">
        <v>914</v>
      </c>
      <c r="F123" s="5" t="s">
        <v>915</v>
      </c>
      <c r="G123" s="5" t="s">
        <v>916</v>
      </c>
      <c r="H123" s="5" t="s">
        <v>216</v>
      </c>
      <c r="I123" s="5" t="s">
        <v>217</v>
      </c>
      <c r="J123" s="5" t="s">
        <v>918</v>
      </c>
      <c r="K123" s="5" t="s">
        <v>919</v>
      </c>
      <c r="L123" s="5" t="s">
        <v>920</v>
      </c>
      <c r="M123" s="5" t="s">
        <v>921</v>
      </c>
      <c r="N123" s="5" t="s">
        <v>922</v>
      </c>
      <c r="O123" s="5" t="s">
        <v>223</v>
      </c>
      <c r="P123" s="5" t="s">
        <v>923</v>
      </c>
    </row>
    <row r="124" spans="1:16" x14ac:dyDescent="0.2">
      <c r="A124" s="4">
        <v>311</v>
      </c>
      <c r="B124" s="5" t="s">
        <v>929</v>
      </c>
      <c r="C124" s="5" t="s">
        <v>924</v>
      </c>
      <c r="D124" s="5" t="s">
        <v>925</v>
      </c>
      <c r="E124" s="5" t="s">
        <v>926</v>
      </c>
      <c r="F124" s="5" t="s">
        <v>927</v>
      </c>
      <c r="G124" s="5" t="s">
        <v>928</v>
      </c>
      <c r="H124" s="5" t="s">
        <v>216</v>
      </c>
      <c r="I124" s="5" t="s">
        <v>217</v>
      </c>
      <c r="J124" s="5" t="s">
        <v>1</v>
      </c>
      <c r="K124" s="5" t="s">
        <v>1</v>
      </c>
      <c r="L124" s="5" t="s">
        <v>1</v>
      </c>
      <c r="M124" s="5" t="s">
        <v>1</v>
      </c>
      <c r="N124" s="5" t="s">
        <v>1</v>
      </c>
      <c r="O124" s="5" t="s">
        <v>1</v>
      </c>
      <c r="P124" s="5" t="s">
        <v>1</v>
      </c>
    </row>
    <row r="125" spans="1:16" x14ac:dyDescent="0.2">
      <c r="A125" s="4">
        <v>312</v>
      </c>
      <c r="B125" s="5" t="s">
        <v>934</v>
      </c>
      <c r="C125" s="5" t="s">
        <v>930</v>
      </c>
      <c r="D125" s="5" t="s">
        <v>931</v>
      </c>
      <c r="E125" s="5" t="s">
        <v>932</v>
      </c>
      <c r="F125" s="5" t="s">
        <v>927</v>
      </c>
      <c r="G125" s="5" t="s">
        <v>933</v>
      </c>
      <c r="H125" s="5" t="s">
        <v>216</v>
      </c>
      <c r="I125" s="5" t="s">
        <v>217</v>
      </c>
      <c r="J125" s="5" t="s">
        <v>935</v>
      </c>
      <c r="K125" s="5" t="s">
        <v>936</v>
      </c>
      <c r="L125" s="5" t="s">
        <v>1</v>
      </c>
      <c r="M125" s="5" t="s">
        <v>937</v>
      </c>
      <c r="N125" s="5" t="s">
        <v>938</v>
      </c>
      <c r="O125" s="5" t="s">
        <v>223</v>
      </c>
      <c r="P125" s="5" t="s">
        <v>939</v>
      </c>
    </row>
    <row r="126" spans="1:16" x14ac:dyDescent="0.2">
      <c r="A126" s="4">
        <v>313</v>
      </c>
      <c r="B126" s="5" t="s">
        <v>944</v>
      </c>
      <c r="C126" s="5" t="s">
        <v>940</v>
      </c>
      <c r="D126" s="5" t="s">
        <v>941</v>
      </c>
      <c r="E126" s="5" t="s">
        <v>942</v>
      </c>
      <c r="F126" s="5" t="s">
        <v>927</v>
      </c>
      <c r="G126" s="5" t="s">
        <v>943</v>
      </c>
      <c r="H126" s="5" t="s">
        <v>216</v>
      </c>
      <c r="I126" s="5" t="s">
        <v>217</v>
      </c>
      <c r="J126" s="5" t="s">
        <v>1</v>
      </c>
      <c r="K126" s="5" t="s">
        <v>1</v>
      </c>
      <c r="L126" s="5" t="s">
        <v>1</v>
      </c>
      <c r="M126" s="5" t="s">
        <v>1</v>
      </c>
      <c r="N126" s="5" t="s">
        <v>1</v>
      </c>
      <c r="O126" s="5" t="s">
        <v>1</v>
      </c>
      <c r="P126" s="5" t="s">
        <v>1</v>
      </c>
    </row>
    <row r="127" spans="1:16" x14ac:dyDescent="0.2">
      <c r="A127" s="4">
        <v>314</v>
      </c>
      <c r="B127" s="5" t="s">
        <v>569</v>
      </c>
      <c r="C127" s="5" t="s">
        <v>41</v>
      </c>
      <c r="D127" s="5" t="s">
        <v>945</v>
      </c>
      <c r="E127" s="5" t="s">
        <v>946</v>
      </c>
      <c r="F127" s="5" t="s">
        <v>567</v>
      </c>
      <c r="G127" s="5" t="s">
        <v>568</v>
      </c>
      <c r="H127" s="5" t="s">
        <v>216</v>
      </c>
      <c r="I127" s="5" t="s">
        <v>217</v>
      </c>
      <c r="J127" s="5" t="s">
        <v>947</v>
      </c>
      <c r="K127" s="5" t="s">
        <v>948</v>
      </c>
      <c r="L127" s="5" t="s">
        <v>220</v>
      </c>
      <c r="M127" s="5" t="s">
        <v>949</v>
      </c>
      <c r="N127" s="5" t="s">
        <v>950</v>
      </c>
      <c r="O127" s="5" t="s">
        <v>223</v>
      </c>
      <c r="P127" s="5" t="s">
        <v>951</v>
      </c>
    </row>
    <row r="128" spans="1:16" x14ac:dyDescent="0.2">
      <c r="A128" s="4">
        <v>315</v>
      </c>
      <c r="B128" s="5" t="s">
        <v>192</v>
      </c>
      <c r="C128" s="5" t="s">
        <v>52</v>
      </c>
      <c r="D128" s="5" t="s">
        <v>952</v>
      </c>
      <c r="E128" s="5" t="s">
        <v>953</v>
      </c>
      <c r="F128" s="5" t="s">
        <v>567</v>
      </c>
      <c r="G128" s="5" t="s">
        <v>954</v>
      </c>
      <c r="H128" s="5" t="s">
        <v>216</v>
      </c>
      <c r="I128" s="5" t="s">
        <v>217</v>
      </c>
      <c r="J128" s="5" t="s">
        <v>955</v>
      </c>
      <c r="K128" s="5" t="s">
        <v>956</v>
      </c>
      <c r="L128" s="5" t="s">
        <v>220</v>
      </c>
      <c r="M128" s="5" t="s">
        <v>957</v>
      </c>
      <c r="N128" s="5" t="s">
        <v>958</v>
      </c>
      <c r="O128" s="5" t="s">
        <v>223</v>
      </c>
      <c r="P128" s="5" t="s">
        <v>959</v>
      </c>
    </row>
    <row r="129" spans="1:16" x14ac:dyDescent="0.2">
      <c r="A129" s="4">
        <v>316</v>
      </c>
      <c r="B129" s="5" t="s">
        <v>963</v>
      </c>
      <c r="C129" s="5" t="s">
        <v>65</v>
      </c>
      <c r="D129" s="5" t="s">
        <v>960</v>
      </c>
      <c r="E129" s="5" t="s">
        <v>961</v>
      </c>
      <c r="F129" s="5" t="s">
        <v>567</v>
      </c>
      <c r="G129" s="5" t="s">
        <v>962</v>
      </c>
      <c r="H129" s="5" t="s">
        <v>313</v>
      </c>
      <c r="I129" s="5" t="s">
        <v>217</v>
      </c>
      <c r="J129" s="5" t="s">
        <v>964</v>
      </c>
      <c r="K129" s="5" t="s">
        <v>965</v>
      </c>
      <c r="L129" s="5" t="s">
        <v>220</v>
      </c>
      <c r="M129" s="5" t="s">
        <v>966</v>
      </c>
      <c r="N129" s="5" t="s">
        <v>967</v>
      </c>
      <c r="O129" s="5" t="s">
        <v>223</v>
      </c>
      <c r="P129" s="5" t="s">
        <v>968</v>
      </c>
    </row>
    <row r="130" spans="1:16" x14ac:dyDescent="0.2">
      <c r="A130" s="4">
        <v>1002</v>
      </c>
      <c r="B130" s="5" t="s">
        <v>321</v>
      </c>
      <c r="C130" s="5" t="s">
        <v>969</v>
      </c>
      <c r="D130" s="5" t="s">
        <v>1</v>
      </c>
      <c r="E130" s="5" t="s">
        <v>970</v>
      </c>
      <c r="F130" s="5" t="s">
        <v>301</v>
      </c>
      <c r="G130" s="5" t="s">
        <v>320</v>
      </c>
      <c r="H130" s="5" t="s">
        <v>216</v>
      </c>
      <c r="I130" s="5" t="s">
        <v>217</v>
      </c>
      <c r="J130" s="5" t="s">
        <v>322</v>
      </c>
      <c r="K130" s="5" t="s">
        <v>323</v>
      </c>
      <c r="L130" s="5" t="s">
        <v>220</v>
      </c>
      <c r="M130" s="5" t="s">
        <v>324</v>
      </c>
      <c r="N130" s="5" t="s">
        <v>325</v>
      </c>
      <c r="O130" s="5" t="s">
        <v>223</v>
      </c>
      <c r="P130" s="5" t="s">
        <v>326</v>
      </c>
    </row>
    <row r="131" spans="1:16" x14ac:dyDescent="0.2">
      <c r="A131" s="4">
        <v>317</v>
      </c>
      <c r="B131" s="5" t="s">
        <v>976</v>
      </c>
      <c r="C131" s="5" t="s">
        <v>971</v>
      </c>
      <c r="D131" s="5" t="s">
        <v>972</v>
      </c>
      <c r="E131" s="5" t="s">
        <v>973</v>
      </c>
      <c r="F131" s="5" t="s">
        <v>974</v>
      </c>
      <c r="G131" s="5" t="s">
        <v>975</v>
      </c>
      <c r="H131" s="5" t="s">
        <v>977</v>
      </c>
      <c r="I131" s="5" t="s">
        <v>217</v>
      </c>
      <c r="J131" s="5" t="s">
        <v>1</v>
      </c>
      <c r="K131" s="5" t="s">
        <v>1</v>
      </c>
      <c r="L131" s="5" t="s">
        <v>1</v>
      </c>
      <c r="M131" s="5" t="s">
        <v>1</v>
      </c>
      <c r="N131" s="5" t="s">
        <v>1</v>
      </c>
      <c r="O131" s="5" t="s">
        <v>1</v>
      </c>
      <c r="P131" s="5" t="s">
        <v>1</v>
      </c>
    </row>
    <row r="132" spans="1:16" x14ac:dyDescent="0.2">
      <c r="A132" s="4">
        <v>318</v>
      </c>
      <c r="B132" s="5" t="s">
        <v>982</v>
      </c>
      <c r="C132" s="5" t="s">
        <v>978</v>
      </c>
      <c r="D132" s="5" t="s">
        <v>979</v>
      </c>
      <c r="E132" s="5" t="s">
        <v>980</v>
      </c>
      <c r="F132" s="5" t="s">
        <v>974</v>
      </c>
      <c r="G132" s="5" t="s">
        <v>981</v>
      </c>
      <c r="H132" s="5" t="s">
        <v>313</v>
      </c>
      <c r="I132" s="5" t="s">
        <v>217</v>
      </c>
      <c r="J132" s="5" t="s">
        <v>1</v>
      </c>
      <c r="K132" s="5" t="s">
        <v>1</v>
      </c>
      <c r="L132" s="5" t="s">
        <v>1</v>
      </c>
      <c r="M132" s="5" t="s">
        <v>1</v>
      </c>
      <c r="N132" s="5" t="s">
        <v>1</v>
      </c>
      <c r="O132" s="5" t="s">
        <v>1</v>
      </c>
      <c r="P132" s="5" t="s">
        <v>1</v>
      </c>
    </row>
    <row r="133" spans="1:16" x14ac:dyDescent="0.2">
      <c r="A133" s="4">
        <v>319</v>
      </c>
      <c r="B133" s="5" t="s">
        <v>987</v>
      </c>
      <c r="C133" s="5" t="s">
        <v>983</v>
      </c>
      <c r="D133" s="5" t="s">
        <v>984</v>
      </c>
      <c r="E133" s="5" t="s">
        <v>985</v>
      </c>
      <c r="F133" s="5" t="s">
        <v>974</v>
      </c>
      <c r="G133" s="5" t="s">
        <v>986</v>
      </c>
      <c r="H133" s="5" t="s">
        <v>216</v>
      </c>
      <c r="I133" s="5" t="s">
        <v>217</v>
      </c>
      <c r="J133" s="5" t="s">
        <v>1</v>
      </c>
      <c r="K133" s="5" t="s">
        <v>1</v>
      </c>
      <c r="L133" s="5" t="s">
        <v>1</v>
      </c>
      <c r="M133" s="5" t="s">
        <v>1</v>
      </c>
      <c r="N133" s="5" t="s">
        <v>1</v>
      </c>
      <c r="O133" s="5" t="s">
        <v>1</v>
      </c>
      <c r="P133" s="5" t="s">
        <v>1</v>
      </c>
    </row>
    <row r="134" spans="1:16" x14ac:dyDescent="0.2">
      <c r="A134" s="4">
        <v>320</v>
      </c>
      <c r="B134" s="5" t="s">
        <v>278</v>
      </c>
      <c r="C134" s="5" t="s">
        <v>92</v>
      </c>
      <c r="D134" s="5" t="s">
        <v>1</v>
      </c>
      <c r="E134" s="5" t="s">
        <v>93</v>
      </c>
      <c r="F134" s="5" t="s">
        <v>1</v>
      </c>
      <c r="G134" s="5" t="s">
        <v>277</v>
      </c>
      <c r="H134" s="5" t="s">
        <v>279</v>
      </c>
      <c r="I134" s="5" t="s">
        <v>217</v>
      </c>
      <c r="J134" s="5" t="s">
        <v>554</v>
      </c>
      <c r="K134" s="5" t="s">
        <v>555</v>
      </c>
      <c r="L134" s="5" t="s">
        <v>556</v>
      </c>
      <c r="M134" s="5" t="s">
        <v>988</v>
      </c>
      <c r="N134" s="5" t="s">
        <v>222</v>
      </c>
      <c r="O134" s="5" t="s">
        <v>223</v>
      </c>
      <c r="P134" s="5" t="s">
        <v>558</v>
      </c>
    </row>
    <row r="135" spans="1:16" x14ac:dyDescent="0.2">
      <c r="A135" s="4">
        <v>321</v>
      </c>
      <c r="B135" s="5" t="s">
        <v>993</v>
      </c>
      <c r="C135" s="5" t="s">
        <v>989</v>
      </c>
      <c r="D135" s="5" t="s">
        <v>990</v>
      </c>
      <c r="E135" s="5" t="s">
        <v>991</v>
      </c>
      <c r="F135" s="5" t="s">
        <v>974</v>
      </c>
      <c r="G135" s="5" t="s">
        <v>992</v>
      </c>
      <c r="H135" s="5" t="s">
        <v>216</v>
      </c>
      <c r="I135" s="5" t="s">
        <v>217</v>
      </c>
      <c r="J135" s="5" t="s">
        <v>1</v>
      </c>
      <c r="K135" s="5" t="s">
        <v>1</v>
      </c>
      <c r="L135" s="5" t="s">
        <v>1</v>
      </c>
      <c r="M135" s="5" t="s">
        <v>1</v>
      </c>
      <c r="N135" s="5" t="s">
        <v>1</v>
      </c>
      <c r="O135" s="5" t="s">
        <v>1</v>
      </c>
      <c r="P135" s="5" t="s">
        <v>1</v>
      </c>
    </row>
    <row r="136" spans="1:16" x14ac:dyDescent="0.2">
      <c r="A136" s="4">
        <v>1003</v>
      </c>
      <c r="B136" s="5" t="s">
        <v>684</v>
      </c>
      <c r="C136" s="5" t="s">
        <v>994</v>
      </c>
      <c r="D136" s="5" t="s">
        <v>1</v>
      </c>
      <c r="E136" s="5" t="s">
        <v>995</v>
      </c>
      <c r="F136" s="5" t="s">
        <v>433</v>
      </c>
      <c r="G136" s="5" t="s">
        <v>683</v>
      </c>
      <c r="H136" s="5" t="s">
        <v>216</v>
      </c>
      <c r="I136" s="5" t="s">
        <v>217</v>
      </c>
      <c r="J136" s="5" t="s">
        <v>685</v>
      </c>
      <c r="K136" s="5" t="s">
        <v>686</v>
      </c>
      <c r="L136" s="5" t="s">
        <v>687</v>
      </c>
      <c r="M136" s="5" t="s">
        <v>688</v>
      </c>
      <c r="N136" s="5" t="s">
        <v>644</v>
      </c>
      <c r="O136" s="5" t="s">
        <v>223</v>
      </c>
      <c r="P136" s="5" t="s">
        <v>689</v>
      </c>
    </row>
    <row r="137" spans="1:16" x14ac:dyDescent="0.2">
      <c r="A137" s="4">
        <v>322</v>
      </c>
      <c r="B137" s="5" t="s">
        <v>1000</v>
      </c>
      <c r="C137" s="5" t="s">
        <v>996</v>
      </c>
      <c r="D137" s="5" t="s">
        <v>997</v>
      </c>
      <c r="E137" s="5" t="s">
        <v>998</v>
      </c>
      <c r="F137" s="5" t="s">
        <v>974</v>
      </c>
      <c r="G137" s="5" t="s">
        <v>999</v>
      </c>
      <c r="H137" s="5" t="s">
        <v>216</v>
      </c>
      <c r="I137" s="5" t="s">
        <v>217</v>
      </c>
      <c r="J137" s="5" t="s">
        <v>1</v>
      </c>
      <c r="K137" s="5" t="s">
        <v>1</v>
      </c>
      <c r="L137" s="5" t="s">
        <v>1</v>
      </c>
      <c r="M137" s="5" t="s">
        <v>1</v>
      </c>
      <c r="N137" s="5" t="s">
        <v>1</v>
      </c>
      <c r="O137" s="5" t="s">
        <v>1</v>
      </c>
      <c r="P137" s="5" t="s">
        <v>1</v>
      </c>
    </row>
    <row r="138" spans="1:16" x14ac:dyDescent="0.2">
      <c r="A138" s="4">
        <v>323</v>
      </c>
      <c r="B138" s="5" t="s">
        <v>1005</v>
      </c>
      <c r="C138" s="5" t="s">
        <v>1001</v>
      </c>
      <c r="D138" s="5" t="s">
        <v>1002</v>
      </c>
      <c r="E138" s="5" t="s">
        <v>1003</v>
      </c>
      <c r="F138" s="5" t="s">
        <v>974</v>
      </c>
      <c r="G138" s="5" t="s">
        <v>1004</v>
      </c>
      <c r="H138" s="5" t="s">
        <v>216</v>
      </c>
      <c r="I138" s="5" t="s">
        <v>217</v>
      </c>
      <c r="J138" s="5" t="s">
        <v>1</v>
      </c>
      <c r="K138" s="5" t="s">
        <v>1</v>
      </c>
      <c r="L138" s="5" t="s">
        <v>1</v>
      </c>
      <c r="M138" s="5" t="s">
        <v>1</v>
      </c>
      <c r="N138" s="5" t="s">
        <v>1</v>
      </c>
      <c r="O138" s="5" t="s">
        <v>1</v>
      </c>
      <c r="P138" s="5" t="s">
        <v>1</v>
      </c>
    </row>
    <row r="139" spans="1:16" x14ac:dyDescent="0.2">
      <c r="A139" s="4">
        <v>324</v>
      </c>
      <c r="B139" s="5" t="s">
        <v>1011</v>
      </c>
      <c r="C139" s="5" t="s">
        <v>1006</v>
      </c>
      <c r="D139" s="5" t="s">
        <v>1007</v>
      </c>
      <c r="E139" s="5" t="s">
        <v>1008</v>
      </c>
      <c r="F139" s="5" t="s">
        <v>1009</v>
      </c>
      <c r="G139" s="5" t="s">
        <v>1010</v>
      </c>
      <c r="H139" s="5" t="s">
        <v>216</v>
      </c>
      <c r="I139" s="5" t="s">
        <v>217</v>
      </c>
      <c r="J139" s="5" t="s">
        <v>1012</v>
      </c>
      <c r="K139" s="5" t="s">
        <v>1013</v>
      </c>
      <c r="L139" s="5" t="s">
        <v>1</v>
      </c>
      <c r="M139" s="5" t="s">
        <v>1014</v>
      </c>
      <c r="N139" s="5" t="s">
        <v>1015</v>
      </c>
      <c r="O139" s="5" t="s">
        <v>223</v>
      </c>
      <c r="P139" s="5" t="s">
        <v>1016</v>
      </c>
    </row>
    <row r="140" spans="1:16" x14ac:dyDescent="0.2">
      <c r="A140" s="4">
        <v>325</v>
      </c>
      <c r="B140" s="5" t="s">
        <v>1021</v>
      </c>
      <c r="C140" s="5" t="s">
        <v>1017</v>
      </c>
      <c r="D140" s="5" t="s">
        <v>1018</v>
      </c>
      <c r="E140" s="5" t="s">
        <v>1019</v>
      </c>
      <c r="F140" s="5" t="s">
        <v>1009</v>
      </c>
      <c r="G140" s="5" t="s">
        <v>1020</v>
      </c>
      <c r="H140" s="5" t="s">
        <v>216</v>
      </c>
      <c r="I140" s="5" t="s">
        <v>217</v>
      </c>
      <c r="J140" s="5" t="s">
        <v>1</v>
      </c>
      <c r="K140" s="5" t="s">
        <v>1</v>
      </c>
      <c r="L140" s="5" t="s">
        <v>1</v>
      </c>
      <c r="M140" s="5" t="s">
        <v>1</v>
      </c>
      <c r="N140" s="5" t="s">
        <v>1</v>
      </c>
      <c r="O140" s="5" t="s">
        <v>1</v>
      </c>
      <c r="P140" s="5" t="s">
        <v>1</v>
      </c>
    </row>
    <row r="141" spans="1:16" x14ac:dyDescent="0.2">
      <c r="A141" s="4">
        <v>953</v>
      </c>
      <c r="B141" s="5" t="s">
        <v>1</v>
      </c>
      <c r="C141" s="5" t="s">
        <v>1022</v>
      </c>
      <c r="D141" s="5" t="s">
        <v>1</v>
      </c>
      <c r="E141" s="5" t="s">
        <v>1023</v>
      </c>
      <c r="F141" s="5" t="s">
        <v>1</v>
      </c>
      <c r="G141" s="5" t="s">
        <v>268</v>
      </c>
      <c r="H141" s="5" t="s">
        <v>1</v>
      </c>
      <c r="I141" s="5" t="s">
        <v>269</v>
      </c>
      <c r="J141" s="5" t="s">
        <v>1</v>
      </c>
      <c r="K141" s="5" t="s">
        <v>1</v>
      </c>
      <c r="L141" s="5" t="s">
        <v>1</v>
      </c>
      <c r="M141" s="5" t="s">
        <v>1</v>
      </c>
      <c r="N141" s="5" t="s">
        <v>1</v>
      </c>
      <c r="O141" s="5" t="s">
        <v>1</v>
      </c>
      <c r="P141" s="5" t="s">
        <v>1</v>
      </c>
    </row>
    <row r="142" spans="1:16" x14ac:dyDescent="0.2">
      <c r="A142" s="4">
        <v>326</v>
      </c>
      <c r="B142" s="5" t="s">
        <v>574</v>
      </c>
      <c r="C142" s="5" t="s">
        <v>95</v>
      </c>
      <c r="D142" s="5" t="s">
        <v>1</v>
      </c>
      <c r="E142" s="5" t="s">
        <v>1024</v>
      </c>
      <c r="F142" s="5" t="s">
        <v>1</v>
      </c>
      <c r="G142" s="5" t="s">
        <v>573</v>
      </c>
      <c r="H142" s="5" t="s">
        <v>428</v>
      </c>
      <c r="I142" s="5" t="s">
        <v>217</v>
      </c>
      <c r="J142" s="5" t="s">
        <v>575</v>
      </c>
      <c r="K142" s="5" t="s">
        <v>576</v>
      </c>
      <c r="L142" s="5" t="s">
        <v>577</v>
      </c>
      <c r="M142" s="5" t="s">
        <v>578</v>
      </c>
      <c r="N142" s="5" t="s">
        <v>579</v>
      </c>
      <c r="O142" s="5" t="s">
        <v>223</v>
      </c>
      <c r="P142" s="5" t="s">
        <v>580</v>
      </c>
    </row>
    <row r="143" spans="1:16" x14ac:dyDescent="0.2">
      <c r="A143" s="4">
        <v>327</v>
      </c>
      <c r="B143" s="5" t="s">
        <v>1029</v>
      </c>
      <c r="C143" s="5" t="s">
        <v>1025</v>
      </c>
      <c r="D143" s="5" t="s">
        <v>1026</v>
      </c>
      <c r="E143" s="5" t="s">
        <v>1027</v>
      </c>
      <c r="F143" s="5" t="s">
        <v>1009</v>
      </c>
      <c r="G143" s="5" t="s">
        <v>1028</v>
      </c>
      <c r="H143" s="5" t="s">
        <v>216</v>
      </c>
      <c r="I143" s="5" t="s">
        <v>217</v>
      </c>
      <c r="J143" s="5" t="s">
        <v>1</v>
      </c>
      <c r="K143" s="5" t="s">
        <v>1</v>
      </c>
      <c r="L143" s="5" t="s">
        <v>1</v>
      </c>
      <c r="M143" s="5" t="s">
        <v>1</v>
      </c>
      <c r="N143" s="5" t="s">
        <v>1</v>
      </c>
      <c r="O143" s="5" t="s">
        <v>1</v>
      </c>
      <c r="P143" s="5" t="s">
        <v>1</v>
      </c>
    </row>
    <row r="144" spans="1:16" x14ac:dyDescent="0.2">
      <c r="A144" s="4">
        <v>328</v>
      </c>
      <c r="B144" s="5" t="s">
        <v>1034</v>
      </c>
      <c r="C144" s="5" t="s">
        <v>55</v>
      </c>
      <c r="D144" s="5" t="s">
        <v>1030</v>
      </c>
      <c r="E144" s="5" t="s">
        <v>1031</v>
      </c>
      <c r="F144" s="5" t="s">
        <v>1032</v>
      </c>
      <c r="G144" s="5" t="s">
        <v>1033</v>
      </c>
      <c r="H144" s="5" t="s">
        <v>216</v>
      </c>
      <c r="I144" s="5" t="s">
        <v>217</v>
      </c>
      <c r="J144" s="5" t="s">
        <v>1035</v>
      </c>
      <c r="K144" s="5" t="s">
        <v>1036</v>
      </c>
      <c r="L144" s="5" t="s">
        <v>220</v>
      </c>
      <c r="M144" s="5" t="s">
        <v>1037</v>
      </c>
      <c r="N144" s="5" t="s">
        <v>1038</v>
      </c>
      <c r="O144" s="5" t="s">
        <v>223</v>
      </c>
      <c r="P144" s="5" t="s">
        <v>1039</v>
      </c>
    </row>
    <row r="145" spans="1:16" x14ac:dyDescent="0.2">
      <c r="A145" s="4">
        <v>329</v>
      </c>
      <c r="B145" s="5" t="s">
        <v>1044</v>
      </c>
      <c r="C145" s="5" t="s">
        <v>1040</v>
      </c>
      <c r="D145" s="5" t="s">
        <v>1041</v>
      </c>
      <c r="E145" s="5" t="s">
        <v>1042</v>
      </c>
      <c r="F145" s="5" t="s">
        <v>1032</v>
      </c>
      <c r="G145" s="5" t="s">
        <v>1043</v>
      </c>
      <c r="H145" s="5" t="s">
        <v>216</v>
      </c>
      <c r="I145" s="5" t="s">
        <v>217</v>
      </c>
      <c r="J145" s="5" t="s">
        <v>1</v>
      </c>
      <c r="K145" s="5" t="s">
        <v>1</v>
      </c>
      <c r="L145" s="5" t="s">
        <v>1</v>
      </c>
      <c r="M145" s="5" t="s">
        <v>1</v>
      </c>
      <c r="N145" s="5" t="s">
        <v>1</v>
      </c>
      <c r="O145" s="5" t="s">
        <v>1</v>
      </c>
      <c r="P145" s="5" t="s">
        <v>1</v>
      </c>
    </row>
    <row r="146" spans="1:16" x14ac:dyDescent="0.2">
      <c r="A146" s="4">
        <v>330</v>
      </c>
      <c r="B146" s="5" t="s">
        <v>1049</v>
      </c>
      <c r="C146" s="5" t="s">
        <v>1045</v>
      </c>
      <c r="D146" s="5" t="s">
        <v>1046</v>
      </c>
      <c r="E146" s="5" t="s">
        <v>1047</v>
      </c>
      <c r="F146" s="5" t="s">
        <v>1032</v>
      </c>
      <c r="G146" s="5" t="s">
        <v>1048</v>
      </c>
      <c r="H146" s="5" t="s">
        <v>216</v>
      </c>
      <c r="I146" s="5" t="s">
        <v>217</v>
      </c>
      <c r="J146" s="5" t="s">
        <v>1</v>
      </c>
      <c r="K146" s="5" t="s">
        <v>1</v>
      </c>
      <c r="L146" s="5" t="s">
        <v>1</v>
      </c>
      <c r="M146" s="5" t="s">
        <v>1</v>
      </c>
      <c r="N146" s="5" t="s">
        <v>1</v>
      </c>
      <c r="O146" s="5" t="s">
        <v>1</v>
      </c>
      <c r="P146" s="5" t="s">
        <v>1</v>
      </c>
    </row>
    <row r="147" spans="1:16" x14ac:dyDescent="0.2">
      <c r="A147" s="4">
        <v>918</v>
      </c>
      <c r="B147" s="5" t="s">
        <v>278</v>
      </c>
      <c r="C147" s="5" t="s">
        <v>1050</v>
      </c>
      <c r="D147" s="5" t="s">
        <v>1</v>
      </c>
      <c r="E147" s="5" t="s">
        <v>1051</v>
      </c>
      <c r="F147" s="5" t="s">
        <v>276</v>
      </c>
      <c r="G147" s="5" t="s">
        <v>277</v>
      </c>
      <c r="H147" s="5" t="s">
        <v>279</v>
      </c>
      <c r="I147" s="5" t="s">
        <v>217</v>
      </c>
      <c r="J147" s="5" t="s">
        <v>1</v>
      </c>
      <c r="K147" s="5" t="s">
        <v>1</v>
      </c>
      <c r="L147" s="5" t="s">
        <v>1</v>
      </c>
      <c r="M147" s="5" t="s">
        <v>1</v>
      </c>
      <c r="N147" s="5" t="s">
        <v>1</v>
      </c>
      <c r="O147" s="5" t="s">
        <v>1</v>
      </c>
      <c r="P147" s="5" t="s">
        <v>1</v>
      </c>
    </row>
    <row r="148" spans="1:16" x14ac:dyDescent="0.2">
      <c r="A148" s="4">
        <v>331</v>
      </c>
      <c r="B148" s="5" t="s">
        <v>1055</v>
      </c>
      <c r="C148" s="5" t="s">
        <v>1052</v>
      </c>
      <c r="D148" s="5" t="s">
        <v>664</v>
      </c>
      <c r="E148" s="5" t="s">
        <v>1053</v>
      </c>
      <c r="F148" s="5" t="s">
        <v>1032</v>
      </c>
      <c r="G148" s="5" t="s">
        <v>1054</v>
      </c>
      <c r="H148" s="5" t="s">
        <v>216</v>
      </c>
      <c r="I148" s="5" t="s">
        <v>217</v>
      </c>
      <c r="J148" s="5" t="s">
        <v>1056</v>
      </c>
      <c r="K148" s="5" t="s">
        <v>1057</v>
      </c>
      <c r="L148" s="5" t="s">
        <v>1</v>
      </c>
      <c r="M148" s="5" t="s">
        <v>1058</v>
      </c>
      <c r="N148" s="5" t="s">
        <v>1059</v>
      </c>
      <c r="O148" s="5" t="s">
        <v>223</v>
      </c>
      <c r="P148" s="5" t="s">
        <v>1060</v>
      </c>
    </row>
    <row r="149" spans="1:16" x14ac:dyDescent="0.2">
      <c r="A149" s="4">
        <v>981</v>
      </c>
      <c r="B149" s="5" t="s">
        <v>587</v>
      </c>
      <c r="C149" s="5" t="s">
        <v>1061</v>
      </c>
      <c r="D149" s="5" t="s">
        <v>1</v>
      </c>
      <c r="E149" s="5" t="s">
        <v>584</v>
      </c>
      <c r="F149" s="5" t="s">
        <v>1</v>
      </c>
      <c r="G149" s="5" t="s">
        <v>586</v>
      </c>
      <c r="H149" s="5" t="s">
        <v>428</v>
      </c>
      <c r="I149" s="5" t="s">
        <v>217</v>
      </c>
      <c r="J149" s="5" t="s">
        <v>588</v>
      </c>
      <c r="K149" s="5" t="s">
        <v>1</v>
      </c>
      <c r="L149" s="5" t="s">
        <v>1</v>
      </c>
      <c r="M149" s="5" t="s">
        <v>589</v>
      </c>
      <c r="N149" s="5" t="s">
        <v>585</v>
      </c>
      <c r="O149" s="5" t="s">
        <v>223</v>
      </c>
      <c r="P149" s="5" t="s">
        <v>590</v>
      </c>
    </row>
    <row r="150" spans="1:16" x14ac:dyDescent="0.2">
      <c r="A150" s="4">
        <v>332</v>
      </c>
      <c r="B150" s="5" t="s">
        <v>1</v>
      </c>
      <c r="C150" s="5" t="s">
        <v>1062</v>
      </c>
      <c r="D150" s="5" t="s">
        <v>1</v>
      </c>
      <c r="E150" s="5" t="s">
        <v>1063</v>
      </c>
      <c r="F150" s="5" t="s">
        <v>1</v>
      </c>
      <c r="G150" s="5" t="s">
        <v>1064</v>
      </c>
      <c r="H150" s="5" t="s">
        <v>1</v>
      </c>
      <c r="I150" s="5" t="s">
        <v>217</v>
      </c>
      <c r="J150" s="5" t="s">
        <v>1</v>
      </c>
      <c r="K150" s="5" t="s">
        <v>1</v>
      </c>
      <c r="L150" s="5" t="s">
        <v>1</v>
      </c>
      <c r="M150" s="5" t="s">
        <v>1</v>
      </c>
      <c r="N150" s="5" t="s">
        <v>1</v>
      </c>
      <c r="O150" s="5" t="s">
        <v>1</v>
      </c>
      <c r="P150" s="5" t="s">
        <v>1</v>
      </c>
    </row>
    <row r="151" spans="1:16" x14ac:dyDescent="0.2">
      <c r="A151" s="4">
        <v>333</v>
      </c>
      <c r="B151" s="5" t="s">
        <v>596</v>
      </c>
      <c r="C151" s="5" t="s">
        <v>1065</v>
      </c>
      <c r="D151" s="5" t="s">
        <v>1</v>
      </c>
      <c r="E151" s="5" t="s">
        <v>1066</v>
      </c>
      <c r="F151" s="5" t="s">
        <v>1</v>
      </c>
      <c r="G151" s="5" t="s">
        <v>595</v>
      </c>
      <c r="H151" s="5" t="s">
        <v>216</v>
      </c>
      <c r="I151" s="5" t="s">
        <v>217</v>
      </c>
      <c r="J151" s="5" t="s">
        <v>597</v>
      </c>
      <c r="K151" s="5" t="s">
        <v>598</v>
      </c>
      <c r="L151" s="5" t="s">
        <v>220</v>
      </c>
      <c r="M151" s="5" t="s">
        <v>599</v>
      </c>
      <c r="N151" s="5" t="s">
        <v>600</v>
      </c>
      <c r="O151" s="5" t="s">
        <v>223</v>
      </c>
      <c r="P151" s="5" t="s">
        <v>601</v>
      </c>
    </row>
    <row r="152" spans="1:16" x14ac:dyDescent="0.2">
      <c r="A152" s="4">
        <v>334</v>
      </c>
      <c r="B152" s="5" t="s">
        <v>1072</v>
      </c>
      <c r="C152" s="5" t="s">
        <v>1067</v>
      </c>
      <c r="D152" s="5" t="s">
        <v>1068</v>
      </c>
      <c r="E152" s="5" t="s">
        <v>1069</v>
      </c>
      <c r="F152" s="5" t="s">
        <v>1070</v>
      </c>
      <c r="G152" s="5" t="s">
        <v>1071</v>
      </c>
      <c r="H152" s="5" t="s">
        <v>216</v>
      </c>
      <c r="I152" s="5" t="s">
        <v>217</v>
      </c>
      <c r="J152" s="5" t="s">
        <v>1073</v>
      </c>
      <c r="K152" s="5" t="s">
        <v>1074</v>
      </c>
      <c r="L152" s="5" t="s">
        <v>1</v>
      </c>
      <c r="M152" s="5" t="s">
        <v>408</v>
      </c>
      <c r="N152" s="5" t="s">
        <v>1075</v>
      </c>
      <c r="O152" s="5" t="s">
        <v>223</v>
      </c>
      <c r="P152" s="5" t="s">
        <v>1076</v>
      </c>
    </row>
    <row r="153" spans="1:16" x14ac:dyDescent="0.2">
      <c r="A153" s="4">
        <v>335</v>
      </c>
      <c r="B153" s="5" t="s">
        <v>1081</v>
      </c>
      <c r="C153" s="5" t="s">
        <v>1077</v>
      </c>
      <c r="D153" s="5" t="s">
        <v>1078</v>
      </c>
      <c r="E153" s="5" t="s">
        <v>1079</v>
      </c>
      <c r="F153" s="5" t="s">
        <v>1070</v>
      </c>
      <c r="G153" s="5" t="s">
        <v>1080</v>
      </c>
      <c r="H153" s="5" t="s">
        <v>216</v>
      </c>
      <c r="I153" s="5" t="s">
        <v>217</v>
      </c>
      <c r="J153" s="5" t="s">
        <v>1082</v>
      </c>
      <c r="K153" s="5" t="s">
        <v>1083</v>
      </c>
      <c r="L153" s="5" t="s">
        <v>1</v>
      </c>
      <c r="M153" s="5" t="s">
        <v>1084</v>
      </c>
      <c r="N153" s="5" t="s">
        <v>1085</v>
      </c>
      <c r="O153" s="5" t="s">
        <v>223</v>
      </c>
      <c r="P153" s="5" t="s">
        <v>1086</v>
      </c>
    </row>
    <row r="154" spans="1:16" x14ac:dyDescent="0.2">
      <c r="A154" s="4">
        <v>336</v>
      </c>
      <c r="B154" s="5" t="s">
        <v>1090</v>
      </c>
      <c r="C154" s="5" t="s">
        <v>33</v>
      </c>
      <c r="D154" s="5" t="s">
        <v>1087</v>
      </c>
      <c r="E154" s="5" t="s">
        <v>1088</v>
      </c>
      <c r="F154" s="5" t="s">
        <v>1070</v>
      </c>
      <c r="G154" s="5" t="s">
        <v>1089</v>
      </c>
      <c r="H154" s="5" t="s">
        <v>216</v>
      </c>
      <c r="I154" s="5" t="s">
        <v>217</v>
      </c>
      <c r="J154" s="5" t="s">
        <v>1091</v>
      </c>
      <c r="K154" s="5" t="s">
        <v>1092</v>
      </c>
      <c r="L154" s="5" t="s">
        <v>1093</v>
      </c>
      <c r="M154" s="5" t="s">
        <v>1094</v>
      </c>
      <c r="N154" s="5" t="s">
        <v>1095</v>
      </c>
      <c r="O154" s="5" t="s">
        <v>223</v>
      </c>
      <c r="P154" s="5" t="s">
        <v>1096</v>
      </c>
    </row>
    <row r="155" spans="1:16" x14ac:dyDescent="0.2">
      <c r="A155" s="4">
        <v>337</v>
      </c>
      <c r="B155" s="5" t="s">
        <v>1102</v>
      </c>
      <c r="C155" s="5" t="s">
        <v>1097</v>
      </c>
      <c r="D155" s="5" t="s">
        <v>1098</v>
      </c>
      <c r="E155" s="5" t="s">
        <v>1099</v>
      </c>
      <c r="F155" s="5" t="s">
        <v>1100</v>
      </c>
      <c r="G155" s="5" t="s">
        <v>1101</v>
      </c>
      <c r="H155" s="5" t="s">
        <v>216</v>
      </c>
      <c r="I155" s="5" t="s">
        <v>217</v>
      </c>
      <c r="J155" s="5" t="s">
        <v>1</v>
      </c>
      <c r="K155" s="5" t="s">
        <v>1</v>
      </c>
      <c r="L155" s="5" t="s">
        <v>1</v>
      </c>
      <c r="M155" s="5" t="s">
        <v>1</v>
      </c>
      <c r="N155" s="5" t="s">
        <v>1</v>
      </c>
      <c r="O155" s="5" t="s">
        <v>1</v>
      </c>
      <c r="P155" s="5" t="s">
        <v>1</v>
      </c>
    </row>
    <row r="156" spans="1:16" x14ac:dyDescent="0.2">
      <c r="A156" s="4">
        <v>942</v>
      </c>
      <c r="B156" s="5" t="s">
        <v>1106</v>
      </c>
      <c r="C156" s="5" t="s">
        <v>1103</v>
      </c>
      <c r="D156" s="5" t="s">
        <v>1</v>
      </c>
      <c r="E156" s="5" t="s">
        <v>1104</v>
      </c>
      <c r="F156" s="5" t="s">
        <v>852</v>
      </c>
      <c r="G156" s="5" t="s">
        <v>1105</v>
      </c>
      <c r="H156" s="5" t="s">
        <v>216</v>
      </c>
      <c r="I156" s="5" t="s">
        <v>217</v>
      </c>
      <c r="J156" s="5" t="s">
        <v>1</v>
      </c>
      <c r="K156" s="5" t="s">
        <v>1</v>
      </c>
      <c r="L156" s="5" t="s">
        <v>1</v>
      </c>
      <c r="M156" s="5" t="s">
        <v>1</v>
      </c>
      <c r="N156" s="5" t="s">
        <v>1</v>
      </c>
      <c r="O156" s="5" t="s">
        <v>1</v>
      </c>
      <c r="P156" s="5" t="s">
        <v>1</v>
      </c>
    </row>
    <row r="157" spans="1:16" x14ac:dyDescent="0.2">
      <c r="A157" s="4">
        <v>338</v>
      </c>
      <c r="B157" s="5" t="s">
        <v>1111</v>
      </c>
      <c r="C157" s="5" t="s">
        <v>34</v>
      </c>
      <c r="D157" s="5" t="s">
        <v>1107</v>
      </c>
      <c r="E157" s="5" t="s">
        <v>1108</v>
      </c>
      <c r="F157" s="5" t="s">
        <v>1109</v>
      </c>
      <c r="G157" s="5" t="s">
        <v>1110</v>
      </c>
      <c r="H157" s="5" t="s">
        <v>216</v>
      </c>
      <c r="I157" s="5" t="s">
        <v>217</v>
      </c>
      <c r="J157" s="5" t="s">
        <v>1112</v>
      </c>
      <c r="K157" s="5" t="s">
        <v>1113</v>
      </c>
      <c r="L157" s="5" t="s">
        <v>220</v>
      </c>
      <c r="M157" s="5" t="s">
        <v>1114</v>
      </c>
      <c r="N157" s="5" t="s">
        <v>1115</v>
      </c>
      <c r="O157" s="5" t="s">
        <v>223</v>
      </c>
      <c r="P157" s="5" t="s">
        <v>1116</v>
      </c>
    </row>
    <row r="158" spans="1:16" x14ac:dyDescent="0.2">
      <c r="A158" s="4">
        <v>945</v>
      </c>
      <c r="B158" s="5" t="s">
        <v>1121</v>
      </c>
      <c r="C158" s="5" t="s">
        <v>1117</v>
      </c>
      <c r="D158" s="5" t="s">
        <v>1</v>
      </c>
      <c r="E158" s="5" t="s">
        <v>1118</v>
      </c>
      <c r="F158" s="5" t="s">
        <v>1119</v>
      </c>
      <c r="G158" s="5" t="s">
        <v>1120</v>
      </c>
      <c r="H158" s="5" t="s">
        <v>216</v>
      </c>
      <c r="I158" s="5" t="s">
        <v>217</v>
      </c>
      <c r="J158" s="5" t="s">
        <v>1</v>
      </c>
      <c r="K158" s="5" t="s">
        <v>1</v>
      </c>
      <c r="L158" s="5" t="s">
        <v>1</v>
      </c>
      <c r="M158" s="5" t="s">
        <v>1</v>
      </c>
      <c r="N158" s="5" t="s">
        <v>1</v>
      </c>
      <c r="O158" s="5" t="s">
        <v>1</v>
      </c>
      <c r="P158" s="5" t="s">
        <v>1</v>
      </c>
    </row>
    <row r="159" spans="1:16" x14ac:dyDescent="0.2">
      <c r="A159" s="4">
        <v>339</v>
      </c>
      <c r="B159" s="5" t="s">
        <v>1127</v>
      </c>
      <c r="C159" s="5" t="s">
        <v>1122</v>
      </c>
      <c r="D159" s="5" t="s">
        <v>1123</v>
      </c>
      <c r="E159" s="5" t="s">
        <v>1124</v>
      </c>
      <c r="F159" s="5" t="s">
        <v>1125</v>
      </c>
      <c r="G159" s="5" t="s">
        <v>1126</v>
      </c>
      <c r="H159" s="5" t="s">
        <v>216</v>
      </c>
      <c r="I159" s="5" t="s">
        <v>217</v>
      </c>
      <c r="J159" s="5" t="s">
        <v>1</v>
      </c>
      <c r="K159" s="5" t="s">
        <v>1</v>
      </c>
      <c r="L159" s="5" t="s">
        <v>1</v>
      </c>
      <c r="M159" s="5" t="s">
        <v>1</v>
      </c>
      <c r="N159" s="5" t="s">
        <v>1</v>
      </c>
      <c r="O159" s="5" t="s">
        <v>1</v>
      </c>
      <c r="P159" s="5" t="s">
        <v>1</v>
      </c>
    </row>
    <row r="160" spans="1:16" x14ac:dyDescent="0.2">
      <c r="A160" s="4">
        <v>340</v>
      </c>
      <c r="B160" s="5" t="s">
        <v>1132</v>
      </c>
      <c r="C160" s="5" t="s">
        <v>1128</v>
      </c>
      <c r="D160" s="5" t="s">
        <v>1129</v>
      </c>
      <c r="E160" s="5" t="s">
        <v>1130</v>
      </c>
      <c r="F160" s="5" t="s">
        <v>1125</v>
      </c>
      <c r="G160" s="5" t="s">
        <v>1131</v>
      </c>
      <c r="H160" s="5" t="s">
        <v>216</v>
      </c>
      <c r="I160" s="5" t="s">
        <v>217</v>
      </c>
      <c r="J160" s="5" t="s">
        <v>1</v>
      </c>
      <c r="K160" s="5" t="s">
        <v>1</v>
      </c>
      <c r="L160" s="5" t="s">
        <v>1</v>
      </c>
      <c r="M160" s="5" t="s">
        <v>1</v>
      </c>
      <c r="N160" s="5" t="s">
        <v>1</v>
      </c>
      <c r="O160" s="5" t="s">
        <v>1</v>
      </c>
      <c r="P160" s="5" t="s">
        <v>1</v>
      </c>
    </row>
    <row r="161" spans="1:16" x14ac:dyDescent="0.2">
      <c r="A161" s="4">
        <v>341</v>
      </c>
      <c r="B161" s="5" t="s">
        <v>1137</v>
      </c>
      <c r="C161" s="5" t="s">
        <v>1133</v>
      </c>
      <c r="D161" s="5" t="s">
        <v>1134</v>
      </c>
      <c r="E161" s="5" t="s">
        <v>1135</v>
      </c>
      <c r="F161" s="5" t="s">
        <v>1125</v>
      </c>
      <c r="G161" s="5" t="s">
        <v>1136</v>
      </c>
      <c r="H161" s="5" t="s">
        <v>216</v>
      </c>
      <c r="I161" s="5" t="s">
        <v>217</v>
      </c>
      <c r="J161" s="5" t="s">
        <v>1</v>
      </c>
      <c r="K161" s="5" t="s">
        <v>1</v>
      </c>
      <c r="L161" s="5" t="s">
        <v>1</v>
      </c>
      <c r="M161" s="5" t="s">
        <v>1</v>
      </c>
      <c r="N161" s="5" t="s">
        <v>1</v>
      </c>
      <c r="O161" s="5" t="s">
        <v>1</v>
      </c>
      <c r="P161" s="5" t="s">
        <v>1</v>
      </c>
    </row>
    <row r="162" spans="1:16" x14ac:dyDescent="0.2">
      <c r="A162" s="4">
        <v>342</v>
      </c>
      <c r="B162" s="5" t="s">
        <v>435</v>
      </c>
      <c r="C162" s="5" t="s">
        <v>97</v>
      </c>
      <c r="D162" s="5" t="s">
        <v>1</v>
      </c>
      <c r="E162" s="5" t="s">
        <v>98</v>
      </c>
      <c r="F162" s="5" t="s">
        <v>1</v>
      </c>
      <c r="G162" s="5" t="s">
        <v>434</v>
      </c>
      <c r="H162" s="5" t="s">
        <v>216</v>
      </c>
      <c r="I162" s="5" t="s">
        <v>217</v>
      </c>
      <c r="J162" s="5" t="s">
        <v>641</v>
      </c>
      <c r="K162" s="5" t="s">
        <v>642</v>
      </c>
      <c r="L162" s="5" t="s">
        <v>220</v>
      </c>
      <c r="M162" s="5" t="s">
        <v>643</v>
      </c>
      <c r="N162" s="5" t="s">
        <v>644</v>
      </c>
      <c r="O162" s="5" t="s">
        <v>223</v>
      </c>
      <c r="P162" s="5" t="s">
        <v>645</v>
      </c>
    </row>
    <row r="163" spans="1:16" x14ac:dyDescent="0.2">
      <c r="A163" s="4">
        <v>343</v>
      </c>
      <c r="B163" s="5" t="s">
        <v>649</v>
      </c>
      <c r="C163" s="5" t="s">
        <v>99</v>
      </c>
      <c r="D163" s="5" t="s">
        <v>1</v>
      </c>
      <c r="E163" s="5" t="s">
        <v>100</v>
      </c>
      <c r="F163" s="5" t="s">
        <v>1</v>
      </c>
      <c r="G163" s="5" t="s">
        <v>648</v>
      </c>
      <c r="H163" s="5" t="s">
        <v>216</v>
      </c>
      <c r="I163" s="5" t="s">
        <v>217</v>
      </c>
      <c r="J163" s="5" t="s">
        <v>650</v>
      </c>
      <c r="K163" s="5" t="s">
        <v>651</v>
      </c>
      <c r="L163" s="5" t="s">
        <v>220</v>
      </c>
      <c r="M163" s="5" t="s">
        <v>652</v>
      </c>
      <c r="N163" s="5" t="s">
        <v>644</v>
      </c>
      <c r="O163" s="5" t="s">
        <v>223</v>
      </c>
      <c r="P163" s="5" t="s">
        <v>653</v>
      </c>
    </row>
    <row r="164" spans="1:16" x14ac:dyDescent="0.2">
      <c r="A164" s="4">
        <v>344</v>
      </c>
      <c r="B164" s="5" t="s">
        <v>657</v>
      </c>
      <c r="C164" s="5" t="s">
        <v>101</v>
      </c>
      <c r="D164" s="5" t="s">
        <v>1</v>
      </c>
      <c r="E164" s="5" t="s">
        <v>102</v>
      </c>
      <c r="F164" s="5" t="s">
        <v>1</v>
      </c>
      <c r="G164" s="5" t="s">
        <v>656</v>
      </c>
      <c r="H164" s="5" t="s">
        <v>216</v>
      </c>
      <c r="I164" s="5" t="s">
        <v>217</v>
      </c>
      <c r="J164" s="5" t="s">
        <v>658</v>
      </c>
      <c r="K164" s="5" t="s">
        <v>659</v>
      </c>
      <c r="L164" s="5" t="s">
        <v>660</v>
      </c>
      <c r="M164" s="5" t="s">
        <v>661</v>
      </c>
      <c r="N164" s="5" t="s">
        <v>662</v>
      </c>
      <c r="O164" s="5" t="s">
        <v>223</v>
      </c>
      <c r="P164" s="5" t="s">
        <v>663</v>
      </c>
    </row>
    <row r="165" spans="1:16" x14ac:dyDescent="0.2">
      <c r="A165" s="4">
        <v>345</v>
      </c>
      <c r="B165" s="5" t="s">
        <v>667</v>
      </c>
      <c r="C165" s="5" t="s">
        <v>103</v>
      </c>
      <c r="D165" s="5" t="s">
        <v>1</v>
      </c>
      <c r="E165" s="5" t="s">
        <v>104</v>
      </c>
      <c r="F165" s="5" t="s">
        <v>1</v>
      </c>
      <c r="G165" s="5" t="s">
        <v>666</v>
      </c>
      <c r="H165" s="5" t="s">
        <v>216</v>
      </c>
      <c r="I165" s="5" t="s">
        <v>217</v>
      </c>
      <c r="J165" s="5" t="s">
        <v>668</v>
      </c>
      <c r="K165" s="5" t="s">
        <v>669</v>
      </c>
      <c r="L165" s="5" t="s">
        <v>220</v>
      </c>
      <c r="M165" s="5" t="s">
        <v>670</v>
      </c>
      <c r="N165" s="5" t="s">
        <v>644</v>
      </c>
      <c r="O165" s="5" t="s">
        <v>223</v>
      </c>
      <c r="P165" s="5" t="s">
        <v>671</v>
      </c>
    </row>
    <row r="166" spans="1:16" x14ac:dyDescent="0.2">
      <c r="A166" s="4">
        <v>346</v>
      </c>
      <c r="B166" s="5" t="s">
        <v>675</v>
      </c>
      <c r="C166" s="5" t="s">
        <v>105</v>
      </c>
      <c r="D166" s="5" t="s">
        <v>1</v>
      </c>
      <c r="E166" s="5" t="s">
        <v>106</v>
      </c>
      <c r="F166" s="5" t="s">
        <v>1</v>
      </c>
      <c r="G166" s="5" t="s">
        <v>674</v>
      </c>
      <c r="H166" s="5" t="s">
        <v>216</v>
      </c>
      <c r="I166" s="5" t="s">
        <v>217</v>
      </c>
      <c r="J166" s="5" t="s">
        <v>1</v>
      </c>
      <c r="K166" s="5" t="s">
        <v>1</v>
      </c>
      <c r="L166" s="5" t="s">
        <v>1</v>
      </c>
      <c r="M166" s="5" t="s">
        <v>1</v>
      </c>
      <c r="N166" s="5" t="s">
        <v>1</v>
      </c>
      <c r="O166" s="5" t="s">
        <v>1</v>
      </c>
      <c r="P166" s="5" t="s">
        <v>1</v>
      </c>
    </row>
    <row r="167" spans="1:16" x14ac:dyDescent="0.2">
      <c r="A167" s="4">
        <v>347</v>
      </c>
      <c r="B167" s="5" t="s">
        <v>684</v>
      </c>
      <c r="C167" s="5" t="s">
        <v>107</v>
      </c>
      <c r="D167" s="5" t="s">
        <v>1</v>
      </c>
      <c r="E167" s="5" t="s">
        <v>108</v>
      </c>
      <c r="F167" s="5" t="s">
        <v>1</v>
      </c>
      <c r="G167" s="5" t="s">
        <v>683</v>
      </c>
      <c r="H167" s="5" t="s">
        <v>216</v>
      </c>
      <c r="I167" s="5" t="s">
        <v>217</v>
      </c>
      <c r="J167" s="5" t="s">
        <v>685</v>
      </c>
      <c r="K167" s="5" t="s">
        <v>686</v>
      </c>
      <c r="L167" s="5" t="s">
        <v>687</v>
      </c>
      <c r="M167" s="5" t="s">
        <v>688</v>
      </c>
      <c r="N167" s="5" t="s">
        <v>644</v>
      </c>
      <c r="O167" s="5" t="s">
        <v>223</v>
      </c>
      <c r="P167" s="5" t="s">
        <v>689</v>
      </c>
    </row>
    <row r="168" spans="1:16" x14ac:dyDescent="0.2">
      <c r="A168" s="4">
        <v>348</v>
      </c>
      <c r="B168" s="5" t="s">
        <v>713</v>
      </c>
      <c r="C168" s="5" t="s">
        <v>109</v>
      </c>
      <c r="D168" s="5" t="s">
        <v>1</v>
      </c>
      <c r="E168" s="5" t="s">
        <v>110</v>
      </c>
      <c r="F168" s="5" t="s">
        <v>1</v>
      </c>
      <c r="G168" s="5" t="s">
        <v>712</v>
      </c>
      <c r="H168" s="5" t="s">
        <v>216</v>
      </c>
      <c r="I168" s="5" t="s">
        <v>217</v>
      </c>
      <c r="J168" s="5" t="s">
        <v>714</v>
      </c>
      <c r="K168" s="5" t="s">
        <v>715</v>
      </c>
      <c r="L168" s="5" t="s">
        <v>716</v>
      </c>
      <c r="M168" s="5" t="s">
        <v>717</v>
      </c>
      <c r="N168" s="5" t="s">
        <v>718</v>
      </c>
      <c r="O168" s="5" t="s">
        <v>223</v>
      </c>
      <c r="P168" s="5" t="s">
        <v>719</v>
      </c>
    </row>
    <row r="169" spans="1:16" x14ac:dyDescent="0.2">
      <c r="A169" s="4">
        <v>349</v>
      </c>
      <c r="B169" s="5" t="s">
        <v>723</v>
      </c>
      <c r="C169" s="5" t="s">
        <v>111</v>
      </c>
      <c r="D169" s="5" t="s">
        <v>1</v>
      </c>
      <c r="E169" s="5" t="s">
        <v>112</v>
      </c>
      <c r="F169" s="5" t="s">
        <v>1</v>
      </c>
      <c r="G169" s="5" t="s">
        <v>722</v>
      </c>
      <c r="H169" s="5" t="s">
        <v>216</v>
      </c>
      <c r="I169" s="5" t="s">
        <v>217</v>
      </c>
      <c r="J169" s="5" t="s">
        <v>112</v>
      </c>
      <c r="K169" s="5" t="s">
        <v>724</v>
      </c>
      <c r="L169" s="5" t="s">
        <v>220</v>
      </c>
      <c r="M169" s="5" t="s">
        <v>725</v>
      </c>
      <c r="N169" s="5" t="s">
        <v>726</v>
      </c>
      <c r="O169" s="5" t="s">
        <v>223</v>
      </c>
      <c r="P169" s="5" t="s">
        <v>704</v>
      </c>
    </row>
    <row r="170" spans="1:16" x14ac:dyDescent="0.2">
      <c r="A170" s="4">
        <v>1004</v>
      </c>
      <c r="B170" s="5" t="s">
        <v>278</v>
      </c>
      <c r="C170" s="5" t="s">
        <v>1138</v>
      </c>
      <c r="D170" s="5" t="s">
        <v>1</v>
      </c>
      <c r="E170" s="5" t="s">
        <v>1139</v>
      </c>
      <c r="F170" s="5" t="s">
        <v>276</v>
      </c>
      <c r="G170" s="5" t="s">
        <v>277</v>
      </c>
      <c r="H170" s="5" t="s">
        <v>279</v>
      </c>
      <c r="I170" s="5" t="s">
        <v>217</v>
      </c>
      <c r="J170" s="5" t="s">
        <v>554</v>
      </c>
      <c r="K170" s="5" t="s">
        <v>555</v>
      </c>
      <c r="L170" s="5" t="s">
        <v>556</v>
      </c>
      <c r="M170" s="5" t="s">
        <v>557</v>
      </c>
      <c r="N170" s="5" t="s">
        <v>222</v>
      </c>
      <c r="O170" s="5" t="s">
        <v>223</v>
      </c>
      <c r="P170" s="5" t="s">
        <v>558</v>
      </c>
    </row>
    <row r="171" spans="1:16" x14ac:dyDescent="0.2">
      <c r="A171" s="4">
        <v>1005</v>
      </c>
      <c r="B171" s="5" t="s">
        <v>278</v>
      </c>
      <c r="C171" s="5" t="s">
        <v>1140</v>
      </c>
      <c r="D171" s="5" t="s">
        <v>1</v>
      </c>
      <c r="E171" s="5" t="s">
        <v>1141</v>
      </c>
      <c r="F171" s="5" t="s">
        <v>276</v>
      </c>
      <c r="G171" s="5" t="s">
        <v>277</v>
      </c>
      <c r="H171" s="5" t="s">
        <v>279</v>
      </c>
      <c r="I171" s="5" t="s">
        <v>217</v>
      </c>
      <c r="J171" s="5" t="s">
        <v>554</v>
      </c>
      <c r="K171" s="5" t="s">
        <v>555</v>
      </c>
      <c r="L171" s="5" t="s">
        <v>556</v>
      </c>
      <c r="M171" s="5" t="s">
        <v>557</v>
      </c>
      <c r="N171" s="5" t="s">
        <v>222</v>
      </c>
      <c r="O171" s="5" t="s">
        <v>223</v>
      </c>
      <c r="P171" s="5" t="s">
        <v>558</v>
      </c>
    </row>
    <row r="172" spans="1:16" x14ac:dyDescent="0.2">
      <c r="A172" s="4">
        <v>941</v>
      </c>
      <c r="B172" s="5" t="s">
        <v>1146</v>
      </c>
      <c r="C172" s="5" t="s">
        <v>1142</v>
      </c>
      <c r="D172" s="5" t="s">
        <v>1</v>
      </c>
      <c r="E172" s="5" t="s">
        <v>1143</v>
      </c>
      <c r="F172" s="5" t="s">
        <v>1144</v>
      </c>
      <c r="G172" s="5" t="s">
        <v>1145</v>
      </c>
      <c r="H172" s="5" t="s">
        <v>216</v>
      </c>
      <c r="I172" s="5" t="s">
        <v>217</v>
      </c>
      <c r="J172" s="5" t="s">
        <v>1</v>
      </c>
      <c r="K172" s="5" t="s">
        <v>1</v>
      </c>
      <c r="L172" s="5" t="s">
        <v>1</v>
      </c>
      <c r="M172" s="5" t="s">
        <v>1</v>
      </c>
      <c r="N172" s="5" t="s">
        <v>1</v>
      </c>
      <c r="O172" s="5" t="s">
        <v>1</v>
      </c>
      <c r="P172" s="5" t="s">
        <v>1</v>
      </c>
    </row>
    <row r="173" spans="1:16" x14ac:dyDescent="0.2">
      <c r="A173" s="4">
        <v>350</v>
      </c>
      <c r="B173" s="5" t="s">
        <v>1149</v>
      </c>
      <c r="C173" s="5" t="s">
        <v>113</v>
      </c>
      <c r="D173" s="5" t="s">
        <v>1</v>
      </c>
      <c r="E173" s="5" t="s">
        <v>1147</v>
      </c>
      <c r="F173" s="5" t="s">
        <v>1</v>
      </c>
      <c r="G173" s="5" t="s">
        <v>1148</v>
      </c>
      <c r="H173" s="5" t="s">
        <v>428</v>
      </c>
      <c r="I173" s="5" t="s">
        <v>217</v>
      </c>
      <c r="J173" s="5" t="s">
        <v>1</v>
      </c>
      <c r="K173" s="5" t="s">
        <v>1</v>
      </c>
      <c r="L173" s="5" t="s">
        <v>1</v>
      </c>
      <c r="M173" s="5" t="s">
        <v>1</v>
      </c>
      <c r="N173" s="5" t="s">
        <v>1</v>
      </c>
      <c r="O173" s="5" t="s">
        <v>1</v>
      </c>
      <c r="P173" s="5" t="s">
        <v>1</v>
      </c>
    </row>
    <row r="174" spans="1:16" x14ac:dyDescent="0.2">
      <c r="A174" s="4">
        <v>956</v>
      </c>
      <c r="B174" s="5" t="s">
        <v>195</v>
      </c>
      <c r="C174" s="5" t="s">
        <v>1150</v>
      </c>
      <c r="D174" s="5" t="s">
        <v>1</v>
      </c>
      <c r="E174" s="5" t="s">
        <v>1151</v>
      </c>
      <c r="F174" s="5" t="s">
        <v>1</v>
      </c>
      <c r="G174" s="5" t="s">
        <v>1152</v>
      </c>
      <c r="H174" s="5" t="s">
        <v>216</v>
      </c>
      <c r="I174" s="5" t="s">
        <v>217</v>
      </c>
      <c r="J174" s="5" t="s">
        <v>1</v>
      </c>
      <c r="K174" s="5" t="s">
        <v>1</v>
      </c>
      <c r="L174" s="5" t="s">
        <v>1</v>
      </c>
      <c r="M174" s="5" t="s">
        <v>1</v>
      </c>
      <c r="N174" s="5" t="s">
        <v>1</v>
      </c>
      <c r="O174" s="5" t="s">
        <v>1</v>
      </c>
      <c r="P174" s="5" t="s">
        <v>1</v>
      </c>
    </row>
    <row r="175" spans="1:16" x14ac:dyDescent="0.2">
      <c r="A175" s="4">
        <v>351</v>
      </c>
      <c r="B175" s="5" t="s">
        <v>834</v>
      </c>
      <c r="C175" s="5" t="s">
        <v>35</v>
      </c>
      <c r="D175" s="5" t="s">
        <v>1153</v>
      </c>
      <c r="E175" s="5" t="s">
        <v>1154</v>
      </c>
      <c r="F175" s="5" t="s">
        <v>832</v>
      </c>
      <c r="G175" s="5" t="s">
        <v>833</v>
      </c>
      <c r="H175" s="5" t="s">
        <v>216</v>
      </c>
      <c r="I175" s="5" t="s">
        <v>217</v>
      </c>
      <c r="J175" s="5" t="s">
        <v>1155</v>
      </c>
      <c r="K175" s="5" t="s">
        <v>1156</v>
      </c>
      <c r="L175" s="5" t="s">
        <v>220</v>
      </c>
      <c r="M175" s="5" t="s">
        <v>1157</v>
      </c>
      <c r="N175" s="5" t="s">
        <v>1158</v>
      </c>
      <c r="O175" s="5" t="s">
        <v>223</v>
      </c>
      <c r="P175" s="5" t="s">
        <v>1159</v>
      </c>
    </row>
    <row r="176" spans="1:16" x14ac:dyDescent="0.2">
      <c r="A176" s="4">
        <v>1006</v>
      </c>
      <c r="B176" s="5" t="s">
        <v>278</v>
      </c>
      <c r="C176" s="5" t="s">
        <v>1160</v>
      </c>
      <c r="D176" s="5" t="s">
        <v>1</v>
      </c>
      <c r="E176" s="5" t="s">
        <v>1161</v>
      </c>
      <c r="F176" s="5" t="s">
        <v>276</v>
      </c>
      <c r="G176" s="5" t="s">
        <v>277</v>
      </c>
      <c r="H176" s="5" t="s">
        <v>279</v>
      </c>
      <c r="I176" s="5" t="s">
        <v>217</v>
      </c>
      <c r="J176" s="5" t="s">
        <v>554</v>
      </c>
      <c r="K176" s="5" t="s">
        <v>555</v>
      </c>
      <c r="L176" s="5" t="s">
        <v>556</v>
      </c>
      <c r="M176" s="5" t="s">
        <v>557</v>
      </c>
      <c r="N176" s="5" t="s">
        <v>222</v>
      </c>
      <c r="O176" s="5" t="s">
        <v>223</v>
      </c>
      <c r="P176" s="5" t="s">
        <v>558</v>
      </c>
    </row>
    <row r="177" spans="1:16" x14ac:dyDescent="0.2">
      <c r="A177" s="4">
        <v>352</v>
      </c>
      <c r="B177" s="5" t="s">
        <v>1166</v>
      </c>
      <c r="C177" s="5" t="s">
        <v>1162</v>
      </c>
      <c r="D177" s="5" t="s">
        <v>1163</v>
      </c>
      <c r="E177" s="5" t="s">
        <v>1164</v>
      </c>
      <c r="F177" s="5" t="s">
        <v>832</v>
      </c>
      <c r="G177" s="5" t="s">
        <v>1165</v>
      </c>
      <c r="H177" s="5" t="s">
        <v>216</v>
      </c>
      <c r="I177" s="5" t="s">
        <v>217</v>
      </c>
      <c r="J177" s="5" t="s">
        <v>1</v>
      </c>
      <c r="K177" s="5" t="s">
        <v>1</v>
      </c>
      <c r="L177" s="5" t="s">
        <v>1</v>
      </c>
      <c r="M177" s="5" t="s">
        <v>1</v>
      </c>
      <c r="N177" s="5" t="s">
        <v>1</v>
      </c>
      <c r="O177" s="5" t="s">
        <v>1</v>
      </c>
      <c r="P177" s="5" t="s">
        <v>1</v>
      </c>
    </row>
    <row r="178" spans="1:16" x14ac:dyDescent="0.2">
      <c r="A178" s="4">
        <v>353</v>
      </c>
      <c r="B178" s="5" t="s">
        <v>741</v>
      </c>
      <c r="C178" s="5" t="s">
        <v>115</v>
      </c>
      <c r="D178" s="5" t="s">
        <v>1</v>
      </c>
      <c r="E178" s="5" t="s">
        <v>116</v>
      </c>
      <c r="F178" s="5" t="s">
        <v>1</v>
      </c>
      <c r="G178" s="5" t="s">
        <v>740</v>
      </c>
      <c r="H178" s="5" t="s">
        <v>216</v>
      </c>
      <c r="I178" s="5" t="s">
        <v>217</v>
      </c>
      <c r="J178" s="5" t="s">
        <v>742</v>
      </c>
      <c r="K178" s="5" t="s">
        <v>743</v>
      </c>
      <c r="L178" s="5" t="s">
        <v>220</v>
      </c>
      <c r="M178" s="5" t="s">
        <v>744</v>
      </c>
      <c r="N178" s="5" t="s">
        <v>745</v>
      </c>
      <c r="O178" s="5" t="s">
        <v>223</v>
      </c>
      <c r="P178" s="5" t="s">
        <v>746</v>
      </c>
    </row>
    <row r="179" spans="1:16" x14ac:dyDescent="0.2">
      <c r="A179" s="4">
        <v>816</v>
      </c>
      <c r="B179" s="5" t="s">
        <v>278</v>
      </c>
      <c r="C179" s="5" t="s">
        <v>1167</v>
      </c>
      <c r="D179" s="5" t="s">
        <v>1</v>
      </c>
      <c r="E179" s="5" t="s">
        <v>1168</v>
      </c>
      <c r="F179" s="5" t="s">
        <v>276</v>
      </c>
      <c r="G179" s="5" t="s">
        <v>277</v>
      </c>
      <c r="H179" s="5" t="s">
        <v>279</v>
      </c>
      <c r="I179" s="5" t="s">
        <v>217</v>
      </c>
      <c r="J179" s="5" t="s">
        <v>1</v>
      </c>
      <c r="K179" s="5" t="s">
        <v>1</v>
      </c>
      <c r="L179" s="5" t="s">
        <v>1</v>
      </c>
      <c r="M179" s="5" t="s">
        <v>1</v>
      </c>
      <c r="N179" s="5" t="s">
        <v>1</v>
      </c>
      <c r="O179" s="5" t="s">
        <v>1</v>
      </c>
      <c r="P179" s="5" t="s">
        <v>1</v>
      </c>
    </row>
    <row r="180" spans="1:16" x14ac:dyDescent="0.2">
      <c r="A180" s="4">
        <v>955</v>
      </c>
      <c r="B180" s="5" t="s">
        <v>1172</v>
      </c>
      <c r="C180" s="5" t="s">
        <v>1169</v>
      </c>
      <c r="D180" s="5" t="s">
        <v>1</v>
      </c>
      <c r="E180" s="5" t="s">
        <v>1170</v>
      </c>
      <c r="F180" s="5" t="s">
        <v>1</v>
      </c>
      <c r="G180" s="5" t="s">
        <v>1171</v>
      </c>
      <c r="H180" s="5" t="s">
        <v>216</v>
      </c>
      <c r="I180" s="5" t="s">
        <v>217</v>
      </c>
      <c r="J180" s="5" t="s">
        <v>1</v>
      </c>
      <c r="K180" s="5" t="s">
        <v>1</v>
      </c>
      <c r="L180" s="5" t="s">
        <v>1</v>
      </c>
      <c r="M180" s="5" t="s">
        <v>1</v>
      </c>
      <c r="N180" s="5" t="s">
        <v>1</v>
      </c>
      <c r="O180" s="5" t="s">
        <v>1</v>
      </c>
      <c r="P180" s="5" t="s">
        <v>1</v>
      </c>
    </row>
    <row r="181" spans="1:16" x14ac:dyDescent="0.2">
      <c r="A181" s="4">
        <v>917</v>
      </c>
      <c r="B181" s="5" t="s">
        <v>278</v>
      </c>
      <c r="C181" s="5" t="s">
        <v>1173</v>
      </c>
      <c r="D181" s="5" t="s">
        <v>1</v>
      </c>
      <c r="E181" s="5" t="s">
        <v>1174</v>
      </c>
      <c r="F181" s="5" t="s">
        <v>276</v>
      </c>
      <c r="G181" s="5" t="s">
        <v>277</v>
      </c>
      <c r="H181" s="5" t="s">
        <v>279</v>
      </c>
      <c r="I181" s="5" t="s">
        <v>217</v>
      </c>
      <c r="J181" s="5" t="s">
        <v>1</v>
      </c>
      <c r="K181" s="5" t="s">
        <v>1</v>
      </c>
      <c r="L181" s="5" t="s">
        <v>1</v>
      </c>
      <c r="M181" s="5" t="s">
        <v>1</v>
      </c>
      <c r="N181" s="5" t="s">
        <v>1</v>
      </c>
      <c r="O181" s="5" t="s">
        <v>1</v>
      </c>
      <c r="P181" s="5" t="s">
        <v>1</v>
      </c>
    </row>
    <row r="182" spans="1:16" x14ac:dyDescent="0.2">
      <c r="A182" s="4">
        <v>836</v>
      </c>
      <c r="B182" s="5" t="s">
        <v>278</v>
      </c>
      <c r="C182" s="5" t="s">
        <v>1175</v>
      </c>
      <c r="D182" s="5" t="s">
        <v>1</v>
      </c>
      <c r="E182" s="5" t="s">
        <v>1176</v>
      </c>
      <c r="F182" s="5" t="s">
        <v>276</v>
      </c>
      <c r="G182" s="5" t="s">
        <v>277</v>
      </c>
      <c r="H182" s="5" t="s">
        <v>279</v>
      </c>
      <c r="I182" s="5" t="s">
        <v>217</v>
      </c>
      <c r="J182" s="5" t="s">
        <v>1</v>
      </c>
      <c r="K182" s="5" t="s">
        <v>1</v>
      </c>
      <c r="L182" s="5" t="s">
        <v>1</v>
      </c>
      <c r="M182" s="5" t="s">
        <v>1</v>
      </c>
      <c r="N182" s="5" t="s">
        <v>1</v>
      </c>
      <c r="O182" s="5" t="s">
        <v>1</v>
      </c>
      <c r="P182" s="5" t="s">
        <v>1</v>
      </c>
    </row>
    <row r="183" spans="1:16" x14ac:dyDescent="0.2">
      <c r="A183" s="4">
        <v>354</v>
      </c>
      <c r="B183" s="5" t="s">
        <v>1182</v>
      </c>
      <c r="C183" s="5" t="s">
        <v>1177</v>
      </c>
      <c r="D183" s="5" t="s">
        <v>1178</v>
      </c>
      <c r="E183" s="5" t="s">
        <v>1179</v>
      </c>
      <c r="F183" s="5" t="s">
        <v>1180</v>
      </c>
      <c r="G183" s="5" t="s">
        <v>1181</v>
      </c>
      <c r="H183" s="5" t="s">
        <v>216</v>
      </c>
      <c r="I183" s="5" t="s">
        <v>217</v>
      </c>
      <c r="J183" s="5" t="s">
        <v>1</v>
      </c>
      <c r="K183" s="5" t="s">
        <v>1</v>
      </c>
      <c r="L183" s="5" t="s">
        <v>1</v>
      </c>
      <c r="M183" s="5" t="s">
        <v>1</v>
      </c>
      <c r="N183" s="5" t="s">
        <v>1</v>
      </c>
      <c r="O183" s="5" t="s">
        <v>1</v>
      </c>
      <c r="P183" s="5" t="s">
        <v>1</v>
      </c>
    </row>
    <row r="184" spans="1:16" x14ac:dyDescent="0.2">
      <c r="A184" s="4">
        <v>355</v>
      </c>
      <c r="B184" s="5" t="s">
        <v>1186</v>
      </c>
      <c r="C184" s="5" t="s">
        <v>23</v>
      </c>
      <c r="D184" s="5" t="s">
        <v>1183</v>
      </c>
      <c r="E184" s="5" t="s">
        <v>1184</v>
      </c>
      <c r="F184" s="5" t="s">
        <v>1180</v>
      </c>
      <c r="G184" s="5" t="s">
        <v>1185</v>
      </c>
      <c r="H184" s="5" t="s">
        <v>216</v>
      </c>
      <c r="I184" s="5" t="s">
        <v>217</v>
      </c>
      <c r="J184" s="5" t="s">
        <v>1187</v>
      </c>
      <c r="K184" s="5" t="s">
        <v>1188</v>
      </c>
      <c r="L184" s="5" t="s">
        <v>220</v>
      </c>
      <c r="M184" s="5" t="s">
        <v>1189</v>
      </c>
      <c r="N184" s="5" t="s">
        <v>1190</v>
      </c>
      <c r="O184" s="5" t="s">
        <v>223</v>
      </c>
      <c r="P184" s="5" t="s">
        <v>1191</v>
      </c>
    </row>
    <row r="185" spans="1:16" x14ac:dyDescent="0.2">
      <c r="A185" s="4">
        <v>356</v>
      </c>
      <c r="B185" s="5" t="s">
        <v>1196</v>
      </c>
      <c r="C185" s="5" t="s">
        <v>1192</v>
      </c>
      <c r="D185" s="5" t="s">
        <v>1193</v>
      </c>
      <c r="E185" s="5" t="s">
        <v>1194</v>
      </c>
      <c r="F185" s="5" t="s">
        <v>1180</v>
      </c>
      <c r="G185" s="5" t="s">
        <v>1195</v>
      </c>
      <c r="H185" s="5" t="s">
        <v>216</v>
      </c>
      <c r="I185" s="5" t="s">
        <v>217</v>
      </c>
      <c r="J185" s="5" t="s">
        <v>1197</v>
      </c>
      <c r="K185" s="5" t="s">
        <v>1198</v>
      </c>
      <c r="L185" s="5" t="s">
        <v>1</v>
      </c>
      <c r="M185" s="5" t="s">
        <v>1199</v>
      </c>
      <c r="N185" s="5" t="s">
        <v>1200</v>
      </c>
      <c r="O185" s="5" t="s">
        <v>223</v>
      </c>
      <c r="P185" s="5" t="s">
        <v>1201</v>
      </c>
    </row>
    <row r="186" spans="1:16" x14ac:dyDescent="0.2">
      <c r="A186" s="4">
        <v>357</v>
      </c>
      <c r="B186" s="5" t="s">
        <v>1206</v>
      </c>
      <c r="C186" s="5" t="s">
        <v>1202</v>
      </c>
      <c r="D186" s="5" t="s">
        <v>1203</v>
      </c>
      <c r="E186" s="5" t="s">
        <v>1204</v>
      </c>
      <c r="F186" s="5" t="s">
        <v>1180</v>
      </c>
      <c r="G186" s="5" t="s">
        <v>1205</v>
      </c>
      <c r="H186" s="5" t="s">
        <v>216</v>
      </c>
      <c r="I186" s="5" t="s">
        <v>217</v>
      </c>
      <c r="J186" s="5" t="s">
        <v>1</v>
      </c>
      <c r="K186" s="5" t="s">
        <v>1</v>
      </c>
      <c r="L186" s="5" t="s">
        <v>1</v>
      </c>
      <c r="M186" s="5" t="s">
        <v>1</v>
      </c>
      <c r="N186" s="5" t="s">
        <v>1</v>
      </c>
      <c r="O186" s="5" t="s">
        <v>1</v>
      </c>
      <c r="P186" s="5" t="s">
        <v>1</v>
      </c>
    </row>
    <row r="187" spans="1:16" x14ac:dyDescent="0.2">
      <c r="A187" s="4">
        <v>358</v>
      </c>
      <c r="B187" s="5" t="s">
        <v>1212</v>
      </c>
      <c r="C187" s="5" t="s">
        <v>1207</v>
      </c>
      <c r="D187" s="5" t="s">
        <v>1208</v>
      </c>
      <c r="E187" s="5" t="s">
        <v>1209</v>
      </c>
      <c r="F187" s="5" t="s">
        <v>1210</v>
      </c>
      <c r="G187" s="5" t="s">
        <v>1211</v>
      </c>
      <c r="H187" s="5" t="s">
        <v>216</v>
      </c>
      <c r="I187" s="5" t="s">
        <v>217</v>
      </c>
      <c r="J187" s="5" t="s">
        <v>1</v>
      </c>
      <c r="K187" s="5" t="s">
        <v>1</v>
      </c>
      <c r="L187" s="5" t="s">
        <v>1</v>
      </c>
      <c r="M187" s="5" t="s">
        <v>1</v>
      </c>
      <c r="N187" s="5" t="s">
        <v>1</v>
      </c>
      <c r="O187" s="5" t="s">
        <v>1</v>
      </c>
      <c r="P187" s="5" t="s">
        <v>1</v>
      </c>
    </row>
    <row r="188" spans="1:16" x14ac:dyDescent="0.2">
      <c r="A188" s="4">
        <v>359</v>
      </c>
      <c r="B188" s="5" t="s">
        <v>1217</v>
      </c>
      <c r="C188" s="5" t="s">
        <v>1213</v>
      </c>
      <c r="D188" s="5" t="s">
        <v>1214</v>
      </c>
      <c r="E188" s="5" t="s">
        <v>1215</v>
      </c>
      <c r="F188" s="5" t="s">
        <v>1210</v>
      </c>
      <c r="G188" s="5" t="s">
        <v>1216</v>
      </c>
      <c r="H188" s="5" t="s">
        <v>216</v>
      </c>
      <c r="I188" s="5" t="s">
        <v>217</v>
      </c>
      <c r="J188" s="5" t="s">
        <v>1</v>
      </c>
      <c r="K188" s="5" t="s">
        <v>1</v>
      </c>
      <c r="L188" s="5" t="s">
        <v>1</v>
      </c>
      <c r="M188" s="5" t="s">
        <v>1</v>
      </c>
      <c r="N188" s="5" t="s">
        <v>1</v>
      </c>
      <c r="O188" s="5" t="s">
        <v>1</v>
      </c>
      <c r="P188" s="5" t="s">
        <v>1</v>
      </c>
    </row>
    <row r="189" spans="1:16" x14ac:dyDescent="0.2">
      <c r="A189" s="4">
        <v>360</v>
      </c>
      <c r="B189" s="5" t="s">
        <v>1222</v>
      </c>
      <c r="C189" s="5" t="s">
        <v>1218</v>
      </c>
      <c r="D189" s="5" t="s">
        <v>1219</v>
      </c>
      <c r="E189" s="5" t="s">
        <v>1220</v>
      </c>
      <c r="F189" s="5" t="s">
        <v>1210</v>
      </c>
      <c r="G189" s="5" t="s">
        <v>1221</v>
      </c>
      <c r="H189" s="5" t="s">
        <v>216</v>
      </c>
      <c r="I189" s="5" t="s">
        <v>217</v>
      </c>
      <c r="J189" s="5" t="s">
        <v>1223</v>
      </c>
      <c r="K189" s="5" t="s">
        <v>1224</v>
      </c>
      <c r="L189" s="5" t="s">
        <v>1</v>
      </c>
      <c r="M189" s="5" t="s">
        <v>1225</v>
      </c>
      <c r="N189" s="5" t="s">
        <v>1226</v>
      </c>
      <c r="O189" s="5" t="s">
        <v>223</v>
      </c>
      <c r="P189" s="5" t="s">
        <v>1227</v>
      </c>
    </row>
    <row r="190" spans="1:16" x14ac:dyDescent="0.2">
      <c r="A190" s="4">
        <v>361</v>
      </c>
      <c r="B190" s="5" t="s">
        <v>1232</v>
      </c>
      <c r="C190" s="5" t="s">
        <v>1228</v>
      </c>
      <c r="D190" s="5" t="s">
        <v>1229</v>
      </c>
      <c r="E190" s="5" t="s">
        <v>1230</v>
      </c>
      <c r="F190" s="5" t="s">
        <v>1210</v>
      </c>
      <c r="G190" s="5" t="s">
        <v>1231</v>
      </c>
      <c r="H190" s="5" t="s">
        <v>216</v>
      </c>
      <c r="I190" s="5" t="s">
        <v>217</v>
      </c>
      <c r="J190" s="5" t="s">
        <v>1233</v>
      </c>
      <c r="K190" s="5" t="s">
        <v>1234</v>
      </c>
      <c r="L190" s="5" t="s">
        <v>1</v>
      </c>
      <c r="M190" s="5" t="s">
        <v>1235</v>
      </c>
      <c r="N190" s="5" t="s">
        <v>1236</v>
      </c>
      <c r="O190" s="5" t="s">
        <v>223</v>
      </c>
      <c r="P190" s="5" t="s">
        <v>1237</v>
      </c>
    </row>
    <row r="191" spans="1:16" x14ac:dyDescent="0.2">
      <c r="A191" s="4">
        <v>362</v>
      </c>
      <c r="B191" s="5" t="s">
        <v>1242</v>
      </c>
      <c r="C191" s="5" t="s">
        <v>1238</v>
      </c>
      <c r="D191" s="5" t="s">
        <v>1239</v>
      </c>
      <c r="E191" s="5" t="s">
        <v>1240</v>
      </c>
      <c r="F191" s="5" t="s">
        <v>1210</v>
      </c>
      <c r="G191" s="5" t="s">
        <v>1241</v>
      </c>
      <c r="H191" s="5" t="s">
        <v>216</v>
      </c>
      <c r="I191" s="5" t="s">
        <v>217</v>
      </c>
      <c r="J191" s="5" t="s">
        <v>1</v>
      </c>
      <c r="K191" s="5" t="s">
        <v>1</v>
      </c>
      <c r="L191" s="5" t="s">
        <v>1</v>
      </c>
      <c r="M191" s="5" t="s">
        <v>1</v>
      </c>
      <c r="N191" s="5" t="s">
        <v>1</v>
      </c>
      <c r="O191" s="5" t="s">
        <v>1</v>
      </c>
      <c r="P191" s="5" t="s">
        <v>1</v>
      </c>
    </row>
    <row r="192" spans="1:16" x14ac:dyDescent="0.2">
      <c r="A192" s="4">
        <v>363</v>
      </c>
      <c r="B192" s="5" t="s">
        <v>1247</v>
      </c>
      <c r="C192" s="5" t="s">
        <v>1243</v>
      </c>
      <c r="D192" s="5" t="s">
        <v>1244</v>
      </c>
      <c r="E192" s="5" t="s">
        <v>1245</v>
      </c>
      <c r="F192" s="5" t="s">
        <v>1210</v>
      </c>
      <c r="G192" s="5" t="s">
        <v>1246</v>
      </c>
      <c r="H192" s="5" t="s">
        <v>216</v>
      </c>
      <c r="I192" s="5" t="s">
        <v>217</v>
      </c>
      <c r="J192" s="5" t="s">
        <v>1</v>
      </c>
      <c r="K192" s="5" t="s">
        <v>1</v>
      </c>
      <c r="L192" s="5" t="s">
        <v>1</v>
      </c>
      <c r="M192" s="5" t="s">
        <v>1</v>
      </c>
      <c r="N192" s="5" t="s">
        <v>1</v>
      </c>
      <c r="O192" s="5" t="s">
        <v>1</v>
      </c>
      <c r="P192" s="5" t="s">
        <v>1</v>
      </c>
    </row>
    <row r="193" spans="1:16" x14ac:dyDescent="0.2">
      <c r="A193" s="4">
        <v>364</v>
      </c>
      <c r="B193" s="5" t="s">
        <v>1253</v>
      </c>
      <c r="C193" s="5" t="s">
        <v>1248</v>
      </c>
      <c r="D193" s="5" t="s">
        <v>1249</v>
      </c>
      <c r="E193" s="5" t="s">
        <v>1250</v>
      </c>
      <c r="F193" s="5" t="s">
        <v>1251</v>
      </c>
      <c r="G193" s="5" t="s">
        <v>1252</v>
      </c>
      <c r="H193" s="5" t="s">
        <v>216</v>
      </c>
      <c r="I193" s="5" t="s">
        <v>217</v>
      </c>
      <c r="J193" s="5" t="s">
        <v>1</v>
      </c>
      <c r="K193" s="5" t="s">
        <v>1</v>
      </c>
      <c r="L193" s="5" t="s">
        <v>1</v>
      </c>
      <c r="M193" s="5" t="s">
        <v>1</v>
      </c>
      <c r="N193" s="5" t="s">
        <v>1</v>
      </c>
      <c r="O193" s="5" t="s">
        <v>1</v>
      </c>
      <c r="P193" s="5" t="s">
        <v>1</v>
      </c>
    </row>
    <row r="194" spans="1:16" x14ac:dyDescent="0.2">
      <c r="A194" s="4">
        <v>365</v>
      </c>
      <c r="B194" s="5" t="s">
        <v>1258</v>
      </c>
      <c r="C194" s="5" t="s">
        <v>1254</v>
      </c>
      <c r="D194" s="5" t="s">
        <v>1255</v>
      </c>
      <c r="E194" s="5" t="s">
        <v>1256</v>
      </c>
      <c r="F194" s="5" t="s">
        <v>1251</v>
      </c>
      <c r="G194" s="5" t="s">
        <v>1257</v>
      </c>
      <c r="H194" s="5" t="s">
        <v>216</v>
      </c>
      <c r="I194" s="5" t="s">
        <v>217</v>
      </c>
      <c r="J194" s="5" t="s">
        <v>1</v>
      </c>
      <c r="K194" s="5" t="s">
        <v>1</v>
      </c>
      <c r="L194" s="5" t="s">
        <v>1</v>
      </c>
      <c r="M194" s="5" t="s">
        <v>1</v>
      </c>
      <c r="N194" s="5" t="s">
        <v>1</v>
      </c>
      <c r="O194" s="5" t="s">
        <v>1</v>
      </c>
      <c r="P194" s="5" t="s">
        <v>1</v>
      </c>
    </row>
    <row r="195" spans="1:16" x14ac:dyDescent="0.2">
      <c r="A195" s="4">
        <v>366</v>
      </c>
      <c r="B195" s="5" t="s">
        <v>1264</v>
      </c>
      <c r="C195" s="5" t="s">
        <v>1259</v>
      </c>
      <c r="D195" s="5" t="s">
        <v>1260</v>
      </c>
      <c r="E195" s="5" t="s">
        <v>1261</v>
      </c>
      <c r="F195" s="5" t="s">
        <v>1262</v>
      </c>
      <c r="G195" s="5" t="s">
        <v>1263</v>
      </c>
      <c r="H195" s="5" t="s">
        <v>216</v>
      </c>
      <c r="I195" s="5" t="s">
        <v>217</v>
      </c>
      <c r="J195" s="5" t="s">
        <v>1</v>
      </c>
      <c r="K195" s="5" t="s">
        <v>1</v>
      </c>
      <c r="L195" s="5" t="s">
        <v>1</v>
      </c>
      <c r="M195" s="5" t="s">
        <v>1</v>
      </c>
      <c r="N195" s="5" t="s">
        <v>1</v>
      </c>
      <c r="O195" s="5" t="s">
        <v>1</v>
      </c>
      <c r="P195" s="5" t="s">
        <v>1</v>
      </c>
    </row>
    <row r="196" spans="1:16" x14ac:dyDescent="0.2">
      <c r="A196" s="4">
        <v>367</v>
      </c>
      <c r="B196" s="5" t="s">
        <v>808</v>
      </c>
      <c r="C196" s="5" t="s">
        <v>117</v>
      </c>
      <c r="D196" s="5" t="s">
        <v>1</v>
      </c>
      <c r="E196" s="5" t="s">
        <v>1265</v>
      </c>
      <c r="F196" s="5" t="s">
        <v>1</v>
      </c>
      <c r="G196" s="5" t="s">
        <v>807</v>
      </c>
      <c r="H196" s="5" t="s">
        <v>216</v>
      </c>
      <c r="I196" s="5" t="s">
        <v>217</v>
      </c>
      <c r="J196" s="5" t="s">
        <v>809</v>
      </c>
      <c r="K196" s="5" t="s">
        <v>810</v>
      </c>
      <c r="L196" s="5" t="s">
        <v>220</v>
      </c>
      <c r="M196" s="5" t="s">
        <v>811</v>
      </c>
      <c r="N196" s="5" t="s">
        <v>812</v>
      </c>
      <c r="O196" s="5" t="s">
        <v>223</v>
      </c>
      <c r="P196" s="5" t="s">
        <v>813</v>
      </c>
    </row>
    <row r="197" spans="1:16" x14ac:dyDescent="0.2">
      <c r="A197" s="4">
        <v>368</v>
      </c>
      <c r="B197" s="5" t="s">
        <v>1270</v>
      </c>
      <c r="C197" s="5" t="s">
        <v>1266</v>
      </c>
      <c r="D197" s="5" t="s">
        <v>1267</v>
      </c>
      <c r="E197" s="5" t="s">
        <v>1268</v>
      </c>
      <c r="F197" s="5" t="s">
        <v>1262</v>
      </c>
      <c r="G197" s="5" t="s">
        <v>1269</v>
      </c>
      <c r="H197" s="5" t="s">
        <v>216</v>
      </c>
      <c r="I197" s="5" t="s">
        <v>217</v>
      </c>
      <c r="J197" s="5" t="s">
        <v>1</v>
      </c>
      <c r="K197" s="5" t="s">
        <v>1</v>
      </c>
      <c r="L197" s="5" t="s">
        <v>1</v>
      </c>
      <c r="M197" s="5" t="s">
        <v>1</v>
      </c>
      <c r="N197" s="5" t="s">
        <v>1</v>
      </c>
      <c r="O197" s="5" t="s">
        <v>1</v>
      </c>
      <c r="P197" s="5" t="s">
        <v>1</v>
      </c>
    </row>
    <row r="198" spans="1:16" x14ac:dyDescent="0.2">
      <c r="A198" s="4">
        <v>369</v>
      </c>
      <c r="B198" s="5" t="s">
        <v>1276</v>
      </c>
      <c r="C198" s="5" t="s">
        <v>1271</v>
      </c>
      <c r="D198" s="5" t="s">
        <v>1272</v>
      </c>
      <c r="E198" s="5" t="s">
        <v>1273</v>
      </c>
      <c r="F198" s="5" t="s">
        <v>1274</v>
      </c>
      <c r="G198" s="5" t="s">
        <v>1275</v>
      </c>
      <c r="H198" s="5" t="s">
        <v>216</v>
      </c>
      <c r="I198" s="5" t="s">
        <v>217</v>
      </c>
      <c r="J198" s="5" t="s">
        <v>1</v>
      </c>
      <c r="K198" s="5" t="s">
        <v>1</v>
      </c>
      <c r="L198" s="5" t="s">
        <v>1</v>
      </c>
      <c r="M198" s="5" t="s">
        <v>1</v>
      </c>
      <c r="N198" s="5" t="s">
        <v>1</v>
      </c>
      <c r="O198" s="5" t="s">
        <v>1</v>
      </c>
      <c r="P198" s="5" t="s">
        <v>1</v>
      </c>
    </row>
    <row r="199" spans="1:16" x14ac:dyDescent="0.2">
      <c r="A199" s="4">
        <v>370</v>
      </c>
      <c r="B199" s="5" t="s">
        <v>1281</v>
      </c>
      <c r="C199" s="5" t="s">
        <v>1277</v>
      </c>
      <c r="D199" s="5" t="s">
        <v>1278</v>
      </c>
      <c r="E199" s="5" t="s">
        <v>1279</v>
      </c>
      <c r="F199" s="5" t="s">
        <v>1274</v>
      </c>
      <c r="G199" s="5" t="s">
        <v>1280</v>
      </c>
      <c r="H199" s="5" t="s">
        <v>216</v>
      </c>
      <c r="I199" s="5" t="s">
        <v>217</v>
      </c>
      <c r="J199" s="5" t="s">
        <v>1</v>
      </c>
      <c r="K199" s="5" t="s">
        <v>1</v>
      </c>
      <c r="L199" s="5" t="s">
        <v>1</v>
      </c>
      <c r="M199" s="5" t="s">
        <v>1</v>
      </c>
      <c r="N199" s="5" t="s">
        <v>1</v>
      </c>
      <c r="O199" s="5" t="s">
        <v>1</v>
      </c>
      <c r="P199" s="5" t="s">
        <v>1</v>
      </c>
    </row>
    <row r="200" spans="1:16" x14ac:dyDescent="0.2">
      <c r="A200" s="4">
        <v>371</v>
      </c>
      <c r="B200" s="5" t="s">
        <v>1287</v>
      </c>
      <c r="C200" s="5" t="s">
        <v>1282</v>
      </c>
      <c r="D200" s="5" t="s">
        <v>1283</v>
      </c>
      <c r="E200" s="5" t="s">
        <v>1284</v>
      </c>
      <c r="F200" s="5" t="s">
        <v>1285</v>
      </c>
      <c r="G200" s="5" t="s">
        <v>1286</v>
      </c>
      <c r="H200" s="5" t="s">
        <v>216</v>
      </c>
      <c r="I200" s="5" t="s">
        <v>217</v>
      </c>
      <c r="J200" s="5" t="s">
        <v>1</v>
      </c>
      <c r="K200" s="5" t="s">
        <v>1</v>
      </c>
      <c r="L200" s="5" t="s">
        <v>1</v>
      </c>
      <c r="M200" s="5" t="s">
        <v>1</v>
      </c>
      <c r="N200" s="5" t="s">
        <v>1</v>
      </c>
      <c r="O200" s="5" t="s">
        <v>1</v>
      </c>
      <c r="P200" s="5" t="s">
        <v>1</v>
      </c>
    </row>
    <row r="201" spans="1:16" x14ac:dyDescent="0.2">
      <c r="A201" s="4">
        <v>372</v>
      </c>
      <c r="B201" s="5" t="s">
        <v>1293</v>
      </c>
      <c r="C201" s="5" t="s">
        <v>1288</v>
      </c>
      <c r="D201" s="5" t="s">
        <v>1289</v>
      </c>
      <c r="E201" s="5" t="s">
        <v>1290</v>
      </c>
      <c r="F201" s="5" t="s">
        <v>1291</v>
      </c>
      <c r="G201" s="5" t="s">
        <v>1292</v>
      </c>
      <c r="H201" s="5" t="s">
        <v>216</v>
      </c>
      <c r="I201" s="5" t="s">
        <v>217</v>
      </c>
      <c r="J201" s="5" t="s">
        <v>1</v>
      </c>
      <c r="K201" s="5" t="s">
        <v>1</v>
      </c>
      <c r="L201" s="5" t="s">
        <v>1</v>
      </c>
      <c r="M201" s="5" t="s">
        <v>1</v>
      </c>
      <c r="N201" s="5" t="s">
        <v>1</v>
      </c>
      <c r="O201" s="5" t="s">
        <v>1</v>
      </c>
      <c r="P201" s="5" t="s">
        <v>1</v>
      </c>
    </row>
    <row r="202" spans="1:16" x14ac:dyDescent="0.2">
      <c r="A202" s="4">
        <v>373</v>
      </c>
      <c r="B202" s="5" t="s">
        <v>1298</v>
      </c>
      <c r="C202" s="5" t="s">
        <v>1294</v>
      </c>
      <c r="D202" s="5" t="s">
        <v>1295</v>
      </c>
      <c r="E202" s="5" t="s">
        <v>1296</v>
      </c>
      <c r="F202" s="5" t="s">
        <v>1291</v>
      </c>
      <c r="G202" s="5" t="s">
        <v>1297</v>
      </c>
      <c r="H202" s="5" t="s">
        <v>216</v>
      </c>
      <c r="I202" s="5" t="s">
        <v>217</v>
      </c>
      <c r="J202" s="5" t="s">
        <v>1299</v>
      </c>
      <c r="K202" s="5" t="s">
        <v>1300</v>
      </c>
      <c r="L202" s="5" t="s">
        <v>1</v>
      </c>
      <c r="M202" s="5" t="s">
        <v>1301</v>
      </c>
      <c r="N202" s="5" t="s">
        <v>1302</v>
      </c>
      <c r="O202" s="5" t="s">
        <v>223</v>
      </c>
      <c r="P202" s="5" t="s">
        <v>1303</v>
      </c>
    </row>
    <row r="203" spans="1:16" x14ac:dyDescent="0.2">
      <c r="A203" s="4">
        <v>374</v>
      </c>
      <c r="B203" s="5" t="s">
        <v>1308</v>
      </c>
      <c r="C203" s="5" t="s">
        <v>1304</v>
      </c>
      <c r="D203" s="5" t="s">
        <v>1305</v>
      </c>
      <c r="E203" s="5" t="s">
        <v>1306</v>
      </c>
      <c r="F203" s="5" t="s">
        <v>1291</v>
      </c>
      <c r="G203" s="5" t="s">
        <v>1307</v>
      </c>
      <c r="H203" s="5" t="s">
        <v>216</v>
      </c>
      <c r="I203" s="5" t="s">
        <v>217</v>
      </c>
      <c r="J203" s="5" t="s">
        <v>1</v>
      </c>
      <c r="K203" s="5" t="s">
        <v>1</v>
      </c>
      <c r="L203" s="5" t="s">
        <v>1</v>
      </c>
      <c r="M203" s="5" t="s">
        <v>1</v>
      </c>
      <c r="N203" s="5" t="s">
        <v>1</v>
      </c>
      <c r="O203" s="5" t="s">
        <v>1</v>
      </c>
      <c r="P203" s="5" t="s">
        <v>1</v>
      </c>
    </row>
    <row r="204" spans="1:16" x14ac:dyDescent="0.2">
      <c r="A204" s="4">
        <v>375</v>
      </c>
      <c r="B204" s="5" t="s">
        <v>1313</v>
      </c>
      <c r="C204" s="5" t="s">
        <v>1309</v>
      </c>
      <c r="D204" s="5" t="s">
        <v>1310</v>
      </c>
      <c r="E204" s="5" t="s">
        <v>1311</v>
      </c>
      <c r="F204" s="5" t="s">
        <v>1291</v>
      </c>
      <c r="G204" s="5" t="s">
        <v>1312</v>
      </c>
      <c r="H204" s="5" t="s">
        <v>216</v>
      </c>
      <c r="I204" s="5" t="s">
        <v>217</v>
      </c>
      <c r="J204" s="5" t="s">
        <v>1</v>
      </c>
      <c r="K204" s="5" t="s">
        <v>1</v>
      </c>
      <c r="L204" s="5" t="s">
        <v>1</v>
      </c>
      <c r="M204" s="5" t="s">
        <v>1</v>
      </c>
      <c r="N204" s="5" t="s">
        <v>1</v>
      </c>
      <c r="O204" s="5" t="s">
        <v>1</v>
      </c>
      <c r="P204" s="5" t="s">
        <v>1</v>
      </c>
    </row>
    <row r="205" spans="1:16" x14ac:dyDescent="0.2">
      <c r="A205" s="4">
        <v>376</v>
      </c>
      <c r="B205" s="5" t="s">
        <v>193</v>
      </c>
      <c r="C205" s="5" t="s">
        <v>42</v>
      </c>
      <c r="D205" s="5" t="s">
        <v>1314</v>
      </c>
      <c r="E205" s="5" t="s">
        <v>1315</v>
      </c>
      <c r="F205" s="5" t="s">
        <v>842</v>
      </c>
      <c r="G205" s="5" t="s">
        <v>843</v>
      </c>
      <c r="H205" s="5" t="s">
        <v>216</v>
      </c>
      <c r="I205" s="5" t="s">
        <v>217</v>
      </c>
      <c r="J205" s="5" t="s">
        <v>1316</v>
      </c>
      <c r="K205" s="5" t="s">
        <v>1317</v>
      </c>
      <c r="L205" s="5" t="s">
        <v>220</v>
      </c>
      <c r="M205" s="5" t="s">
        <v>1318</v>
      </c>
      <c r="N205" s="5" t="s">
        <v>1319</v>
      </c>
      <c r="O205" s="5" t="s">
        <v>223</v>
      </c>
      <c r="P205" s="5" t="s">
        <v>1320</v>
      </c>
    </row>
    <row r="206" spans="1:16" x14ac:dyDescent="0.2">
      <c r="A206" s="4">
        <v>377</v>
      </c>
      <c r="B206" s="5" t="s">
        <v>1324</v>
      </c>
      <c r="C206" s="5" t="s">
        <v>43</v>
      </c>
      <c r="D206" s="5" t="s">
        <v>1321</v>
      </c>
      <c r="E206" s="5" t="s">
        <v>1322</v>
      </c>
      <c r="F206" s="5" t="s">
        <v>842</v>
      </c>
      <c r="G206" s="5" t="s">
        <v>1323</v>
      </c>
      <c r="H206" s="5" t="s">
        <v>216</v>
      </c>
      <c r="I206" s="5" t="s">
        <v>217</v>
      </c>
      <c r="J206" s="5" t="s">
        <v>1325</v>
      </c>
      <c r="K206" s="5" t="s">
        <v>1326</v>
      </c>
      <c r="L206" s="5" t="s">
        <v>1327</v>
      </c>
      <c r="M206" s="5" t="s">
        <v>1328</v>
      </c>
      <c r="N206" s="5" t="s">
        <v>1319</v>
      </c>
      <c r="O206" s="5" t="s">
        <v>223</v>
      </c>
      <c r="P206" s="5" t="s">
        <v>1329</v>
      </c>
    </row>
    <row r="207" spans="1:16" x14ac:dyDescent="0.2">
      <c r="A207" s="4">
        <v>378</v>
      </c>
      <c r="B207" s="5" t="s">
        <v>1335</v>
      </c>
      <c r="C207" s="5" t="s">
        <v>1330</v>
      </c>
      <c r="D207" s="5" t="s">
        <v>1331</v>
      </c>
      <c r="E207" s="5" t="s">
        <v>1332</v>
      </c>
      <c r="F207" s="5" t="s">
        <v>1333</v>
      </c>
      <c r="G207" s="5" t="s">
        <v>1334</v>
      </c>
      <c r="H207" s="5" t="s">
        <v>216</v>
      </c>
      <c r="I207" s="5" t="s">
        <v>217</v>
      </c>
      <c r="J207" s="5" t="s">
        <v>1</v>
      </c>
      <c r="K207" s="5" t="s">
        <v>1</v>
      </c>
      <c r="L207" s="5" t="s">
        <v>1</v>
      </c>
      <c r="M207" s="5" t="s">
        <v>1</v>
      </c>
      <c r="N207" s="5" t="s">
        <v>1</v>
      </c>
      <c r="O207" s="5" t="s">
        <v>1</v>
      </c>
      <c r="P207" s="5" t="s">
        <v>1</v>
      </c>
    </row>
    <row r="208" spans="1:16" x14ac:dyDescent="0.2">
      <c r="A208" s="4">
        <v>379</v>
      </c>
      <c r="B208" s="5" t="s">
        <v>1340</v>
      </c>
      <c r="C208" s="5" t="s">
        <v>1336</v>
      </c>
      <c r="D208" s="5" t="s">
        <v>1337</v>
      </c>
      <c r="E208" s="5" t="s">
        <v>1338</v>
      </c>
      <c r="F208" s="5" t="s">
        <v>1333</v>
      </c>
      <c r="G208" s="5" t="s">
        <v>1339</v>
      </c>
      <c r="H208" s="5" t="s">
        <v>216</v>
      </c>
      <c r="I208" s="5" t="s">
        <v>217</v>
      </c>
      <c r="J208" s="5" t="s">
        <v>1</v>
      </c>
      <c r="K208" s="5" t="s">
        <v>1</v>
      </c>
      <c r="L208" s="5" t="s">
        <v>1</v>
      </c>
      <c r="M208" s="5" t="s">
        <v>1</v>
      </c>
      <c r="N208" s="5" t="s">
        <v>1</v>
      </c>
      <c r="O208" s="5" t="s">
        <v>1</v>
      </c>
      <c r="P208" s="5" t="s">
        <v>1</v>
      </c>
    </row>
    <row r="209" spans="1:16" x14ac:dyDescent="0.2">
      <c r="A209" s="4">
        <v>380</v>
      </c>
      <c r="B209" s="5" t="s">
        <v>1146</v>
      </c>
      <c r="C209" s="5" t="s">
        <v>1341</v>
      </c>
      <c r="D209" s="5" t="s">
        <v>1342</v>
      </c>
      <c r="E209" s="5" t="s">
        <v>1343</v>
      </c>
      <c r="F209" s="5" t="s">
        <v>1144</v>
      </c>
      <c r="G209" s="5" t="s">
        <v>1145</v>
      </c>
      <c r="H209" s="5" t="s">
        <v>216</v>
      </c>
      <c r="I209" s="5" t="s">
        <v>217</v>
      </c>
      <c r="J209" s="5" t="s">
        <v>1</v>
      </c>
      <c r="K209" s="5" t="s">
        <v>1</v>
      </c>
      <c r="L209" s="5" t="s">
        <v>1</v>
      </c>
      <c r="M209" s="5" t="s">
        <v>1</v>
      </c>
      <c r="N209" s="5" t="s">
        <v>1</v>
      </c>
      <c r="O209" s="5" t="s">
        <v>1</v>
      </c>
      <c r="P209" s="5" t="s">
        <v>1</v>
      </c>
    </row>
    <row r="210" spans="1:16" x14ac:dyDescent="0.2">
      <c r="A210" s="4">
        <v>381</v>
      </c>
      <c r="B210" s="5" t="s">
        <v>1348</v>
      </c>
      <c r="C210" s="5" t="s">
        <v>1344</v>
      </c>
      <c r="D210" s="5" t="s">
        <v>1345</v>
      </c>
      <c r="E210" s="5" t="s">
        <v>1346</v>
      </c>
      <c r="F210" s="5" t="s">
        <v>1144</v>
      </c>
      <c r="G210" s="5" t="s">
        <v>1347</v>
      </c>
      <c r="H210" s="5" t="s">
        <v>216</v>
      </c>
      <c r="I210" s="5" t="s">
        <v>217</v>
      </c>
      <c r="J210" s="5" t="s">
        <v>1</v>
      </c>
      <c r="K210" s="5" t="s">
        <v>1</v>
      </c>
      <c r="L210" s="5" t="s">
        <v>1</v>
      </c>
      <c r="M210" s="5" t="s">
        <v>1</v>
      </c>
      <c r="N210" s="5" t="s">
        <v>1</v>
      </c>
      <c r="O210" s="5" t="s">
        <v>1</v>
      </c>
      <c r="P210" s="5" t="s">
        <v>1</v>
      </c>
    </row>
    <row r="211" spans="1:16" x14ac:dyDescent="0.2">
      <c r="A211" s="4">
        <v>382</v>
      </c>
      <c r="B211" s="5" t="s">
        <v>1353</v>
      </c>
      <c r="C211" s="5" t="s">
        <v>1349</v>
      </c>
      <c r="D211" s="5" t="s">
        <v>1350</v>
      </c>
      <c r="E211" s="5" t="s">
        <v>1351</v>
      </c>
      <c r="F211" s="5" t="s">
        <v>1144</v>
      </c>
      <c r="G211" s="5" t="s">
        <v>1352</v>
      </c>
      <c r="H211" s="5" t="s">
        <v>216</v>
      </c>
      <c r="I211" s="5" t="s">
        <v>217</v>
      </c>
      <c r="J211" s="5" t="s">
        <v>1354</v>
      </c>
      <c r="K211" s="5" t="s">
        <v>1355</v>
      </c>
      <c r="L211" s="5" t="s">
        <v>1</v>
      </c>
      <c r="M211" s="5" t="s">
        <v>1356</v>
      </c>
      <c r="N211" s="5" t="s">
        <v>1357</v>
      </c>
      <c r="O211" s="5" t="s">
        <v>223</v>
      </c>
      <c r="P211" s="5" t="s">
        <v>1358</v>
      </c>
    </row>
    <row r="212" spans="1:16" x14ac:dyDescent="0.2">
      <c r="A212" s="4">
        <v>911</v>
      </c>
      <c r="B212" s="5" t="s">
        <v>303</v>
      </c>
      <c r="C212" s="5" t="s">
        <v>1359</v>
      </c>
      <c r="D212" s="5" t="s">
        <v>1</v>
      </c>
      <c r="E212" s="5" t="s">
        <v>1360</v>
      </c>
      <c r="F212" s="5" t="s">
        <v>301</v>
      </c>
      <c r="G212" s="5" t="s">
        <v>302</v>
      </c>
      <c r="H212" s="5" t="s">
        <v>216</v>
      </c>
      <c r="I212" s="5" t="s">
        <v>217</v>
      </c>
      <c r="J212" s="5" t="s">
        <v>1</v>
      </c>
      <c r="K212" s="5" t="s">
        <v>1</v>
      </c>
      <c r="L212" s="5" t="s">
        <v>1</v>
      </c>
      <c r="M212" s="5" t="s">
        <v>1</v>
      </c>
      <c r="N212" s="5" t="s">
        <v>1</v>
      </c>
      <c r="O212" s="5" t="s">
        <v>1</v>
      </c>
      <c r="P212" s="5" t="s">
        <v>1</v>
      </c>
    </row>
    <row r="213" spans="1:16" x14ac:dyDescent="0.2">
      <c r="A213" s="4">
        <v>383</v>
      </c>
      <c r="B213" s="5" t="s">
        <v>1366</v>
      </c>
      <c r="C213" s="5" t="s">
        <v>1361</v>
      </c>
      <c r="D213" s="5" t="s">
        <v>1362</v>
      </c>
      <c r="E213" s="5" t="s">
        <v>1363</v>
      </c>
      <c r="F213" s="5" t="s">
        <v>1364</v>
      </c>
      <c r="G213" s="5" t="s">
        <v>1365</v>
      </c>
      <c r="H213" s="5" t="s">
        <v>216</v>
      </c>
      <c r="I213" s="5" t="s">
        <v>217</v>
      </c>
      <c r="J213" s="5" t="s">
        <v>1367</v>
      </c>
      <c r="K213" s="5" t="s">
        <v>1368</v>
      </c>
      <c r="L213" s="5" t="s">
        <v>1</v>
      </c>
      <c r="M213" s="5" t="s">
        <v>408</v>
      </c>
      <c r="N213" s="5" t="s">
        <v>1369</v>
      </c>
      <c r="O213" s="5" t="s">
        <v>223</v>
      </c>
      <c r="P213" s="5" t="s">
        <v>1370</v>
      </c>
    </row>
    <row r="214" spans="1:16" x14ac:dyDescent="0.2">
      <c r="A214" s="4">
        <v>384</v>
      </c>
      <c r="B214" s="5" t="s">
        <v>1375</v>
      </c>
      <c r="C214" s="5" t="s">
        <v>1371</v>
      </c>
      <c r="D214" s="5" t="s">
        <v>1372</v>
      </c>
      <c r="E214" s="5" t="s">
        <v>1373</v>
      </c>
      <c r="F214" s="5" t="s">
        <v>1364</v>
      </c>
      <c r="G214" s="5" t="s">
        <v>1374</v>
      </c>
      <c r="H214" s="5" t="s">
        <v>216</v>
      </c>
      <c r="I214" s="5" t="s">
        <v>217</v>
      </c>
      <c r="J214" s="5" t="s">
        <v>1376</v>
      </c>
      <c r="K214" s="5" t="s">
        <v>1377</v>
      </c>
      <c r="L214" s="5" t="s">
        <v>1</v>
      </c>
      <c r="M214" s="5" t="s">
        <v>1378</v>
      </c>
      <c r="N214" s="5" t="s">
        <v>1379</v>
      </c>
      <c r="O214" s="5" t="s">
        <v>223</v>
      </c>
      <c r="P214" s="5" t="s">
        <v>1380</v>
      </c>
    </row>
    <row r="215" spans="1:16" x14ac:dyDescent="0.2">
      <c r="A215" s="4">
        <v>385</v>
      </c>
      <c r="B215" s="5" t="s">
        <v>1385</v>
      </c>
      <c r="C215" s="5" t="s">
        <v>1381</v>
      </c>
      <c r="D215" s="5" t="s">
        <v>1382</v>
      </c>
      <c r="E215" s="5" t="s">
        <v>1383</v>
      </c>
      <c r="F215" s="5" t="s">
        <v>1364</v>
      </c>
      <c r="G215" s="5" t="s">
        <v>1384</v>
      </c>
      <c r="H215" s="5" t="s">
        <v>216</v>
      </c>
      <c r="I215" s="5" t="s">
        <v>217</v>
      </c>
      <c r="J215" s="5" t="s">
        <v>1386</v>
      </c>
      <c r="K215" s="5" t="s">
        <v>1387</v>
      </c>
      <c r="L215" s="5" t="s">
        <v>1</v>
      </c>
      <c r="M215" s="5" t="s">
        <v>1388</v>
      </c>
      <c r="N215" s="5" t="s">
        <v>1389</v>
      </c>
      <c r="O215" s="5" t="s">
        <v>223</v>
      </c>
      <c r="P215" s="5" t="s">
        <v>1390</v>
      </c>
    </row>
    <row r="216" spans="1:16" x14ac:dyDescent="0.2">
      <c r="A216" s="4">
        <v>386</v>
      </c>
      <c r="B216" s="5" t="s">
        <v>1395</v>
      </c>
      <c r="C216" s="5" t="s">
        <v>1391</v>
      </c>
      <c r="D216" s="5" t="s">
        <v>1392</v>
      </c>
      <c r="E216" s="5" t="s">
        <v>1393</v>
      </c>
      <c r="F216" s="5" t="s">
        <v>852</v>
      </c>
      <c r="G216" s="5" t="s">
        <v>1394</v>
      </c>
      <c r="H216" s="5" t="s">
        <v>216</v>
      </c>
      <c r="I216" s="5" t="s">
        <v>217</v>
      </c>
      <c r="J216" s="5" t="s">
        <v>1</v>
      </c>
      <c r="K216" s="5" t="s">
        <v>1</v>
      </c>
      <c r="L216" s="5" t="s">
        <v>1</v>
      </c>
      <c r="M216" s="5" t="s">
        <v>1</v>
      </c>
      <c r="N216" s="5" t="s">
        <v>1</v>
      </c>
      <c r="O216" s="5" t="s">
        <v>1</v>
      </c>
      <c r="P216" s="5" t="s">
        <v>1</v>
      </c>
    </row>
    <row r="217" spans="1:16" x14ac:dyDescent="0.2">
      <c r="A217" s="4">
        <v>387</v>
      </c>
      <c r="B217" s="5" t="s">
        <v>1106</v>
      </c>
      <c r="C217" s="5" t="s">
        <v>1396</v>
      </c>
      <c r="D217" s="5" t="s">
        <v>1397</v>
      </c>
      <c r="E217" s="5" t="s">
        <v>1398</v>
      </c>
      <c r="F217" s="5" t="s">
        <v>852</v>
      </c>
      <c r="G217" s="5" t="s">
        <v>1105</v>
      </c>
      <c r="H217" s="5" t="s">
        <v>216</v>
      </c>
      <c r="I217" s="5" t="s">
        <v>217</v>
      </c>
      <c r="J217" s="5" t="s">
        <v>1</v>
      </c>
      <c r="K217" s="5" t="s">
        <v>1</v>
      </c>
      <c r="L217" s="5" t="s">
        <v>1</v>
      </c>
      <c r="M217" s="5" t="s">
        <v>1</v>
      </c>
      <c r="N217" s="5" t="s">
        <v>1</v>
      </c>
      <c r="O217" s="5" t="s">
        <v>1</v>
      </c>
      <c r="P217" s="5" t="s">
        <v>1</v>
      </c>
    </row>
    <row r="218" spans="1:16" x14ac:dyDescent="0.2">
      <c r="A218" s="4">
        <v>388</v>
      </c>
      <c r="B218" s="5" t="s">
        <v>854</v>
      </c>
      <c r="C218" s="5" t="s">
        <v>1399</v>
      </c>
      <c r="D218" s="5" t="s">
        <v>1400</v>
      </c>
      <c r="E218" s="5" t="s">
        <v>1401</v>
      </c>
      <c r="F218" s="5" t="s">
        <v>852</v>
      </c>
      <c r="G218" s="5" t="s">
        <v>853</v>
      </c>
      <c r="H218" s="5" t="s">
        <v>216</v>
      </c>
      <c r="I218" s="5" t="s">
        <v>217</v>
      </c>
      <c r="J218" s="5" t="s">
        <v>1</v>
      </c>
      <c r="K218" s="5" t="s">
        <v>1</v>
      </c>
      <c r="L218" s="5" t="s">
        <v>1</v>
      </c>
      <c r="M218" s="5" t="s">
        <v>1</v>
      </c>
      <c r="N218" s="5" t="s">
        <v>1</v>
      </c>
      <c r="O218" s="5" t="s">
        <v>1</v>
      </c>
      <c r="P218" s="5" t="s">
        <v>1</v>
      </c>
    </row>
    <row r="219" spans="1:16" x14ac:dyDescent="0.2">
      <c r="A219" s="4">
        <v>389</v>
      </c>
      <c r="B219" s="5" t="s">
        <v>1407</v>
      </c>
      <c r="C219" s="5" t="s">
        <v>1402</v>
      </c>
      <c r="D219" s="5" t="s">
        <v>1403</v>
      </c>
      <c r="E219" s="5" t="s">
        <v>1404</v>
      </c>
      <c r="F219" s="5" t="s">
        <v>1405</v>
      </c>
      <c r="G219" s="5" t="s">
        <v>1406</v>
      </c>
      <c r="H219" s="5" t="s">
        <v>216</v>
      </c>
      <c r="I219" s="5" t="s">
        <v>217</v>
      </c>
      <c r="J219" s="5" t="s">
        <v>1408</v>
      </c>
      <c r="K219" s="5" t="s">
        <v>1409</v>
      </c>
      <c r="L219" s="5" t="s">
        <v>1</v>
      </c>
      <c r="M219" s="5" t="s">
        <v>609</v>
      </c>
      <c r="N219" s="5" t="s">
        <v>1410</v>
      </c>
      <c r="O219" s="5" t="s">
        <v>223</v>
      </c>
      <c r="P219" s="5" t="s">
        <v>1411</v>
      </c>
    </row>
    <row r="220" spans="1:16" x14ac:dyDescent="0.2">
      <c r="A220" s="4">
        <v>390</v>
      </c>
      <c r="B220" s="5" t="s">
        <v>1417</v>
      </c>
      <c r="C220" s="5" t="s">
        <v>1412</v>
      </c>
      <c r="D220" s="5" t="s">
        <v>1413</v>
      </c>
      <c r="E220" s="5" t="s">
        <v>1414</v>
      </c>
      <c r="F220" s="5" t="s">
        <v>1415</v>
      </c>
      <c r="G220" s="5" t="s">
        <v>1416</v>
      </c>
      <c r="H220" s="5" t="s">
        <v>313</v>
      </c>
      <c r="I220" s="5" t="s">
        <v>217</v>
      </c>
      <c r="J220" s="5" t="s">
        <v>1</v>
      </c>
      <c r="K220" s="5" t="s">
        <v>1</v>
      </c>
      <c r="L220" s="5" t="s">
        <v>1</v>
      </c>
      <c r="M220" s="5" t="s">
        <v>1</v>
      </c>
      <c r="N220" s="5" t="s">
        <v>1</v>
      </c>
      <c r="O220" s="5" t="s">
        <v>1</v>
      </c>
      <c r="P220" s="5" t="s">
        <v>1</v>
      </c>
    </row>
    <row r="221" spans="1:16" x14ac:dyDescent="0.2">
      <c r="A221" s="4">
        <v>391</v>
      </c>
      <c r="B221" s="5" t="s">
        <v>1422</v>
      </c>
      <c r="C221" s="5" t="s">
        <v>1418</v>
      </c>
      <c r="D221" s="5" t="s">
        <v>1419</v>
      </c>
      <c r="E221" s="5" t="s">
        <v>1420</v>
      </c>
      <c r="F221" s="5" t="s">
        <v>1415</v>
      </c>
      <c r="G221" s="5" t="s">
        <v>1421</v>
      </c>
      <c r="H221" s="5" t="s">
        <v>216</v>
      </c>
      <c r="I221" s="5" t="s">
        <v>217</v>
      </c>
      <c r="J221" s="5" t="s">
        <v>1423</v>
      </c>
      <c r="K221" s="5" t="s">
        <v>1424</v>
      </c>
      <c r="L221" s="5" t="s">
        <v>1</v>
      </c>
      <c r="M221" s="5" t="s">
        <v>1425</v>
      </c>
      <c r="N221" s="5" t="s">
        <v>1426</v>
      </c>
      <c r="O221" s="5" t="s">
        <v>223</v>
      </c>
      <c r="P221" s="5" t="s">
        <v>1427</v>
      </c>
    </row>
    <row r="222" spans="1:16" x14ac:dyDescent="0.2">
      <c r="A222" s="4">
        <v>392</v>
      </c>
      <c r="B222" s="5" t="s">
        <v>1433</v>
      </c>
      <c r="C222" s="5" t="s">
        <v>1428</v>
      </c>
      <c r="D222" s="5" t="s">
        <v>1429</v>
      </c>
      <c r="E222" s="5" t="s">
        <v>1430</v>
      </c>
      <c r="F222" s="5" t="s">
        <v>1431</v>
      </c>
      <c r="G222" s="5" t="s">
        <v>1432</v>
      </c>
      <c r="H222" s="5" t="s">
        <v>216</v>
      </c>
      <c r="I222" s="5" t="s">
        <v>217</v>
      </c>
      <c r="J222" s="5" t="s">
        <v>1</v>
      </c>
      <c r="K222" s="5" t="s">
        <v>1</v>
      </c>
      <c r="L222" s="5" t="s">
        <v>1</v>
      </c>
      <c r="M222" s="5" t="s">
        <v>1</v>
      </c>
      <c r="N222" s="5" t="s">
        <v>1</v>
      </c>
      <c r="O222" s="5" t="s">
        <v>1</v>
      </c>
      <c r="P222" s="5" t="s">
        <v>1</v>
      </c>
    </row>
    <row r="223" spans="1:16" x14ac:dyDescent="0.2">
      <c r="A223" s="4">
        <v>393</v>
      </c>
      <c r="B223" s="5" t="s">
        <v>1438</v>
      </c>
      <c r="C223" s="5" t="s">
        <v>1434</v>
      </c>
      <c r="D223" s="5" t="s">
        <v>1435</v>
      </c>
      <c r="E223" s="5" t="s">
        <v>1436</v>
      </c>
      <c r="F223" s="5" t="s">
        <v>1431</v>
      </c>
      <c r="G223" s="5" t="s">
        <v>1437</v>
      </c>
      <c r="H223" s="5" t="s">
        <v>216</v>
      </c>
      <c r="I223" s="5" t="s">
        <v>217</v>
      </c>
      <c r="J223" s="5" t="s">
        <v>1</v>
      </c>
      <c r="K223" s="5" t="s">
        <v>1</v>
      </c>
      <c r="L223" s="5" t="s">
        <v>1</v>
      </c>
      <c r="M223" s="5" t="s">
        <v>1</v>
      </c>
      <c r="N223" s="5" t="s">
        <v>1</v>
      </c>
      <c r="O223" s="5" t="s">
        <v>1</v>
      </c>
      <c r="P223" s="5" t="s">
        <v>1</v>
      </c>
    </row>
    <row r="224" spans="1:16" x14ac:dyDescent="0.2">
      <c r="A224" s="4">
        <v>394</v>
      </c>
      <c r="B224" s="5" t="s">
        <v>1444</v>
      </c>
      <c r="C224" s="5" t="s">
        <v>1439</v>
      </c>
      <c r="D224" s="5" t="s">
        <v>1440</v>
      </c>
      <c r="E224" s="5" t="s">
        <v>1441</v>
      </c>
      <c r="F224" s="5" t="s">
        <v>1442</v>
      </c>
      <c r="G224" s="5" t="s">
        <v>1443</v>
      </c>
      <c r="H224" s="5" t="s">
        <v>216</v>
      </c>
      <c r="I224" s="5" t="s">
        <v>217</v>
      </c>
      <c r="J224" s="5" t="s">
        <v>1</v>
      </c>
      <c r="K224" s="5" t="s">
        <v>1</v>
      </c>
      <c r="L224" s="5" t="s">
        <v>1</v>
      </c>
      <c r="M224" s="5" t="s">
        <v>1</v>
      </c>
      <c r="N224" s="5" t="s">
        <v>1</v>
      </c>
      <c r="O224" s="5" t="s">
        <v>1</v>
      </c>
      <c r="P224" s="5" t="s">
        <v>1</v>
      </c>
    </row>
    <row r="225" spans="1:16" ht="25.5" x14ac:dyDescent="0.2">
      <c r="A225" s="4">
        <v>395</v>
      </c>
      <c r="B225" s="5" t="s">
        <v>427</v>
      </c>
      <c r="C225" s="5" t="s">
        <v>119</v>
      </c>
      <c r="D225" s="5" t="s">
        <v>1</v>
      </c>
      <c r="E225" s="5" t="s">
        <v>1445</v>
      </c>
      <c r="F225" s="5" t="s">
        <v>1</v>
      </c>
      <c r="G225" s="5" t="s">
        <v>426</v>
      </c>
      <c r="H225" s="5" t="s">
        <v>428</v>
      </c>
      <c r="I225" s="5" t="s">
        <v>217</v>
      </c>
      <c r="J225" s="5" t="s">
        <v>857</v>
      </c>
      <c r="K225" s="5" t="s">
        <v>858</v>
      </c>
      <c r="L225" s="5" t="s">
        <v>859</v>
      </c>
      <c r="M225" s="5" t="s">
        <v>860</v>
      </c>
      <c r="N225" s="5" t="s">
        <v>861</v>
      </c>
      <c r="O225" s="5" t="s">
        <v>223</v>
      </c>
      <c r="P225" s="5" t="s">
        <v>862</v>
      </c>
    </row>
    <row r="226" spans="1:16" x14ac:dyDescent="0.2">
      <c r="A226" s="4">
        <v>396</v>
      </c>
      <c r="B226" s="5" t="s">
        <v>1121</v>
      </c>
      <c r="C226" s="5" t="s">
        <v>1446</v>
      </c>
      <c r="D226" s="5" t="s">
        <v>1447</v>
      </c>
      <c r="E226" s="5" t="s">
        <v>1448</v>
      </c>
      <c r="F226" s="5" t="s">
        <v>1119</v>
      </c>
      <c r="G226" s="5" t="s">
        <v>1120</v>
      </c>
      <c r="H226" s="5" t="s">
        <v>216</v>
      </c>
      <c r="I226" s="5" t="s">
        <v>217</v>
      </c>
      <c r="J226" s="5" t="s">
        <v>1449</v>
      </c>
      <c r="K226" s="5" t="s">
        <v>1450</v>
      </c>
      <c r="L226" s="5" t="s">
        <v>1</v>
      </c>
      <c r="M226" s="5" t="s">
        <v>1451</v>
      </c>
      <c r="N226" s="5" t="s">
        <v>1452</v>
      </c>
      <c r="O226" s="5" t="s">
        <v>223</v>
      </c>
      <c r="P226" s="5" t="s">
        <v>1453</v>
      </c>
    </row>
    <row r="227" spans="1:16" x14ac:dyDescent="0.2">
      <c r="A227" s="4">
        <v>397</v>
      </c>
      <c r="B227" s="5" t="s">
        <v>1458</v>
      </c>
      <c r="C227" s="5" t="s">
        <v>1454</v>
      </c>
      <c r="D227" s="5" t="s">
        <v>1455</v>
      </c>
      <c r="E227" s="5" t="s">
        <v>1456</v>
      </c>
      <c r="F227" s="5" t="s">
        <v>1119</v>
      </c>
      <c r="G227" s="5" t="s">
        <v>1457</v>
      </c>
      <c r="H227" s="5" t="s">
        <v>216</v>
      </c>
      <c r="I227" s="5" t="s">
        <v>217</v>
      </c>
      <c r="J227" s="5" t="s">
        <v>1459</v>
      </c>
      <c r="K227" s="5" t="s">
        <v>1460</v>
      </c>
      <c r="L227" s="5" t="s">
        <v>1461</v>
      </c>
      <c r="M227" s="5" t="s">
        <v>1462</v>
      </c>
      <c r="N227" s="5" t="s">
        <v>1463</v>
      </c>
      <c r="O227" s="5" t="s">
        <v>223</v>
      </c>
      <c r="P227" s="5" t="s">
        <v>1464</v>
      </c>
    </row>
    <row r="228" spans="1:16" x14ac:dyDescent="0.2">
      <c r="A228" s="4">
        <v>398</v>
      </c>
      <c r="B228" s="5" t="s">
        <v>1470</v>
      </c>
      <c r="C228" s="5" t="s">
        <v>1465</v>
      </c>
      <c r="D228" s="5" t="s">
        <v>1466</v>
      </c>
      <c r="E228" s="5" t="s">
        <v>1467</v>
      </c>
      <c r="F228" s="5" t="s">
        <v>1468</v>
      </c>
      <c r="G228" s="5" t="s">
        <v>1469</v>
      </c>
      <c r="H228" s="5" t="s">
        <v>216</v>
      </c>
      <c r="I228" s="5" t="s">
        <v>217</v>
      </c>
      <c r="J228" s="5" t="s">
        <v>1</v>
      </c>
      <c r="K228" s="5" t="s">
        <v>1</v>
      </c>
      <c r="L228" s="5" t="s">
        <v>1</v>
      </c>
      <c r="M228" s="5" t="s">
        <v>1</v>
      </c>
      <c r="N228" s="5" t="s">
        <v>1</v>
      </c>
      <c r="O228" s="5" t="s">
        <v>1</v>
      </c>
      <c r="P228" s="5" t="s">
        <v>1</v>
      </c>
    </row>
    <row r="229" spans="1:16" x14ac:dyDescent="0.2">
      <c r="A229" s="4">
        <v>399</v>
      </c>
      <c r="B229" s="5" t="s">
        <v>1475</v>
      </c>
      <c r="C229" s="5" t="s">
        <v>1471</v>
      </c>
      <c r="D229" s="5" t="s">
        <v>1472</v>
      </c>
      <c r="E229" s="5" t="s">
        <v>1473</v>
      </c>
      <c r="F229" s="5" t="s">
        <v>1468</v>
      </c>
      <c r="G229" s="5" t="s">
        <v>1474</v>
      </c>
      <c r="H229" s="5" t="s">
        <v>216</v>
      </c>
      <c r="I229" s="5" t="s">
        <v>217</v>
      </c>
      <c r="J229" s="5" t="s">
        <v>1476</v>
      </c>
      <c r="K229" s="5" t="s">
        <v>1477</v>
      </c>
      <c r="L229" s="5" t="s">
        <v>1</v>
      </c>
      <c r="M229" s="5" t="s">
        <v>1478</v>
      </c>
      <c r="N229" s="5" t="s">
        <v>1479</v>
      </c>
      <c r="O229" s="5" t="s">
        <v>223</v>
      </c>
      <c r="P229" s="5" t="s">
        <v>1480</v>
      </c>
    </row>
    <row r="230" spans="1:16" x14ac:dyDescent="0.2">
      <c r="A230" s="4">
        <v>400</v>
      </c>
      <c r="B230" s="5" t="s">
        <v>1485</v>
      </c>
      <c r="C230" s="5" t="s">
        <v>1481</v>
      </c>
      <c r="D230" s="5" t="s">
        <v>1482</v>
      </c>
      <c r="E230" s="5" t="s">
        <v>1483</v>
      </c>
      <c r="F230" s="5" t="s">
        <v>1468</v>
      </c>
      <c r="G230" s="5" t="s">
        <v>1484</v>
      </c>
      <c r="H230" s="5" t="s">
        <v>216</v>
      </c>
      <c r="I230" s="5" t="s">
        <v>217</v>
      </c>
      <c r="J230" s="5" t="s">
        <v>1486</v>
      </c>
      <c r="K230" s="5" t="s">
        <v>1487</v>
      </c>
      <c r="L230" s="5" t="s">
        <v>1</v>
      </c>
      <c r="M230" s="5" t="s">
        <v>1488</v>
      </c>
      <c r="N230" s="5" t="s">
        <v>1489</v>
      </c>
      <c r="O230" s="5" t="s">
        <v>223</v>
      </c>
      <c r="P230" s="5" t="s">
        <v>1490</v>
      </c>
    </row>
    <row r="231" spans="1:16" x14ac:dyDescent="0.2">
      <c r="A231" s="4">
        <v>401</v>
      </c>
      <c r="B231" s="5" t="s">
        <v>1495</v>
      </c>
      <c r="C231" s="5" t="s">
        <v>1491</v>
      </c>
      <c r="D231" s="5" t="s">
        <v>1492</v>
      </c>
      <c r="E231" s="5" t="s">
        <v>1493</v>
      </c>
      <c r="F231" s="5" t="s">
        <v>1468</v>
      </c>
      <c r="G231" s="5" t="s">
        <v>1494</v>
      </c>
      <c r="H231" s="5" t="s">
        <v>216</v>
      </c>
      <c r="I231" s="5" t="s">
        <v>217</v>
      </c>
      <c r="J231" s="5" t="s">
        <v>1</v>
      </c>
      <c r="K231" s="5" t="s">
        <v>1</v>
      </c>
      <c r="L231" s="5" t="s">
        <v>1</v>
      </c>
      <c r="M231" s="5" t="s">
        <v>1</v>
      </c>
      <c r="N231" s="5" t="s">
        <v>1</v>
      </c>
      <c r="O231" s="5" t="s">
        <v>1</v>
      </c>
      <c r="P231" s="5" t="s">
        <v>1</v>
      </c>
    </row>
    <row r="232" spans="1:16" x14ac:dyDescent="0.2">
      <c r="A232" s="4">
        <v>402</v>
      </c>
      <c r="B232" s="5" t="s">
        <v>1500</v>
      </c>
      <c r="C232" s="5" t="s">
        <v>1496</v>
      </c>
      <c r="D232" s="5" t="s">
        <v>1497</v>
      </c>
      <c r="E232" s="5" t="s">
        <v>1498</v>
      </c>
      <c r="F232" s="5" t="s">
        <v>1468</v>
      </c>
      <c r="G232" s="5" t="s">
        <v>1499</v>
      </c>
      <c r="H232" s="5" t="s">
        <v>977</v>
      </c>
      <c r="I232" s="5" t="s">
        <v>217</v>
      </c>
      <c r="J232" s="5" t="s">
        <v>1</v>
      </c>
      <c r="K232" s="5" t="s">
        <v>1</v>
      </c>
      <c r="L232" s="5" t="s">
        <v>1</v>
      </c>
      <c r="M232" s="5" t="s">
        <v>1</v>
      </c>
      <c r="N232" s="5" t="s">
        <v>1</v>
      </c>
      <c r="O232" s="5" t="s">
        <v>1</v>
      </c>
      <c r="P232" s="5" t="s">
        <v>1</v>
      </c>
    </row>
    <row r="233" spans="1:16" x14ac:dyDescent="0.2">
      <c r="A233" s="4">
        <v>938</v>
      </c>
      <c r="B233" s="5" t="s">
        <v>1186</v>
      </c>
      <c r="C233" s="5" t="s">
        <v>1501</v>
      </c>
      <c r="D233" s="5" t="s">
        <v>1</v>
      </c>
      <c r="E233" s="5" t="s">
        <v>1502</v>
      </c>
      <c r="F233" s="5" t="s">
        <v>1180</v>
      </c>
      <c r="G233" s="5" t="s">
        <v>1185</v>
      </c>
      <c r="H233" s="5" t="s">
        <v>216</v>
      </c>
      <c r="I233" s="5" t="s">
        <v>217</v>
      </c>
      <c r="J233" s="5" t="s">
        <v>1</v>
      </c>
      <c r="K233" s="5" t="s">
        <v>1</v>
      </c>
      <c r="L233" s="5" t="s">
        <v>1</v>
      </c>
      <c r="M233" s="5" t="s">
        <v>1</v>
      </c>
      <c r="N233" s="5" t="s">
        <v>1</v>
      </c>
      <c r="O233" s="5" t="s">
        <v>1</v>
      </c>
      <c r="P233" s="5" t="s">
        <v>1</v>
      </c>
    </row>
    <row r="234" spans="1:16" x14ac:dyDescent="0.2">
      <c r="A234" s="4">
        <v>403</v>
      </c>
      <c r="B234" s="5" t="s">
        <v>1507</v>
      </c>
      <c r="C234" s="5" t="s">
        <v>1503</v>
      </c>
      <c r="D234" s="5" t="s">
        <v>1504</v>
      </c>
      <c r="E234" s="5" t="s">
        <v>1505</v>
      </c>
      <c r="F234" s="5" t="s">
        <v>526</v>
      </c>
      <c r="G234" s="5" t="s">
        <v>1506</v>
      </c>
      <c r="H234" s="5" t="s">
        <v>216</v>
      </c>
      <c r="I234" s="5" t="s">
        <v>217</v>
      </c>
      <c r="J234" s="5" t="s">
        <v>1</v>
      </c>
      <c r="K234" s="5" t="s">
        <v>1</v>
      </c>
      <c r="L234" s="5" t="s">
        <v>1</v>
      </c>
      <c r="M234" s="5" t="s">
        <v>1</v>
      </c>
      <c r="N234" s="5" t="s">
        <v>1</v>
      </c>
      <c r="O234" s="5" t="s">
        <v>1</v>
      </c>
      <c r="P234" s="5" t="s">
        <v>1</v>
      </c>
    </row>
    <row r="235" spans="1:16" x14ac:dyDescent="0.2">
      <c r="A235" s="4">
        <v>404</v>
      </c>
      <c r="B235" s="5" t="s">
        <v>528</v>
      </c>
      <c r="C235" s="5" t="s">
        <v>1508</v>
      </c>
      <c r="D235" s="5" t="s">
        <v>1509</v>
      </c>
      <c r="E235" s="5" t="s">
        <v>1510</v>
      </c>
      <c r="F235" s="5" t="s">
        <v>526</v>
      </c>
      <c r="G235" s="5" t="s">
        <v>527</v>
      </c>
      <c r="H235" s="5" t="s">
        <v>216</v>
      </c>
      <c r="I235" s="5" t="s">
        <v>217</v>
      </c>
      <c r="J235" s="5" t="s">
        <v>1</v>
      </c>
      <c r="K235" s="5" t="s">
        <v>1</v>
      </c>
      <c r="L235" s="5" t="s">
        <v>1</v>
      </c>
      <c r="M235" s="5" t="s">
        <v>1</v>
      </c>
      <c r="N235" s="5" t="s">
        <v>1</v>
      </c>
      <c r="O235" s="5" t="s">
        <v>1</v>
      </c>
      <c r="P235" s="5" t="s">
        <v>1</v>
      </c>
    </row>
    <row r="236" spans="1:16" x14ac:dyDescent="0.2">
      <c r="A236" s="4">
        <v>405</v>
      </c>
      <c r="B236" s="5" t="s">
        <v>877</v>
      </c>
      <c r="C236" s="5" t="s">
        <v>1511</v>
      </c>
      <c r="D236" s="5" t="s">
        <v>1512</v>
      </c>
      <c r="E236" s="5" t="s">
        <v>1513</v>
      </c>
      <c r="F236" s="5" t="s">
        <v>526</v>
      </c>
      <c r="G236" s="5" t="s">
        <v>876</v>
      </c>
      <c r="H236" s="5" t="s">
        <v>216</v>
      </c>
      <c r="I236" s="5" t="s">
        <v>217</v>
      </c>
      <c r="J236" s="5" t="s">
        <v>1</v>
      </c>
      <c r="K236" s="5" t="s">
        <v>1</v>
      </c>
      <c r="L236" s="5" t="s">
        <v>1</v>
      </c>
      <c r="M236" s="5" t="s">
        <v>1</v>
      </c>
      <c r="N236" s="5" t="s">
        <v>1</v>
      </c>
      <c r="O236" s="5" t="s">
        <v>1</v>
      </c>
      <c r="P236" s="5" t="s">
        <v>1</v>
      </c>
    </row>
    <row r="237" spans="1:16" x14ac:dyDescent="0.2">
      <c r="A237" s="4">
        <v>406</v>
      </c>
      <c r="B237" s="5" t="s">
        <v>194</v>
      </c>
      <c r="C237" s="5" t="s">
        <v>59</v>
      </c>
      <c r="D237" s="5" t="s">
        <v>1514</v>
      </c>
      <c r="E237" s="5" t="s">
        <v>1515</v>
      </c>
      <c r="F237" s="5" t="s">
        <v>526</v>
      </c>
      <c r="G237" s="5" t="s">
        <v>1516</v>
      </c>
      <c r="H237" s="5" t="s">
        <v>216</v>
      </c>
      <c r="I237" s="5" t="s">
        <v>217</v>
      </c>
      <c r="J237" s="5" t="s">
        <v>1517</v>
      </c>
      <c r="K237" s="5" t="s">
        <v>1518</v>
      </c>
      <c r="L237" s="5" t="s">
        <v>220</v>
      </c>
      <c r="M237" s="5" t="s">
        <v>1519</v>
      </c>
      <c r="N237" s="5" t="s">
        <v>1520</v>
      </c>
      <c r="O237" s="5" t="s">
        <v>223</v>
      </c>
      <c r="P237" s="5" t="s">
        <v>1521</v>
      </c>
    </row>
    <row r="238" spans="1:16" x14ac:dyDescent="0.2">
      <c r="A238" s="4">
        <v>407</v>
      </c>
      <c r="B238" s="5" t="s">
        <v>1525</v>
      </c>
      <c r="C238" s="5" t="s">
        <v>29</v>
      </c>
      <c r="D238" s="5" t="s">
        <v>1522</v>
      </c>
      <c r="E238" s="5" t="s">
        <v>1523</v>
      </c>
      <c r="F238" s="5" t="s">
        <v>526</v>
      </c>
      <c r="G238" s="5" t="s">
        <v>1524</v>
      </c>
      <c r="H238" s="5" t="s">
        <v>216</v>
      </c>
      <c r="I238" s="5" t="s">
        <v>217</v>
      </c>
      <c r="J238" s="5" t="s">
        <v>1</v>
      </c>
      <c r="K238" s="5" t="s">
        <v>1</v>
      </c>
      <c r="L238" s="5" t="s">
        <v>1</v>
      </c>
      <c r="M238" s="5" t="s">
        <v>1</v>
      </c>
      <c r="N238" s="5" t="s">
        <v>1</v>
      </c>
      <c r="O238" s="5" t="s">
        <v>1</v>
      </c>
      <c r="P238" s="5" t="s">
        <v>1</v>
      </c>
    </row>
    <row r="239" spans="1:16" x14ac:dyDescent="0.2">
      <c r="A239" s="4">
        <v>408</v>
      </c>
      <c r="B239" s="5" t="s">
        <v>1529</v>
      </c>
      <c r="C239" s="5" t="s">
        <v>25</v>
      </c>
      <c r="D239" s="5" t="s">
        <v>1526</v>
      </c>
      <c r="E239" s="5" t="s">
        <v>1527</v>
      </c>
      <c r="F239" s="5" t="s">
        <v>526</v>
      </c>
      <c r="G239" s="5" t="s">
        <v>1528</v>
      </c>
      <c r="H239" s="5" t="s">
        <v>216</v>
      </c>
      <c r="I239" s="5" t="s">
        <v>217</v>
      </c>
      <c r="J239" s="5" t="s">
        <v>1530</v>
      </c>
      <c r="K239" s="5" t="s">
        <v>1531</v>
      </c>
      <c r="L239" s="5" t="s">
        <v>220</v>
      </c>
      <c r="M239" s="5" t="s">
        <v>1532</v>
      </c>
      <c r="N239" s="5" t="s">
        <v>1533</v>
      </c>
      <c r="O239" s="5" t="s">
        <v>223</v>
      </c>
      <c r="P239" s="5" t="s">
        <v>1534</v>
      </c>
    </row>
    <row r="240" spans="1:16" x14ac:dyDescent="0.2">
      <c r="A240" s="4">
        <v>409</v>
      </c>
      <c r="B240" s="5" t="s">
        <v>1539</v>
      </c>
      <c r="C240" s="5" t="s">
        <v>1535</v>
      </c>
      <c r="D240" s="5" t="s">
        <v>1536</v>
      </c>
      <c r="E240" s="5" t="s">
        <v>1537</v>
      </c>
      <c r="F240" s="5" t="s">
        <v>526</v>
      </c>
      <c r="G240" s="5" t="s">
        <v>1538</v>
      </c>
      <c r="H240" s="5" t="s">
        <v>216</v>
      </c>
      <c r="I240" s="5" t="s">
        <v>217</v>
      </c>
      <c r="J240" s="5" t="s">
        <v>1</v>
      </c>
      <c r="K240" s="5" t="s">
        <v>1</v>
      </c>
      <c r="L240" s="5" t="s">
        <v>1</v>
      </c>
      <c r="M240" s="5" t="s">
        <v>1</v>
      </c>
      <c r="N240" s="5" t="s">
        <v>1</v>
      </c>
      <c r="O240" s="5" t="s">
        <v>1</v>
      </c>
      <c r="P240" s="5" t="s">
        <v>1</v>
      </c>
    </row>
    <row r="241" spans="1:16" x14ac:dyDescent="0.2">
      <c r="A241" s="4">
        <v>410</v>
      </c>
      <c r="B241" s="5" t="s">
        <v>1149</v>
      </c>
      <c r="C241" s="5" t="s">
        <v>56</v>
      </c>
      <c r="D241" s="5" t="s">
        <v>1540</v>
      </c>
      <c r="E241" s="5" t="s">
        <v>1541</v>
      </c>
      <c r="F241" s="5" t="s">
        <v>526</v>
      </c>
      <c r="G241" s="5" t="s">
        <v>1542</v>
      </c>
      <c r="H241" s="5" t="s">
        <v>216</v>
      </c>
      <c r="I241" s="5" t="s">
        <v>217</v>
      </c>
      <c r="J241" s="5" t="s">
        <v>1</v>
      </c>
      <c r="K241" s="5" t="s">
        <v>1</v>
      </c>
      <c r="L241" s="5" t="s">
        <v>1</v>
      </c>
      <c r="M241" s="5" t="s">
        <v>1</v>
      </c>
      <c r="N241" s="5" t="s">
        <v>1</v>
      </c>
      <c r="O241" s="5" t="s">
        <v>1</v>
      </c>
      <c r="P241" s="5" t="s">
        <v>1</v>
      </c>
    </row>
    <row r="242" spans="1:16" x14ac:dyDescent="0.2">
      <c r="A242" s="4">
        <v>411</v>
      </c>
      <c r="B242" s="5" t="s">
        <v>1547</v>
      </c>
      <c r="C242" s="5" t="s">
        <v>1543</v>
      </c>
      <c r="D242" s="5" t="s">
        <v>1544</v>
      </c>
      <c r="E242" s="5" t="s">
        <v>1545</v>
      </c>
      <c r="F242" s="5" t="s">
        <v>526</v>
      </c>
      <c r="G242" s="5" t="s">
        <v>1546</v>
      </c>
      <c r="H242" s="5" t="s">
        <v>216</v>
      </c>
      <c r="I242" s="5" t="s">
        <v>217</v>
      </c>
      <c r="J242" s="5" t="s">
        <v>1</v>
      </c>
      <c r="K242" s="5" t="s">
        <v>1</v>
      </c>
      <c r="L242" s="5" t="s">
        <v>1</v>
      </c>
      <c r="M242" s="5" t="s">
        <v>1</v>
      </c>
      <c r="N242" s="5" t="s">
        <v>1</v>
      </c>
      <c r="O242" s="5" t="s">
        <v>1</v>
      </c>
      <c r="P242" s="5" t="s">
        <v>1</v>
      </c>
    </row>
    <row r="243" spans="1:16" x14ac:dyDescent="0.2">
      <c r="A243" s="4">
        <v>412</v>
      </c>
      <c r="B243" s="5" t="s">
        <v>1552</v>
      </c>
      <c r="C243" s="5" t="s">
        <v>1548</v>
      </c>
      <c r="D243" s="5" t="s">
        <v>1549</v>
      </c>
      <c r="E243" s="5" t="s">
        <v>1550</v>
      </c>
      <c r="F243" s="5" t="s">
        <v>526</v>
      </c>
      <c r="G243" s="5" t="s">
        <v>1551</v>
      </c>
      <c r="H243" s="5" t="s">
        <v>216</v>
      </c>
      <c r="I243" s="5" t="s">
        <v>217</v>
      </c>
      <c r="J243" s="5" t="s">
        <v>1</v>
      </c>
      <c r="K243" s="5" t="s">
        <v>1</v>
      </c>
      <c r="L243" s="5" t="s">
        <v>1</v>
      </c>
      <c r="M243" s="5" t="s">
        <v>1</v>
      </c>
      <c r="N243" s="5" t="s">
        <v>1</v>
      </c>
      <c r="O243" s="5" t="s">
        <v>1</v>
      </c>
      <c r="P243" s="5" t="s">
        <v>1</v>
      </c>
    </row>
    <row r="244" spans="1:16" x14ac:dyDescent="0.2">
      <c r="A244" s="4">
        <v>413</v>
      </c>
      <c r="B244" s="5" t="s">
        <v>1557</v>
      </c>
      <c r="C244" s="5" t="s">
        <v>1553</v>
      </c>
      <c r="D244" s="5" t="s">
        <v>1554</v>
      </c>
      <c r="E244" s="5" t="s">
        <v>1555</v>
      </c>
      <c r="F244" s="5" t="s">
        <v>526</v>
      </c>
      <c r="G244" s="5" t="s">
        <v>1556</v>
      </c>
      <c r="H244" s="5" t="s">
        <v>216</v>
      </c>
      <c r="I244" s="5" t="s">
        <v>217</v>
      </c>
      <c r="J244" s="5" t="s">
        <v>1</v>
      </c>
      <c r="K244" s="5" t="s">
        <v>1</v>
      </c>
      <c r="L244" s="5" t="s">
        <v>1</v>
      </c>
      <c r="M244" s="5" t="s">
        <v>1</v>
      </c>
      <c r="N244" s="5" t="s">
        <v>1</v>
      </c>
      <c r="O244" s="5" t="s">
        <v>1</v>
      </c>
      <c r="P244" s="5" t="s">
        <v>1</v>
      </c>
    </row>
    <row r="245" spans="1:16" x14ac:dyDescent="0.2">
      <c r="A245" s="4">
        <v>414</v>
      </c>
      <c r="B245" s="5" t="s">
        <v>1562</v>
      </c>
      <c r="C245" s="5" t="s">
        <v>1558</v>
      </c>
      <c r="D245" s="5" t="s">
        <v>1559</v>
      </c>
      <c r="E245" s="5" t="s">
        <v>1560</v>
      </c>
      <c r="F245" s="5" t="s">
        <v>526</v>
      </c>
      <c r="G245" s="5" t="s">
        <v>1561</v>
      </c>
      <c r="H245" s="5" t="s">
        <v>216</v>
      </c>
      <c r="I245" s="5" t="s">
        <v>217</v>
      </c>
      <c r="J245" s="5" t="s">
        <v>1</v>
      </c>
      <c r="K245" s="5" t="s">
        <v>1</v>
      </c>
      <c r="L245" s="5" t="s">
        <v>1</v>
      </c>
      <c r="M245" s="5" t="s">
        <v>1</v>
      </c>
      <c r="N245" s="5" t="s">
        <v>1</v>
      </c>
      <c r="O245" s="5" t="s">
        <v>1</v>
      </c>
      <c r="P245" s="5" t="s">
        <v>1</v>
      </c>
    </row>
    <row r="246" spans="1:16" x14ac:dyDescent="0.2">
      <c r="A246" s="4">
        <v>415</v>
      </c>
      <c r="B246" s="5" t="s">
        <v>1568</v>
      </c>
      <c r="C246" s="5" t="s">
        <v>1563</v>
      </c>
      <c r="D246" s="5" t="s">
        <v>1564</v>
      </c>
      <c r="E246" s="5" t="s">
        <v>1565</v>
      </c>
      <c r="F246" s="5" t="s">
        <v>1566</v>
      </c>
      <c r="G246" s="5" t="s">
        <v>1567</v>
      </c>
      <c r="H246" s="5" t="s">
        <v>216</v>
      </c>
      <c r="I246" s="5" t="s">
        <v>217</v>
      </c>
      <c r="J246" s="5" t="s">
        <v>1</v>
      </c>
      <c r="K246" s="5" t="s">
        <v>1</v>
      </c>
      <c r="L246" s="5" t="s">
        <v>1</v>
      </c>
      <c r="M246" s="5" t="s">
        <v>1</v>
      </c>
      <c r="N246" s="5" t="s">
        <v>1</v>
      </c>
      <c r="O246" s="5" t="s">
        <v>1</v>
      </c>
      <c r="P246" s="5" t="s">
        <v>1</v>
      </c>
    </row>
    <row r="247" spans="1:16" x14ac:dyDescent="0.2">
      <c r="A247" s="4">
        <v>416</v>
      </c>
      <c r="B247" s="5" t="s">
        <v>1573</v>
      </c>
      <c r="C247" s="5" t="s">
        <v>1569</v>
      </c>
      <c r="D247" s="5" t="s">
        <v>1570</v>
      </c>
      <c r="E247" s="5" t="s">
        <v>1571</v>
      </c>
      <c r="F247" s="5" t="s">
        <v>1566</v>
      </c>
      <c r="G247" s="5" t="s">
        <v>1572</v>
      </c>
      <c r="H247" s="5" t="s">
        <v>428</v>
      </c>
      <c r="I247" s="5" t="s">
        <v>217</v>
      </c>
      <c r="J247" s="5" t="s">
        <v>1</v>
      </c>
      <c r="K247" s="5" t="s">
        <v>1</v>
      </c>
      <c r="L247" s="5" t="s">
        <v>1</v>
      </c>
      <c r="M247" s="5" t="s">
        <v>1</v>
      </c>
      <c r="N247" s="5" t="s">
        <v>1</v>
      </c>
      <c r="O247" s="5" t="s">
        <v>1</v>
      </c>
      <c r="P247" s="5" t="s">
        <v>1</v>
      </c>
    </row>
    <row r="248" spans="1:16" x14ac:dyDescent="0.2">
      <c r="A248" s="4">
        <v>417</v>
      </c>
      <c r="B248" s="5" t="s">
        <v>1578</v>
      </c>
      <c r="C248" s="5" t="s">
        <v>1574</v>
      </c>
      <c r="D248" s="5" t="s">
        <v>1575</v>
      </c>
      <c r="E248" s="5" t="s">
        <v>1576</v>
      </c>
      <c r="F248" s="5" t="s">
        <v>1566</v>
      </c>
      <c r="G248" s="5" t="s">
        <v>1577</v>
      </c>
      <c r="H248" s="5" t="s">
        <v>216</v>
      </c>
      <c r="I248" s="5" t="s">
        <v>217</v>
      </c>
      <c r="J248" s="5" t="s">
        <v>1</v>
      </c>
      <c r="K248" s="5" t="s">
        <v>1</v>
      </c>
      <c r="L248" s="5" t="s">
        <v>1</v>
      </c>
      <c r="M248" s="5" t="s">
        <v>1</v>
      </c>
      <c r="N248" s="5" t="s">
        <v>1</v>
      </c>
      <c r="O248" s="5" t="s">
        <v>1</v>
      </c>
      <c r="P248" s="5" t="s">
        <v>1</v>
      </c>
    </row>
    <row r="249" spans="1:16" x14ac:dyDescent="0.2">
      <c r="A249" s="4">
        <v>418</v>
      </c>
      <c r="B249" s="5" t="s">
        <v>1583</v>
      </c>
      <c r="C249" s="5" t="s">
        <v>1579</v>
      </c>
      <c r="D249" s="5" t="s">
        <v>1580</v>
      </c>
      <c r="E249" s="5" t="s">
        <v>1581</v>
      </c>
      <c r="F249" s="5" t="s">
        <v>1566</v>
      </c>
      <c r="G249" s="5" t="s">
        <v>1582</v>
      </c>
      <c r="H249" s="5" t="s">
        <v>216</v>
      </c>
      <c r="I249" s="5" t="s">
        <v>217</v>
      </c>
      <c r="J249" s="5" t="s">
        <v>1</v>
      </c>
      <c r="K249" s="5" t="s">
        <v>1</v>
      </c>
      <c r="L249" s="5" t="s">
        <v>1</v>
      </c>
      <c r="M249" s="5" t="s">
        <v>1</v>
      </c>
      <c r="N249" s="5" t="s">
        <v>1</v>
      </c>
      <c r="O249" s="5" t="s">
        <v>1</v>
      </c>
      <c r="P249" s="5" t="s">
        <v>1</v>
      </c>
    </row>
    <row r="250" spans="1:16" x14ac:dyDescent="0.2">
      <c r="A250" s="4">
        <v>804</v>
      </c>
      <c r="B250" s="5" t="s">
        <v>1</v>
      </c>
      <c r="C250" s="5" t="s">
        <v>1584</v>
      </c>
      <c r="D250" s="5" t="s">
        <v>1</v>
      </c>
      <c r="E250" s="5" t="s">
        <v>1585</v>
      </c>
      <c r="F250" s="5" t="s">
        <v>1586</v>
      </c>
      <c r="G250" s="5" t="s">
        <v>1</v>
      </c>
      <c r="H250" s="5" t="s">
        <v>1</v>
      </c>
      <c r="I250" s="5" t="s">
        <v>269</v>
      </c>
      <c r="J250" s="5" t="s">
        <v>1</v>
      </c>
      <c r="K250" s="5" t="s">
        <v>1</v>
      </c>
      <c r="L250" s="5" t="s">
        <v>1</v>
      </c>
      <c r="M250" s="5" t="s">
        <v>1</v>
      </c>
      <c r="N250" s="5" t="s">
        <v>1</v>
      </c>
      <c r="O250" s="5" t="s">
        <v>1</v>
      </c>
      <c r="P250" s="5" t="s">
        <v>1</v>
      </c>
    </row>
    <row r="251" spans="1:16" x14ac:dyDescent="0.2">
      <c r="A251" s="4">
        <v>805</v>
      </c>
      <c r="B251" s="5" t="s">
        <v>1</v>
      </c>
      <c r="C251" s="5" t="s">
        <v>1587</v>
      </c>
      <c r="D251" s="5" t="s">
        <v>1</v>
      </c>
      <c r="E251" s="5" t="s">
        <v>1588</v>
      </c>
      <c r="F251" s="5" t="s">
        <v>1586</v>
      </c>
      <c r="G251" s="5" t="s">
        <v>1</v>
      </c>
      <c r="H251" s="5" t="s">
        <v>1</v>
      </c>
      <c r="I251" s="5" t="s">
        <v>269</v>
      </c>
      <c r="J251" s="5" t="s">
        <v>1</v>
      </c>
      <c r="K251" s="5" t="s">
        <v>1</v>
      </c>
      <c r="L251" s="5" t="s">
        <v>1</v>
      </c>
      <c r="M251" s="5" t="s">
        <v>1</v>
      </c>
      <c r="N251" s="5" t="s">
        <v>1</v>
      </c>
      <c r="O251" s="5" t="s">
        <v>1</v>
      </c>
      <c r="P251" s="5" t="s">
        <v>1</v>
      </c>
    </row>
    <row r="252" spans="1:16" x14ac:dyDescent="0.2">
      <c r="A252" s="4">
        <v>924</v>
      </c>
      <c r="B252" s="5" t="s">
        <v>723</v>
      </c>
      <c r="C252" s="5" t="s">
        <v>1589</v>
      </c>
      <c r="D252" s="5" t="s">
        <v>1</v>
      </c>
      <c r="E252" s="5" t="s">
        <v>1590</v>
      </c>
      <c r="F252" s="5" t="s">
        <v>433</v>
      </c>
      <c r="G252" s="5" t="s">
        <v>722</v>
      </c>
      <c r="H252" s="5" t="s">
        <v>216</v>
      </c>
      <c r="I252" s="5" t="s">
        <v>217</v>
      </c>
      <c r="J252" s="5" t="s">
        <v>1</v>
      </c>
      <c r="K252" s="5" t="s">
        <v>1</v>
      </c>
      <c r="L252" s="5" t="s">
        <v>1</v>
      </c>
      <c r="M252" s="5" t="s">
        <v>1</v>
      </c>
      <c r="N252" s="5" t="s">
        <v>1</v>
      </c>
      <c r="O252" s="5" t="s">
        <v>1</v>
      </c>
      <c r="P252" s="5" t="s">
        <v>1</v>
      </c>
    </row>
    <row r="253" spans="1:16" x14ac:dyDescent="0.2">
      <c r="A253" s="4">
        <v>419</v>
      </c>
      <c r="B253" s="5" t="s">
        <v>569</v>
      </c>
      <c r="C253" s="5" t="s">
        <v>121</v>
      </c>
      <c r="D253" s="5" t="s">
        <v>1</v>
      </c>
      <c r="E253" s="5" t="s">
        <v>122</v>
      </c>
      <c r="F253" s="5" t="s">
        <v>1</v>
      </c>
      <c r="G253" s="5" t="s">
        <v>568</v>
      </c>
      <c r="H253" s="5" t="s">
        <v>216</v>
      </c>
      <c r="I253" s="5" t="s">
        <v>217</v>
      </c>
      <c r="J253" s="5" t="s">
        <v>947</v>
      </c>
      <c r="K253" s="5" t="s">
        <v>948</v>
      </c>
      <c r="L253" s="5" t="s">
        <v>220</v>
      </c>
      <c r="M253" s="5" t="s">
        <v>949</v>
      </c>
      <c r="N253" s="5" t="s">
        <v>950</v>
      </c>
      <c r="O253" s="5" t="s">
        <v>223</v>
      </c>
      <c r="P253" s="5" t="s">
        <v>951</v>
      </c>
    </row>
    <row r="254" spans="1:16" x14ac:dyDescent="0.2">
      <c r="A254" s="4">
        <v>420</v>
      </c>
      <c r="B254" s="5" t="s">
        <v>192</v>
      </c>
      <c r="C254" s="5" t="s">
        <v>123</v>
      </c>
      <c r="D254" s="5" t="s">
        <v>1</v>
      </c>
      <c r="E254" s="5" t="s">
        <v>124</v>
      </c>
      <c r="F254" s="5" t="s">
        <v>1</v>
      </c>
      <c r="G254" s="5" t="s">
        <v>954</v>
      </c>
      <c r="H254" s="5" t="s">
        <v>216</v>
      </c>
      <c r="I254" s="5" t="s">
        <v>217</v>
      </c>
      <c r="J254" s="5" t="s">
        <v>955</v>
      </c>
      <c r="K254" s="5" t="s">
        <v>956</v>
      </c>
      <c r="L254" s="5" t="s">
        <v>220</v>
      </c>
      <c r="M254" s="5" t="s">
        <v>957</v>
      </c>
      <c r="N254" s="5" t="s">
        <v>958</v>
      </c>
      <c r="O254" s="5" t="s">
        <v>223</v>
      </c>
      <c r="P254" s="5" t="s">
        <v>959</v>
      </c>
    </row>
    <row r="255" spans="1:16" x14ac:dyDescent="0.2">
      <c r="A255" s="4">
        <v>421</v>
      </c>
      <c r="B255" s="5" t="s">
        <v>963</v>
      </c>
      <c r="C255" s="5" t="s">
        <v>125</v>
      </c>
      <c r="D255" s="5" t="s">
        <v>1</v>
      </c>
      <c r="E255" s="5" t="s">
        <v>126</v>
      </c>
      <c r="F255" s="5" t="s">
        <v>1</v>
      </c>
      <c r="G255" s="5" t="s">
        <v>962</v>
      </c>
      <c r="H255" s="5" t="s">
        <v>313</v>
      </c>
      <c r="I255" s="5" t="s">
        <v>217</v>
      </c>
      <c r="J255" s="5" t="s">
        <v>964</v>
      </c>
      <c r="K255" s="5" t="s">
        <v>965</v>
      </c>
      <c r="L255" s="5" t="s">
        <v>220</v>
      </c>
      <c r="M255" s="5" t="s">
        <v>966</v>
      </c>
      <c r="N255" s="5" t="s">
        <v>967</v>
      </c>
      <c r="O255" s="5" t="s">
        <v>223</v>
      </c>
      <c r="P255" s="5" t="s">
        <v>968</v>
      </c>
    </row>
    <row r="256" spans="1:16" x14ac:dyDescent="0.2">
      <c r="A256" s="4">
        <v>933</v>
      </c>
      <c r="B256" s="5" t="s">
        <v>1090</v>
      </c>
      <c r="C256" s="5" t="s">
        <v>1591</v>
      </c>
      <c r="D256" s="5" t="s">
        <v>1</v>
      </c>
      <c r="E256" s="5" t="s">
        <v>1592</v>
      </c>
      <c r="F256" s="5" t="s">
        <v>1070</v>
      </c>
      <c r="G256" s="5" t="s">
        <v>1089</v>
      </c>
      <c r="H256" s="5" t="s">
        <v>216</v>
      </c>
      <c r="I256" s="5" t="s">
        <v>217</v>
      </c>
      <c r="J256" s="5" t="s">
        <v>1</v>
      </c>
      <c r="K256" s="5" t="s">
        <v>1</v>
      </c>
      <c r="L256" s="5" t="s">
        <v>1</v>
      </c>
      <c r="M256" s="5" t="s">
        <v>1</v>
      </c>
      <c r="N256" s="5" t="s">
        <v>1</v>
      </c>
      <c r="O256" s="5" t="s">
        <v>1</v>
      </c>
      <c r="P256" s="5" t="s">
        <v>1</v>
      </c>
    </row>
    <row r="257" spans="1:16" x14ac:dyDescent="0.2">
      <c r="A257" s="4">
        <v>947</v>
      </c>
      <c r="B257" s="5" t="s">
        <v>1529</v>
      </c>
      <c r="C257" s="5" t="s">
        <v>1593</v>
      </c>
      <c r="D257" s="5" t="s">
        <v>1</v>
      </c>
      <c r="E257" s="5" t="s">
        <v>1594</v>
      </c>
      <c r="F257" s="5" t="s">
        <v>526</v>
      </c>
      <c r="G257" s="5" t="s">
        <v>1528</v>
      </c>
      <c r="H257" s="5" t="s">
        <v>216</v>
      </c>
      <c r="I257" s="5" t="s">
        <v>217</v>
      </c>
      <c r="J257" s="5" t="s">
        <v>1</v>
      </c>
      <c r="K257" s="5" t="s">
        <v>1</v>
      </c>
      <c r="L257" s="5" t="s">
        <v>1</v>
      </c>
      <c r="M257" s="5" t="s">
        <v>1</v>
      </c>
      <c r="N257" s="5" t="s">
        <v>1</v>
      </c>
      <c r="O257" s="5" t="s">
        <v>1</v>
      </c>
      <c r="P257" s="5" t="s">
        <v>1</v>
      </c>
    </row>
    <row r="258" spans="1:16" x14ac:dyDescent="0.2">
      <c r="A258" s="4">
        <v>774</v>
      </c>
      <c r="B258" s="5" t="s">
        <v>278</v>
      </c>
      <c r="C258" s="5" t="s">
        <v>1595</v>
      </c>
      <c r="D258" s="5" t="s">
        <v>1</v>
      </c>
      <c r="E258" s="5" t="s">
        <v>1596</v>
      </c>
      <c r="F258" s="5" t="s">
        <v>276</v>
      </c>
      <c r="G258" s="5" t="s">
        <v>277</v>
      </c>
      <c r="H258" s="5" t="s">
        <v>279</v>
      </c>
      <c r="I258" s="5" t="s">
        <v>217</v>
      </c>
      <c r="J258" s="5" t="s">
        <v>1</v>
      </c>
      <c r="K258" s="5" t="s">
        <v>1</v>
      </c>
      <c r="L258" s="5" t="s">
        <v>1</v>
      </c>
      <c r="M258" s="5" t="s">
        <v>1</v>
      </c>
      <c r="N258" s="5" t="s">
        <v>1</v>
      </c>
      <c r="O258" s="5" t="s">
        <v>1</v>
      </c>
      <c r="P258" s="5" t="s">
        <v>1</v>
      </c>
    </row>
    <row r="259" spans="1:16" x14ac:dyDescent="0.2">
      <c r="A259" s="4">
        <v>422</v>
      </c>
      <c r="B259" s="5" t="s">
        <v>1034</v>
      </c>
      <c r="C259" s="5" t="s">
        <v>127</v>
      </c>
      <c r="D259" s="5" t="s">
        <v>1</v>
      </c>
      <c r="E259" s="5" t="s">
        <v>128</v>
      </c>
      <c r="F259" s="5" t="s">
        <v>1</v>
      </c>
      <c r="G259" s="5" t="s">
        <v>1033</v>
      </c>
      <c r="H259" s="5" t="s">
        <v>216</v>
      </c>
      <c r="I259" s="5" t="s">
        <v>217</v>
      </c>
      <c r="J259" s="5" t="s">
        <v>1035</v>
      </c>
      <c r="K259" s="5" t="s">
        <v>1036</v>
      </c>
      <c r="L259" s="5" t="s">
        <v>220</v>
      </c>
      <c r="M259" s="5" t="s">
        <v>1037</v>
      </c>
      <c r="N259" s="5" t="s">
        <v>1038</v>
      </c>
      <c r="O259" s="5" t="s">
        <v>223</v>
      </c>
      <c r="P259" s="5" t="s">
        <v>1039</v>
      </c>
    </row>
    <row r="260" spans="1:16" x14ac:dyDescent="0.2">
      <c r="A260" s="4">
        <v>423</v>
      </c>
      <c r="B260" s="5" t="s">
        <v>1090</v>
      </c>
      <c r="C260" s="5" t="s">
        <v>129</v>
      </c>
      <c r="D260" s="5" t="s">
        <v>1</v>
      </c>
      <c r="E260" s="5" t="s">
        <v>130</v>
      </c>
      <c r="F260" s="5" t="s">
        <v>1</v>
      </c>
      <c r="G260" s="5" t="s">
        <v>1089</v>
      </c>
      <c r="H260" s="5" t="s">
        <v>216</v>
      </c>
      <c r="I260" s="5" t="s">
        <v>217</v>
      </c>
      <c r="J260" s="5" t="s">
        <v>1091</v>
      </c>
      <c r="K260" s="5" t="s">
        <v>1092</v>
      </c>
      <c r="L260" s="5" t="s">
        <v>1093</v>
      </c>
      <c r="M260" s="5" t="s">
        <v>1094</v>
      </c>
      <c r="N260" s="5" t="s">
        <v>1095</v>
      </c>
      <c r="O260" s="5" t="s">
        <v>223</v>
      </c>
      <c r="P260" s="5" t="s">
        <v>1096</v>
      </c>
    </row>
    <row r="261" spans="1:16" x14ac:dyDescent="0.2">
      <c r="A261" s="4">
        <v>1007</v>
      </c>
      <c r="B261" s="5" t="s">
        <v>278</v>
      </c>
      <c r="C261" s="5" t="s">
        <v>1597</v>
      </c>
      <c r="D261" s="5" t="s">
        <v>1</v>
      </c>
      <c r="E261" s="5" t="s">
        <v>1598</v>
      </c>
      <c r="F261" s="5" t="s">
        <v>276</v>
      </c>
      <c r="G261" s="5" t="s">
        <v>277</v>
      </c>
      <c r="H261" s="5" t="s">
        <v>279</v>
      </c>
      <c r="I261" s="5" t="s">
        <v>217</v>
      </c>
      <c r="J261" s="5" t="s">
        <v>554</v>
      </c>
      <c r="K261" s="5" t="s">
        <v>555</v>
      </c>
      <c r="L261" s="5" t="s">
        <v>556</v>
      </c>
      <c r="M261" s="5" t="s">
        <v>557</v>
      </c>
      <c r="N261" s="5" t="s">
        <v>222</v>
      </c>
      <c r="O261" s="5" t="s">
        <v>223</v>
      </c>
      <c r="P261" s="5" t="s">
        <v>558</v>
      </c>
    </row>
    <row r="262" spans="1:16" x14ac:dyDescent="0.2">
      <c r="A262" s="4">
        <v>939</v>
      </c>
      <c r="B262" s="5" t="s">
        <v>1308</v>
      </c>
      <c r="C262" s="5" t="s">
        <v>1599</v>
      </c>
      <c r="D262" s="5" t="s">
        <v>1</v>
      </c>
      <c r="E262" s="5" t="s">
        <v>1600</v>
      </c>
      <c r="F262" s="5" t="s">
        <v>1291</v>
      </c>
      <c r="G262" s="5" t="s">
        <v>1307</v>
      </c>
      <c r="H262" s="5" t="s">
        <v>216</v>
      </c>
      <c r="I262" s="5" t="s">
        <v>217</v>
      </c>
      <c r="J262" s="5" t="s">
        <v>1</v>
      </c>
      <c r="K262" s="5" t="s">
        <v>1</v>
      </c>
      <c r="L262" s="5" t="s">
        <v>1</v>
      </c>
      <c r="M262" s="5" t="s">
        <v>1</v>
      </c>
      <c r="N262" s="5" t="s">
        <v>1</v>
      </c>
      <c r="O262" s="5" t="s">
        <v>1</v>
      </c>
      <c r="P262" s="5" t="s">
        <v>1</v>
      </c>
    </row>
    <row r="263" spans="1:16" x14ac:dyDescent="0.2">
      <c r="A263" s="4">
        <v>424</v>
      </c>
      <c r="B263" s="5" t="s">
        <v>1111</v>
      </c>
      <c r="C263" s="5" t="s">
        <v>131</v>
      </c>
      <c r="D263" s="5" t="s">
        <v>1</v>
      </c>
      <c r="E263" s="5" t="s">
        <v>1601</v>
      </c>
      <c r="F263" s="5" t="s">
        <v>1</v>
      </c>
      <c r="G263" s="5" t="s">
        <v>1110</v>
      </c>
      <c r="H263" s="5" t="s">
        <v>216</v>
      </c>
      <c r="I263" s="5" t="s">
        <v>217</v>
      </c>
      <c r="J263" s="5" t="s">
        <v>1112</v>
      </c>
      <c r="K263" s="5" t="s">
        <v>1113</v>
      </c>
      <c r="L263" s="5" t="s">
        <v>220</v>
      </c>
      <c r="M263" s="5" t="s">
        <v>1114</v>
      </c>
      <c r="N263" s="5" t="s">
        <v>1115</v>
      </c>
      <c r="O263" s="5" t="s">
        <v>223</v>
      </c>
      <c r="P263" s="5" t="s">
        <v>1116</v>
      </c>
    </row>
    <row r="264" spans="1:16" x14ac:dyDescent="0.2">
      <c r="A264" s="4">
        <v>425</v>
      </c>
      <c r="B264" s="5" t="s">
        <v>834</v>
      </c>
      <c r="C264" s="5" t="s">
        <v>133</v>
      </c>
      <c r="D264" s="5" t="s">
        <v>1</v>
      </c>
      <c r="E264" s="5" t="s">
        <v>134</v>
      </c>
      <c r="F264" s="5" t="s">
        <v>1</v>
      </c>
      <c r="G264" s="5" t="s">
        <v>833</v>
      </c>
      <c r="H264" s="5" t="s">
        <v>216</v>
      </c>
      <c r="I264" s="5" t="s">
        <v>217</v>
      </c>
      <c r="J264" s="5" t="s">
        <v>1155</v>
      </c>
      <c r="K264" s="5" t="s">
        <v>1156</v>
      </c>
      <c r="L264" s="5" t="s">
        <v>220</v>
      </c>
      <c r="M264" s="5" t="s">
        <v>1157</v>
      </c>
      <c r="N264" s="5" t="s">
        <v>1158</v>
      </c>
      <c r="O264" s="5" t="s">
        <v>223</v>
      </c>
      <c r="P264" s="5" t="s">
        <v>1159</v>
      </c>
    </row>
    <row r="265" spans="1:16" x14ac:dyDescent="0.2">
      <c r="A265" s="4">
        <v>829</v>
      </c>
      <c r="B265" s="5" t="s">
        <v>1</v>
      </c>
      <c r="C265" s="5" t="s">
        <v>1602</v>
      </c>
      <c r="D265" s="5" t="s">
        <v>1</v>
      </c>
      <c r="E265" s="5" t="s">
        <v>1603</v>
      </c>
      <c r="F265" s="5" t="s">
        <v>1586</v>
      </c>
      <c r="G265" s="5" t="s">
        <v>268</v>
      </c>
      <c r="H265" s="5" t="s">
        <v>1</v>
      </c>
      <c r="I265" s="5" t="s">
        <v>269</v>
      </c>
      <c r="J265" s="5" t="s">
        <v>1</v>
      </c>
      <c r="K265" s="5" t="s">
        <v>1</v>
      </c>
      <c r="L265" s="5" t="s">
        <v>1</v>
      </c>
      <c r="M265" s="5" t="s">
        <v>1</v>
      </c>
      <c r="N265" s="5" t="s">
        <v>1</v>
      </c>
      <c r="O265" s="5" t="s">
        <v>1</v>
      </c>
      <c r="P265" s="5" t="s">
        <v>1</v>
      </c>
    </row>
    <row r="266" spans="1:16" x14ac:dyDescent="0.2">
      <c r="A266" s="4">
        <v>1008</v>
      </c>
      <c r="B266" s="5" t="s">
        <v>278</v>
      </c>
      <c r="C266" s="5" t="s">
        <v>1604</v>
      </c>
      <c r="D266" s="5" t="s">
        <v>1</v>
      </c>
      <c r="E266" s="5" t="s">
        <v>1605</v>
      </c>
      <c r="F266" s="5" t="s">
        <v>276</v>
      </c>
      <c r="G266" s="5" t="s">
        <v>277</v>
      </c>
      <c r="H266" s="5" t="s">
        <v>279</v>
      </c>
      <c r="I266" s="5" t="s">
        <v>217</v>
      </c>
      <c r="J266" s="5" t="s">
        <v>554</v>
      </c>
      <c r="K266" s="5" t="s">
        <v>555</v>
      </c>
      <c r="L266" s="5" t="s">
        <v>556</v>
      </c>
      <c r="M266" s="5" t="s">
        <v>557</v>
      </c>
      <c r="N266" s="5" t="s">
        <v>222</v>
      </c>
      <c r="O266" s="5" t="s">
        <v>223</v>
      </c>
      <c r="P266" s="5" t="s">
        <v>558</v>
      </c>
    </row>
    <row r="267" spans="1:16" x14ac:dyDescent="0.2">
      <c r="A267" s="4">
        <v>426</v>
      </c>
      <c r="B267" s="5" t="s">
        <v>1186</v>
      </c>
      <c r="C267" s="5" t="s">
        <v>135</v>
      </c>
      <c r="D267" s="5" t="s">
        <v>1</v>
      </c>
      <c r="E267" s="5" t="s">
        <v>136</v>
      </c>
      <c r="F267" s="5" t="s">
        <v>1</v>
      </c>
      <c r="G267" s="5" t="s">
        <v>1185</v>
      </c>
      <c r="H267" s="5" t="s">
        <v>216</v>
      </c>
      <c r="I267" s="5" t="s">
        <v>217</v>
      </c>
      <c r="J267" s="5" t="s">
        <v>1187</v>
      </c>
      <c r="K267" s="5" t="s">
        <v>1188</v>
      </c>
      <c r="L267" s="5" t="s">
        <v>220</v>
      </c>
      <c r="M267" s="5" t="s">
        <v>1189</v>
      </c>
      <c r="N267" s="5" t="s">
        <v>1190</v>
      </c>
      <c r="O267" s="5" t="s">
        <v>223</v>
      </c>
      <c r="P267" s="5" t="s">
        <v>1191</v>
      </c>
    </row>
    <row r="268" spans="1:16" x14ac:dyDescent="0.2">
      <c r="A268" s="4">
        <v>928</v>
      </c>
      <c r="B268" s="5" t="s">
        <v>427</v>
      </c>
      <c r="C268" s="5" t="s">
        <v>1606</v>
      </c>
      <c r="D268" s="5" t="s">
        <v>1</v>
      </c>
      <c r="E268" s="5" t="s">
        <v>1607</v>
      </c>
      <c r="F268" s="5" t="s">
        <v>425</v>
      </c>
      <c r="G268" s="5" t="s">
        <v>426</v>
      </c>
      <c r="H268" s="5" t="s">
        <v>428</v>
      </c>
      <c r="I268" s="5" t="s">
        <v>217</v>
      </c>
      <c r="J268" s="5" t="s">
        <v>1</v>
      </c>
      <c r="K268" s="5" t="s">
        <v>1</v>
      </c>
      <c r="L268" s="5" t="s">
        <v>1</v>
      </c>
      <c r="M268" s="5" t="s">
        <v>1</v>
      </c>
      <c r="N268" s="5" t="s">
        <v>1</v>
      </c>
      <c r="O268" s="5" t="s">
        <v>1</v>
      </c>
      <c r="P268" s="5" t="s">
        <v>1</v>
      </c>
    </row>
    <row r="269" spans="1:16" x14ac:dyDescent="0.2">
      <c r="A269" s="4">
        <v>819</v>
      </c>
      <c r="B269" s="5" t="s">
        <v>1090</v>
      </c>
      <c r="C269" s="5" t="s">
        <v>1608</v>
      </c>
      <c r="D269" s="5" t="s">
        <v>1</v>
      </c>
      <c r="E269" s="5" t="s">
        <v>1609</v>
      </c>
      <c r="F269" s="5" t="s">
        <v>1610</v>
      </c>
      <c r="G269" s="5" t="s">
        <v>1089</v>
      </c>
      <c r="H269" s="5" t="s">
        <v>216</v>
      </c>
      <c r="I269" s="5" t="s">
        <v>217</v>
      </c>
      <c r="J269" s="5" t="s">
        <v>1</v>
      </c>
      <c r="K269" s="5" t="s">
        <v>1</v>
      </c>
      <c r="L269" s="5" t="s">
        <v>1</v>
      </c>
      <c r="M269" s="5" t="s">
        <v>1</v>
      </c>
      <c r="N269" s="5" t="s">
        <v>1</v>
      </c>
      <c r="O269" s="5" t="s">
        <v>1</v>
      </c>
      <c r="P269" s="5" t="s">
        <v>1</v>
      </c>
    </row>
    <row r="270" spans="1:16" x14ac:dyDescent="0.2">
      <c r="A270" s="4">
        <v>1009</v>
      </c>
      <c r="B270" s="5" t="s">
        <v>278</v>
      </c>
      <c r="C270" s="5" t="s">
        <v>1611</v>
      </c>
      <c r="D270" s="5" t="s">
        <v>1</v>
      </c>
      <c r="E270" s="5" t="s">
        <v>1612</v>
      </c>
      <c r="F270" s="5" t="s">
        <v>276</v>
      </c>
      <c r="G270" s="5" t="s">
        <v>277</v>
      </c>
      <c r="H270" s="5" t="s">
        <v>279</v>
      </c>
      <c r="I270" s="5" t="s">
        <v>217</v>
      </c>
      <c r="J270" s="5" t="s">
        <v>554</v>
      </c>
      <c r="K270" s="5" t="s">
        <v>555</v>
      </c>
      <c r="L270" s="5" t="s">
        <v>556</v>
      </c>
      <c r="M270" s="5" t="s">
        <v>557</v>
      </c>
      <c r="N270" s="5" t="s">
        <v>222</v>
      </c>
      <c r="O270" s="5" t="s">
        <v>223</v>
      </c>
      <c r="P270" s="5" t="s">
        <v>558</v>
      </c>
    </row>
    <row r="271" spans="1:16" x14ac:dyDescent="0.2">
      <c r="A271" s="4">
        <v>951</v>
      </c>
      <c r="B271" s="5" t="s">
        <v>1</v>
      </c>
      <c r="C271" s="5" t="s">
        <v>1613</v>
      </c>
      <c r="D271" s="5" t="s">
        <v>1</v>
      </c>
      <c r="E271" s="5" t="s">
        <v>1614</v>
      </c>
      <c r="F271" s="5" t="s">
        <v>1</v>
      </c>
      <c r="G271" s="5" t="s">
        <v>268</v>
      </c>
      <c r="H271" s="5" t="s">
        <v>1</v>
      </c>
      <c r="I271" s="5" t="s">
        <v>269</v>
      </c>
      <c r="J271" s="5" t="s">
        <v>1</v>
      </c>
      <c r="K271" s="5" t="s">
        <v>1</v>
      </c>
      <c r="L271" s="5" t="s">
        <v>1</v>
      </c>
      <c r="M271" s="5" t="s">
        <v>1</v>
      </c>
      <c r="N271" s="5" t="s">
        <v>1</v>
      </c>
      <c r="O271" s="5" t="s">
        <v>1</v>
      </c>
      <c r="P271" s="5" t="s">
        <v>1</v>
      </c>
    </row>
    <row r="272" spans="1:16" x14ac:dyDescent="0.2">
      <c r="A272" s="4">
        <v>1010</v>
      </c>
      <c r="B272" s="5" t="s">
        <v>278</v>
      </c>
      <c r="C272" s="5" t="s">
        <v>1615</v>
      </c>
      <c r="D272" s="5" t="s">
        <v>1</v>
      </c>
      <c r="E272" s="5" t="s">
        <v>1616</v>
      </c>
      <c r="F272" s="5" t="s">
        <v>276</v>
      </c>
      <c r="G272" s="5" t="s">
        <v>277</v>
      </c>
      <c r="H272" s="5" t="s">
        <v>279</v>
      </c>
      <c r="I272" s="5" t="s">
        <v>217</v>
      </c>
      <c r="J272" s="5" t="s">
        <v>554</v>
      </c>
      <c r="K272" s="5" t="s">
        <v>555</v>
      </c>
      <c r="L272" s="5" t="s">
        <v>556</v>
      </c>
      <c r="M272" s="5" t="s">
        <v>557</v>
      </c>
      <c r="N272" s="5" t="s">
        <v>222</v>
      </c>
      <c r="O272" s="5" t="s">
        <v>223</v>
      </c>
      <c r="P272" s="5" t="s">
        <v>558</v>
      </c>
    </row>
    <row r="273" spans="1:16" x14ac:dyDescent="0.2">
      <c r="A273" s="4">
        <v>999</v>
      </c>
      <c r="B273" s="5" t="s">
        <v>1127</v>
      </c>
      <c r="C273" s="5" t="s">
        <v>1617</v>
      </c>
      <c r="D273" s="5" t="s">
        <v>1</v>
      </c>
      <c r="E273" s="5" t="s">
        <v>1618</v>
      </c>
      <c r="F273" s="5" t="s">
        <v>1125</v>
      </c>
      <c r="G273" s="5" t="s">
        <v>1126</v>
      </c>
      <c r="H273" s="5" t="s">
        <v>216</v>
      </c>
      <c r="I273" s="5" t="s">
        <v>217</v>
      </c>
      <c r="J273" s="5" t="s">
        <v>1</v>
      </c>
      <c r="K273" s="5" t="s">
        <v>1</v>
      </c>
      <c r="L273" s="5" t="s">
        <v>1</v>
      </c>
      <c r="M273" s="5" t="s">
        <v>1</v>
      </c>
      <c r="N273" s="5" t="s">
        <v>1</v>
      </c>
      <c r="O273" s="5" t="s">
        <v>1</v>
      </c>
      <c r="P273" s="5" t="s">
        <v>1</v>
      </c>
    </row>
    <row r="274" spans="1:16" x14ac:dyDescent="0.2">
      <c r="A274" s="4">
        <v>919</v>
      </c>
      <c r="B274" s="5" t="s">
        <v>278</v>
      </c>
      <c r="C274" s="5" t="s">
        <v>1619</v>
      </c>
      <c r="D274" s="5" t="s">
        <v>1</v>
      </c>
      <c r="E274" s="5" t="s">
        <v>1620</v>
      </c>
      <c r="F274" s="5" t="s">
        <v>276</v>
      </c>
      <c r="G274" s="5" t="s">
        <v>277</v>
      </c>
      <c r="H274" s="5" t="s">
        <v>279</v>
      </c>
      <c r="I274" s="5" t="s">
        <v>217</v>
      </c>
      <c r="J274" s="5" t="s">
        <v>1</v>
      </c>
      <c r="K274" s="5" t="s">
        <v>1</v>
      </c>
      <c r="L274" s="5" t="s">
        <v>1</v>
      </c>
      <c r="M274" s="5" t="s">
        <v>1</v>
      </c>
      <c r="N274" s="5" t="s">
        <v>1</v>
      </c>
      <c r="O274" s="5" t="s">
        <v>1</v>
      </c>
      <c r="P274" s="5" t="s">
        <v>1</v>
      </c>
    </row>
    <row r="275" spans="1:16" x14ac:dyDescent="0.2">
      <c r="A275" s="4">
        <v>930</v>
      </c>
      <c r="B275" s="5" t="s">
        <v>818</v>
      </c>
      <c r="C275" s="5" t="s">
        <v>1621</v>
      </c>
      <c r="D275" s="5" t="s">
        <v>1</v>
      </c>
      <c r="E275" s="5" t="s">
        <v>1622</v>
      </c>
      <c r="F275" s="5" t="s">
        <v>1623</v>
      </c>
      <c r="G275" s="5" t="s">
        <v>817</v>
      </c>
      <c r="H275" s="5" t="s">
        <v>216</v>
      </c>
      <c r="I275" s="5" t="s">
        <v>217</v>
      </c>
      <c r="J275" s="5" t="s">
        <v>1</v>
      </c>
      <c r="K275" s="5" t="s">
        <v>1</v>
      </c>
      <c r="L275" s="5" t="s">
        <v>1</v>
      </c>
      <c r="M275" s="5" t="s">
        <v>1</v>
      </c>
      <c r="N275" s="5" t="s">
        <v>1</v>
      </c>
      <c r="O275" s="5" t="s">
        <v>1</v>
      </c>
      <c r="P275" s="5" t="s">
        <v>1</v>
      </c>
    </row>
    <row r="276" spans="1:16" x14ac:dyDescent="0.2">
      <c r="A276" s="4">
        <v>929</v>
      </c>
      <c r="B276" s="5" t="s">
        <v>917</v>
      </c>
      <c r="C276" s="5" t="s">
        <v>1624</v>
      </c>
      <c r="D276" s="5" t="s">
        <v>1</v>
      </c>
      <c r="E276" s="5" t="s">
        <v>1625</v>
      </c>
      <c r="F276" s="5" t="s">
        <v>915</v>
      </c>
      <c r="G276" s="5" t="s">
        <v>916</v>
      </c>
      <c r="H276" s="5" t="s">
        <v>216</v>
      </c>
      <c r="I276" s="5" t="s">
        <v>217</v>
      </c>
      <c r="J276" s="5" t="s">
        <v>1</v>
      </c>
      <c r="K276" s="5" t="s">
        <v>1</v>
      </c>
      <c r="L276" s="5" t="s">
        <v>1</v>
      </c>
      <c r="M276" s="5" t="s">
        <v>1</v>
      </c>
      <c r="N276" s="5" t="s">
        <v>1</v>
      </c>
      <c r="O276" s="5" t="s">
        <v>1</v>
      </c>
      <c r="P276" s="5" t="s">
        <v>1</v>
      </c>
    </row>
    <row r="277" spans="1:16" x14ac:dyDescent="0.2">
      <c r="A277" s="4">
        <v>841</v>
      </c>
      <c r="B277" s="5" t="s">
        <v>1629</v>
      </c>
      <c r="C277" s="5" t="s">
        <v>1626</v>
      </c>
      <c r="D277" s="5" t="s">
        <v>1</v>
      </c>
      <c r="E277" s="5" t="s">
        <v>1627</v>
      </c>
      <c r="F277" s="5" t="s">
        <v>289</v>
      </c>
      <c r="G277" s="5" t="s">
        <v>1628</v>
      </c>
      <c r="H277" s="5" t="s">
        <v>216</v>
      </c>
      <c r="I277" s="5" t="s">
        <v>1630</v>
      </c>
      <c r="J277" s="5" t="s">
        <v>1</v>
      </c>
      <c r="K277" s="5" t="s">
        <v>1</v>
      </c>
      <c r="L277" s="5" t="s">
        <v>1</v>
      </c>
      <c r="M277" s="5" t="s">
        <v>1</v>
      </c>
      <c r="N277" s="5" t="s">
        <v>1</v>
      </c>
      <c r="O277" s="5" t="s">
        <v>1</v>
      </c>
      <c r="P277" s="5" t="s">
        <v>1</v>
      </c>
    </row>
    <row r="278" spans="1:16" x14ac:dyDescent="0.2">
      <c r="A278" s="4">
        <v>842</v>
      </c>
      <c r="B278" s="5" t="s">
        <v>1635</v>
      </c>
      <c r="C278" s="5" t="s">
        <v>1631</v>
      </c>
      <c r="D278" s="5" t="s">
        <v>1</v>
      </c>
      <c r="E278" s="5" t="s">
        <v>1632</v>
      </c>
      <c r="F278" s="5" t="s">
        <v>1633</v>
      </c>
      <c r="G278" s="5" t="s">
        <v>1634</v>
      </c>
      <c r="H278" s="5" t="s">
        <v>279</v>
      </c>
      <c r="I278" s="5" t="s">
        <v>1630</v>
      </c>
      <c r="J278" s="5" t="s">
        <v>1</v>
      </c>
      <c r="K278" s="5" t="s">
        <v>1</v>
      </c>
      <c r="L278" s="5" t="s">
        <v>1</v>
      </c>
      <c r="M278" s="5" t="s">
        <v>1</v>
      </c>
      <c r="N278" s="5" t="s">
        <v>1</v>
      </c>
      <c r="O278" s="5" t="s">
        <v>1</v>
      </c>
      <c r="P278" s="5" t="s">
        <v>1</v>
      </c>
    </row>
    <row r="279" spans="1:16" x14ac:dyDescent="0.2">
      <c r="A279" s="4">
        <v>843</v>
      </c>
      <c r="B279" s="5" t="s">
        <v>1640</v>
      </c>
      <c r="C279" s="5" t="s">
        <v>1636</v>
      </c>
      <c r="D279" s="5" t="s">
        <v>1</v>
      </c>
      <c r="E279" s="5" t="s">
        <v>1637</v>
      </c>
      <c r="F279" s="5" t="s">
        <v>1638</v>
      </c>
      <c r="G279" s="5" t="s">
        <v>1639</v>
      </c>
      <c r="H279" s="5" t="s">
        <v>1641</v>
      </c>
      <c r="I279" s="5" t="s">
        <v>1630</v>
      </c>
      <c r="J279" s="5" t="s">
        <v>1</v>
      </c>
      <c r="K279" s="5" t="s">
        <v>1</v>
      </c>
      <c r="L279" s="5" t="s">
        <v>1</v>
      </c>
      <c r="M279" s="5" t="s">
        <v>1</v>
      </c>
      <c r="N279" s="5" t="s">
        <v>1</v>
      </c>
      <c r="O279" s="5" t="s">
        <v>1</v>
      </c>
      <c r="P279" s="5" t="s">
        <v>1</v>
      </c>
    </row>
    <row r="280" spans="1:16" x14ac:dyDescent="0.2">
      <c r="A280" s="4">
        <v>844</v>
      </c>
      <c r="B280" s="5" t="s">
        <v>1645</v>
      </c>
      <c r="C280" s="5" t="s">
        <v>1642</v>
      </c>
      <c r="D280" s="5" t="s">
        <v>1</v>
      </c>
      <c r="E280" s="5" t="s">
        <v>1643</v>
      </c>
      <c r="F280" s="5" t="s">
        <v>222</v>
      </c>
      <c r="G280" s="5" t="s">
        <v>1644</v>
      </c>
      <c r="H280" s="5" t="s">
        <v>1646</v>
      </c>
      <c r="I280" s="5" t="s">
        <v>1</v>
      </c>
      <c r="J280" s="5" t="s">
        <v>1</v>
      </c>
      <c r="K280" s="5" t="s">
        <v>1</v>
      </c>
      <c r="L280" s="5" t="s">
        <v>1</v>
      </c>
      <c r="M280" s="5" t="s">
        <v>1</v>
      </c>
      <c r="N280" s="5" t="s">
        <v>1</v>
      </c>
      <c r="O280" s="5" t="s">
        <v>1</v>
      </c>
      <c r="P280" s="5" t="s">
        <v>1</v>
      </c>
    </row>
    <row r="281" spans="1:16" x14ac:dyDescent="0.2">
      <c r="A281" s="4">
        <v>845</v>
      </c>
      <c r="B281" s="5" t="s">
        <v>1650</v>
      </c>
      <c r="C281" s="5" t="s">
        <v>1647</v>
      </c>
      <c r="D281" s="5" t="s">
        <v>1</v>
      </c>
      <c r="E281" s="5" t="s">
        <v>1648</v>
      </c>
      <c r="F281" s="5" t="s">
        <v>222</v>
      </c>
      <c r="G281" s="5" t="s">
        <v>1649</v>
      </c>
      <c r="H281" s="5" t="s">
        <v>216</v>
      </c>
      <c r="I281" s="5" t="s">
        <v>1</v>
      </c>
      <c r="J281" s="5" t="s">
        <v>1</v>
      </c>
      <c r="K281" s="5" t="s">
        <v>1</v>
      </c>
      <c r="L281" s="5" t="s">
        <v>1</v>
      </c>
      <c r="M281" s="5" t="s">
        <v>1</v>
      </c>
      <c r="N281" s="5" t="s">
        <v>1</v>
      </c>
      <c r="O281" s="5" t="s">
        <v>1</v>
      </c>
      <c r="P281" s="5" t="s">
        <v>1</v>
      </c>
    </row>
    <row r="282" spans="1:16" x14ac:dyDescent="0.2">
      <c r="A282" s="4">
        <v>846</v>
      </c>
      <c r="B282" s="5" t="s">
        <v>1654</v>
      </c>
      <c r="C282" s="5" t="s">
        <v>1651</v>
      </c>
      <c r="D282" s="5" t="s">
        <v>1</v>
      </c>
      <c r="E282" s="5" t="s">
        <v>1652</v>
      </c>
      <c r="F282" s="5" t="s">
        <v>222</v>
      </c>
      <c r="G282" s="5" t="s">
        <v>1653</v>
      </c>
      <c r="H282" s="5" t="s">
        <v>1655</v>
      </c>
      <c r="I282" s="5" t="s">
        <v>1630</v>
      </c>
      <c r="J282" s="5" t="s">
        <v>1</v>
      </c>
      <c r="K282" s="5" t="s">
        <v>1</v>
      </c>
      <c r="L282" s="5" t="s">
        <v>1</v>
      </c>
      <c r="M282" s="5" t="s">
        <v>1</v>
      </c>
      <c r="N282" s="5" t="s">
        <v>1</v>
      </c>
      <c r="O282" s="5" t="s">
        <v>1</v>
      </c>
      <c r="P282" s="5" t="s">
        <v>1</v>
      </c>
    </row>
    <row r="283" spans="1:16" x14ac:dyDescent="0.2">
      <c r="A283" s="4">
        <v>847</v>
      </c>
      <c r="B283" s="5" t="s">
        <v>1660</v>
      </c>
      <c r="C283" s="5" t="s">
        <v>1656</v>
      </c>
      <c r="D283" s="5" t="s">
        <v>1</v>
      </c>
      <c r="E283" s="5" t="s">
        <v>1657</v>
      </c>
      <c r="F283" s="5" t="s">
        <v>1658</v>
      </c>
      <c r="G283" s="5" t="s">
        <v>1659</v>
      </c>
      <c r="H283" s="5" t="s">
        <v>216</v>
      </c>
      <c r="I283" s="5" t="s">
        <v>1661</v>
      </c>
      <c r="J283" s="5" t="s">
        <v>1</v>
      </c>
      <c r="K283" s="5" t="s">
        <v>1</v>
      </c>
      <c r="L283" s="5" t="s">
        <v>1</v>
      </c>
      <c r="M283" s="5" t="s">
        <v>1</v>
      </c>
      <c r="N283" s="5" t="s">
        <v>1</v>
      </c>
      <c r="O283" s="5" t="s">
        <v>1</v>
      </c>
      <c r="P283" s="5" t="s">
        <v>1</v>
      </c>
    </row>
    <row r="284" spans="1:16" x14ac:dyDescent="0.2">
      <c r="A284" s="4">
        <v>848</v>
      </c>
      <c r="B284" s="5" t="s">
        <v>1654</v>
      </c>
      <c r="C284" s="5" t="s">
        <v>1662</v>
      </c>
      <c r="D284" s="5" t="s">
        <v>1</v>
      </c>
      <c r="E284" s="5" t="s">
        <v>1663</v>
      </c>
      <c r="F284" s="5" t="s">
        <v>222</v>
      </c>
      <c r="G284" s="5" t="s">
        <v>1653</v>
      </c>
      <c r="H284" s="5" t="s">
        <v>1664</v>
      </c>
      <c r="I284" s="5" t="s">
        <v>1630</v>
      </c>
      <c r="J284" s="5" t="s">
        <v>1</v>
      </c>
      <c r="K284" s="5" t="s">
        <v>1</v>
      </c>
      <c r="L284" s="5" t="s">
        <v>1</v>
      </c>
      <c r="M284" s="5" t="s">
        <v>1</v>
      </c>
      <c r="N284" s="5" t="s">
        <v>1</v>
      </c>
      <c r="O284" s="5" t="s">
        <v>1</v>
      </c>
      <c r="P284" s="5" t="s">
        <v>1</v>
      </c>
    </row>
    <row r="285" spans="1:16" x14ac:dyDescent="0.2">
      <c r="A285" s="4">
        <v>849</v>
      </c>
      <c r="B285" s="5" t="s">
        <v>1</v>
      </c>
      <c r="C285" s="5" t="s">
        <v>1665</v>
      </c>
      <c r="D285" s="5" t="s">
        <v>1</v>
      </c>
      <c r="E285" s="5" t="s">
        <v>1666</v>
      </c>
      <c r="F285" s="5" t="s">
        <v>1319</v>
      </c>
      <c r="G285" s="5" t="s">
        <v>1667</v>
      </c>
      <c r="H285" s="5" t="s">
        <v>1</v>
      </c>
      <c r="I285" s="5" t="s">
        <v>1</v>
      </c>
      <c r="J285" s="5" t="s">
        <v>1</v>
      </c>
      <c r="K285" s="5" t="s">
        <v>1</v>
      </c>
      <c r="L285" s="5" t="s">
        <v>1</v>
      </c>
      <c r="M285" s="5" t="s">
        <v>1</v>
      </c>
      <c r="N285" s="5" t="s">
        <v>1</v>
      </c>
      <c r="O285" s="5" t="s">
        <v>1</v>
      </c>
      <c r="P285" s="5" t="s">
        <v>1</v>
      </c>
    </row>
    <row r="286" spans="1:16" x14ac:dyDescent="0.2">
      <c r="A286" s="4">
        <v>427</v>
      </c>
      <c r="B286" s="5" t="s">
        <v>193</v>
      </c>
      <c r="C286" s="5" t="s">
        <v>137</v>
      </c>
      <c r="D286" s="5" t="s">
        <v>1</v>
      </c>
      <c r="E286" s="5" t="s">
        <v>1668</v>
      </c>
      <c r="F286" s="5" t="s">
        <v>1</v>
      </c>
      <c r="G286" s="5" t="s">
        <v>843</v>
      </c>
      <c r="H286" s="5" t="s">
        <v>216</v>
      </c>
      <c r="I286" s="5" t="s">
        <v>217</v>
      </c>
      <c r="J286" s="5" t="s">
        <v>1316</v>
      </c>
      <c r="K286" s="5" t="s">
        <v>1317</v>
      </c>
      <c r="L286" s="5" t="s">
        <v>220</v>
      </c>
      <c r="M286" s="5" t="s">
        <v>1318</v>
      </c>
      <c r="N286" s="5" t="s">
        <v>1319</v>
      </c>
      <c r="O286" s="5" t="s">
        <v>223</v>
      </c>
      <c r="P286" s="5" t="s">
        <v>1320</v>
      </c>
    </row>
    <row r="287" spans="1:16" x14ac:dyDescent="0.2">
      <c r="A287" s="4">
        <v>428</v>
      </c>
      <c r="B287" s="5" t="s">
        <v>1324</v>
      </c>
      <c r="C287" s="5" t="s">
        <v>139</v>
      </c>
      <c r="D287" s="5" t="s">
        <v>1</v>
      </c>
      <c r="E287" s="5" t="s">
        <v>1669</v>
      </c>
      <c r="F287" s="5" t="s">
        <v>1</v>
      </c>
      <c r="G287" s="5" t="s">
        <v>1323</v>
      </c>
      <c r="H287" s="5" t="s">
        <v>216</v>
      </c>
      <c r="I287" s="5" t="s">
        <v>217</v>
      </c>
      <c r="J287" s="5" t="s">
        <v>1325</v>
      </c>
      <c r="K287" s="5" t="s">
        <v>1326</v>
      </c>
      <c r="L287" s="5" t="s">
        <v>1327</v>
      </c>
      <c r="M287" s="5" t="s">
        <v>1328</v>
      </c>
      <c r="N287" s="5" t="s">
        <v>1319</v>
      </c>
      <c r="O287" s="5" t="s">
        <v>223</v>
      </c>
      <c r="P287" s="5" t="s">
        <v>1329</v>
      </c>
    </row>
    <row r="288" spans="1:16" x14ac:dyDescent="0.2">
      <c r="A288" s="4">
        <v>779</v>
      </c>
      <c r="B288" s="5" t="s">
        <v>192</v>
      </c>
      <c r="C288" s="5" t="s">
        <v>1670</v>
      </c>
      <c r="D288" s="5" t="s">
        <v>1</v>
      </c>
      <c r="E288" s="5" t="s">
        <v>1671</v>
      </c>
      <c r="F288" s="5" t="s">
        <v>567</v>
      </c>
      <c r="G288" s="5" t="s">
        <v>954</v>
      </c>
      <c r="H288" s="5" t="s">
        <v>216</v>
      </c>
      <c r="I288" s="5" t="s">
        <v>217</v>
      </c>
      <c r="J288" s="5" t="s">
        <v>1</v>
      </c>
      <c r="K288" s="5" t="s">
        <v>1</v>
      </c>
      <c r="L288" s="5" t="s">
        <v>1</v>
      </c>
      <c r="M288" s="5" t="s">
        <v>1</v>
      </c>
      <c r="N288" s="5" t="s">
        <v>1</v>
      </c>
      <c r="O288" s="5" t="s">
        <v>1</v>
      </c>
      <c r="P288" s="5" t="s">
        <v>1</v>
      </c>
    </row>
    <row r="289" spans="1:16" x14ac:dyDescent="0.2">
      <c r="A289" s="4">
        <v>807</v>
      </c>
      <c r="B289" s="5" t="s">
        <v>278</v>
      </c>
      <c r="C289" s="5" t="s">
        <v>1672</v>
      </c>
      <c r="D289" s="5" t="s">
        <v>1</v>
      </c>
      <c r="E289" s="5" t="s">
        <v>1673</v>
      </c>
      <c r="F289" s="5" t="s">
        <v>276</v>
      </c>
      <c r="G289" s="5" t="s">
        <v>277</v>
      </c>
      <c r="H289" s="5" t="s">
        <v>279</v>
      </c>
      <c r="I289" s="5" t="s">
        <v>217</v>
      </c>
      <c r="J289" s="5" t="s">
        <v>1</v>
      </c>
      <c r="K289" s="5" t="s">
        <v>1</v>
      </c>
      <c r="L289" s="5" t="s">
        <v>1</v>
      </c>
      <c r="M289" s="5" t="s">
        <v>1</v>
      </c>
      <c r="N289" s="5" t="s">
        <v>1</v>
      </c>
      <c r="O289" s="5" t="s">
        <v>1</v>
      </c>
      <c r="P289" s="5" t="s">
        <v>1</v>
      </c>
    </row>
    <row r="290" spans="1:16" x14ac:dyDescent="0.2">
      <c r="A290" s="4">
        <v>906</v>
      </c>
      <c r="B290" s="5" t="s">
        <v>228</v>
      </c>
      <c r="C290" s="5" t="s">
        <v>1674</v>
      </c>
      <c r="D290" s="5" t="s">
        <v>1</v>
      </c>
      <c r="E290" s="5" t="s">
        <v>1675</v>
      </c>
      <c r="F290" s="5" t="s">
        <v>213</v>
      </c>
      <c r="G290" s="5" t="s">
        <v>227</v>
      </c>
      <c r="H290" s="5" t="s">
        <v>216</v>
      </c>
      <c r="I290" s="5" t="s">
        <v>217</v>
      </c>
      <c r="J290" s="5" t="s">
        <v>1</v>
      </c>
      <c r="K290" s="5" t="s">
        <v>1</v>
      </c>
      <c r="L290" s="5" t="s">
        <v>1</v>
      </c>
      <c r="M290" s="5" t="s">
        <v>1</v>
      </c>
      <c r="N290" s="5" t="s">
        <v>1</v>
      </c>
      <c r="O290" s="5" t="s">
        <v>1</v>
      </c>
      <c r="P290" s="5" t="s">
        <v>1</v>
      </c>
    </row>
    <row r="291" spans="1:16" x14ac:dyDescent="0.2">
      <c r="A291" s="4">
        <v>817</v>
      </c>
      <c r="B291" s="5" t="s">
        <v>1</v>
      </c>
      <c r="C291" s="5" t="s">
        <v>1676</v>
      </c>
      <c r="D291" s="5" t="s">
        <v>1</v>
      </c>
      <c r="E291" s="5" t="s">
        <v>1677</v>
      </c>
      <c r="F291" s="5" t="s">
        <v>1586</v>
      </c>
      <c r="G291" s="5" t="s">
        <v>1</v>
      </c>
      <c r="H291" s="5" t="s">
        <v>1</v>
      </c>
      <c r="I291" s="5" t="s">
        <v>269</v>
      </c>
      <c r="J291" s="5" t="s">
        <v>1</v>
      </c>
      <c r="K291" s="5" t="s">
        <v>1</v>
      </c>
      <c r="L291" s="5" t="s">
        <v>1</v>
      </c>
      <c r="M291" s="5" t="s">
        <v>1</v>
      </c>
      <c r="N291" s="5" t="s">
        <v>1</v>
      </c>
      <c r="O291" s="5" t="s">
        <v>1</v>
      </c>
      <c r="P291" s="5" t="s">
        <v>1</v>
      </c>
    </row>
    <row r="292" spans="1:16" x14ac:dyDescent="0.2">
      <c r="A292" s="4">
        <v>809</v>
      </c>
      <c r="B292" s="5" t="s">
        <v>569</v>
      </c>
      <c r="C292" s="5" t="s">
        <v>1678</v>
      </c>
      <c r="D292" s="5" t="s">
        <v>1</v>
      </c>
      <c r="E292" s="5" t="s">
        <v>1679</v>
      </c>
      <c r="F292" s="5" t="s">
        <v>567</v>
      </c>
      <c r="G292" s="5" t="s">
        <v>568</v>
      </c>
      <c r="H292" s="5" t="s">
        <v>216</v>
      </c>
      <c r="I292" s="5" t="s">
        <v>217</v>
      </c>
      <c r="J292" s="5" t="s">
        <v>1</v>
      </c>
      <c r="K292" s="5" t="s">
        <v>1</v>
      </c>
      <c r="L292" s="5" t="s">
        <v>1</v>
      </c>
      <c r="M292" s="5" t="s">
        <v>1</v>
      </c>
      <c r="N292" s="5" t="s">
        <v>1</v>
      </c>
      <c r="O292" s="5" t="s">
        <v>1</v>
      </c>
      <c r="P292" s="5" t="s">
        <v>1</v>
      </c>
    </row>
    <row r="293" spans="1:16" x14ac:dyDescent="0.2">
      <c r="A293" s="4">
        <v>808</v>
      </c>
      <c r="B293" s="5" t="s">
        <v>1</v>
      </c>
      <c r="C293" s="5" t="s">
        <v>1680</v>
      </c>
      <c r="D293" s="5" t="s">
        <v>1</v>
      </c>
      <c r="E293" s="5" t="s">
        <v>1681</v>
      </c>
      <c r="F293" s="5" t="s">
        <v>1586</v>
      </c>
      <c r="G293" s="5" t="s">
        <v>1</v>
      </c>
      <c r="H293" s="5" t="s">
        <v>1</v>
      </c>
      <c r="I293" s="5" t="s">
        <v>269</v>
      </c>
      <c r="J293" s="5" t="s">
        <v>1</v>
      </c>
      <c r="K293" s="5" t="s">
        <v>1</v>
      </c>
      <c r="L293" s="5" t="s">
        <v>1</v>
      </c>
      <c r="M293" s="5" t="s">
        <v>1</v>
      </c>
      <c r="N293" s="5" t="s">
        <v>1</v>
      </c>
      <c r="O293" s="5" t="s">
        <v>1</v>
      </c>
      <c r="P293" s="5" t="s">
        <v>1</v>
      </c>
    </row>
    <row r="294" spans="1:16" x14ac:dyDescent="0.2">
      <c r="A294" s="4">
        <v>850</v>
      </c>
      <c r="B294" s="5" t="s">
        <v>1685</v>
      </c>
      <c r="C294" s="5" t="s">
        <v>1682</v>
      </c>
      <c r="D294" s="5" t="s">
        <v>1</v>
      </c>
      <c r="E294" s="5" t="s">
        <v>1683</v>
      </c>
      <c r="F294" s="5" t="s">
        <v>222</v>
      </c>
      <c r="G294" s="5" t="s">
        <v>1684</v>
      </c>
      <c r="H294" s="5" t="s">
        <v>216</v>
      </c>
      <c r="I294" s="5" t="s">
        <v>1661</v>
      </c>
      <c r="J294" s="5" t="s">
        <v>1</v>
      </c>
      <c r="K294" s="5" t="s">
        <v>1</v>
      </c>
      <c r="L294" s="5" t="s">
        <v>1</v>
      </c>
      <c r="M294" s="5" t="s">
        <v>1</v>
      </c>
      <c r="N294" s="5" t="s">
        <v>1</v>
      </c>
      <c r="O294" s="5" t="s">
        <v>1</v>
      </c>
      <c r="P294" s="5" t="s">
        <v>1</v>
      </c>
    </row>
    <row r="295" spans="1:16" x14ac:dyDescent="0.2">
      <c r="A295" s="4">
        <v>851</v>
      </c>
      <c r="B295" s="5" t="s">
        <v>1689</v>
      </c>
      <c r="C295" s="5" t="s">
        <v>1686</v>
      </c>
      <c r="D295" s="5" t="s">
        <v>1</v>
      </c>
      <c r="E295" s="5" t="s">
        <v>1687</v>
      </c>
      <c r="F295" s="5" t="s">
        <v>1633</v>
      </c>
      <c r="G295" s="5" t="s">
        <v>1688</v>
      </c>
      <c r="H295" s="5" t="s">
        <v>313</v>
      </c>
      <c r="I295" s="5" t="s">
        <v>1</v>
      </c>
      <c r="J295" s="5" t="s">
        <v>1</v>
      </c>
      <c r="K295" s="5" t="s">
        <v>1</v>
      </c>
      <c r="L295" s="5" t="s">
        <v>1</v>
      </c>
      <c r="M295" s="5" t="s">
        <v>1</v>
      </c>
      <c r="N295" s="5" t="s">
        <v>1</v>
      </c>
      <c r="O295" s="5" t="s">
        <v>1</v>
      </c>
      <c r="P295" s="5" t="s">
        <v>1</v>
      </c>
    </row>
    <row r="296" spans="1:16" x14ac:dyDescent="0.2">
      <c r="A296" s="4">
        <v>852</v>
      </c>
      <c r="B296" s="5" t="s">
        <v>1693</v>
      </c>
      <c r="C296" s="5" t="s">
        <v>1690</v>
      </c>
      <c r="D296" s="5" t="s">
        <v>1</v>
      </c>
      <c r="E296" s="5" t="s">
        <v>1691</v>
      </c>
      <c r="F296" s="5" t="s">
        <v>1638</v>
      </c>
      <c r="G296" s="5" t="s">
        <v>1692</v>
      </c>
      <c r="H296" s="5" t="s">
        <v>977</v>
      </c>
      <c r="I296" s="5" t="s">
        <v>1661</v>
      </c>
      <c r="J296" s="5" t="s">
        <v>1</v>
      </c>
      <c r="K296" s="5" t="s">
        <v>1</v>
      </c>
      <c r="L296" s="5" t="s">
        <v>1</v>
      </c>
      <c r="M296" s="5" t="s">
        <v>1</v>
      </c>
      <c r="N296" s="5" t="s">
        <v>1</v>
      </c>
      <c r="O296" s="5" t="s">
        <v>1</v>
      </c>
      <c r="P296" s="5" t="s">
        <v>1</v>
      </c>
    </row>
    <row r="297" spans="1:16" x14ac:dyDescent="0.2">
      <c r="A297" s="4">
        <v>802</v>
      </c>
      <c r="B297" s="5" t="s">
        <v>574</v>
      </c>
      <c r="C297" s="5" t="s">
        <v>1694</v>
      </c>
      <c r="D297" s="5" t="s">
        <v>1</v>
      </c>
      <c r="E297" s="5" t="s">
        <v>1695</v>
      </c>
      <c r="F297" s="5" t="s">
        <v>572</v>
      </c>
      <c r="G297" s="5" t="s">
        <v>573</v>
      </c>
      <c r="H297" s="5" t="s">
        <v>428</v>
      </c>
      <c r="I297" s="5" t="s">
        <v>217</v>
      </c>
      <c r="J297" s="5" t="s">
        <v>1</v>
      </c>
      <c r="K297" s="5" t="s">
        <v>1</v>
      </c>
      <c r="L297" s="5" t="s">
        <v>1</v>
      </c>
      <c r="M297" s="5" t="s">
        <v>1</v>
      </c>
      <c r="N297" s="5" t="s">
        <v>1</v>
      </c>
      <c r="O297" s="5" t="s">
        <v>1</v>
      </c>
      <c r="P297" s="5" t="s">
        <v>1</v>
      </c>
    </row>
    <row r="298" spans="1:16" x14ac:dyDescent="0.2">
      <c r="A298" s="4">
        <v>935</v>
      </c>
      <c r="B298" s="5" t="s">
        <v>1127</v>
      </c>
      <c r="C298" s="5" t="s">
        <v>1696</v>
      </c>
      <c r="D298" s="5" t="s">
        <v>1</v>
      </c>
      <c r="E298" s="5" t="s">
        <v>1697</v>
      </c>
      <c r="F298" s="5" t="s">
        <v>1125</v>
      </c>
      <c r="G298" s="5" t="s">
        <v>1126</v>
      </c>
      <c r="H298" s="5" t="s">
        <v>216</v>
      </c>
      <c r="I298" s="5" t="s">
        <v>217</v>
      </c>
      <c r="J298" s="5" t="s">
        <v>1</v>
      </c>
      <c r="K298" s="5" t="s">
        <v>1</v>
      </c>
      <c r="L298" s="5" t="s">
        <v>1</v>
      </c>
      <c r="M298" s="5" t="s">
        <v>1</v>
      </c>
      <c r="N298" s="5" t="s">
        <v>1</v>
      </c>
      <c r="O298" s="5" t="s">
        <v>1</v>
      </c>
      <c r="P298" s="5" t="s">
        <v>1</v>
      </c>
    </row>
    <row r="299" spans="1:16" x14ac:dyDescent="0.2">
      <c r="A299" s="4">
        <v>970</v>
      </c>
      <c r="B299" s="5" t="s">
        <v>1701</v>
      </c>
      <c r="C299" s="5" t="s">
        <v>1698</v>
      </c>
      <c r="D299" s="5" t="s">
        <v>1</v>
      </c>
      <c r="E299" s="5" t="s">
        <v>1699</v>
      </c>
      <c r="F299" s="5" t="s">
        <v>1</v>
      </c>
      <c r="G299" s="5" t="s">
        <v>1700</v>
      </c>
      <c r="H299" s="5" t="s">
        <v>216</v>
      </c>
      <c r="I299" s="5" t="s">
        <v>1</v>
      </c>
      <c r="J299" s="5" t="s">
        <v>1</v>
      </c>
      <c r="K299" s="5" t="s">
        <v>1</v>
      </c>
      <c r="L299" s="5" t="s">
        <v>1</v>
      </c>
      <c r="M299" s="5" t="s">
        <v>1</v>
      </c>
      <c r="N299" s="5" t="s">
        <v>1</v>
      </c>
      <c r="O299" s="5" t="s">
        <v>1</v>
      </c>
      <c r="P299" s="5" t="s">
        <v>1</v>
      </c>
    </row>
    <row r="300" spans="1:16" x14ac:dyDescent="0.2">
      <c r="A300" s="4">
        <v>971</v>
      </c>
      <c r="B300" s="5" t="s">
        <v>1705</v>
      </c>
      <c r="C300" s="5" t="s">
        <v>1702</v>
      </c>
      <c r="D300" s="5" t="s">
        <v>1</v>
      </c>
      <c r="E300" s="5" t="s">
        <v>1703</v>
      </c>
      <c r="F300" s="5" t="s">
        <v>1</v>
      </c>
      <c r="G300" s="5" t="s">
        <v>1704</v>
      </c>
      <c r="H300" s="5" t="s">
        <v>216</v>
      </c>
      <c r="I300" s="5" t="s">
        <v>1</v>
      </c>
      <c r="J300" s="5" t="s">
        <v>1</v>
      </c>
      <c r="K300" s="5" t="s">
        <v>1</v>
      </c>
      <c r="L300" s="5" t="s">
        <v>1</v>
      </c>
      <c r="M300" s="5" t="s">
        <v>1</v>
      </c>
      <c r="N300" s="5" t="s">
        <v>1</v>
      </c>
      <c r="O300" s="5" t="s">
        <v>1</v>
      </c>
      <c r="P300" s="5" t="s">
        <v>1</v>
      </c>
    </row>
    <row r="301" spans="1:16" x14ac:dyDescent="0.2">
      <c r="A301" s="4">
        <v>987</v>
      </c>
      <c r="B301" s="5" t="s">
        <v>1709</v>
      </c>
      <c r="C301" s="5" t="s">
        <v>1706</v>
      </c>
      <c r="D301" s="5" t="s">
        <v>1</v>
      </c>
      <c r="E301" s="5" t="s">
        <v>1707</v>
      </c>
      <c r="F301" s="5" t="s">
        <v>1</v>
      </c>
      <c r="G301" s="5" t="s">
        <v>1708</v>
      </c>
      <c r="H301" s="5" t="s">
        <v>428</v>
      </c>
      <c r="I301" s="5" t="s">
        <v>1661</v>
      </c>
      <c r="J301" s="5" t="s">
        <v>1</v>
      </c>
      <c r="K301" s="5" t="s">
        <v>1</v>
      </c>
      <c r="L301" s="5" t="s">
        <v>1</v>
      </c>
      <c r="M301" s="5" t="s">
        <v>1</v>
      </c>
      <c r="N301" s="5" t="s">
        <v>1</v>
      </c>
      <c r="O301" s="5" t="s">
        <v>1</v>
      </c>
      <c r="P301" s="5" t="s">
        <v>1</v>
      </c>
    </row>
    <row r="302" spans="1:16" x14ac:dyDescent="0.2">
      <c r="A302" s="4">
        <v>988</v>
      </c>
      <c r="B302" s="5" t="s">
        <v>1712</v>
      </c>
      <c r="C302" s="5" t="s">
        <v>1710</v>
      </c>
      <c r="D302" s="5" t="s">
        <v>1</v>
      </c>
      <c r="E302" s="5" t="s">
        <v>1711</v>
      </c>
      <c r="F302" s="5" t="s">
        <v>222</v>
      </c>
      <c r="G302" s="5" t="s">
        <v>1644</v>
      </c>
      <c r="H302" s="5" t="s">
        <v>1713</v>
      </c>
      <c r="I302" s="5" t="s">
        <v>1</v>
      </c>
      <c r="J302" s="5" t="s">
        <v>1</v>
      </c>
      <c r="K302" s="5" t="s">
        <v>1</v>
      </c>
      <c r="L302" s="5" t="s">
        <v>1</v>
      </c>
      <c r="M302" s="5" t="s">
        <v>1</v>
      </c>
      <c r="N302" s="5" t="s">
        <v>1</v>
      </c>
      <c r="O302" s="5" t="s">
        <v>1</v>
      </c>
      <c r="P302" s="5" t="s">
        <v>1</v>
      </c>
    </row>
    <row r="303" spans="1:16" x14ac:dyDescent="0.2">
      <c r="A303" s="4">
        <v>972</v>
      </c>
      <c r="B303" s="5" t="s">
        <v>1717</v>
      </c>
      <c r="C303" s="5" t="s">
        <v>1714</v>
      </c>
      <c r="D303" s="5" t="s">
        <v>1</v>
      </c>
      <c r="E303" s="5" t="s">
        <v>1715</v>
      </c>
      <c r="F303" s="5" t="s">
        <v>1</v>
      </c>
      <c r="G303" s="5" t="s">
        <v>1716</v>
      </c>
      <c r="H303" s="5" t="s">
        <v>216</v>
      </c>
      <c r="I303" s="5" t="s">
        <v>1</v>
      </c>
      <c r="J303" s="5" t="s">
        <v>1</v>
      </c>
      <c r="K303" s="5" t="s">
        <v>1</v>
      </c>
      <c r="L303" s="5" t="s">
        <v>1</v>
      </c>
      <c r="M303" s="5" t="s">
        <v>1</v>
      </c>
      <c r="N303" s="5" t="s">
        <v>1</v>
      </c>
      <c r="O303" s="5" t="s">
        <v>1</v>
      </c>
      <c r="P303" s="5" t="s">
        <v>1</v>
      </c>
    </row>
    <row r="304" spans="1:16" x14ac:dyDescent="0.2">
      <c r="A304" s="4">
        <v>973</v>
      </c>
      <c r="B304" s="5" t="s">
        <v>1721</v>
      </c>
      <c r="C304" s="5" t="s">
        <v>1718</v>
      </c>
      <c r="D304" s="5" t="s">
        <v>1</v>
      </c>
      <c r="E304" s="5" t="s">
        <v>1719</v>
      </c>
      <c r="F304" s="5" t="s">
        <v>1</v>
      </c>
      <c r="G304" s="5" t="s">
        <v>1720</v>
      </c>
      <c r="H304" s="5" t="s">
        <v>313</v>
      </c>
      <c r="I304" s="5" t="s">
        <v>1</v>
      </c>
      <c r="J304" s="5" t="s">
        <v>1</v>
      </c>
      <c r="K304" s="5" t="s">
        <v>1</v>
      </c>
      <c r="L304" s="5" t="s">
        <v>1</v>
      </c>
      <c r="M304" s="5" t="s">
        <v>1</v>
      </c>
      <c r="N304" s="5" t="s">
        <v>1</v>
      </c>
      <c r="O304" s="5" t="s">
        <v>1</v>
      </c>
      <c r="P304" s="5" t="s">
        <v>1</v>
      </c>
    </row>
    <row r="305" spans="1:16" x14ac:dyDescent="0.2">
      <c r="A305" s="4">
        <v>974</v>
      </c>
      <c r="B305" s="5" t="s">
        <v>1725</v>
      </c>
      <c r="C305" s="5" t="s">
        <v>1722</v>
      </c>
      <c r="D305" s="5" t="s">
        <v>1</v>
      </c>
      <c r="E305" s="5" t="s">
        <v>1723</v>
      </c>
      <c r="F305" s="5" t="s">
        <v>1</v>
      </c>
      <c r="G305" s="5" t="s">
        <v>1724</v>
      </c>
      <c r="H305" s="5" t="s">
        <v>216</v>
      </c>
      <c r="I305" s="5" t="s">
        <v>1661</v>
      </c>
      <c r="J305" s="5" t="s">
        <v>1</v>
      </c>
      <c r="K305" s="5" t="s">
        <v>1</v>
      </c>
      <c r="L305" s="5" t="s">
        <v>1</v>
      </c>
      <c r="M305" s="5" t="s">
        <v>1</v>
      </c>
      <c r="N305" s="5" t="s">
        <v>1</v>
      </c>
      <c r="O305" s="5" t="s">
        <v>1</v>
      </c>
      <c r="P305" s="5" t="s">
        <v>1</v>
      </c>
    </row>
    <row r="306" spans="1:16" x14ac:dyDescent="0.2">
      <c r="A306" s="4">
        <v>975</v>
      </c>
      <c r="B306" s="5" t="s">
        <v>1729</v>
      </c>
      <c r="C306" s="5" t="s">
        <v>1726</v>
      </c>
      <c r="D306" s="5" t="s">
        <v>1</v>
      </c>
      <c r="E306" s="5" t="s">
        <v>1727</v>
      </c>
      <c r="F306" s="5" t="s">
        <v>1</v>
      </c>
      <c r="G306" s="5" t="s">
        <v>1728</v>
      </c>
      <c r="H306" s="5" t="s">
        <v>216</v>
      </c>
      <c r="I306" s="5" t="s">
        <v>1</v>
      </c>
      <c r="J306" s="5" t="s">
        <v>1</v>
      </c>
      <c r="K306" s="5" t="s">
        <v>1</v>
      </c>
      <c r="L306" s="5" t="s">
        <v>1</v>
      </c>
      <c r="M306" s="5" t="s">
        <v>1</v>
      </c>
      <c r="N306" s="5" t="s">
        <v>1</v>
      </c>
      <c r="O306" s="5" t="s">
        <v>1</v>
      </c>
      <c r="P306" s="5" t="s">
        <v>1</v>
      </c>
    </row>
    <row r="307" spans="1:16" x14ac:dyDescent="0.2">
      <c r="A307" s="4">
        <v>976</v>
      </c>
      <c r="B307" s="5" t="s">
        <v>1733</v>
      </c>
      <c r="C307" s="5" t="s">
        <v>1730</v>
      </c>
      <c r="D307" s="5" t="s">
        <v>1</v>
      </c>
      <c r="E307" s="5" t="s">
        <v>1731</v>
      </c>
      <c r="F307" s="5" t="s">
        <v>1</v>
      </c>
      <c r="G307" s="5" t="s">
        <v>1732</v>
      </c>
      <c r="H307" s="5" t="s">
        <v>216</v>
      </c>
      <c r="I307" s="5" t="s">
        <v>1</v>
      </c>
      <c r="J307" s="5" t="s">
        <v>1</v>
      </c>
      <c r="K307" s="5" t="s">
        <v>1</v>
      </c>
      <c r="L307" s="5" t="s">
        <v>1</v>
      </c>
      <c r="M307" s="5" t="s">
        <v>1</v>
      </c>
      <c r="N307" s="5" t="s">
        <v>1</v>
      </c>
      <c r="O307" s="5" t="s">
        <v>1</v>
      </c>
      <c r="P307" s="5" t="s">
        <v>1</v>
      </c>
    </row>
    <row r="308" spans="1:16" x14ac:dyDescent="0.2">
      <c r="A308" s="4">
        <v>977</v>
      </c>
      <c r="B308" s="5" t="s">
        <v>1701</v>
      </c>
      <c r="C308" s="5" t="s">
        <v>1734</v>
      </c>
      <c r="D308" s="5" t="s">
        <v>1</v>
      </c>
      <c r="E308" s="5" t="s">
        <v>1735</v>
      </c>
      <c r="F308" s="5" t="s">
        <v>1</v>
      </c>
      <c r="G308" s="5" t="s">
        <v>1736</v>
      </c>
      <c r="H308" s="5" t="s">
        <v>216</v>
      </c>
      <c r="I308" s="5" t="s">
        <v>1</v>
      </c>
      <c r="J308" s="5" t="s">
        <v>1</v>
      </c>
      <c r="K308" s="5" t="s">
        <v>1</v>
      </c>
      <c r="L308" s="5" t="s">
        <v>1</v>
      </c>
      <c r="M308" s="5" t="s">
        <v>1</v>
      </c>
      <c r="N308" s="5" t="s">
        <v>1</v>
      </c>
      <c r="O308" s="5" t="s">
        <v>1</v>
      </c>
      <c r="P308" s="5" t="s">
        <v>1</v>
      </c>
    </row>
    <row r="309" spans="1:16" x14ac:dyDescent="0.2">
      <c r="A309" s="4">
        <v>932</v>
      </c>
      <c r="B309" s="5" t="s">
        <v>192</v>
      </c>
      <c r="C309" s="5" t="s">
        <v>1737</v>
      </c>
      <c r="D309" s="5" t="s">
        <v>1</v>
      </c>
      <c r="E309" s="5" t="s">
        <v>1738</v>
      </c>
      <c r="F309" s="5" t="s">
        <v>567</v>
      </c>
      <c r="G309" s="5" t="s">
        <v>954</v>
      </c>
      <c r="H309" s="5" t="s">
        <v>216</v>
      </c>
      <c r="I309" s="5" t="s">
        <v>217</v>
      </c>
      <c r="J309" s="5" t="s">
        <v>1</v>
      </c>
      <c r="K309" s="5" t="s">
        <v>1</v>
      </c>
      <c r="L309" s="5" t="s">
        <v>1</v>
      </c>
      <c r="M309" s="5" t="s">
        <v>1</v>
      </c>
      <c r="N309" s="5" t="s">
        <v>1</v>
      </c>
      <c r="O309" s="5" t="s">
        <v>1</v>
      </c>
      <c r="P309" s="5" t="s">
        <v>1</v>
      </c>
    </row>
    <row r="310" spans="1:16" x14ac:dyDescent="0.2">
      <c r="A310" s="4">
        <v>978</v>
      </c>
      <c r="B310" s="5" t="s">
        <v>1742</v>
      </c>
      <c r="C310" s="5" t="s">
        <v>1739</v>
      </c>
      <c r="D310" s="5" t="s">
        <v>1</v>
      </c>
      <c r="E310" s="5" t="s">
        <v>1740</v>
      </c>
      <c r="F310" s="5" t="s">
        <v>1</v>
      </c>
      <c r="G310" s="5" t="s">
        <v>1741</v>
      </c>
      <c r="H310" s="5" t="s">
        <v>216</v>
      </c>
      <c r="I310" s="5" t="s">
        <v>1661</v>
      </c>
      <c r="J310" s="5" t="s">
        <v>1</v>
      </c>
      <c r="K310" s="5" t="s">
        <v>1</v>
      </c>
      <c r="L310" s="5" t="s">
        <v>1</v>
      </c>
      <c r="M310" s="5" t="s">
        <v>1</v>
      </c>
      <c r="N310" s="5" t="s">
        <v>1</v>
      </c>
      <c r="O310" s="5" t="s">
        <v>1</v>
      </c>
      <c r="P310" s="5" t="s">
        <v>1</v>
      </c>
    </row>
    <row r="311" spans="1:16" x14ac:dyDescent="0.2">
      <c r="A311" s="4">
        <v>429</v>
      </c>
      <c r="B311" s="5" t="s">
        <v>194</v>
      </c>
      <c r="C311" s="5" t="s">
        <v>141</v>
      </c>
      <c r="D311" s="5" t="s">
        <v>1</v>
      </c>
      <c r="E311" s="5" t="s">
        <v>142</v>
      </c>
      <c r="F311" s="5" t="s">
        <v>1</v>
      </c>
      <c r="G311" s="5" t="s">
        <v>1516</v>
      </c>
      <c r="H311" s="5" t="s">
        <v>216</v>
      </c>
      <c r="I311" s="5" t="s">
        <v>217</v>
      </c>
      <c r="J311" s="5" t="s">
        <v>1517</v>
      </c>
      <c r="K311" s="5" t="s">
        <v>1518</v>
      </c>
      <c r="L311" s="5" t="s">
        <v>220</v>
      </c>
      <c r="M311" s="5" t="s">
        <v>1519</v>
      </c>
      <c r="N311" s="5" t="s">
        <v>1520</v>
      </c>
      <c r="O311" s="5" t="s">
        <v>223</v>
      </c>
      <c r="P311" s="5" t="s">
        <v>1521</v>
      </c>
    </row>
    <row r="312" spans="1:16" x14ac:dyDescent="0.2">
      <c r="A312" s="4">
        <v>982</v>
      </c>
      <c r="B312" s="5" t="s">
        <v>1525</v>
      </c>
      <c r="C312" s="5" t="s">
        <v>143</v>
      </c>
      <c r="D312" s="5" t="s">
        <v>1</v>
      </c>
      <c r="E312" s="5" t="s">
        <v>1523</v>
      </c>
      <c r="F312" s="5" t="s">
        <v>526</v>
      </c>
      <c r="G312" s="5" t="s">
        <v>1524</v>
      </c>
      <c r="H312" s="5" t="s">
        <v>216</v>
      </c>
      <c r="I312" s="5" t="s">
        <v>217</v>
      </c>
      <c r="J312" s="5" t="s">
        <v>1</v>
      </c>
      <c r="K312" s="5" t="s">
        <v>1</v>
      </c>
      <c r="L312" s="5" t="s">
        <v>1</v>
      </c>
      <c r="M312" s="5" t="s">
        <v>1</v>
      </c>
      <c r="N312" s="5" t="s">
        <v>1</v>
      </c>
      <c r="O312" s="5" t="s">
        <v>1</v>
      </c>
      <c r="P312" s="5" t="s">
        <v>1</v>
      </c>
    </row>
    <row r="313" spans="1:16" x14ac:dyDescent="0.2">
      <c r="A313" s="4">
        <v>430</v>
      </c>
      <c r="B313" s="5" t="s">
        <v>1529</v>
      </c>
      <c r="C313" s="5" t="s">
        <v>145</v>
      </c>
      <c r="D313" s="5" t="s">
        <v>1</v>
      </c>
      <c r="E313" s="5" t="s">
        <v>146</v>
      </c>
      <c r="F313" s="5" t="s">
        <v>1</v>
      </c>
      <c r="G313" s="5" t="s">
        <v>1528</v>
      </c>
      <c r="H313" s="5" t="s">
        <v>216</v>
      </c>
      <c r="I313" s="5" t="s">
        <v>217</v>
      </c>
      <c r="J313" s="5" t="s">
        <v>1530</v>
      </c>
      <c r="K313" s="5" t="s">
        <v>1531</v>
      </c>
      <c r="L313" s="5" t="s">
        <v>220</v>
      </c>
      <c r="M313" s="5" t="s">
        <v>1532</v>
      </c>
      <c r="N313" s="5" t="s">
        <v>1533</v>
      </c>
      <c r="O313" s="5" t="s">
        <v>223</v>
      </c>
      <c r="P313" s="5" t="s">
        <v>1534</v>
      </c>
    </row>
    <row r="314" spans="1:16" x14ac:dyDescent="0.2">
      <c r="A314" s="4">
        <v>959</v>
      </c>
      <c r="B314" s="5" t="s">
        <v>278</v>
      </c>
      <c r="C314" s="5" t="s">
        <v>1743</v>
      </c>
      <c r="D314" s="5" t="s">
        <v>1</v>
      </c>
      <c r="E314" s="5" t="s">
        <v>1744</v>
      </c>
      <c r="F314" s="5" t="s">
        <v>222</v>
      </c>
      <c r="G314" s="5" t="s">
        <v>277</v>
      </c>
      <c r="H314" s="5" t="s">
        <v>279</v>
      </c>
      <c r="I314" s="5" t="s">
        <v>217</v>
      </c>
      <c r="J314" s="5" t="s">
        <v>1</v>
      </c>
      <c r="K314" s="5" t="s">
        <v>1</v>
      </c>
      <c r="L314" s="5" t="s">
        <v>1</v>
      </c>
      <c r="M314" s="5" t="s">
        <v>1</v>
      </c>
      <c r="N314" s="5" t="s">
        <v>1</v>
      </c>
      <c r="O314" s="5" t="s">
        <v>1</v>
      </c>
      <c r="P314" s="5" t="s">
        <v>1</v>
      </c>
    </row>
    <row r="315" spans="1:16" x14ac:dyDescent="0.2">
      <c r="A315" s="4">
        <v>925</v>
      </c>
      <c r="B315" s="5" t="s">
        <v>849</v>
      </c>
      <c r="C315" s="5" t="s">
        <v>1745</v>
      </c>
      <c r="D315" s="5" t="s">
        <v>1</v>
      </c>
      <c r="E315" s="5" t="s">
        <v>1746</v>
      </c>
      <c r="F315" s="5" t="s">
        <v>847</v>
      </c>
      <c r="G315" s="5" t="s">
        <v>848</v>
      </c>
      <c r="H315" s="5" t="s">
        <v>216</v>
      </c>
      <c r="I315" s="5" t="s">
        <v>217</v>
      </c>
      <c r="J315" s="5" t="s">
        <v>1</v>
      </c>
      <c r="K315" s="5" t="s">
        <v>1</v>
      </c>
      <c r="L315" s="5" t="s">
        <v>1</v>
      </c>
      <c r="M315" s="5" t="s">
        <v>1</v>
      </c>
      <c r="N315" s="5" t="s">
        <v>1</v>
      </c>
      <c r="O315" s="5" t="s">
        <v>1</v>
      </c>
      <c r="P315" s="5" t="s">
        <v>1</v>
      </c>
    </row>
    <row r="316" spans="1:16" x14ac:dyDescent="0.2">
      <c r="A316" s="4">
        <v>431</v>
      </c>
      <c r="B316" s="5" t="s">
        <v>1</v>
      </c>
      <c r="C316" s="5" t="s">
        <v>1747</v>
      </c>
      <c r="D316" s="5" t="s">
        <v>1</v>
      </c>
      <c r="E316" s="5" t="s">
        <v>1748</v>
      </c>
      <c r="F316" s="5" t="s">
        <v>1</v>
      </c>
      <c r="G316" s="5" t="s">
        <v>1749</v>
      </c>
      <c r="H316" s="5" t="s">
        <v>1</v>
      </c>
      <c r="I316" s="5" t="s">
        <v>217</v>
      </c>
      <c r="J316" s="5" t="s">
        <v>1</v>
      </c>
      <c r="K316" s="5" t="s">
        <v>1</v>
      </c>
      <c r="L316" s="5" t="s">
        <v>1</v>
      </c>
      <c r="M316" s="5" t="s">
        <v>1</v>
      </c>
      <c r="N316" s="5" t="s">
        <v>1</v>
      </c>
      <c r="O316" s="5" t="s">
        <v>1</v>
      </c>
      <c r="P316" s="5" t="s">
        <v>1</v>
      </c>
    </row>
    <row r="317" spans="1:16" x14ac:dyDescent="0.2">
      <c r="A317" s="4">
        <v>432</v>
      </c>
      <c r="B317" s="5" t="s">
        <v>1751</v>
      </c>
      <c r="C317" s="5" t="s">
        <v>147</v>
      </c>
      <c r="D317" s="5" t="s">
        <v>1</v>
      </c>
      <c r="E317" s="5" t="s">
        <v>148</v>
      </c>
      <c r="F317" s="5" t="s">
        <v>1</v>
      </c>
      <c r="G317" s="5" t="s">
        <v>1750</v>
      </c>
      <c r="H317" s="5" t="s">
        <v>216</v>
      </c>
      <c r="I317" s="5" t="s">
        <v>217</v>
      </c>
      <c r="J317" s="5" t="s">
        <v>1752</v>
      </c>
      <c r="K317" s="5" t="s">
        <v>1753</v>
      </c>
      <c r="L317" s="5" t="s">
        <v>220</v>
      </c>
      <c r="M317" s="5" t="s">
        <v>1754</v>
      </c>
      <c r="N317" s="5" t="s">
        <v>1755</v>
      </c>
      <c r="O317" s="5" t="s">
        <v>223</v>
      </c>
      <c r="P317" s="5" t="s">
        <v>1756</v>
      </c>
    </row>
    <row r="318" spans="1:16" x14ac:dyDescent="0.2">
      <c r="A318" s="4">
        <v>433</v>
      </c>
      <c r="B318" s="5" t="s">
        <v>1758</v>
      </c>
      <c r="C318" s="5" t="s">
        <v>149</v>
      </c>
      <c r="D318" s="5" t="s">
        <v>1</v>
      </c>
      <c r="E318" s="5" t="s">
        <v>150</v>
      </c>
      <c r="F318" s="5" t="s">
        <v>1</v>
      </c>
      <c r="G318" s="5" t="s">
        <v>1757</v>
      </c>
      <c r="H318" s="5" t="s">
        <v>216</v>
      </c>
      <c r="I318" s="5" t="s">
        <v>217</v>
      </c>
      <c r="J318" s="5" t="s">
        <v>1759</v>
      </c>
      <c r="K318" s="5" t="s">
        <v>1760</v>
      </c>
      <c r="L318" s="5" t="s">
        <v>220</v>
      </c>
      <c r="M318" s="5" t="s">
        <v>490</v>
      </c>
      <c r="N318" s="5" t="s">
        <v>491</v>
      </c>
      <c r="O318" s="5" t="s">
        <v>223</v>
      </c>
      <c r="P318" s="5" t="s">
        <v>492</v>
      </c>
    </row>
    <row r="319" spans="1:16" x14ac:dyDescent="0.2">
      <c r="A319" s="4">
        <v>434</v>
      </c>
      <c r="B319" s="5" t="s">
        <v>1764</v>
      </c>
      <c r="C319" s="5" t="s">
        <v>1761</v>
      </c>
      <c r="D319" s="5" t="s">
        <v>1</v>
      </c>
      <c r="E319" s="5" t="s">
        <v>1762</v>
      </c>
      <c r="F319" s="5" t="s">
        <v>1</v>
      </c>
      <c r="G319" s="5" t="s">
        <v>1763</v>
      </c>
      <c r="H319" s="5" t="s">
        <v>977</v>
      </c>
      <c r="I319" s="5" t="s">
        <v>217</v>
      </c>
      <c r="J319" s="5" t="s">
        <v>1765</v>
      </c>
      <c r="K319" s="5" t="s">
        <v>1766</v>
      </c>
      <c r="L319" s="5" t="s">
        <v>220</v>
      </c>
      <c r="M319" s="5" t="s">
        <v>1767</v>
      </c>
      <c r="N319" s="5" t="s">
        <v>1768</v>
      </c>
      <c r="O319" s="5" t="s">
        <v>223</v>
      </c>
      <c r="P319" s="5" t="s">
        <v>1769</v>
      </c>
    </row>
    <row r="320" spans="1:16" x14ac:dyDescent="0.2">
      <c r="A320" s="4">
        <v>435</v>
      </c>
      <c r="B320" s="5" t="s">
        <v>1771</v>
      </c>
      <c r="C320" s="5" t="s">
        <v>151</v>
      </c>
      <c r="D320" s="5" t="s">
        <v>1</v>
      </c>
      <c r="E320" s="5" t="s">
        <v>152</v>
      </c>
      <c r="F320" s="5" t="s">
        <v>1</v>
      </c>
      <c r="G320" s="5" t="s">
        <v>1770</v>
      </c>
      <c r="H320" s="5" t="s">
        <v>216</v>
      </c>
      <c r="I320" s="5" t="s">
        <v>217</v>
      </c>
      <c r="J320" s="5" t="s">
        <v>1772</v>
      </c>
      <c r="K320" s="5" t="s">
        <v>1773</v>
      </c>
      <c r="L320" s="5" t="s">
        <v>220</v>
      </c>
      <c r="M320" s="5" t="s">
        <v>1774</v>
      </c>
      <c r="N320" s="5" t="s">
        <v>922</v>
      </c>
      <c r="O320" s="5" t="s">
        <v>223</v>
      </c>
      <c r="P320" s="5" t="s">
        <v>923</v>
      </c>
    </row>
    <row r="321" spans="1:16" x14ac:dyDescent="0.2">
      <c r="A321" s="4">
        <v>436</v>
      </c>
      <c r="B321" s="5" t="s">
        <v>273</v>
      </c>
      <c r="C321" s="5" t="s">
        <v>153</v>
      </c>
      <c r="D321" s="5" t="s">
        <v>1</v>
      </c>
      <c r="E321" s="5" t="s">
        <v>1775</v>
      </c>
      <c r="F321" s="5" t="s">
        <v>1</v>
      </c>
      <c r="G321" s="5" t="s">
        <v>272</v>
      </c>
      <c r="H321" s="5" t="s">
        <v>216</v>
      </c>
      <c r="I321" s="5" t="s">
        <v>217</v>
      </c>
      <c r="J321" s="5" t="s">
        <v>1775</v>
      </c>
      <c r="K321" s="5" t="s">
        <v>1776</v>
      </c>
      <c r="L321" s="5" t="s">
        <v>220</v>
      </c>
      <c r="M321" s="5" t="s">
        <v>1777</v>
      </c>
      <c r="N321" s="5" t="s">
        <v>1778</v>
      </c>
      <c r="O321" s="5" t="s">
        <v>223</v>
      </c>
      <c r="P321" s="5" t="s">
        <v>1779</v>
      </c>
    </row>
    <row r="322" spans="1:16" x14ac:dyDescent="0.2">
      <c r="A322" s="4">
        <v>437</v>
      </c>
      <c r="B322" s="5" t="s">
        <v>1782</v>
      </c>
      <c r="C322" s="5" t="s">
        <v>155</v>
      </c>
      <c r="D322" s="5" t="s">
        <v>1</v>
      </c>
      <c r="E322" s="5" t="s">
        <v>1780</v>
      </c>
      <c r="F322" s="5" t="s">
        <v>1</v>
      </c>
      <c r="G322" s="5" t="s">
        <v>1781</v>
      </c>
      <c r="H322" s="5" t="s">
        <v>216</v>
      </c>
      <c r="I322" s="5" t="s">
        <v>217</v>
      </c>
      <c r="J322" s="5" t="s">
        <v>1783</v>
      </c>
      <c r="K322" s="5" t="s">
        <v>1784</v>
      </c>
      <c r="L322" s="5" t="s">
        <v>220</v>
      </c>
      <c r="M322" s="5" t="s">
        <v>1785</v>
      </c>
      <c r="N322" s="5" t="s">
        <v>1379</v>
      </c>
      <c r="O322" s="5" t="s">
        <v>223</v>
      </c>
      <c r="P322" s="5" t="s">
        <v>1380</v>
      </c>
    </row>
    <row r="323" spans="1:16" x14ac:dyDescent="0.2">
      <c r="A323" s="4">
        <v>438</v>
      </c>
      <c r="B323" s="5" t="s">
        <v>1787</v>
      </c>
      <c r="C323" s="5" t="s">
        <v>157</v>
      </c>
      <c r="D323" s="5" t="s">
        <v>1</v>
      </c>
      <c r="E323" s="5" t="s">
        <v>158</v>
      </c>
      <c r="F323" s="5" t="s">
        <v>1</v>
      </c>
      <c r="G323" s="5" t="s">
        <v>1786</v>
      </c>
      <c r="H323" s="5" t="s">
        <v>216</v>
      </c>
      <c r="I323" s="5" t="s">
        <v>217</v>
      </c>
      <c r="J323" s="5" t="s">
        <v>1788</v>
      </c>
      <c r="K323" s="5" t="s">
        <v>1789</v>
      </c>
      <c r="L323" s="5" t="s">
        <v>220</v>
      </c>
      <c r="M323" s="5" t="s">
        <v>1790</v>
      </c>
      <c r="N323" s="5" t="s">
        <v>644</v>
      </c>
      <c r="O323" s="5" t="s">
        <v>223</v>
      </c>
      <c r="P323" s="5" t="s">
        <v>1791</v>
      </c>
    </row>
    <row r="324" spans="1:16" x14ac:dyDescent="0.2">
      <c r="A324" s="4">
        <v>439</v>
      </c>
      <c r="B324" s="5" t="s">
        <v>1172</v>
      </c>
      <c r="C324" s="5" t="s">
        <v>159</v>
      </c>
      <c r="D324" s="5" t="s">
        <v>1</v>
      </c>
      <c r="E324" s="5" t="s">
        <v>1792</v>
      </c>
      <c r="F324" s="5" t="s">
        <v>1</v>
      </c>
      <c r="G324" s="5" t="s">
        <v>1171</v>
      </c>
      <c r="H324" s="5" t="s">
        <v>216</v>
      </c>
      <c r="I324" s="5" t="s">
        <v>217</v>
      </c>
      <c r="J324" s="5" t="s">
        <v>1792</v>
      </c>
      <c r="K324" s="5" t="s">
        <v>1793</v>
      </c>
      <c r="L324" s="5" t="s">
        <v>220</v>
      </c>
      <c r="M324" s="5" t="s">
        <v>1794</v>
      </c>
      <c r="N324" s="5" t="s">
        <v>1795</v>
      </c>
      <c r="O324" s="5" t="s">
        <v>223</v>
      </c>
      <c r="P324" s="5" t="s">
        <v>1796</v>
      </c>
    </row>
    <row r="325" spans="1:16" x14ac:dyDescent="0.2">
      <c r="A325" s="4">
        <v>440</v>
      </c>
      <c r="B325" s="5" t="s">
        <v>195</v>
      </c>
      <c r="C325" s="5" t="s">
        <v>161</v>
      </c>
      <c r="D325" s="5" t="s">
        <v>1</v>
      </c>
      <c r="E325" s="5" t="s">
        <v>1797</v>
      </c>
      <c r="F325" s="5" t="s">
        <v>1</v>
      </c>
      <c r="G325" s="5" t="s">
        <v>1152</v>
      </c>
      <c r="H325" s="5" t="s">
        <v>216</v>
      </c>
      <c r="I325" s="5" t="s">
        <v>217</v>
      </c>
      <c r="J325" s="5" t="s">
        <v>1797</v>
      </c>
      <c r="K325" s="5" t="s">
        <v>1798</v>
      </c>
      <c r="L325" s="5" t="s">
        <v>220</v>
      </c>
      <c r="M325" s="5" t="s">
        <v>1799</v>
      </c>
      <c r="N325" s="5" t="s">
        <v>289</v>
      </c>
      <c r="O325" s="5" t="s">
        <v>223</v>
      </c>
      <c r="P325" s="5" t="s">
        <v>290</v>
      </c>
    </row>
    <row r="326" spans="1:16" x14ac:dyDescent="0.2">
      <c r="A326" s="4">
        <v>979</v>
      </c>
      <c r="B326" s="5" t="s">
        <v>1803</v>
      </c>
      <c r="C326" s="5" t="s">
        <v>1800</v>
      </c>
      <c r="D326" s="5" t="s">
        <v>1</v>
      </c>
      <c r="E326" s="5" t="s">
        <v>1801</v>
      </c>
      <c r="F326" s="5" t="s">
        <v>1</v>
      </c>
      <c r="G326" s="5" t="s">
        <v>1802</v>
      </c>
      <c r="H326" s="5" t="s">
        <v>216</v>
      </c>
      <c r="I326" s="5" t="s">
        <v>1</v>
      </c>
      <c r="J326" s="5" t="s">
        <v>1</v>
      </c>
      <c r="K326" s="5" t="s">
        <v>1</v>
      </c>
      <c r="L326" s="5" t="s">
        <v>1</v>
      </c>
      <c r="M326" s="5" t="s">
        <v>1</v>
      </c>
      <c r="N326" s="5" t="s">
        <v>1</v>
      </c>
      <c r="O326" s="5" t="s">
        <v>1</v>
      </c>
      <c r="P326" s="5" t="s">
        <v>1</v>
      </c>
    </row>
    <row r="327" spans="1:16" x14ac:dyDescent="0.2">
      <c r="A327" s="4">
        <v>441</v>
      </c>
      <c r="B327" s="5" t="s">
        <v>1806</v>
      </c>
      <c r="C327" s="5" t="s">
        <v>163</v>
      </c>
      <c r="D327" s="5" t="s">
        <v>1</v>
      </c>
      <c r="E327" s="5" t="s">
        <v>1804</v>
      </c>
      <c r="F327" s="5" t="s">
        <v>1</v>
      </c>
      <c r="G327" s="5" t="s">
        <v>1805</v>
      </c>
      <c r="H327" s="5" t="s">
        <v>216</v>
      </c>
      <c r="I327" s="5" t="s">
        <v>217</v>
      </c>
      <c r="J327" s="5" t="s">
        <v>1804</v>
      </c>
      <c r="K327" s="5" t="s">
        <v>1807</v>
      </c>
      <c r="L327" s="5" t="s">
        <v>1808</v>
      </c>
      <c r="M327" s="5" t="s">
        <v>1809</v>
      </c>
      <c r="N327" s="5" t="s">
        <v>1810</v>
      </c>
      <c r="O327" s="5" t="s">
        <v>223</v>
      </c>
      <c r="P327" s="5" t="s">
        <v>1811</v>
      </c>
    </row>
    <row r="328" spans="1:16" x14ac:dyDescent="0.2">
      <c r="A328" s="4">
        <v>442</v>
      </c>
      <c r="B328" s="5" t="s">
        <v>1813</v>
      </c>
      <c r="C328" s="5" t="s">
        <v>165</v>
      </c>
      <c r="D328" s="5" t="s">
        <v>1</v>
      </c>
      <c r="E328" s="5" t="s">
        <v>166</v>
      </c>
      <c r="F328" s="5" t="s">
        <v>1</v>
      </c>
      <c r="G328" s="5" t="s">
        <v>1812</v>
      </c>
      <c r="H328" s="5" t="s">
        <v>216</v>
      </c>
      <c r="I328" s="5" t="s">
        <v>217</v>
      </c>
      <c r="J328" s="5" t="s">
        <v>1814</v>
      </c>
      <c r="K328" s="5" t="s">
        <v>1815</v>
      </c>
      <c r="L328" s="5" t="s">
        <v>220</v>
      </c>
      <c r="M328" s="5" t="s">
        <v>1816</v>
      </c>
      <c r="N328" s="5" t="s">
        <v>1319</v>
      </c>
      <c r="O328" s="5" t="s">
        <v>223</v>
      </c>
      <c r="P328" s="5" t="s">
        <v>1817</v>
      </c>
    </row>
    <row r="329" spans="1:16" x14ac:dyDescent="0.2">
      <c r="A329" s="4">
        <v>443</v>
      </c>
      <c r="B329" s="5" t="s">
        <v>1</v>
      </c>
      <c r="C329" s="5" t="s">
        <v>1818</v>
      </c>
      <c r="D329" s="5" t="s">
        <v>1</v>
      </c>
      <c r="E329" s="5" t="s">
        <v>1819</v>
      </c>
      <c r="F329" s="5" t="s">
        <v>1</v>
      </c>
      <c r="G329" s="5" t="s">
        <v>1820</v>
      </c>
      <c r="H329" s="5" t="s">
        <v>1</v>
      </c>
      <c r="I329" s="5" t="s">
        <v>217</v>
      </c>
      <c r="J329" s="5" t="s">
        <v>1819</v>
      </c>
      <c r="K329" s="5" t="s">
        <v>1821</v>
      </c>
      <c r="L329" s="5" t="s">
        <v>220</v>
      </c>
      <c r="M329" s="5" t="s">
        <v>1822</v>
      </c>
      <c r="N329" s="5" t="s">
        <v>1190</v>
      </c>
      <c r="O329" s="5" t="s">
        <v>223</v>
      </c>
      <c r="P329" s="5" t="s">
        <v>1823</v>
      </c>
    </row>
    <row r="330" spans="1:16" x14ac:dyDescent="0.2">
      <c r="A330" s="4">
        <v>444</v>
      </c>
      <c r="B330" s="5" t="s">
        <v>1825</v>
      </c>
      <c r="C330" s="5" t="s">
        <v>167</v>
      </c>
      <c r="D330" s="5" t="s">
        <v>1</v>
      </c>
      <c r="E330" s="5" t="s">
        <v>168</v>
      </c>
      <c r="F330" s="5" t="s">
        <v>1</v>
      </c>
      <c r="G330" s="5" t="s">
        <v>1824</v>
      </c>
      <c r="H330" s="5" t="s">
        <v>216</v>
      </c>
      <c r="I330" s="5" t="s">
        <v>217</v>
      </c>
      <c r="J330" s="5" t="s">
        <v>1826</v>
      </c>
      <c r="K330" s="5" t="s">
        <v>1827</v>
      </c>
      <c r="L330" s="5" t="s">
        <v>220</v>
      </c>
      <c r="M330" s="5" t="s">
        <v>1828</v>
      </c>
      <c r="N330" s="5" t="s">
        <v>1302</v>
      </c>
      <c r="O330" s="5" t="s">
        <v>223</v>
      </c>
      <c r="P330" s="5" t="s">
        <v>1303</v>
      </c>
    </row>
    <row r="331" spans="1:16" x14ac:dyDescent="0.2">
      <c r="A331" s="4">
        <v>445</v>
      </c>
      <c r="B331" s="5" t="s">
        <v>1831</v>
      </c>
      <c r="C331" s="5" t="s">
        <v>169</v>
      </c>
      <c r="D331" s="5" t="s">
        <v>1</v>
      </c>
      <c r="E331" s="5" t="s">
        <v>1829</v>
      </c>
      <c r="F331" s="5" t="s">
        <v>1</v>
      </c>
      <c r="G331" s="5" t="s">
        <v>1830</v>
      </c>
      <c r="H331" s="5" t="s">
        <v>216</v>
      </c>
      <c r="I331" s="5" t="s">
        <v>217</v>
      </c>
      <c r="J331" s="5" t="s">
        <v>1829</v>
      </c>
      <c r="K331" s="5" t="s">
        <v>1832</v>
      </c>
      <c r="L331" s="5" t="s">
        <v>220</v>
      </c>
      <c r="M331" s="5" t="s">
        <v>1833</v>
      </c>
      <c r="N331" s="5" t="s">
        <v>1834</v>
      </c>
      <c r="O331" s="5" t="s">
        <v>223</v>
      </c>
      <c r="P331" s="5" t="s">
        <v>1835</v>
      </c>
    </row>
    <row r="332" spans="1:16" x14ac:dyDescent="0.2">
      <c r="A332" s="4">
        <v>446</v>
      </c>
      <c r="B332" s="5" t="s">
        <v>1838</v>
      </c>
      <c r="C332" s="5" t="s">
        <v>171</v>
      </c>
      <c r="D332" s="5" t="s">
        <v>1</v>
      </c>
      <c r="E332" s="5" t="s">
        <v>1836</v>
      </c>
      <c r="F332" s="5" t="s">
        <v>1</v>
      </c>
      <c r="G332" s="5" t="s">
        <v>1837</v>
      </c>
      <c r="H332" s="5" t="s">
        <v>216</v>
      </c>
      <c r="I332" s="5" t="s">
        <v>217</v>
      </c>
      <c r="J332" s="5" t="s">
        <v>1836</v>
      </c>
      <c r="K332" s="5" t="s">
        <v>1839</v>
      </c>
      <c r="L332" s="5" t="s">
        <v>220</v>
      </c>
      <c r="M332" s="5" t="s">
        <v>1840</v>
      </c>
      <c r="N332" s="5" t="s">
        <v>444</v>
      </c>
      <c r="O332" s="5" t="s">
        <v>223</v>
      </c>
      <c r="P332" s="5" t="s">
        <v>445</v>
      </c>
    </row>
    <row r="333" spans="1:16" x14ac:dyDescent="0.2">
      <c r="A333" s="4">
        <v>447</v>
      </c>
      <c r="B333" s="5" t="s">
        <v>1843</v>
      </c>
      <c r="C333" s="5" t="s">
        <v>173</v>
      </c>
      <c r="D333" s="5" t="s">
        <v>1</v>
      </c>
      <c r="E333" s="5" t="s">
        <v>1841</v>
      </c>
      <c r="F333" s="5" t="s">
        <v>1</v>
      </c>
      <c r="G333" s="5" t="s">
        <v>1842</v>
      </c>
      <c r="H333" s="5" t="s">
        <v>216</v>
      </c>
      <c r="I333" s="5" t="s">
        <v>217</v>
      </c>
      <c r="J333" s="5" t="s">
        <v>1</v>
      </c>
      <c r="K333" s="5" t="s">
        <v>1</v>
      </c>
      <c r="L333" s="5" t="s">
        <v>1</v>
      </c>
      <c r="M333" s="5" t="s">
        <v>1</v>
      </c>
      <c r="N333" s="5" t="s">
        <v>1</v>
      </c>
      <c r="O333" s="5" t="s">
        <v>1</v>
      </c>
      <c r="P333" s="5" t="s">
        <v>1</v>
      </c>
    </row>
    <row r="334" spans="1:16" x14ac:dyDescent="0.2">
      <c r="A334" s="4">
        <v>448</v>
      </c>
      <c r="B334" s="5" t="s">
        <v>1846</v>
      </c>
      <c r="C334" s="5" t="s">
        <v>175</v>
      </c>
      <c r="D334" s="5" t="s">
        <v>1</v>
      </c>
      <c r="E334" s="5" t="s">
        <v>1844</v>
      </c>
      <c r="F334" s="5" t="s">
        <v>1</v>
      </c>
      <c r="G334" s="5" t="s">
        <v>1845</v>
      </c>
      <c r="H334" s="5" t="s">
        <v>216</v>
      </c>
      <c r="I334" s="5" t="s">
        <v>217</v>
      </c>
      <c r="J334" s="5" t="s">
        <v>1847</v>
      </c>
      <c r="K334" s="5" t="s">
        <v>1848</v>
      </c>
      <c r="L334" s="5" t="s">
        <v>220</v>
      </c>
      <c r="M334" s="5" t="s">
        <v>1849</v>
      </c>
      <c r="N334" s="5" t="s">
        <v>1850</v>
      </c>
      <c r="O334" s="5" t="s">
        <v>223</v>
      </c>
      <c r="P334" s="5" t="s">
        <v>1851</v>
      </c>
    </row>
    <row r="335" spans="1:16" x14ac:dyDescent="0.2">
      <c r="A335" s="4">
        <v>944</v>
      </c>
      <c r="B335" s="5" t="s">
        <v>1422</v>
      </c>
      <c r="C335" s="5" t="s">
        <v>1852</v>
      </c>
      <c r="D335" s="5" t="s">
        <v>1</v>
      </c>
      <c r="E335" s="5" t="s">
        <v>1853</v>
      </c>
      <c r="F335" s="5" t="s">
        <v>1415</v>
      </c>
      <c r="G335" s="5" t="s">
        <v>1421</v>
      </c>
      <c r="H335" s="5" t="s">
        <v>216</v>
      </c>
      <c r="I335" s="5" t="s">
        <v>217</v>
      </c>
      <c r="J335" s="5" t="s">
        <v>1</v>
      </c>
      <c r="K335" s="5" t="s">
        <v>1</v>
      </c>
      <c r="L335" s="5" t="s">
        <v>1</v>
      </c>
      <c r="M335" s="5" t="s">
        <v>1</v>
      </c>
      <c r="N335" s="5" t="s">
        <v>1</v>
      </c>
      <c r="O335" s="5" t="s">
        <v>1</v>
      </c>
      <c r="P335" s="5" t="s">
        <v>1</v>
      </c>
    </row>
    <row r="336" spans="1:16" x14ac:dyDescent="0.2">
      <c r="A336" s="4">
        <v>449</v>
      </c>
      <c r="B336" s="5" t="s">
        <v>1</v>
      </c>
      <c r="C336" s="5" t="s">
        <v>62</v>
      </c>
      <c r="D336" s="5" t="s">
        <v>1</v>
      </c>
      <c r="E336" s="5" t="s">
        <v>179</v>
      </c>
      <c r="F336" s="5" t="s">
        <v>1</v>
      </c>
      <c r="G336" s="5" t="s">
        <v>1</v>
      </c>
      <c r="H336" s="5" t="s">
        <v>1</v>
      </c>
      <c r="I336" s="5" t="s">
        <v>269</v>
      </c>
      <c r="J336" s="5" t="s">
        <v>1</v>
      </c>
      <c r="K336" s="5" t="s">
        <v>1</v>
      </c>
      <c r="L336" s="5" t="s">
        <v>1</v>
      </c>
      <c r="M336" s="5" t="s">
        <v>1</v>
      </c>
      <c r="N336" s="5" t="s">
        <v>1</v>
      </c>
      <c r="O336" s="5" t="s">
        <v>1</v>
      </c>
      <c r="P336" s="5" t="s">
        <v>1</v>
      </c>
    </row>
    <row r="337" spans="1:16" x14ac:dyDescent="0.2">
      <c r="A337" s="4">
        <v>450</v>
      </c>
      <c r="B337" s="5" t="s">
        <v>1</v>
      </c>
      <c r="C337" s="5" t="s">
        <v>61</v>
      </c>
      <c r="D337" s="5" t="s">
        <v>1</v>
      </c>
      <c r="E337" s="5" t="s">
        <v>1854</v>
      </c>
      <c r="F337" s="5" t="s">
        <v>1</v>
      </c>
      <c r="G337" s="5" t="s">
        <v>1</v>
      </c>
      <c r="H337" s="5" t="s">
        <v>1</v>
      </c>
      <c r="I337" s="5" t="s">
        <v>269</v>
      </c>
      <c r="J337" s="5" t="s">
        <v>1</v>
      </c>
      <c r="K337" s="5" t="s">
        <v>1</v>
      </c>
      <c r="L337" s="5" t="s">
        <v>1</v>
      </c>
      <c r="M337" s="5" t="s">
        <v>1</v>
      </c>
      <c r="N337" s="5" t="s">
        <v>1</v>
      </c>
      <c r="O337" s="5" t="s">
        <v>1</v>
      </c>
      <c r="P337" s="5" t="s">
        <v>1</v>
      </c>
    </row>
    <row r="338" spans="1:16" x14ac:dyDescent="0.2">
      <c r="A338" s="4">
        <v>1013</v>
      </c>
      <c r="B338" s="5" t="s">
        <v>1</v>
      </c>
      <c r="C338" s="5" t="s">
        <v>63</v>
      </c>
      <c r="D338" s="5" t="s">
        <v>1</v>
      </c>
      <c r="E338" s="5" t="s">
        <v>3</v>
      </c>
      <c r="F338" s="5" t="s">
        <v>1</v>
      </c>
      <c r="G338" s="5" t="s">
        <v>1</v>
      </c>
      <c r="H338" s="5" t="s">
        <v>1</v>
      </c>
      <c r="I338" s="5" t="s">
        <v>269</v>
      </c>
      <c r="J338" s="5" t="s">
        <v>1</v>
      </c>
      <c r="K338" s="5" t="s">
        <v>1</v>
      </c>
      <c r="L338" s="5" t="s">
        <v>1</v>
      </c>
      <c r="M338" s="5" t="s">
        <v>1</v>
      </c>
      <c r="N338" s="5" t="s">
        <v>1</v>
      </c>
      <c r="O338" s="5" t="s">
        <v>1</v>
      </c>
      <c r="P338" s="5" t="s">
        <v>1</v>
      </c>
    </row>
    <row r="339" spans="1:16" x14ac:dyDescent="0.2">
      <c r="A339" s="4">
        <v>452</v>
      </c>
      <c r="B339" s="5" t="s">
        <v>1</v>
      </c>
      <c r="C339" s="5" t="s">
        <v>64</v>
      </c>
      <c r="D339" s="5" t="s">
        <v>1</v>
      </c>
      <c r="E339" s="5" t="s">
        <v>1855</v>
      </c>
      <c r="F339" s="5" t="s">
        <v>1</v>
      </c>
      <c r="G339" s="5" t="s">
        <v>1</v>
      </c>
      <c r="H339" s="5" t="s">
        <v>1</v>
      </c>
      <c r="I339" s="5" t="s">
        <v>269</v>
      </c>
      <c r="J339" s="5" t="s">
        <v>1</v>
      </c>
      <c r="K339" s="5" t="s">
        <v>1</v>
      </c>
      <c r="L339" s="5" t="s">
        <v>1</v>
      </c>
      <c r="M339" s="5" t="s">
        <v>1</v>
      </c>
      <c r="N339" s="5" t="s">
        <v>1</v>
      </c>
      <c r="O339" s="5" t="s">
        <v>1</v>
      </c>
      <c r="P339" s="5" t="s">
        <v>1</v>
      </c>
    </row>
    <row r="340" spans="1:16" x14ac:dyDescent="0.2">
      <c r="A340" s="4">
        <v>453</v>
      </c>
      <c r="B340" s="5" t="s">
        <v>1</v>
      </c>
      <c r="C340" s="5" t="s">
        <v>1856</v>
      </c>
      <c r="D340" s="5" t="s">
        <v>1</v>
      </c>
      <c r="E340" s="5" t="s">
        <v>1857</v>
      </c>
      <c r="F340" s="5" t="s">
        <v>1</v>
      </c>
      <c r="G340" s="5" t="s">
        <v>1</v>
      </c>
      <c r="H340" s="5" t="s">
        <v>1</v>
      </c>
      <c r="I340" s="5" t="s">
        <v>269</v>
      </c>
      <c r="J340" s="5" t="s">
        <v>1</v>
      </c>
      <c r="K340" s="5" t="s">
        <v>1</v>
      </c>
      <c r="L340" s="5" t="s">
        <v>1</v>
      </c>
      <c r="M340" s="5" t="s">
        <v>1</v>
      </c>
      <c r="N340" s="5" t="s">
        <v>1</v>
      </c>
      <c r="O340" s="5" t="s">
        <v>1</v>
      </c>
      <c r="P340" s="5" t="s">
        <v>1</v>
      </c>
    </row>
    <row r="341" spans="1:16" x14ac:dyDescent="0.2">
      <c r="A341" s="4">
        <v>934</v>
      </c>
      <c r="B341" s="5" t="s">
        <v>1090</v>
      </c>
      <c r="C341" s="5" t="s">
        <v>1858</v>
      </c>
      <c r="D341" s="5" t="s">
        <v>1</v>
      </c>
      <c r="E341" s="5" t="s">
        <v>1859</v>
      </c>
      <c r="F341" s="5" t="s">
        <v>1070</v>
      </c>
      <c r="G341" s="5" t="s">
        <v>1089</v>
      </c>
      <c r="H341" s="5" t="s">
        <v>216</v>
      </c>
      <c r="I341" s="5" t="s">
        <v>217</v>
      </c>
      <c r="J341" s="5" t="s">
        <v>1</v>
      </c>
      <c r="K341" s="5" t="s">
        <v>1</v>
      </c>
      <c r="L341" s="5" t="s">
        <v>1</v>
      </c>
      <c r="M341" s="5" t="s">
        <v>1</v>
      </c>
      <c r="N341" s="5" t="s">
        <v>1</v>
      </c>
      <c r="O341" s="5" t="s">
        <v>1</v>
      </c>
      <c r="P341" s="5" t="s">
        <v>1</v>
      </c>
    </row>
    <row r="342" spans="1:16" x14ac:dyDescent="0.2">
      <c r="A342" s="4">
        <v>454</v>
      </c>
      <c r="B342" s="5" t="s">
        <v>1</v>
      </c>
      <c r="C342" s="5" t="s">
        <v>1860</v>
      </c>
      <c r="D342" s="5" t="s">
        <v>1</v>
      </c>
      <c r="E342" s="5" t="s">
        <v>1861</v>
      </c>
      <c r="F342" s="5" t="s">
        <v>1</v>
      </c>
      <c r="G342" s="5" t="s">
        <v>1</v>
      </c>
      <c r="H342" s="5" t="s">
        <v>1</v>
      </c>
      <c r="I342" s="5" t="s">
        <v>1</v>
      </c>
      <c r="J342" s="5" t="s">
        <v>1</v>
      </c>
      <c r="K342" s="5" t="s">
        <v>1</v>
      </c>
      <c r="L342" s="5" t="s">
        <v>1</v>
      </c>
      <c r="M342" s="5" t="s">
        <v>1</v>
      </c>
      <c r="N342" s="5" t="s">
        <v>1</v>
      </c>
      <c r="O342" s="5" t="s">
        <v>1</v>
      </c>
      <c r="P342" s="5" t="s">
        <v>1</v>
      </c>
    </row>
    <row r="343" spans="1:16" x14ac:dyDescent="0.2">
      <c r="A343" s="4">
        <v>455</v>
      </c>
      <c r="B343" s="5" t="s">
        <v>1</v>
      </c>
      <c r="C343" s="5" t="s">
        <v>1862</v>
      </c>
      <c r="D343" s="5" t="s">
        <v>1</v>
      </c>
      <c r="E343" s="5" t="s">
        <v>1863</v>
      </c>
      <c r="F343" s="5" t="s">
        <v>1</v>
      </c>
      <c r="G343" s="5" t="s">
        <v>1</v>
      </c>
      <c r="H343" s="5" t="s">
        <v>1</v>
      </c>
      <c r="I343" s="5" t="s">
        <v>1</v>
      </c>
      <c r="J343" s="5" t="s">
        <v>1</v>
      </c>
      <c r="K343" s="5" t="s">
        <v>1</v>
      </c>
      <c r="L343" s="5" t="s">
        <v>1</v>
      </c>
      <c r="M343" s="5" t="s">
        <v>1</v>
      </c>
      <c r="N343" s="5" t="s">
        <v>1</v>
      </c>
      <c r="O343" s="5" t="s">
        <v>1</v>
      </c>
      <c r="P343" s="5" t="s">
        <v>1</v>
      </c>
    </row>
    <row r="344" spans="1:16" x14ac:dyDescent="0.2">
      <c r="A344" s="4">
        <v>456</v>
      </c>
      <c r="B344" s="5" t="s">
        <v>1</v>
      </c>
      <c r="C344" s="5" t="s">
        <v>1864</v>
      </c>
      <c r="D344" s="5" t="s">
        <v>1</v>
      </c>
      <c r="E344" s="5" t="s">
        <v>1865</v>
      </c>
      <c r="F344" s="5" t="s">
        <v>1</v>
      </c>
      <c r="G344" s="5" t="s">
        <v>1</v>
      </c>
      <c r="H344" s="5" t="s">
        <v>1</v>
      </c>
      <c r="I344" s="5" t="s">
        <v>1</v>
      </c>
      <c r="J344" s="5" t="s">
        <v>1</v>
      </c>
      <c r="K344" s="5" t="s">
        <v>1</v>
      </c>
      <c r="L344" s="5" t="s">
        <v>1</v>
      </c>
      <c r="M344" s="5" t="s">
        <v>1</v>
      </c>
      <c r="N344" s="5" t="s">
        <v>1</v>
      </c>
      <c r="O344" s="5" t="s">
        <v>1</v>
      </c>
      <c r="P344" s="5" t="s">
        <v>1</v>
      </c>
    </row>
    <row r="345" spans="1:16" x14ac:dyDescent="0.2">
      <c r="A345" s="4">
        <v>457</v>
      </c>
      <c r="B345" s="5" t="s">
        <v>1</v>
      </c>
      <c r="C345" s="5" t="s">
        <v>1866</v>
      </c>
      <c r="D345" s="5" t="s">
        <v>1</v>
      </c>
      <c r="E345" s="5" t="s">
        <v>1867</v>
      </c>
      <c r="F345" s="5" t="s">
        <v>1</v>
      </c>
      <c r="G345" s="5" t="s">
        <v>1</v>
      </c>
      <c r="H345" s="5" t="s">
        <v>1</v>
      </c>
      <c r="I345" s="5" t="s">
        <v>1</v>
      </c>
      <c r="J345" s="5" t="s">
        <v>1</v>
      </c>
      <c r="K345" s="5" t="s">
        <v>1</v>
      </c>
      <c r="L345" s="5" t="s">
        <v>1</v>
      </c>
      <c r="M345" s="5" t="s">
        <v>1</v>
      </c>
      <c r="N345" s="5" t="s">
        <v>1</v>
      </c>
      <c r="O345" s="5" t="s">
        <v>1</v>
      </c>
      <c r="P345" s="5" t="s">
        <v>1</v>
      </c>
    </row>
    <row r="346" spans="1:16" x14ac:dyDescent="0.2">
      <c r="A346" s="4">
        <v>458</v>
      </c>
      <c r="B346" s="5" t="s">
        <v>1</v>
      </c>
      <c r="C346" s="5" t="s">
        <v>1868</v>
      </c>
      <c r="D346" s="5" t="s">
        <v>1</v>
      </c>
      <c r="E346" s="5" t="s">
        <v>1869</v>
      </c>
      <c r="F346" s="5" t="s">
        <v>1</v>
      </c>
      <c r="G346" s="5" t="s">
        <v>1</v>
      </c>
      <c r="H346" s="5" t="s">
        <v>1</v>
      </c>
      <c r="I346" s="5" t="s">
        <v>1</v>
      </c>
      <c r="J346" s="5" t="s">
        <v>1</v>
      </c>
      <c r="K346" s="5" t="s">
        <v>1</v>
      </c>
      <c r="L346" s="5" t="s">
        <v>1</v>
      </c>
      <c r="M346" s="5" t="s">
        <v>1</v>
      </c>
      <c r="N346" s="5" t="s">
        <v>1</v>
      </c>
      <c r="O346" s="5" t="s">
        <v>1</v>
      </c>
      <c r="P346" s="5" t="s">
        <v>1</v>
      </c>
    </row>
    <row r="347" spans="1:16" x14ac:dyDescent="0.2">
      <c r="A347" s="4">
        <v>459</v>
      </c>
      <c r="B347" s="5" t="s">
        <v>1</v>
      </c>
      <c r="C347" s="5" t="s">
        <v>1870</v>
      </c>
      <c r="D347" s="5" t="s">
        <v>1</v>
      </c>
      <c r="E347" s="5" t="s">
        <v>1871</v>
      </c>
      <c r="F347" s="5" t="s">
        <v>1</v>
      </c>
      <c r="G347" s="5" t="s">
        <v>1872</v>
      </c>
      <c r="H347" s="5" t="s">
        <v>1</v>
      </c>
      <c r="I347" s="5" t="s">
        <v>1</v>
      </c>
      <c r="J347" s="5" t="s">
        <v>1</v>
      </c>
      <c r="K347" s="5" t="s">
        <v>1</v>
      </c>
      <c r="L347" s="5" t="s">
        <v>1</v>
      </c>
      <c r="M347" s="5" t="s">
        <v>1</v>
      </c>
      <c r="N347" s="5" t="s">
        <v>1</v>
      </c>
      <c r="O347" s="5" t="s">
        <v>1</v>
      </c>
      <c r="P347" s="5" t="s">
        <v>1</v>
      </c>
    </row>
    <row r="348" spans="1:16" x14ac:dyDescent="0.2">
      <c r="A348" s="4">
        <v>460</v>
      </c>
      <c r="B348" s="5" t="s">
        <v>1</v>
      </c>
      <c r="C348" s="5" t="s">
        <v>1873</v>
      </c>
      <c r="D348" s="5" t="s">
        <v>1</v>
      </c>
      <c r="E348" s="5" t="s">
        <v>1874</v>
      </c>
      <c r="F348" s="5" t="s">
        <v>1</v>
      </c>
      <c r="G348" s="5" t="s">
        <v>1</v>
      </c>
      <c r="H348" s="5" t="s">
        <v>1</v>
      </c>
      <c r="I348" s="5" t="s">
        <v>1</v>
      </c>
      <c r="J348" s="5" t="s">
        <v>1</v>
      </c>
      <c r="K348" s="5" t="s">
        <v>1</v>
      </c>
      <c r="L348" s="5" t="s">
        <v>1</v>
      </c>
      <c r="M348" s="5" t="s">
        <v>1</v>
      </c>
      <c r="N348" s="5" t="s">
        <v>1</v>
      </c>
      <c r="O348" s="5" t="s">
        <v>1</v>
      </c>
      <c r="P348" s="5" t="s">
        <v>1</v>
      </c>
    </row>
    <row r="349" spans="1:16" x14ac:dyDescent="0.2">
      <c r="A349" s="4">
        <v>461</v>
      </c>
      <c r="B349" s="5" t="s">
        <v>1</v>
      </c>
      <c r="C349" s="5" t="s">
        <v>1875</v>
      </c>
      <c r="D349" s="5" t="s">
        <v>1</v>
      </c>
      <c r="E349" s="5" t="s">
        <v>1876</v>
      </c>
      <c r="F349" s="5" t="s">
        <v>1</v>
      </c>
      <c r="G349" s="5" t="s">
        <v>1877</v>
      </c>
      <c r="H349" s="5" t="s">
        <v>1</v>
      </c>
      <c r="I349" s="5" t="s">
        <v>1</v>
      </c>
      <c r="J349" s="5" t="s">
        <v>1</v>
      </c>
      <c r="K349" s="5" t="s">
        <v>1</v>
      </c>
      <c r="L349" s="5" t="s">
        <v>1</v>
      </c>
      <c r="M349" s="5" t="s">
        <v>1</v>
      </c>
      <c r="N349" s="5" t="s">
        <v>1</v>
      </c>
      <c r="O349" s="5" t="s">
        <v>1</v>
      </c>
      <c r="P349" s="5" t="s">
        <v>1</v>
      </c>
    </row>
    <row r="350" spans="1:16" x14ac:dyDescent="0.2">
      <c r="A350" s="4">
        <v>462</v>
      </c>
      <c r="B350" s="5" t="s">
        <v>1</v>
      </c>
      <c r="C350" s="5" t="s">
        <v>1878</v>
      </c>
      <c r="D350" s="5" t="s">
        <v>1</v>
      </c>
      <c r="E350" s="5" t="s">
        <v>1879</v>
      </c>
      <c r="F350" s="5" t="s">
        <v>1</v>
      </c>
      <c r="G350" s="5" t="s">
        <v>1</v>
      </c>
      <c r="H350" s="5" t="s">
        <v>1</v>
      </c>
      <c r="I350" s="5" t="s">
        <v>1</v>
      </c>
      <c r="J350" s="5" t="s">
        <v>1</v>
      </c>
      <c r="K350" s="5" t="s">
        <v>1</v>
      </c>
      <c r="L350" s="5" t="s">
        <v>1</v>
      </c>
      <c r="M350" s="5" t="s">
        <v>1</v>
      </c>
      <c r="N350" s="5" t="s">
        <v>1</v>
      </c>
      <c r="O350" s="5" t="s">
        <v>1</v>
      </c>
      <c r="P350" s="5" t="s">
        <v>1</v>
      </c>
    </row>
    <row r="351" spans="1:16" x14ac:dyDescent="0.2">
      <c r="A351" s="4">
        <v>463</v>
      </c>
      <c r="B351" s="5" t="s">
        <v>1</v>
      </c>
      <c r="C351" s="5" t="s">
        <v>1880</v>
      </c>
      <c r="D351" s="5" t="s">
        <v>1</v>
      </c>
      <c r="E351" s="5" t="s">
        <v>1881</v>
      </c>
      <c r="F351" s="5" t="s">
        <v>1</v>
      </c>
      <c r="G351" s="5" t="s">
        <v>1</v>
      </c>
      <c r="H351" s="5" t="s">
        <v>1</v>
      </c>
      <c r="I351" s="5" t="s">
        <v>1</v>
      </c>
      <c r="J351" s="5" t="s">
        <v>1</v>
      </c>
      <c r="K351" s="5" t="s">
        <v>1</v>
      </c>
      <c r="L351" s="5" t="s">
        <v>1</v>
      </c>
      <c r="M351" s="5" t="s">
        <v>1</v>
      </c>
      <c r="N351" s="5" t="s">
        <v>1</v>
      </c>
      <c r="O351" s="5" t="s">
        <v>1</v>
      </c>
      <c r="P351" s="5" t="s">
        <v>1</v>
      </c>
    </row>
    <row r="352" spans="1:16" x14ac:dyDescent="0.2">
      <c r="A352" s="4">
        <v>464</v>
      </c>
      <c r="B352" s="5" t="s">
        <v>1</v>
      </c>
      <c r="C352" s="5" t="s">
        <v>1882</v>
      </c>
      <c r="D352" s="5" t="s">
        <v>1</v>
      </c>
      <c r="E352" s="5" t="s">
        <v>1883</v>
      </c>
      <c r="F352" s="5" t="s">
        <v>1</v>
      </c>
      <c r="G352" s="5" t="s">
        <v>1</v>
      </c>
      <c r="H352" s="5" t="s">
        <v>1</v>
      </c>
      <c r="I352" s="5" t="s">
        <v>1</v>
      </c>
      <c r="J352" s="5" t="s">
        <v>1</v>
      </c>
      <c r="K352" s="5" t="s">
        <v>1</v>
      </c>
      <c r="L352" s="5" t="s">
        <v>1</v>
      </c>
      <c r="M352" s="5" t="s">
        <v>1</v>
      </c>
      <c r="N352" s="5" t="s">
        <v>1</v>
      </c>
      <c r="O352" s="5" t="s">
        <v>1</v>
      </c>
      <c r="P352" s="5" t="s">
        <v>1</v>
      </c>
    </row>
    <row r="353" spans="1:16" x14ac:dyDescent="0.2">
      <c r="A353" s="4">
        <v>465</v>
      </c>
      <c r="B353" s="5" t="s">
        <v>1</v>
      </c>
      <c r="C353" s="5" t="s">
        <v>1884</v>
      </c>
      <c r="D353" s="5" t="s">
        <v>1</v>
      </c>
      <c r="E353" s="5" t="s">
        <v>1885</v>
      </c>
      <c r="F353" s="5" t="s">
        <v>1</v>
      </c>
      <c r="G353" s="5" t="s">
        <v>1</v>
      </c>
      <c r="H353" s="5" t="s">
        <v>1</v>
      </c>
      <c r="I353" s="5" t="s">
        <v>1</v>
      </c>
      <c r="J353" s="5" t="s">
        <v>1</v>
      </c>
      <c r="K353" s="5" t="s">
        <v>1</v>
      </c>
      <c r="L353" s="5" t="s">
        <v>1</v>
      </c>
      <c r="M353" s="5" t="s">
        <v>1</v>
      </c>
      <c r="N353" s="5" t="s">
        <v>1</v>
      </c>
      <c r="O353" s="5" t="s">
        <v>1</v>
      </c>
      <c r="P353" s="5" t="s">
        <v>1</v>
      </c>
    </row>
    <row r="354" spans="1:16" x14ac:dyDescent="0.2">
      <c r="A354" s="4">
        <v>466</v>
      </c>
      <c r="B354" s="5" t="s">
        <v>1</v>
      </c>
      <c r="C354" s="5" t="s">
        <v>1886</v>
      </c>
      <c r="D354" s="5" t="s">
        <v>1</v>
      </c>
      <c r="E354" s="5" t="s">
        <v>1887</v>
      </c>
      <c r="F354" s="5" t="s">
        <v>1</v>
      </c>
      <c r="G354" s="5" t="s">
        <v>1</v>
      </c>
      <c r="H354" s="5" t="s">
        <v>1</v>
      </c>
      <c r="I354" s="5" t="s">
        <v>1</v>
      </c>
      <c r="J354" s="5" t="s">
        <v>1</v>
      </c>
      <c r="K354" s="5" t="s">
        <v>1</v>
      </c>
      <c r="L354" s="5" t="s">
        <v>1</v>
      </c>
      <c r="M354" s="5" t="s">
        <v>1</v>
      </c>
      <c r="N354" s="5" t="s">
        <v>1</v>
      </c>
      <c r="O354" s="5" t="s">
        <v>1</v>
      </c>
      <c r="P354" s="5" t="s">
        <v>1</v>
      </c>
    </row>
    <row r="355" spans="1:16" x14ac:dyDescent="0.2">
      <c r="A355" s="4">
        <v>467</v>
      </c>
      <c r="B355" s="5" t="s">
        <v>1</v>
      </c>
      <c r="C355" s="5" t="s">
        <v>1888</v>
      </c>
      <c r="D355" s="5" t="s">
        <v>1</v>
      </c>
      <c r="E355" s="5" t="s">
        <v>1889</v>
      </c>
      <c r="F355" s="5" t="s">
        <v>1</v>
      </c>
      <c r="G355" s="5" t="s">
        <v>1890</v>
      </c>
      <c r="H355" s="5" t="s">
        <v>1</v>
      </c>
      <c r="I355" s="5" t="s">
        <v>1</v>
      </c>
      <c r="J355" s="5" t="s">
        <v>1</v>
      </c>
      <c r="K355" s="5" t="s">
        <v>1</v>
      </c>
      <c r="L355" s="5" t="s">
        <v>1</v>
      </c>
      <c r="M355" s="5" t="s">
        <v>1</v>
      </c>
      <c r="N355" s="5" t="s">
        <v>1</v>
      </c>
      <c r="O355" s="5" t="s">
        <v>1</v>
      </c>
      <c r="P355" s="5" t="s">
        <v>1</v>
      </c>
    </row>
    <row r="356" spans="1:16" x14ac:dyDescent="0.2">
      <c r="A356" s="4">
        <v>468</v>
      </c>
      <c r="B356" s="5" t="s">
        <v>1</v>
      </c>
      <c r="C356" s="5" t="s">
        <v>1891</v>
      </c>
      <c r="D356" s="5" t="s">
        <v>1</v>
      </c>
      <c r="E356" s="5" t="s">
        <v>1892</v>
      </c>
      <c r="F356" s="5" t="s">
        <v>1</v>
      </c>
      <c r="G356" s="5" t="s">
        <v>1</v>
      </c>
      <c r="H356" s="5" t="s">
        <v>1</v>
      </c>
      <c r="I356" s="5" t="s">
        <v>1</v>
      </c>
      <c r="J356" s="5" t="s">
        <v>1</v>
      </c>
      <c r="K356" s="5" t="s">
        <v>1</v>
      </c>
      <c r="L356" s="5" t="s">
        <v>1</v>
      </c>
      <c r="M356" s="5" t="s">
        <v>1</v>
      </c>
      <c r="N356" s="5" t="s">
        <v>1</v>
      </c>
      <c r="O356" s="5" t="s">
        <v>1</v>
      </c>
      <c r="P356" s="5" t="s">
        <v>1</v>
      </c>
    </row>
    <row r="357" spans="1:16" x14ac:dyDescent="0.2">
      <c r="A357" s="4">
        <v>469</v>
      </c>
      <c r="B357" s="5" t="s">
        <v>1</v>
      </c>
      <c r="C357" s="5" t="s">
        <v>1893</v>
      </c>
      <c r="D357" s="5" t="s">
        <v>1</v>
      </c>
      <c r="E357" s="5" t="s">
        <v>1894</v>
      </c>
      <c r="F357" s="5" t="s">
        <v>1</v>
      </c>
      <c r="G357" s="5" t="s">
        <v>1</v>
      </c>
      <c r="H357" s="5" t="s">
        <v>1</v>
      </c>
      <c r="I357" s="5" t="s">
        <v>1</v>
      </c>
      <c r="J357" s="5" t="s">
        <v>1</v>
      </c>
      <c r="K357" s="5" t="s">
        <v>1</v>
      </c>
      <c r="L357" s="5" t="s">
        <v>1</v>
      </c>
      <c r="M357" s="5" t="s">
        <v>1</v>
      </c>
      <c r="N357" s="5" t="s">
        <v>1</v>
      </c>
      <c r="O357" s="5" t="s">
        <v>1</v>
      </c>
      <c r="P357" s="5" t="s">
        <v>1</v>
      </c>
    </row>
    <row r="358" spans="1:16" x14ac:dyDescent="0.2">
      <c r="A358" s="4">
        <v>470</v>
      </c>
      <c r="B358" s="5" t="s">
        <v>1</v>
      </c>
      <c r="C358" s="5" t="s">
        <v>1895</v>
      </c>
      <c r="D358" s="5" t="s">
        <v>1</v>
      </c>
      <c r="E358" s="5" t="s">
        <v>1896</v>
      </c>
      <c r="F358" s="5" t="s">
        <v>1</v>
      </c>
      <c r="G358" s="5" t="s">
        <v>1</v>
      </c>
      <c r="H358" s="5" t="s">
        <v>1</v>
      </c>
      <c r="I358" s="5" t="s">
        <v>1</v>
      </c>
      <c r="J358" s="5" t="s">
        <v>1</v>
      </c>
      <c r="K358" s="5" t="s">
        <v>1</v>
      </c>
      <c r="L358" s="5" t="s">
        <v>1</v>
      </c>
      <c r="M358" s="5" t="s">
        <v>1</v>
      </c>
      <c r="N358" s="5" t="s">
        <v>1</v>
      </c>
      <c r="O358" s="5" t="s">
        <v>1</v>
      </c>
      <c r="P358" s="5" t="s">
        <v>1</v>
      </c>
    </row>
    <row r="359" spans="1:16" x14ac:dyDescent="0.2">
      <c r="A359" s="4">
        <v>471</v>
      </c>
      <c r="B359" s="5" t="s">
        <v>1</v>
      </c>
      <c r="C359" s="5" t="s">
        <v>1897</v>
      </c>
      <c r="D359" s="5" t="s">
        <v>1</v>
      </c>
      <c r="E359" s="5" t="s">
        <v>1898</v>
      </c>
      <c r="F359" s="5" t="s">
        <v>1</v>
      </c>
      <c r="G359" s="5" t="s">
        <v>1</v>
      </c>
      <c r="H359" s="5" t="s">
        <v>1</v>
      </c>
      <c r="I359" s="5" t="s">
        <v>1</v>
      </c>
      <c r="J359" s="5" t="s">
        <v>1</v>
      </c>
      <c r="K359" s="5" t="s">
        <v>1</v>
      </c>
      <c r="L359" s="5" t="s">
        <v>1</v>
      </c>
      <c r="M359" s="5" t="s">
        <v>1</v>
      </c>
      <c r="N359" s="5" t="s">
        <v>1</v>
      </c>
      <c r="O359" s="5" t="s">
        <v>1</v>
      </c>
      <c r="P359" s="5" t="s">
        <v>1</v>
      </c>
    </row>
    <row r="360" spans="1:16" x14ac:dyDescent="0.2">
      <c r="A360" s="4">
        <v>472</v>
      </c>
      <c r="B360" s="5" t="s">
        <v>1</v>
      </c>
      <c r="C360" s="5" t="s">
        <v>1899</v>
      </c>
      <c r="D360" s="5" t="s">
        <v>1</v>
      </c>
      <c r="E360" s="5" t="s">
        <v>1900</v>
      </c>
      <c r="F360" s="5" t="s">
        <v>1</v>
      </c>
      <c r="G360" s="5" t="s">
        <v>1</v>
      </c>
      <c r="H360" s="5" t="s">
        <v>1</v>
      </c>
      <c r="I360" s="5" t="s">
        <v>1</v>
      </c>
      <c r="J360" s="5" t="s">
        <v>1</v>
      </c>
      <c r="K360" s="5" t="s">
        <v>1</v>
      </c>
      <c r="L360" s="5" t="s">
        <v>1</v>
      </c>
      <c r="M360" s="5" t="s">
        <v>1</v>
      </c>
      <c r="N360" s="5" t="s">
        <v>1</v>
      </c>
      <c r="O360" s="5" t="s">
        <v>1</v>
      </c>
      <c r="P360" s="5" t="s">
        <v>1</v>
      </c>
    </row>
    <row r="361" spans="1:16" x14ac:dyDescent="0.2">
      <c r="A361" s="4">
        <v>473</v>
      </c>
      <c r="B361" s="5" t="s">
        <v>1</v>
      </c>
      <c r="C361" s="5" t="s">
        <v>1901</v>
      </c>
      <c r="D361" s="5" t="s">
        <v>1</v>
      </c>
      <c r="E361" s="5" t="s">
        <v>1902</v>
      </c>
      <c r="F361" s="5" t="s">
        <v>1</v>
      </c>
      <c r="G361" s="5" t="s">
        <v>1</v>
      </c>
      <c r="H361" s="5" t="s">
        <v>1</v>
      </c>
      <c r="I361" s="5" t="s">
        <v>1</v>
      </c>
      <c r="J361" s="5" t="s">
        <v>1</v>
      </c>
      <c r="K361" s="5" t="s">
        <v>1</v>
      </c>
      <c r="L361" s="5" t="s">
        <v>1</v>
      </c>
      <c r="M361" s="5" t="s">
        <v>1</v>
      </c>
      <c r="N361" s="5" t="s">
        <v>1</v>
      </c>
      <c r="O361" s="5" t="s">
        <v>1</v>
      </c>
      <c r="P361" s="5" t="s">
        <v>1</v>
      </c>
    </row>
    <row r="362" spans="1:16" x14ac:dyDescent="0.2">
      <c r="A362" s="4">
        <v>853</v>
      </c>
      <c r="B362" s="5" t="s">
        <v>1906</v>
      </c>
      <c r="C362" s="5" t="s">
        <v>1903</v>
      </c>
      <c r="D362" s="5" t="s">
        <v>1</v>
      </c>
      <c r="E362" s="5" t="s">
        <v>1904</v>
      </c>
      <c r="F362" s="5" t="s">
        <v>222</v>
      </c>
      <c r="G362" s="5" t="s">
        <v>1905</v>
      </c>
      <c r="H362" s="5" t="s">
        <v>216</v>
      </c>
      <c r="I362" s="5" t="s">
        <v>1</v>
      </c>
      <c r="J362" s="5" t="s">
        <v>1</v>
      </c>
      <c r="K362" s="5" t="s">
        <v>1</v>
      </c>
      <c r="L362" s="5" t="s">
        <v>1</v>
      </c>
      <c r="M362" s="5" t="s">
        <v>1</v>
      </c>
      <c r="N362" s="5" t="s">
        <v>1</v>
      </c>
      <c r="O362" s="5" t="s">
        <v>1</v>
      </c>
      <c r="P362" s="5" t="s">
        <v>1</v>
      </c>
    </row>
    <row r="363" spans="1:16" x14ac:dyDescent="0.2">
      <c r="A363" s="4">
        <v>854</v>
      </c>
      <c r="B363" s="5" t="s">
        <v>1</v>
      </c>
      <c r="C363" s="5" t="s">
        <v>1907</v>
      </c>
      <c r="D363" s="5" t="s">
        <v>1</v>
      </c>
      <c r="E363" s="5" t="s">
        <v>1908</v>
      </c>
      <c r="F363" s="5" t="s">
        <v>886</v>
      </c>
      <c r="G363" s="5" t="s">
        <v>1909</v>
      </c>
      <c r="H363" s="5" t="s">
        <v>1</v>
      </c>
      <c r="I363" s="5" t="s">
        <v>1</v>
      </c>
      <c r="J363" s="5" t="s">
        <v>1</v>
      </c>
      <c r="K363" s="5" t="s">
        <v>1</v>
      </c>
      <c r="L363" s="5" t="s">
        <v>1</v>
      </c>
      <c r="M363" s="5" t="s">
        <v>1</v>
      </c>
      <c r="N363" s="5" t="s">
        <v>1</v>
      </c>
      <c r="O363" s="5" t="s">
        <v>1</v>
      </c>
      <c r="P363" s="5" t="s">
        <v>1</v>
      </c>
    </row>
    <row r="364" spans="1:16" x14ac:dyDescent="0.2">
      <c r="A364" s="4">
        <v>855</v>
      </c>
      <c r="B364" s="5" t="s">
        <v>1914</v>
      </c>
      <c r="C364" s="5" t="s">
        <v>1910</v>
      </c>
      <c r="D364" s="5" t="s">
        <v>1</v>
      </c>
      <c r="E364" s="5" t="s">
        <v>1911</v>
      </c>
      <c r="F364" s="5" t="s">
        <v>1912</v>
      </c>
      <c r="G364" s="5" t="s">
        <v>1913</v>
      </c>
      <c r="H364" s="5" t="s">
        <v>216</v>
      </c>
      <c r="I364" s="5" t="s">
        <v>1661</v>
      </c>
      <c r="J364" s="5" t="s">
        <v>1</v>
      </c>
      <c r="K364" s="5" t="s">
        <v>1</v>
      </c>
      <c r="L364" s="5" t="s">
        <v>1</v>
      </c>
      <c r="M364" s="5" t="s">
        <v>1</v>
      </c>
      <c r="N364" s="5" t="s">
        <v>1</v>
      </c>
      <c r="O364" s="5" t="s">
        <v>1</v>
      </c>
      <c r="P364" s="5" t="s">
        <v>1</v>
      </c>
    </row>
    <row r="365" spans="1:16" x14ac:dyDescent="0.2">
      <c r="A365" s="4">
        <v>856</v>
      </c>
      <c r="B365" s="5" t="s">
        <v>1919</v>
      </c>
      <c r="C365" s="5" t="s">
        <v>1915</v>
      </c>
      <c r="D365" s="5" t="s">
        <v>1</v>
      </c>
      <c r="E365" s="5" t="s">
        <v>1916</v>
      </c>
      <c r="F365" s="5" t="s">
        <v>1917</v>
      </c>
      <c r="G365" s="5" t="s">
        <v>1918</v>
      </c>
      <c r="H365" s="5" t="s">
        <v>216</v>
      </c>
      <c r="I365" s="5" t="s">
        <v>1</v>
      </c>
      <c r="J365" s="5" t="s">
        <v>1</v>
      </c>
      <c r="K365" s="5" t="s">
        <v>1</v>
      </c>
      <c r="L365" s="5" t="s">
        <v>1</v>
      </c>
      <c r="M365" s="5" t="s">
        <v>1</v>
      </c>
      <c r="N365" s="5" t="s">
        <v>1</v>
      </c>
      <c r="O365" s="5" t="s">
        <v>1</v>
      </c>
      <c r="P365" s="5" t="s">
        <v>1</v>
      </c>
    </row>
    <row r="366" spans="1:16" x14ac:dyDescent="0.2">
      <c r="A366" s="4">
        <v>857</v>
      </c>
      <c r="B366" s="5" t="s">
        <v>1924</v>
      </c>
      <c r="C366" s="5" t="s">
        <v>1920</v>
      </c>
      <c r="D366" s="5" t="s">
        <v>1</v>
      </c>
      <c r="E366" s="5" t="s">
        <v>1921</v>
      </c>
      <c r="F366" s="5" t="s">
        <v>1922</v>
      </c>
      <c r="G366" s="5" t="s">
        <v>1923</v>
      </c>
      <c r="H366" s="5" t="s">
        <v>216</v>
      </c>
      <c r="I366" s="5" t="s">
        <v>1661</v>
      </c>
      <c r="J366" s="5" t="s">
        <v>1</v>
      </c>
      <c r="K366" s="5" t="s">
        <v>1</v>
      </c>
      <c r="L366" s="5" t="s">
        <v>1</v>
      </c>
      <c r="M366" s="5" t="s">
        <v>1</v>
      </c>
      <c r="N366" s="5" t="s">
        <v>1</v>
      </c>
      <c r="O366" s="5" t="s">
        <v>1</v>
      </c>
      <c r="P366" s="5" t="s">
        <v>1</v>
      </c>
    </row>
    <row r="367" spans="1:16" x14ac:dyDescent="0.2">
      <c r="A367" s="4">
        <v>858</v>
      </c>
      <c r="B367" s="5" t="s">
        <v>1</v>
      </c>
      <c r="C367" s="5" t="s">
        <v>1925</v>
      </c>
      <c r="D367" s="5" t="s">
        <v>1</v>
      </c>
      <c r="E367" s="5" t="s">
        <v>1926</v>
      </c>
      <c r="F367" s="5" t="s">
        <v>222</v>
      </c>
      <c r="G367" s="5" t="s">
        <v>1927</v>
      </c>
      <c r="H367" s="5" t="s">
        <v>1</v>
      </c>
      <c r="I367" s="5" t="s">
        <v>1</v>
      </c>
      <c r="J367" s="5" t="s">
        <v>1</v>
      </c>
      <c r="K367" s="5" t="s">
        <v>1</v>
      </c>
      <c r="L367" s="5" t="s">
        <v>1</v>
      </c>
      <c r="M367" s="5" t="s">
        <v>1</v>
      </c>
      <c r="N367" s="5" t="s">
        <v>1</v>
      </c>
      <c r="O367" s="5" t="s">
        <v>1</v>
      </c>
      <c r="P367" s="5" t="s">
        <v>1</v>
      </c>
    </row>
    <row r="368" spans="1:16" x14ac:dyDescent="0.2">
      <c r="A368" s="4">
        <v>859</v>
      </c>
      <c r="B368" s="5" t="s">
        <v>1931</v>
      </c>
      <c r="C368" s="5" t="s">
        <v>1928</v>
      </c>
      <c r="D368" s="5" t="s">
        <v>1</v>
      </c>
      <c r="E368" s="5" t="s">
        <v>1929</v>
      </c>
      <c r="F368" s="5" t="s">
        <v>1922</v>
      </c>
      <c r="G368" s="5" t="s">
        <v>1930</v>
      </c>
      <c r="H368" s="5" t="s">
        <v>216</v>
      </c>
      <c r="I368" s="5" t="s">
        <v>1661</v>
      </c>
      <c r="J368" s="5" t="s">
        <v>1</v>
      </c>
      <c r="K368" s="5" t="s">
        <v>1</v>
      </c>
      <c r="L368" s="5" t="s">
        <v>1</v>
      </c>
      <c r="M368" s="5" t="s">
        <v>1</v>
      </c>
      <c r="N368" s="5" t="s">
        <v>1</v>
      </c>
      <c r="O368" s="5" t="s">
        <v>1</v>
      </c>
      <c r="P368" s="5" t="s">
        <v>1</v>
      </c>
    </row>
    <row r="369" spans="1:16" x14ac:dyDescent="0.2">
      <c r="A369" s="4">
        <v>860</v>
      </c>
      <c r="B369" s="5" t="s">
        <v>1935</v>
      </c>
      <c r="C369" s="5" t="s">
        <v>1932</v>
      </c>
      <c r="D369" s="5" t="s">
        <v>1</v>
      </c>
      <c r="E369" s="5" t="s">
        <v>1933</v>
      </c>
      <c r="F369" s="5" t="s">
        <v>222</v>
      </c>
      <c r="G369" s="5" t="s">
        <v>1934</v>
      </c>
      <c r="H369" s="5" t="s">
        <v>216</v>
      </c>
      <c r="I369" s="5" t="s">
        <v>1</v>
      </c>
      <c r="J369" s="5" t="s">
        <v>1</v>
      </c>
      <c r="K369" s="5" t="s">
        <v>1</v>
      </c>
      <c r="L369" s="5" t="s">
        <v>1</v>
      </c>
      <c r="M369" s="5" t="s">
        <v>1</v>
      </c>
      <c r="N369" s="5" t="s">
        <v>1</v>
      </c>
      <c r="O369" s="5" t="s">
        <v>1</v>
      </c>
      <c r="P369" s="5" t="s">
        <v>1</v>
      </c>
    </row>
    <row r="370" spans="1:16" x14ac:dyDescent="0.2">
      <c r="A370" s="4">
        <v>861</v>
      </c>
      <c r="B370" s="5" t="s">
        <v>1939</v>
      </c>
      <c r="C370" s="5" t="s">
        <v>1936</v>
      </c>
      <c r="D370" s="5" t="s">
        <v>1</v>
      </c>
      <c r="E370" s="5" t="s">
        <v>1937</v>
      </c>
      <c r="F370" s="5" t="s">
        <v>1633</v>
      </c>
      <c r="G370" s="5" t="s">
        <v>1938</v>
      </c>
      <c r="H370" s="5" t="s">
        <v>216</v>
      </c>
      <c r="I370" s="5" t="s">
        <v>1</v>
      </c>
      <c r="J370" s="5" t="s">
        <v>1</v>
      </c>
      <c r="K370" s="5" t="s">
        <v>1</v>
      </c>
      <c r="L370" s="5" t="s">
        <v>1</v>
      </c>
      <c r="M370" s="5" t="s">
        <v>1</v>
      </c>
      <c r="N370" s="5" t="s">
        <v>1</v>
      </c>
      <c r="O370" s="5" t="s">
        <v>1</v>
      </c>
      <c r="P370" s="5" t="s">
        <v>1</v>
      </c>
    </row>
    <row r="371" spans="1:16" x14ac:dyDescent="0.2">
      <c r="A371" s="4">
        <v>862</v>
      </c>
      <c r="B371" s="5" t="s">
        <v>1</v>
      </c>
      <c r="C371" s="5" t="s">
        <v>1940</v>
      </c>
      <c r="D371" s="5" t="s">
        <v>1</v>
      </c>
      <c r="E371" s="5" t="s">
        <v>1941</v>
      </c>
      <c r="F371" s="5" t="s">
        <v>886</v>
      </c>
      <c r="G371" s="5" t="s">
        <v>1942</v>
      </c>
      <c r="H371" s="5" t="s">
        <v>1</v>
      </c>
      <c r="I371" s="5" t="s">
        <v>1</v>
      </c>
      <c r="J371" s="5" t="s">
        <v>1</v>
      </c>
      <c r="K371" s="5" t="s">
        <v>1</v>
      </c>
      <c r="L371" s="5" t="s">
        <v>1</v>
      </c>
      <c r="M371" s="5" t="s">
        <v>1</v>
      </c>
      <c r="N371" s="5" t="s">
        <v>1</v>
      </c>
      <c r="O371" s="5" t="s">
        <v>1</v>
      </c>
      <c r="P371" s="5" t="s">
        <v>1</v>
      </c>
    </row>
    <row r="372" spans="1:16" x14ac:dyDescent="0.2">
      <c r="A372" s="4">
        <v>863</v>
      </c>
      <c r="B372" s="5" t="s">
        <v>1</v>
      </c>
      <c r="C372" s="5" t="s">
        <v>1943</v>
      </c>
      <c r="D372" s="5" t="s">
        <v>1</v>
      </c>
      <c r="E372" s="5" t="s">
        <v>1944</v>
      </c>
      <c r="F372" s="5" t="s">
        <v>886</v>
      </c>
      <c r="G372" s="5" t="s">
        <v>1945</v>
      </c>
      <c r="H372" s="5" t="s">
        <v>1</v>
      </c>
      <c r="I372" s="5" t="s">
        <v>1</v>
      </c>
      <c r="J372" s="5" t="s">
        <v>1</v>
      </c>
      <c r="K372" s="5" t="s">
        <v>1</v>
      </c>
      <c r="L372" s="5" t="s">
        <v>1</v>
      </c>
      <c r="M372" s="5" t="s">
        <v>1</v>
      </c>
      <c r="N372" s="5" t="s">
        <v>1</v>
      </c>
      <c r="O372" s="5" t="s">
        <v>1</v>
      </c>
      <c r="P372" s="5" t="s">
        <v>1</v>
      </c>
    </row>
    <row r="373" spans="1:16" x14ac:dyDescent="0.2">
      <c r="A373" s="4">
        <v>864</v>
      </c>
      <c r="B373" s="5" t="s">
        <v>1950</v>
      </c>
      <c r="C373" s="5" t="s">
        <v>1946</v>
      </c>
      <c r="D373" s="5" t="s">
        <v>1</v>
      </c>
      <c r="E373" s="5" t="s">
        <v>1947</v>
      </c>
      <c r="F373" s="5" t="s">
        <v>1948</v>
      </c>
      <c r="G373" s="5" t="s">
        <v>1949</v>
      </c>
      <c r="H373" s="5" t="s">
        <v>216</v>
      </c>
      <c r="I373" s="5" t="s">
        <v>1661</v>
      </c>
      <c r="J373" s="5" t="s">
        <v>1</v>
      </c>
      <c r="K373" s="5" t="s">
        <v>1</v>
      </c>
      <c r="L373" s="5" t="s">
        <v>1</v>
      </c>
      <c r="M373" s="5" t="s">
        <v>1</v>
      </c>
      <c r="N373" s="5" t="s">
        <v>1</v>
      </c>
      <c r="O373" s="5" t="s">
        <v>1</v>
      </c>
      <c r="P373" s="5" t="s">
        <v>1</v>
      </c>
    </row>
    <row r="374" spans="1:16" x14ac:dyDescent="0.2">
      <c r="A374" s="4">
        <v>865</v>
      </c>
      <c r="B374" s="5" t="s">
        <v>1954</v>
      </c>
      <c r="C374" s="5" t="s">
        <v>1951</v>
      </c>
      <c r="D374" s="5" t="s">
        <v>1</v>
      </c>
      <c r="E374" s="5" t="s">
        <v>1952</v>
      </c>
      <c r="F374" s="5" t="s">
        <v>222</v>
      </c>
      <c r="G374" s="5" t="s">
        <v>1953</v>
      </c>
      <c r="H374" s="5" t="s">
        <v>216</v>
      </c>
      <c r="I374" s="5" t="s">
        <v>1661</v>
      </c>
      <c r="J374" s="5" t="s">
        <v>1</v>
      </c>
      <c r="K374" s="5" t="s">
        <v>1</v>
      </c>
      <c r="L374" s="5" t="s">
        <v>1</v>
      </c>
      <c r="M374" s="5" t="s">
        <v>1</v>
      </c>
      <c r="N374" s="5" t="s">
        <v>1</v>
      </c>
      <c r="O374" s="5" t="s">
        <v>1</v>
      </c>
      <c r="P374" s="5" t="s">
        <v>1</v>
      </c>
    </row>
    <row r="375" spans="1:16" x14ac:dyDescent="0.2">
      <c r="A375" s="4">
        <v>866</v>
      </c>
      <c r="B375" s="5" t="s">
        <v>1958</v>
      </c>
      <c r="C375" s="5" t="s">
        <v>1955</v>
      </c>
      <c r="D375" s="5" t="s">
        <v>1</v>
      </c>
      <c r="E375" s="5" t="s">
        <v>1956</v>
      </c>
      <c r="F375" s="5" t="s">
        <v>1922</v>
      </c>
      <c r="G375" s="5" t="s">
        <v>1957</v>
      </c>
      <c r="H375" s="5" t="s">
        <v>216</v>
      </c>
      <c r="I375" s="5" t="s">
        <v>1</v>
      </c>
      <c r="J375" s="5" t="s">
        <v>1</v>
      </c>
      <c r="K375" s="5" t="s">
        <v>1</v>
      </c>
      <c r="L375" s="5" t="s">
        <v>1</v>
      </c>
      <c r="M375" s="5" t="s">
        <v>1</v>
      </c>
      <c r="N375" s="5" t="s">
        <v>1</v>
      </c>
      <c r="O375" s="5" t="s">
        <v>1</v>
      </c>
      <c r="P375" s="5" t="s">
        <v>1</v>
      </c>
    </row>
    <row r="376" spans="1:16" x14ac:dyDescent="0.2">
      <c r="A376" s="4">
        <v>867</v>
      </c>
      <c r="B376" s="5" t="s">
        <v>1</v>
      </c>
      <c r="C376" s="5" t="s">
        <v>1959</v>
      </c>
      <c r="D376" s="5" t="s">
        <v>1</v>
      </c>
      <c r="E376" s="5" t="s">
        <v>1960</v>
      </c>
      <c r="F376" s="5" t="s">
        <v>1961</v>
      </c>
      <c r="G376" s="5" t="s">
        <v>1962</v>
      </c>
      <c r="H376" s="5" t="s">
        <v>1</v>
      </c>
      <c r="I376" s="5" t="s">
        <v>1</v>
      </c>
      <c r="J376" s="5" t="s">
        <v>1</v>
      </c>
      <c r="K376" s="5" t="s">
        <v>1</v>
      </c>
      <c r="L376" s="5" t="s">
        <v>1</v>
      </c>
      <c r="M376" s="5" t="s">
        <v>1</v>
      </c>
      <c r="N376" s="5" t="s">
        <v>1</v>
      </c>
      <c r="O376" s="5" t="s">
        <v>1</v>
      </c>
      <c r="P376" s="5" t="s">
        <v>1</v>
      </c>
    </row>
    <row r="377" spans="1:16" x14ac:dyDescent="0.2">
      <c r="A377" s="4">
        <v>868</v>
      </c>
      <c r="B377" s="5" t="s">
        <v>1967</v>
      </c>
      <c r="C377" s="5" t="s">
        <v>1963</v>
      </c>
      <c r="D377" s="5" t="s">
        <v>1</v>
      </c>
      <c r="E377" s="5" t="s">
        <v>1964</v>
      </c>
      <c r="F377" s="5" t="s">
        <v>1965</v>
      </c>
      <c r="G377" s="5" t="s">
        <v>1966</v>
      </c>
      <c r="H377" s="5" t="s">
        <v>216</v>
      </c>
      <c r="I377" s="5" t="s">
        <v>1</v>
      </c>
      <c r="J377" s="5" t="s">
        <v>1</v>
      </c>
      <c r="K377" s="5" t="s">
        <v>1</v>
      </c>
      <c r="L377" s="5" t="s">
        <v>1</v>
      </c>
      <c r="M377" s="5" t="s">
        <v>1</v>
      </c>
      <c r="N377" s="5" t="s">
        <v>1</v>
      </c>
      <c r="O377" s="5" t="s">
        <v>1</v>
      </c>
      <c r="P377" s="5" t="s">
        <v>1</v>
      </c>
    </row>
    <row r="378" spans="1:16" x14ac:dyDescent="0.2">
      <c r="A378" s="4">
        <v>869</v>
      </c>
      <c r="B378" s="5" t="s">
        <v>1</v>
      </c>
      <c r="C378" s="5" t="s">
        <v>1968</v>
      </c>
      <c r="D378" s="5" t="s">
        <v>1</v>
      </c>
      <c r="E378" s="5" t="s">
        <v>1969</v>
      </c>
      <c r="F378" s="5" t="s">
        <v>1970</v>
      </c>
      <c r="G378" s="5" t="s">
        <v>1971</v>
      </c>
      <c r="H378" s="5" t="s">
        <v>1</v>
      </c>
      <c r="I378" s="5" t="s">
        <v>1</v>
      </c>
      <c r="J378" s="5" t="s">
        <v>1</v>
      </c>
      <c r="K378" s="5" t="s">
        <v>1</v>
      </c>
      <c r="L378" s="5" t="s">
        <v>1</v>
      </c>
      <c r="M378" s="5" t="s">
        <v>1</v>
      </c>
      <c r="N378" s="5" t="s">
        <v>1</v>
      </c>
      <c r="O378" s="5" t="s">
        <v>1</v>
      </c>
      <c r="P378" s="5" t="s">
        <v>1</v>
      </c>
    </row>
    <row r="379" spans="1:16" x14ac:dyDescent="0.2">
      <c r="A379" s="4">
        <v>870</v>
      </c>
      <c r="B379" s="5" t="s">
        <v>1</v>
      </c>
      <c r="C379" s="5" t="s">
        <v>1972</v>
      </c>
      <c r="D379" s="5" t="s">
        <v>1</v>
      </c>
      <c r="E379" s="5" t="s">
        <v>1973</v>
      </c>
      <c r="F379" s="5" t="s">
        <v>222</v>
      </c>
      <c r="G379" s="5" t="s">
        <v>1</v>
      </c>
      <c r="H379" s="5" t="s">
        <v>1</v>
      </c>
      <c r="I379" s="5" t="s">
        <v>1661</v>
      </c>
      <c r="J379" s="5" t="s">
        <v>1</v>
      </c>
      <c r="K379" s="5" t="s">
        <v>1</v>
      </c>
      <c r="L379" s="5" t="s">
        <v>1</v>
      </c>
      <c r="M379" s="5" t="s">
        <v>1</v>
      </c>
      <c r="N379" s="5" t="s">
        <v>1</v>
      </c>
      <c r="O379" s="5" t="s">
        <v>1</v>
      </c>
      <c r="P379" s="5" t="s">
        <v>1</v>
      </c>
    </row>
    <row r="380" spans="1:16" x14ac:dyDescent="0.2">
      <c r="A380" s="4">
        <v>871</v>
      </c>
      <c r="B380" s="5" t="s">
        <v>1</v>
      </c>
      <c r="C380" s="5" t="s">
        <v>1974</v>
      </c>
      <c r="D380" s="5" t="s">
        <v>1</v>
      </c>
      <c r="E380" s="5" t="s">
        <v>1975</v>
      </c>
      <c r="F380" s="5" t="s">
        <v>222</v>
      </c>
      <c r="G380" s="5" t="s">
        <v>1</v>
      </c>
      <c r="H380" s="5" t="s">
        <v>1</v>
      </c>
      <c r="I380" s="5" t="s">
        <v>1661</v>
      </c>
      <c r="J380" s="5" t="s">
        <v>1</v>
      </c>
      <c r="K380" s="5" t="s">
        <v>1</v>
      </c>
      <c r="L380" s="5" t="s">
        <v>1</v>
      </c>
      <c r="M380" s="5" t="s">
        <v>1</v>
      </c>
      <c r="N380" s="5" t="s">
        <v>1</v>
      </c>
      <c r="O380" s="5" t="s">
        <v>1</v>
      </c>
      <c r="P380" s="5" t="s">
        <v>1</v>
      </c>
    </row>
    <row r="381" spans="1:16" x14ac:dyDescent="0.2">
      <c r="A381" s="4">
        <v>872</v>
      </c>
      <c r="B381" s="5" t="s">
        <v>1</v>
      </c>
      <c r="C381" s="5" t="s">
        <v>1976</v>
      </c>
      <c r="D381" s="5" t="s">
        <v>1</v>
      </c>
      <c r="E381" s="5" t="s">
        <v>1977</v>
      </c>
      <c r="F381" s="5" t="s">
        <v>222</v>
      </c>
      <c r="G381" s="5" t="s">
        <v>1</v>
      </c>
      <c r="H381" s="5" t="s">
        <v>1</v>
      </c>
      <c r="I381" s="5" t="s">
        <v>1661</v>
      </c>
      <c r="J381" s="5" t="s">
        <v>1</v>
      </c>
      <c r="K381" s="5" t="s">
        <v>1</v>
      </c>
      <c r="L381" s="5" t="s">
        <v>1</v>
      </c>
      <c r="M381" s="5" t="s">
        <v>1</v>
      </c>
      <c r="N381" s="5" t="s">
        <v>1</v>
      </c>
      <c r="O381" s="5" t="s">
        <v>1</v>
      </c>
      <c r="P381" s="5" t="s">
        <v>1</v>
      </c>
    </row>
    <row r="382" spans="1:16" x14ac:dyDescent="0.2">
      <c r="A382" s="4">
        <v>873</v>
      </c>
      <c r="B382" s="5" t="s">
        <v>1</v>
      </c>
      <c r="C382" s="5" t="s">
        <v>1978</v>
      </c>
      <c r="D382" s="5" t="s">
        <v>1</v>
      </c>
      <c r="E382" s="5" t="s">
        <v>1979</v>
      </c>
      <c r="F382" s="5" t="s">
        <v>222</v>
      </c>
      <c r="G382" s="5" t="s">
        <v>1980</v>
      </c>
      <c r="H382" s="5" t="s">
        <v>1</v>
      </c>
      <c r="I382" s="5" t="s">
        <v>1</v>
      </c>
      <c r="J382" s="5" t="s">
        <v>1</v>
      </c>
      <c r="K382" s="5" t="s">
        <v>1</v>
      </c>
      <c r="L382" s="5" t="s">
        <v>1</v>
      </c>
      <c r="M382" s="5" t="s">
        <v>1</v>
      </c>
      <c r="N382" s="5" t="s">
        <v>1</v>
      </c>
      <c r="O382" s="5" t="s">
        <v>1</v>
      </c>
      <c r="P382" s="5" t="s">
        <v>1</v>
      </c>
    </row>
    <row r="383" spans="1:16" x14ac:dyDescent="0.2">
      <c r="A383" s="4">
        <v>874</v>
      </c>
      <c r="B383" s="5" t="s">
        <v>1</v>
      </c>
      <c r="C383" s="5" t="s">
        <v>1981</v>
      </c>
      <c r="D383" s="5" t="s">
        <v>1</v>
      </c>
      <c r="E383" s="5" t="s">
        <v>1982</v>
      </c>
      <c r="F383" s="5" t="s">
        <v>222</v>
      </c>
      <c r="G383" s="5" t="s">
        <v>1983</v>
      </c>
      <c r="H383" s="5" t="s">
        <v>1</v>
      </c>
      <c r="I383" s="5" t="s">
        <v>1</v>
      </c>
      <c r="J383" s="5" t="s">
        <v>1</v>
      </c>
      <c r="K383" s="5" t="s">
        <v>1</v>
      </c>
      <c r="L383" s="5" t="s">
        <v>1</v>
      </c>
      <c r="M383" s="5" t="s">
        <v>1</v>
      </c>
      <c r="N383" s="5" t="s">
        <v>1</v>
      </c>
      <c r="O383" s="5" t="s">
        <v>1</v>
      </c>
      <c r="P383" s="5" t="s">
        <v>1</v>
      </c>
    </row>
    <row r="384" spans="1:16" x14ac:dyDescent="0.2">
      <c r="A384" s="4">
        <v>875</v>
      </c>
      <c r="B384" s="5" t="s">
        <v>1987</v>
      </c>
      <c r="C384" s="5" t="s">
        <v>1984</v>
      </c>
      <c r="D384" s="5" t="s">
        <v>1</v>
      </c>
      <c r="E384" s="5" t="s">
        <v>1985</v>
      </c>
      <c r="F384" s="5" t="s">
        <v>222</v>
      </c>
      <c r="G384" s="5" t="s">
        <v>1986</v>
      </c>
      <c r="H384" s="5" t="s">
        <v>216</v>
      </c>
      <c r="I384" s="5" t="s">
        <v>1</v>
      </c>
      <c r="J384" s="5" t="s">
        <v>1</v>
      </c>
      <c r="K384" s="5" t="s">
        <v>1</v>
      </c>
      <c r="L384" s="5" t="s">
        <v>1</v>
      </c>
      <c r="M384" s="5" t="s">
        <v>1</v>
      </c>
      <c r="N384" s="5" t="s">
        <v>1</v>
      </c>
      <c r="O384" s="5" t="s">
        <v>1</v>
      </c>
      <c r="P384" s="5" t="s">
        <v>1</v>
      </c>
    </row>
    <row r="385" spans="1:16" x14ac:dyDescent="0.2">
      <c r="A385" s="4">
        <v>474</v>
      </c>
      <c r="B385" s="5" t="s">
        <v>1458</v>
      </c>
      <c r="C385" s="5" t="s">
        <v>1988</v>
      </c>
      <c r="D385" s="5" t="s">
        <v>1</v>
      </c>
      <c r="E385" s="5" t="s">
        <v>1459</v>
      </c>
      <c r="F385" s="5" t="s">
        <v>1</v>
      </c>
      <c r="G385" s="5" t="s">
        <v>1457</v>
      </c>
      <c r="H385" s="5" t="s">
        <v>216</v>
      </c>
      <c r="I385" s="5" t="s">
        <v>217</v>
      </c>
      <c r="J385" s="5" t="s">
        <v>1459</v>
      </c>
      <c r="K385" s="5" t="s">
        <v>1460</v>
      </c>
      <c r="L385" s="5" t="s">
        <v>1461</v>
      </c>
      <c r="M385" s="5" t="s">
        <v>1462</v>
      </c>
      <c r="N385" s="5" t="s">
        <v>1463</v>
      </c>
      <c r="O385" s="5" t="s">
        <v>223</v>
      </c>
      <c r="P385" s="5" t="s">
        <v>1464</v>
      </c>
    </row>
    <row r="386" spans="1:16" x14ac:dyDescent="0.2">
      <c r="A386" s="4">
        <v>876</v>
      </c>
      <c r="B386" s="5" t="s">
        <v>1992</v>
      </c>
      <c r="C386" s="5" t="s">
        <v>1989</v>
      </c>
      <c r="D386" s="5" t="s">
        <v>1</v>
      </c>
      <c r="E386" s="5" t="s">
        <v>1990</v>
      </c>
      <c r="F386" s="5" t="s">
        <v>1917</v>
      </c>
      <c r="G386" s="5" t="s">
        <v>1991</v>
      </c>
      <c r="H386" s="5" t="s">
        <v>977</v>
      </c>
      <c r="I386" s="5" t="s">
        <v>1661</v>
      </c>
      <c r="J386" s="5" t="s">
        <v>1</v>
      </c>
      <c r="K386" s="5" t="s">
        <v>1</v>
      </c>
      <c r="L386" s="5" t="s">
        <v>1</v>
      </c>
      <c r="M386" s="5" t="s">
        <v>1</v>
      </c>
      <c r="N386" s="5" t="s">
        <v>1</v>
      </c>
      <c r="O386" s="5" t="s">
        <v>1</v>
      </c>
      <c r="P386" s="5" t="s">
        <v>1</v>
      </c>
    </row>
    <row r="387" spans="1:16" x14ac:dyDescent="0.2">
      <c r="A387" s="4">
        <v>912</v>
      </c>
      <c r="B387" s="5" t="s">
        <v>321</v>
      </c>
      <c r="C387" s="5" t="s">
        <v>1993</v>
      </c>
      <c r="D387" s="5" t="s">
        <v>1</v>
      </c>
      <c r="E387" s="5" t="s">
        <v>1994</v>
      </c>
      <c r="F387" s="5" t="s">
        <v>301</v>
      </c>
      <c r="G387" s="5" t="s">
        <v>320</v>
      </c>
      <c r="H387" s="5" t="s">
        <v>216</v>
      </c>
      <c r="I387" s="5" t="s">
        <v>217</v>
      </c>
      <c r="J387" s="5" t="s">
        <v>1</v>
      </c>
      <c r="K387" s="5" t="s">
        <v>1</v>
      </c>
      <c r="L387" s="5" t="s">
        <v>1</v>
      </c>
      <c r="M387" s="5" t="s">
        <v>1</v>
      </c>
      <c r="N387" s="5" t="s">
        <v>1</v>
      </c>
      <c r="O387" s="5" t="s">
        <v>1</v>
      </c>
      <c r="P387" s="5" t="s">
        <v>1</v>
      </c>
    </row>
    <row r="388" spans="1:16" x14ac:dyDescent="0.2">
      <c r="A388" s="4">
        <v>785</v>
      </c>
      <c r="B388" s="5" t="s">
        <v>278</v>
      </c>
      <c r="C388" s="5" t="s">
        <v>1995</v>
      </c>
      <c r="D388" s="5" t="s">
        <v>1</v>
      </c>
      <c r="E388" s="5" t="s">
        <v>1996</v>
      </c>
      <c r="F388" s="5" t="s">
        <v>276</v>
      </c>
      <c r="G388" s="5" t="s">
        <v>277</v>
      </c>
      <c r="H388" s="5" t="s">
        <v>279</v>
      </c>
      <c r="I388" s="5" t="s">
        <v>217</v>
      </c>
      <c r="J388" s="5" t="s">
        <v>1</v>
      </c>
      <c r="K388" s="5" t="s">
        <v>1</v>
      </c>
      <c r="L388" s="5" t="s">
        <v>1</v>
      </c>
      <c r="M388" s="5" t="s">
        <v>1</v>
      </c>
      <c r="N388" s="5" t="s">
        <v>1</v>
      </c>
      <c r="O388" s="5" t="s">
        <v>1</v>
      </c>
      <c r="P388" s="5" t="s">
        <v>1</v>
      </c>
    </row>
    <row r="389" spans="1:16" x14ac:dyDescent="0.2">
      <c r="A389" s="4">
        <v>778</v>
      </c>
      <c r="B389" s="5" t="s">
        <v>278</v>
      </c>
      <c r="C389" s="5" t="s">
        <v>1997</v>
      </c>
      <c r="D389" s="5" t="s">
        <v>1</v>
      </c>
      <c r="E389" s="5" t="s">
        <v>1998</v>
      </c>
      <c r="F389" s="5" t="s">
        <v>276</v>
      </c>
      <c r="G389" s="5" t="s">
        <v>277</v>
      </c>
      <c r="H389" s="5" t="s">
        <v>279</v>
      </c>
      <c r="I389" s="5" t="s">
        <v>217</v>
      </c>
      <c r="J389" s="5" t="s">
        <v>1</v>
      </c>
      <c r="K389" s="5" t="s">
        <v>1</v>
      </c>
      <c r="L389" s="5" t="s">
        <v>1</v>
      </c>
      <c r="M389" s="5" t="s">
        <v>1</v>
      </c>
      <c r="N389" s="5" t="s">
        <v>1</v>
      </c>
      <c r="O389" s="5" t="s">
        <v>1</v>
      </c>
      <c r="P389" s="5" t="s">
        <v>1</v>
      </c>
    </row>
    <row r="390" spans="1:16" x14ac:dyDescent="0.2">
      <c r="A390" s="4">
        <v>475</v>
      </c>
      <c r="B390" s="5" t="s">
        <v>1</v>
      </c>
      <c r="C390" s="5" t="s">
        <v>1999</v>
      </c>
      <c r="D390" s="5" t="s">
        <v>1</v>
      </c>
      <c r="E390" s="5" t="s">
        <v>2000</v>
      </c>
      <c r="F390" s="5" t="s">
        <v>1</v>
      </c>
      <c r="G390" s="5" t="s">
        <v>2001</v>
      </c>
      <c r="H390" s="5" t="s">
        <v>1</v>
      </c>
      <c r="I390" s="5" t="s">
        <v>1</v>
      </c>
      <c r="J390" s="5" t="s">
        <v>1</v>
      </c>
      <c r="K390" s="5" t="s">
        <v>1</v>
      </c>
      <c r="L390" s="5" t="s">
        <v>1</v>
      </c>
      <c r="M390" s="5" t="s">
        <v>1</v>
      </c>
      <c r="N390" s="5" t="s">
        <v>1</v>
      </c>
      <c r="O390" s="5" t="s">
        <v>1</v>
      </c>
      <c r="P390" s="5" t="s">
        <v>1</v>
      </c>
    </row>
    <row r="391" spans="1:16" x14ac:dyDescent="0.2">
      <c r="A391" s="4">
        <v>476</v>
      </c>
      <c r="B391" s="5" t="s">
        <v>1</v>
      </c>
      <c r="C391" s="5" t="s">
        <v>2002</v>
      </c>
      <c r="D391" s="5" t="s">
        <v>1</v>
      </c>
      <c r="E391" s="5" t="s">
        <v>2003</v>
      </c>
      <c r="F391" s="5" t="s">
        <v>1</v>
      </c>
      <c r="G391" s="5" t="s">
        <v>2004</v>
      </c>
      <c r="H391" s="5" t="s">
        <v>1</v>
      </c>
      <c r="I391" s="5" t="s">
        <v>1</v>
      </c>
      <c r="J391" s="5" t="s">
        <v>1</v>
      </c>
      <c r="K391" s="5" t="s">
        <v>1</v>
      </c>
      <c r="L391" s="5" t="s">
        <v>1</v>
      </c>
      <c r="M391" s="5" t="s">
        <v>1</v>
      </c>
      <c r="N391" s="5" t="s">
        <v>1</v>
      </c>
      <c r="O391" s="5" t="s">
        <v>1</v>
      </c>
      <c r="P391" s="5" t="s">
        <v>1</v>
      </c>
    </row>
    <row r="392" spans="1:16" x14ac:dyDescent="0.2">
      <c r="A392" s="4">
        <v>734</v>
      </c>
      <c r="B392" s="5" t="s">
        <v>1</v>
      </c>
      <c r="C392" s="5" t="s">
        <v>190</v>
      </c>
      <c r="D392" s="5" t="s">
        <v>2005</v>
      </c>
      <c r="E392" s="5" t="s">
        <v>2</v>
      </c>
      <c r="F392" s="5" t="s">
        <v>1</v>
      </c>
      <c r="G392" s="5" t="s">
        <v>268</v>
      </c>
      <c r="H392" s="5" t="s">
        <v>1</v>
      </c>
      <c r="I392" s="5" t="s">
        <v>269</v>
      </c>
      <c r="J392" s="5" t="s">
        <v>1</v>
      </c>
      <c r="K392" s="5" t="s">
        <v>1</v>
      </c>
      <c r="L392" s="5" t="s">
        <v>1</v>
      </c>
      <c r="M392" s="5" t="s">
        <v>1</v>
      </c>
      <c r="N392" s="5" t="s">
        <v>1</v>
      </c>
      <c r="O392" s="5" t="s">
        <v>1</v>
      </c>
      <c r="P392" s="5" t="s">
        <v>1</v>
      </c>
    </row>
    <row r="393" spans="1:16" x14ac:dyDescent="0.2">
      <c r="A393" s="4">
        <v>477</v>
      </c>
      <c r="B393" s="5" t="s">
        <v>1</v>
      </c>
      <c r="C393" s="5" t="s">
        <v>60</v>
      </c>
      <c r="D393" s="5" t="s">
        <v>1</v>
      </c>
      <c r="E393" s="5" t="s">
        <v>2</v>
      </c>
      <c r="F393" s="5" t="s">
        <v>1</v>
      </c>
      <c r="G393" s="5" t="s">
        <v>1</v>
      </c>
      <c r="H393" s="5" t="s">
        <v>1</v>
      </c>
      <c r="I393" s="5" t="s">
        <v>269</v>
      </c>
      <c r="J393" s="5" t="s">
        <v>1</v>
      </c>
      <c r="K393" s="5" t="s">
        <v>1</v>
      </c>
      <c r="L393" s="5" t="s">
        <v>1</v>
      </c>
      <c r="M393" s="5" t="s">
        <v>1</v>
      </c>
      <c r="N393" s="5" t="s">
        <v>1</v>
      </c>
      <c r="O393" s="5" t="s">
        <v>1</v>
      </c>
      <c r="P393" s="5" t="s">
        <v>1</v>
      </c>
    </row>
    <row r="394" spans="1:16" x14ac:dyDescent="0.2">
      <c r="A394" s="4">
        <v>478</v>
      </c>
      <c r="B394" s="5" t="s">
        <v>1</v>
      </c>
      <c r="C394" s="5" t="s">
        <v>2006</v>
      </c>
      <c r="D394" s="5" t="s">
        <v>1</v>
      </c>
      <c r="E394" s="5" t="s">
        <v>2007</v>
      </c>
      <c r="F394" s="5" t="s">
        <v>1</v>
      </c>
      <c r="G394" s="5" t="s">
        <v>2008</v>
      </c>
      <c r="H394" s="5" t="s">
        <v>1</v>
      </c>
      <c r="I394" s="5" t="s">
        <v>1</v>
      </c>
      <c r="J394" s="5" t="s">
        <v>1</v>
      </c>
      <c r="K394" s="5" t="s">
        <v>1</v>
      </c>
      <c r="L394" s="5" t="s">
        <v>1</v>
      </c>
      <c r="M394" s="5" t="s">
        <v>1</v>
      </c>
      <c r="N394" s="5" t="s">
        <v>1</v>
      </c>
      <c r="O394" s="5" t="s">
        <v>1</v>
      </c>
      <c r="P394" s="5" t="s">
        <v>1</v>
      </c>
    </row>
    <row r="395" spans="1:16" x14ac:dyDescent="0.2">
      <c r="A395" s="4">
        <v>479</v>
      </c>
      <c r="B395" s="5" t="s">
        <v>1</v>
      </c>
      <c r="C395" s="5" t="s">
        <v>2009</v>
      </c>
      <c r="D395" s="5" t="s">
        <v>1</v>
      </c>
      <c r="E395" s="5" t="s">
        <v>2010</v>
      </c>
      <c r="F395" s="5" t="s">
        <v>1</v>
      </c>
      <c r="G395" s="5" t="s">
        <v>2011</v>
      </c>
      <c r="H395" s="5" t="s">
        <v>1</v>
      </c>
      <c r="I395" s="5" t="s">
        <v>1</v>
      </c>
      <c r="J395" s="5" t="s">
        <v>1</v>
      </c>
      <c r="K395" s="5" t="s">
        <v>1</v>
      </c>
      <c r="L395" s="5" t="s">
        <v>1</v>
      </c>
      <c r="M395" s="5" t="s">
        <v>1</v>
      </c>
      <c r="N395" s="5" t="s">
        <v>1</v>
      </c>
      <c r="O395" s="5" t="s">
        <v>1</v>
      </c>
      <c r="P395" s="5" t="s">
        <v>1</v>
      </c>
    </row>
    <row r="396" spans="1:16" x14ac:dyDescent="0.2">
      <c r="A396" s="4">
        <v>480</v>
      </c>
      <c r="B396" s="5" t="s">
        <v>1</v>
      </c>
      <c r="C396" s="5" t="s">
        <v>2012</v>
      </c>
      <c r="D396" s="5" t="s">
        <v>1</v>
      </c>
      <c r="E396" s="5" t="s">
        <v>2013</v>
      </c>
      <c r="F396" s="5" t="s">
        <v>1</v>
      </c>
      <c r="G396" s="5" t="s">
        <v>2014</v>
      </c>
      <c r="H396" s="5" t="s">
        <v>1</v>
      </c>
      <c r="I396" s="5" t="s">
        <v>1</v>
      </c>
      <c r="J396" s="5" t="s">
        <v>1</v>
      </c>
      <c r="K396" s="5" t="s">
        <v>1</v>
      </c>
      <c r="L396" s="5" t="s">
        <v>1</v>
      </c>
      <c r="M396" s="5" t="s">
        <v>1</v>
      </c>
      <c r="N396" s="5" t="s">
        <v>1</v>
      </c>
      <c r="O396" s="5" t="s">
        <v>1</v>
      </c>
      <c r="P396" s="5" t="s">
        <v>1</v>
      </c>
    </row>
    <row r="397" spans="1:16" x14ac:dyDescent="0.2">
      <c r="A397" s="4">
        <v>481</v>
      </c>
      <c r="B397" s="5" t="s">
        <v>1</v>
      </c>
      <c r="C397" s="5" t="s">
        <v>2015</v>
      </c>
      <c r="D397" s="5" t="s">
        <v>1</v>
      </c>
      <c r="E397" s="5" t="s">
        <v>2016</v>
      </c>
      <c r="F397" s="5" t="s">
        <v>1</v>
      </c>
      <c r="G397" s="5" t="s">
        <v>1</v>
      </c>
      <c r="H397" s="5" t="s">
        <v>1</v>
      </c>
      <c r="I397" s="5" t="s">
        <v>1</v>
      </c>
      <c r="J397" s="5" t="s">
        <v>1</v>
      </c>
      <c r="K397" s="5" t="s">
        <v>1</v>
      </c>
      <c r="L397" s="5" t="s">
        <v>1</v>
      </c>
      <c r="M397" s="5" t="s">
        <v>1</v>
      </c>
      <c r="N397" s="5" t="s">
        <v>1</v>
      </c>
      <c r="O397" s="5" t="s">
        <v>1</v>
      </c>
      <c r="P397" s="5" t="s">
        <v>1</v>
      </c>
    </row>
    <row r="398" spans="1:16" x14ac:dyDescent="0.2">
      <c r="A398" s="4">
        <v>877</v>
      </c>
      <c r="B398" s="5" t="s">
        <v>1</v>
      </c>
      <c r="C398" s="5" t="s">
        <v>2017</v>
      </c>
      <c r="D398" s="5" t="s">
        <v>1</v>
      </c>
      <c r="E398" s="5" t="s">
        <v>2018</v>
      </c>
      <c r="F398" s="5" t="s">
        <v>886</v>
      </c>
      <c r="G398" s="5" t="s">
        <v>2019</v>
      </c>
      <c r="H398" s="5" t="s">
        <v>1</v>
      </c>
      <c r="I398" s="5" t="s">
        <v>1</v>
      </c>
      <c r="J398" s="5" t="s">
        <v>1</v>
      </c>
      <c r="K398" s="5" t="s">
        <v>1</v>
      </c>
      <c r="L398" s="5" t="s">
        <v>1</v>
      </c>
      <c r="M398" s="5" t="s">
        <v>1</v>
      </c>
      <c r="N398" s="5" t="s">
        <v>1</v>
      </c>
      <c r="O398" s="5" t="s">
        <v>1</v>
      </c>
      <c r="P398" s="5" t="s">
        <v>1</v>
      </c>
    </row>
    <row r="399" spans="1:16" x14ac:dyDescent="0.2">
      <c r="A399" s="4">
        <v>482</v>
      </c>
      <c r="B399" s="5" t="s">
        <v>1</v>
      </c>
      <c r="C399" s="5" t="s">
        <v>265</v>
      </c>
      <c r="D399" s="5" t="s">
        <v>1</v>
      </c>
      <c r="E399" s="5" t="s">
        <v>2020</v>
      </c>
      <c r="F399" s="5" t="s">
        <v>1</v>
      </c>
      <c r="G399" s="5" t="s">
        <v>2021</v>
      </c>
      <c r="H399" s="5" t="s">
        <v>1</v>
      </c>
      <c r="I399" s="5" t="s">
        <v>1</v>
      </c>
      <c r="J399" s="5" t="s">
        <v>1</v>
      </c>
      <c r="K399" s="5" t="s">
        <v>1</v>
      </c>
      <c r="L399" s="5" t="s">
        <v>1</v>
      </c>
      <c r="M399" s="5" t="s">
        <v>1</v>
      </c>
      <c r="N399" s="5" t="s">
        <v>1</v>
      </c>
      <c r="O399" s="5" t="s">
        <v>1</v>
      </c>
      <c r="P399" s="5" t="s">
        <v>1</v>
      </c>
    </row>
    <row r="400" spans="1:16" x14ac:dyDescent="0.2">
      <c r="A400" s="4">
        <v>878</v>
      </c>
      <c r="B400" s="5" t="s">
        <v>2025</v>
      </c>
      <c r="C400" s="5" t="s">
        <v>2022</v>
      </c>
      <c r="D400" s="5" t="s">
        <v>1</v>
      </c>
      <c r="E400" s="5" t="s">
        <v>2023</v>
      </c>
      <c r="F400" s="5" t="s">
        <v>1912</v>
      </c>
      <c r="G400" s="5" t="s">
        <v>2024</v>
      </c>
      <c r="H400" s="5" t="s">
        <v>216</v>
      </c>
      <c r="I400" s="5" t="s">
        <v>1</v>
      </c>
      <c r="J400" s="5" t="s">
        <v>1</v>
      </c>
      <c r="K400" s="5" t="s">
        <v>1</v>
      </c>
      <c r="L400" s="5" t="s">
        <v>1</v>
      </c>
      <c r="M400" s="5" t="s">
        <v>1</v>
      </c>
      <c r="N400" s="5" t="s">
        <v>1</v>
      </c>
      <c r="O400" s="5" t="s">
        <v>1</v>
      </c>
      <c r="P400" s="5" t="s">
        <v>1</v>
      </c>
    </row>
    <row r="401" spans="1:16" x14ac:dyDescent="0.2">
      <c r="A401" s="4">
        <v>483</v>
      </c>
      <c r="B401" s="5" t="s">
        <v>1</v>
      </c>
      <c r="C401" s="5" t="s">
        <v>2026</v>
      </c>
      <c r="D401" s="5" t="s">
        <v>1</v>
      </c>
      <c r="E401" s="5" t="s">
        <v>2027</v>
      </c>
      <c r="F401" s="5" t="s">
        <v>1</v>
      </c>
      <c r="G401" s="5" t="s">
        <v>2028</v>
      </c>
      <c r="H401" s="5" t="s">
        <v>1</v>
      </c>
      <c r="I401" s="5" t="s">
        <v>1</v>
      </c>
      <c r="J401" s="5" t="s">
        <v>1</v>
      </c>
      <c r="K401" s="5" t="s">
        <v>1</v>
      </c>
      <c r="L401" s="5" t="s">
        <v>1</v>
      </c>
      <c r="M401" s="5" t="s">
        <v>1</v>
      </c>
      <c r="N401" s="5" t="s">
        <v>1</v>
      </c>
      <c r="O401" s="5" t="s">
        <v>1</v>
      </c>
      <c r="P401" s="5" t="s">
        <v>1</v>
      </c>
    </row>
    <row r="402" spans="1:16" x14ac:dyDescent="0.2">
      <c r="A402" s="4">
        <v>484</v>
      </c>
      <c r="B402" s="5" t="s">
        <v>1</v>
      </c>
      <c r="C402" s="5" t="s">
        <v>2029</v>
      </c>
      <c r="D402" s="5" t="s">
        <v>1</v>
      </c>
      <c r="E402" s="5" t="s">
        <v>2030</v>
      </c>
      <c r="F402" s="5" t="s">
        <v>1</v>
      </c>
      <c r="G402" s="5" t="s">
        <v>2031</v>
      </c>
      <c r="H402" s="5" t="s">
        <v>1</v>
      </c>
      <c r="I402" s="5" t="s">
        <v>1</v>
      </c>
      <c r="J402" s="5" t="s">
        <v>1</v>
      </c>
      <c r="K402" s="5" t="s">
        <v>1</v>
      </c>
      <c r="L402" s="5" t="s">
        <v>1</v>
      </c>
      <c r="M402" s="5" t="s">
        <v>1</v>
      </c>
      <c r="N402" s="5" t="s">
        <v>1</v>
      </c>
      <c r="O402" s="5" t="s">
        <v>1</v>
      </c>
      <c r="P402" s="5" t="s">
        <v>1</v>
      </c>
    </row>
    <row r="403" spans="1:16" x14ac:dyDescent="0.2">
      <c r="A403" s="4">
        <v>879</v>
      </c>
      <c r="B403" s="5" t="s">
        <v>2035</v>
      </c>
      <c r="C403" s="5" t="s">
        <v>2032</v>
      </c>
      <c r="D403" s="5" t="s">
        <v>1</v>
      </c>
      <c r="E403" s="5" t="s">
        <v>2033</v>
      </c>
      <c r="F403" s="5" t="s">
        <v>453</v>
      </c>
      <c r="G403" s="5" t="s">
        <v>2034</v>
      </c>
      <c r="H403" s="5" t="s">
        <v>216</v>
      </c>
      <c r="I403" s="5" t="s">
        <v>1661</v>
      </c>
      <c r="J403" s="5" t="s">
        <v>1</v>
      </c>
      <c r="K403" s="5" t="s">
        <v>1</v>
      </c>
      <c r="L403" s="5" t="s">
        <v>1</v>
      </c>
      <c r="M403" s="5" t="s">
        <v>1</v>
      </c>
      <c r="N403" s="5" t="s">
        <v>1</v>
      </c>
      <c r="O403" s="5" t="s">
        <v>1</v>
      </c>
      <c r="P403" s="5" t="s">
        <v>1</v>
      </c>
    </row>
    <row r="404" spans="1:16" x14ac:dyDescent="0.2">
      <c r="A404" s="4">
        <v>485</v>
      </c>
      <c r="B404" s="5" t="s">
        <v>1</v>
      </c>
      <c r="C404" s="5" t="s">
        <v>2036</v>
      </c>
      <c r="D404" s="5" t="s">
        <v>1</v>
      </c>
      <c r="E404" s="5" t="s">
        <v>2037</v>
      </c>
      <c r="F404" s="5" t="s">
        <v>1</v>
      </c>
      <c r="G404" s="5" t="s">
        <v>2038</v>
      </c>
      <c r="H404" s="5" t="s">
        <v>1</v>
      </c>
      <c r="I404" s="5" t="s">
        <v>1</v>
      </c>
      <c r="J404" s="5" t="s">
        <v>1</v>
      </c>
      <c r="K404" s="5" t="s">
        <v>1</v>
      </c>
      <c r="L404" s="5" t="s">
        <v>1</v>
      </c>
      <c r="M404" s="5" t="s">
        <v>1</v>
      </c>
      <c r="N404" s="5" t="s">
        <v>1</v>
      </c>
      <c r="O404" s="5" t="s">
        <v>1</v>
      </c>
      <c r="P404" s="5" t="s">
        <v>1</v>
      </c>
    </row>
    <row r="405" spans="1:16" x14ac:dyDescent="0.2">
      <c r="A405" s="4">
        <v>486</v>
      </c>
      <c r="B405" s="5" t="s">
        <v>1</v>
      </c>
      <c r="C405" s="5" t="s">
        <v>2039</v>
      </c>
      <c r="D405" s="5" t="s">
        <v>1</v>
      </c>
      <c r="E405" s="5" t="s">
        <v>2040</v>
      </c>
      <c r="F405" s="5" t="s">
        <v>1</v>
      </c>
      <c r="G405" s="5" t="s">
        <v>2041</v>
      </c>
      <c r="H405" s="5" t="s">
        <v>1</v>
      </c>
      <c r="I405" s="5" t="s">
        <v>1</v>
      </c>
      <c r="J405" s="5" t="s">
        <v>1</v>
      </c>
      <c r="K405" s="5" t="s">
        <v>1</v>
      </c>
      <c r="L405" s="5" t="s">
        <v>1</v>
      </c>
      <c r="M405" s="5" t="s">
        <v>1</v>
      </c>
      <c r="N405" s="5" t="s">
        <v>1</v>
      </c>
      <c r="O405" s="5" t="s">
        <v>1</v>
      </c>
      <c r="P405" s="5" t="s">
        <v>1</v>
      </c>
    </row>
    <row r="406" spans="1:16" x14ac:dyDescent="0.2">
      <c r="A406" s="4">
        <v>957</v>
      </c>
      <c r="B406" s="5" t="s">
        <v>2044</v>
      </c>
      <c r="C406" s="5" t="s">
        <v>2042</v>
      </c>
      <c r="D406" s="5" t="s">
        <v>1</v>
      </c>
      <c r="E406" s="5" t="s">
        <v>2043</v>
      </c>
      <c r="F406" s="5" t="s">
        <v>1</v>
      </c>
      <c r="G406" s="5" t="s">
        <v>1</v>
      </c>
      <c r="H406" s="5" t="s">
        <v>216</v>
      </c>
      <c r="I406" s="5" t="s">
        <v>1661</v>
      </c>
      <c r="J406" s="5" t="s">
        <v>1</v>
      </c>
      <c r="K406" s="5" t="s">
        <v>1</v>
      </c>
      <c r="L406" s="5" t="s">
        <v>1</v>
      </c>
      <c r="M406" s="5" t="s">
        <v>1</v>
      </c>
      <c r="N406" s="5" t="s">
        <v>1</v>
      </c>
      <c r="O406" s="5" t="s">
        <v>1</v>
      </c>
      <c r="P406" s="5" t="s">
        <v>1</v>
      </c>
    </row>
    <row r="407" spans="1:16" x14ac:dyDescent="0.2">
      <c r="A407" s="4">
        <v>880</v>
      </c>
      <c r="B407" s="5" t="s">
        <v>2047</v>
      </c>
      <c r="C407" s="5" t="s">
        <v>2045</v>
      </c>
      <c r="D407" s="5" t="s">
        <v>1</v>
      </c>
      <c r="E407" s="5" t="s">
        <v>2046</v>
      </c>
      <c r="F407" s="5" t="s">
        <v>1970</v>
      </c>
      <c r="G407" s="5" t="s">
        <v>573</v>
      </c>
      <c r="H407" s="5" t="s">
        <v>216</v>
      </c>
      <c r="I407" s="5" t="s">
        <v>1</v>
      </c>
      <c r="J407" s="5" t="s">
        <v>1</v>
      </c>
      <c r="K407" s="5" t="s">
        <v>1</v>
      </c>
      <c r="L407" s="5" t="s">
        <v>1</v>
      </c>
      <c r="M407" s="5" t="s">
        <v>1</v>
      </c>
      <c r="N407" s="5" t="s">
        <v>1</v>
      </c>
      <c r="O407" s="5" t="s">
        <v>1</v>
      </c>
      <c r="P407" s="5" t="s">
        <v>1</v>
      </c>
    </row>
    <row r="408" spans="1:16" x14ac:dyDescent="0.2">
      <c r="A408" s="4">
        <v>881</v>
      </c>
      <c r="B408" s="5" t="s">
        <v>1</v>
      </c>
      <c r="C408" s="5" t="s">
        <v>2048</v>
      </c>
      <c r="D408" s="5" t="s">
        <v>1</v>
      </c>
      <c r="E408" s="5" t="s">
        <v>2049</v>
      </c>
      <c r="F408" s="5" t="s">
        <v>222</v>
      </c>
      <c r="G408" s="5" t="s">
        <v>1</v>
      </c>
      <c r="H408" s="5" t="s">
        <v>1</v>
      </c>
      <c r="I408" s="5" t="s">
        <v>1661</v>
      </c>
      <c r="J408" s="5" t="s">
        <v>1</v>
      </c>
      <c r="K408" s="5" t="s">
        <v>1</v>
      </c>
      <c r="L408" s="5" t="s">
        <v>1</v>
      </c>
      <c r="M408" s="5" t="s">
        <v>1</v>
      </c>
      <c r="N408" s="5" t="s">
        <v>1</v>
      </c>
      <c r="O408" s="5" t="s">
        <v>1</v>
      </c>
      <c r="P408" s="5" t="s">
        <v>1</v>
      </c>
    </row>
    <row r="409" spans="1:16" x14ac:dyDescent="0.2">
      <c r="A409" s="4">
        <v>487</v>
      </c>
      <c r="B409" s="5" t="s">
        <v>1</v>
      </c>
      <c r="C409" s="5" t="s">
        <v>2050</v>
      </c>
      <c r="D409" s="5" t="s">
        <v>1</v>
      </c>
      <c r="E409" s="5" t="s">
        <v>2051</v>
      </c>
      <c r="F409" s="5" t="s">
        <v>1</v>
      </c>
      <c r="G409" s="5" t="s">
        <v>2052</v>
      </c>
      <c r="H409" s="5" t="s">
        <v>1</v>
      </c>
      <c r="I409" s="5" t="s">
        <v>1</v>
      </c>
      <c r="J409" s="5" t="s">
        <v>1</v>
      </c>
      <c r="K409" s="5" t="s">
        <v>1</v>
      </c>
      <c r="L409" s="5" t="s">
        <v>1</v>
      </c>
      <c r="M409" s="5" t="s">
        <v>1</v>
      </c>
      <c r="N409" s="5" t="s">
        <v>1</v>
      </c>
      <c r="O409" s="5" t="s">
        <v>1</v>
      </c>
      <c r="P409" s="5" t="s">
        <v>1</v>
      </c>
    </row>
    <row r="410" spans="1:16" x14ac:dyDescent="0.2">
      <c r="A410" s="4">
        <v>488</v>
      </c>
      <c r="B410" s="5" t="s">
        <v>1</v>
      </c>
      <c r="C410" s="5" t="s">
        <v>2053</v>
      </c>
      <c r="D410" s="5" t="s">
        <v>1</v>
      </c>
      <c r="E410" s="5" t="s">
        <v>2054</v>
      </c>
      <c r="F410" s="5" t="s">
        <v>1</v>
      </c>
      <c r="G410" s="5" t="s">
        <v>1</v>
      </c>
      <c r="H410" s="5" t="s">
        <v>1</v>
      </c>
      <c r="I410" s="5" t="s">
        <v>1</v>
      </c>
      <c r="J410" s="5" t="s">
        <v>1</v>
      </c>
      <c r="K410" s="5" t="s">
        <v>1</v>
      </c>
      <c r="L410" s="5" t="s">
        <v>1</v>
      </c>
      <c r="M410" s="5" t="s">
        <v>1</v>
      </c>
      <c r="N410" s="5" t="s">
        <v>1</v>
      </c>
      <c r="O410" s="5" t="s">
        <v>1</v>
      </c>
      <c r="P410" s="5" t="s">
        <v>1</v>
      </c>
    </row>
    <row r="411" spans="1:16" x14ac:dyDescent="0.2">
      <c r="A411" s="4">
        <v>489</v>
      </c>
      <c r="B411" s="5" t="s">
        <v>1</v>
      </c>
      <c r="C411" s="5" t="s">
        <v>2055</v>
      </c>
      <c r="D411" s="5" t="s">
        <v>1</v>
      </c>
      <c r="E411" s="5" t="s">
        <v>2056</v>
      </c>
      <c r="F411" s="5" t="s">
        <v>1</v>
      </c>
      <c r="G411" s="5" t="s">
        <v>2057</v>
      </c>
      <c r="H411" s="5" t="s">
        <v>1</v>
      </c>
      <c r="I411" s="5" t="s">
        <v>1</v>
      </c>
      <c r="J411" s="5" t="s">
        <v>1</v>
      </c>
      <c r="K411" s="5" t="s">
        <v>1</v>
      </c>
      <c r="L411" s="5" t="s">
        <v>1</v>
      </c>
      <c r="M411" s="5" t="s">
        <v>1</v>
      </c>
      <c r="N411" s="5" t="s">
        <v>1</v>
      </c>
      <c r="O411" s="5" t="s">
        <v>1</v>
      </c>
      <c r="P411" s="5" t="s">
        <v>1</v>
      </c>
    </row>
    <row r="412" spans="1:16" x14ac:dyDescent="0.2">
      <c r="A412" s="4">
        <v>490</v>
      </c>
      <c r="B412" s="5" t="s">
        <v>1</v>
      </c>
      <c r="C412" s="5" t="s">
        <v>2058</v>
      </c>
      <c r="D412" s="5" t="s">
        <v>1</v>
      </c>
      <c r="E412" s="5" t="s">
        <v>2059</v>
      </c>
      <c r="F412" s="5" t="s">
        <v>1</v>
      </c>
      <c r="G412" s="5" t="s">
        <v>2060</v>
      </c>
      <c r="H412" s="5" t="s">
        <v>1</v>
      </c>
      <c r="I412" s="5" t="s">
        <v>1</v>
      </c>
      <c r="J412" s="5" t="s">
        <v>1</v>
      </c>
      <c r="K412" s="5" t="s">
        <v>1</v>
      </c>
      <c r="L412" s="5" t="s">
        <v>1</v>
      </c>
      <c r="M412" s="5" t="s">
        <v>1</v>
      </c>
      <c r="N412" s="5" t="s">
        <v>1</v>
      </c>
      <c r="O412" s="5" t="s">
        <v>1</v>
      </c>
      <c r="P412" s="5" t="s">
        <v>1</v>
      </c>
    </row>
    <row r="413" spans="1:16" x14ac:dyDescent="0.2">
      <c r="A413" s="4">
        <v>491</v>
      </c>
      <c r="B413" s="5" t="s">
        <v>1</v>
      </c>
      <c r="C413" s="5" t="s">
        <v>2061</v>
      </c>
      <c r="D413" s="5" t="s">
        <v>1</v>
      </c>
      <c r="E413" s="5" t="s">
        <v>2062</v>
      </c>
      <c r="F413" s="5" t="s">
        <v>1</v>
      </c>
      <c r="G413" s="5" t="s">
        <v>2063</v>
      </c>
      <c r="H413" s="5" t="s">
        <v>1</v>
      </c>
      <c r="I413" s="5" t="s">
        <v>1</v>
      </c>
      <c r="J413" s="5" t="s">
        <v>1</v>
      </c>
      <c r="K413" s="5" t="s">
        <v>1</v>
      </c>
      <c r="L413" s="5" t="s">
        <v>1</v>
      </c>
      <c r="M413" s="5" t="s">
        <v>1</v>
      </c>
      <c r="N413" s="5" t="s">
        <v>1</v>
      </c>
      <c r="O413" s="5" t="s">
        <v>1</v>
      </c>
      <c r="P413" s="5" t="s">
        <v>1</v>
      </c>
    </row>
    <row r="414" spans="1:16" x14ac:dyDescent="0.2">
      <c r="A414" s="4">
        <v>492</v>
      </c>
      <c r="B414" s="5" t="s">
        <v>1</v>
      </c>
      <c r="C414" s="5" t="s">
        <v>2064</v>
      </c>
      <c r="D414" s="5" t="s">
        <v>1</v>
      </c>
      <c r="E414" s="5" t="s">
        <v>2065</v>
      </c>
      <c r="F414" s="5" t="s">
        <v>1</v>
      </c>
      <c r="G414" s="5" t="s">
        <v>2066</v>
      </c>
      <c r="H414" s="5" t="s">
        <v>1</v>
      </c>
      <c r="I414" s="5" t="s">
        <v>1</v>
      </c>
      <c r="J414" s="5" t="s">
        <v>1</v>
      </c>
      <c r="K414" s="5" t="s">
        <v>1</v>
      </c>
      <c r="L414" s="5" t="s">
        <v>1</v>
      </c>
      <c r="M414" s="5" t="s">
        <v>1</v>
      </c>
      <c r="N414" s="5" t="s">
        <v>1</v>
      </c>
      <c r="O414" s="5" t="s">
        <v>1</v>
      </c>
      <c r="P414" s="5" t="s">
        <v>1</v>
      </c>
    </row>
    <row r="415" spans="1:16" x14ac:dyDescent="0.2">
      <c r="A415" s="4">
        <v>493</v>
      </c>
      <c r="B415" s="5" t="s">
        <v>1</v>
      </c>
      <c r="C415" s="5" t="s">
        <v>2067</v>
      </c>
      <c r="D415" s="5" t="s">
        <v>1</v>
      </c>
      <c r="E415" s="5" t="s">
        <v>2068</v>
      </c>
      <c r="F415" s="5" t="s">
        <v>1</v>
      </c>
      <c r="G415" s="5" t="s">
        <v>1</v>
      </c>
      <c r="H415" s="5" t="s">
        <v>1</v>
      </c>
      <c r="I415" s="5" t="s">
        <v>1</v>
      </c>
      <c r="J415" s="5" t="s">
        <v>1</v>
      </c>
      <c r="K415" s="5" t="s">
        <v>1</v>
      </c>
      <c r="L415" s="5" t="s">
        <v>1</v>
      </c>
      <c r="M415" s="5" t="s">
        <v>1</v>
      </c>
      <c r="N415" s="5" t="s">
        <v>1</v>
      </c>
      <c r="O415" s="5" t="s">
        <v>1</v>
      </c>
      <c r="P415" s="5" t="s">
        <v>1</v>
      </c>
    </row>
    <row r="416" spans="1:16" x14ac:dyDescent="0.2">
      <c r="A416" s="4">
        <v>494</v>
      </c>
      <c r="B416" s="5" t="s">
        <v>1</v>
      </c>
      <c r="C416" s="5" t="s">
        <v>2069</v>
      </c>
      <c r="D416" s="5" t="s">
        <v>1</v>
      </c>
      <c r="E416" s="5" t="s">
        <v>2070</v>
      </c>
      <c r="F416" s="5" t="s">
        <v>1</v>
      </c>
      <c r="G416" s="5" t="s">
        <v>1</v>
      </c>
      <c r="H416" s="5" t="s">
        <v>1</v>
      </c>
      <c r="I416" s="5" t="s">
        <v>1</v>
      </c>
      <c r="J416" s="5" t="s">
        <v>1</v>
      </c>
      <c r="K416" s="5" t="s">
        <v>1</v>
      </c>
      <c r="L416" s="5" t="s">
        <v>1</v>
      </c>
      <c r="M416" s="5" t="s">
        <v>1</v>
      </c>
      <c r="N416" s="5" t="s">
        <v>1</v>
      </c>
      <c r="O416" s="5" t="s">
        <v>1</v>
      </c>
      <c r="P416" s="5" t="s">
        <v>1</v>
      </c>
    </row>
    <row r="417" spans="1:16" x14ac:dyDescent="0.2">
      <c r="A417" s="4">
        <v>495</v>
      </c>
      <c r="B417" s="5" t="s">
        <v>1</v>
      </c>
      <c r="C417" s="5" t="s">
        <v>2071</v>
      </c>
      <c r="D417" s="5" t="s">
        <v>1</v>
      </c>
      <c r="E417" s="5" t="s">
        <v>2072</v>
      </c>
      <c r="F417" s="5" t="s">
        <v>1</v>
      </c>
      <c r="G417" s="5" t="s">
        <v>1</v>
      </c>
      <c r="H417" s="5" t="s">
        <v>1</v>
      </c>
      <c r="I417" s="5" t="s">
        <v>1</v>
      </c>
      <c r="J417" s="5" t="s">
        <v>1</v>
      </c>
      <c r="K417" s="5" t="s">
        <v>1</v>
      </c>
      <c r="L417" s="5" t="s">
        <v>1</v>
      </c>
      <c r="M417" s="5" t="s">
        <v>1</v>
      </c>
      <c r="N417" s="5" t="s">
        <v>1</v>
      </c>
      <c r="O417" s="5" t="s">
        <v>1</v>
      </c>
      <c r="P417" s="5" t="s">
        <v>1</v>
      </c>
    </row>
    <row r="418" spans="1:16" x14ac:dyDescent="0.2">
      <c r="A418" s="4">
        <v>496</v>
      </c>
      <c r="B418" s="5" t="s">
        <v>1</v>
      </c>
      <c r="C418" s="5" t="s">
        <v>2073</v>
      </c>
      <c r="D418" s="5" t="s">
        <v>1</v>
      </c>
      <c r="E418" s="5" t="s">
        <v>2074</v>
      </c>
      <c r="F418" s="5" t="s">
        <v>1</v>
      </c>
      <c r="G418" s="5" t="s">
        <v>2075</v>
      </c>
      <c r="H418" s="5" t="s">
        <v>1</v>
      </c>
      <c r="I418" s="5" t="s">
        <v>1</v>
      </c>
      <c r="J418" s="5" t="s">
        <v>1</v>
      </c>
      <c r="K418" s="5" t="s">
        <v>1</v>
      </c>
      <c r="L418" s="5" t="s">
        <v>1</v>
      </c>
      <c r="M418" s="5" t="s">
        <v>1</v>
      </c>
      <c r="N418" s="5" t="s">
        <v>1</v>
      </c>
      <c r="O418" s="5" t="s">
        <v>1</v>
      </c>
      <c r="P418" s="5" t="s">
        <v>1</v>
      </c>
    </row>
    <row r="419" spans="1:16" x14ac:dyDescent="0.2">
      <c r="A419" s="4">
        <v>497</v>
      </c>
      <c r="B419" s="5" t="s">
        <v>1</v>
      </c>
      <c r="C419" s="5" t="s">
        <v>2076</v>
      </c>
      <c r="D419" s="5" t="s">
        <v>1</v>
      </c>
      <c r="E419" s="5" t="s">
        <v>2077</v>
      </c>
      <c r="F419" s="5" t="s">
        <v>1</v>
      </c>
      <c r="G419" s="5" t="s">
        <v>2078</v>
      </c>
      <c r="H419" s="5" t="s">
        <v>1</v>
      </c>
      <c r="I419" s="5" t="s">
        <v>1</v>
      </c>
      <c r="J419" s="5" t="s">
        <v>1</v>
      </c>
      <c r="K419" s="5" t="s">
        <v>1</v>
      </c>
      <c r="L419" s="5" t="s">
        <v>1</v>
      </c>
      <c r="M419" s="5" t="s">
        <v>1</v>
      </c>
      <c r="N419" s="5" t="s">
        <v>1</v>
      </c>
      <c r="O419" s="5" t="s">
        <v>1</v>
      </c>
      <c r="P419" s="5" t="s">
        <v>1</v>
      </c>
    </row>
    <row r="420" spans="1:16" x14ac:dyDescent="0.2">
      <c r="A420" s="4">
        <v>498</v>
      </c>
      <c r="B420" s="5" t="s">
        <v>1</v>
      </c>
      <c r="C420" s="5" t="s">
        <v>2079</v>
      </c>
      <c r="D420" s="5" t="s">
        <v>1</v>
      </c>
      <c r="E420" s="5" t="s">
        <v>2080</v>
      </c>
      <c r="F420" s="5" t="s">
        <v>1</v>
      </c>
      <c r="G420" s="5" t="s">
        <v>1</v>
      </c>
      <c r="H420" s="5" t="s">
        <v>1</v>
      </c>
      <c r="I420" s="5" t="s">
        <v>1</v>
      </c>
      <c r="J420" s="5" t="s">
        <v>1</v>
      </c>
      <c r="K420" s="5" t="s">
        <v>1</v>
      </c>
      <c r="L420" s="5" t="s">
        <v>1</v>
      </c>
      <c r="M420" s="5" t="s">
        <v>1</v>
      </c>
      <c r="N420" s="5" t="s">
        <v>1</v>
      </c>
      <c r="O420" s="5" t="s">
        <v>1</v>
      </c>
      <c r="P420" s="5" t="s">
        <v>1</v>
      </c>
    </row>
    <row r="421" spans="1:16" x14ac:dyDescent="0.2">
      <c r="A421" s="4">
        <v>499</v>
      </c>
      <c r="B421" s="5" t="s">
        <v>1</v>
      </c>
      <c r="C421" s="5" t="s">
        <v>2081</v>
      </c>
      <c r="D421" s="5" t="s">
        <v>1</v>
      </c>
      <c r="E421" s="5" t="s">
        <v>2082</v>
      </c>
      <c r="F421" s="5" t="s">
        <v>1</v>
      </c>
      <c r="G421" s="5" t="s">
        <v>1</v>
      </c>
      <c r="H421" s="5" t="s">
        <v>1</v>
      </c>
      <c r="I421" s="5" t="s">
        <v>1</v>
      </c>
      <c r="J421" s="5" t="s">
        <v>1</v>
      </c>
      <c r="K421" s="5" t="s">
        <v>1</v>
      </c>
      <c r="L421" s="5" t="s">
        <v>1</v>
      </c>
      <c r="M421" s="5" t="s">
        <v>1</v>
      </c>
      <c r="N421" s="5" t="s">
        <v>1</v>
      </c>
      <c r="O421" s="5" t="s">
        <v>1</v>
      </c>
      <c r="P421" s="5" t="s">
        <v>1</v>
      </c>
    </row>
    <row r="422" spans="1:16" x14ac:dyDescent="0.2">
      <c r="A422" s="4">
        <v>500</v>
      </c>
      <c r="B422" s="5" t="s">
        <v>1</v>
      </c>
      <c r="C422" s="5" t="s">
        <v>2083</v>
      </c>
      <c r="D422" s="5" t="s">
        <v>1</v>
      </c>
      <c r="E422" s="5" t="s">
        <v>2084</v>
      </c>
      <c r="F422" s="5" t="s">
        <v>1</v>
      </c>
      <c r="G422" s="5" t="s">
        <v>1</v>
      </c>
      <c r="H422" s="5" t="s">
        <v>1</v>
      </c>
      <c r="I422" s="5" t="s">
        <v>1</v>
      </c>
      <c r="J422" s="5" t="s">
        <v>1</v>
      </c>
      <c r="K422" s="5" t="s">
        <v>1</v>
      </c>
      <c r="L422" s="5" t="s">
        <v>1</v>
      </c>
      <c r="M422" s="5" t="s">
        <v>1</v>
      </c>
      <c r="N422" s="5" t="s">
        <v>1</v>
      </c>
      <c r="O422" s="5" t="s">
        <v>1</v>
      </c>
      <c r="P422" s="5" t="s">
        <v>1</v>
      </c>
    </row>
    <row r="423" spans="1:16" x14ac:dyDescent="0.2">
      <c r="A423" s="4">
        <v>501</v>
      </c>
      <c r="B423" s="5" t="s">
        <v>1</v>
      </c>
      <c r="C423" s="5" t="s">
        <v>2085</v>
      </c>
      <c r="D423" s="5" t="s">
        <v>1</v>
      </c>
      <c r="E423" s="5" t="s">
        <v>2086</v>
      </c>
      <c r="F423" s="5" t="s">
        <v>1</v>
      </c>
      <c r="G423" s="5" t="s">
        <v>1</v>
      </c>
      <c r="H423" s="5" t="s">
        <v>1</v>
      </c>
      <c r="I423" s="5" t="s">
        <v>1</v>
      </c>
      <c r="J423" s="5" t="s">
        <v>1</v>
      </c>
      <c r="K423" s="5" t="s">
        <v>1</v>
      </c>
      <c r="L423" s="5" t="s">
        <v>1</v>
      </c>
      <c r="M423" s="5" t="s">
        <v>1</v>
      </c>
      <c r="N423" s="5" t="s">
        <v>1</v>
      </c>
      <c r="O423" s="5" t="s">
        <v>1</v>
      </c>
      <c r="P423" s="5" t="s">
        <v>1</v>
      </c>
    </row>
    <row r="424" spans="1:16" x14ac:dyDescent="0.2">
      <c r="A424" s="4">
        <v>502</v>
      </c>
      <c r="B424" s="5" t="s">
        <v>1</v>
      </c>
      <c r="C424" s="5" t="s">
        <v>2087</v>
      </c>
      <c r="D424" s="5" t="s">
        <v>1</v>
      </c>
      <c r="E424" s="5" t="s">
        <v>2088</v>
      </c>
      <c r="F424" s="5" t="s">
        <v>1</v>
      </c>
      <c r="G424" s="5" t="s">
        <v>1</v>
      </c>
      <c r="H424" s="5" t="s">
        <v>1</v>
      </c>
      <c r="I424" s="5" t="s">
        <v>1</v>
      </c>
      <c r="J424" s="5" t="s">
        <v>1</v>
      </c>
      <c r="K424" s="5" t="s">
        <v>1</v>
      </c>
      <c r="L424" s="5" t="s">
        <v>1</v>
      </c>
      <c r="M424" s="5" t="s">
        <v>1</v>
      </c>
      <c r="N424" s="5" t="s">
        <v>1</v>
      </c>
      <c r="O424" s="5" t="s">
        <v>1</v>
      </c>
      <c r="P424" s="5" t="s">
        <v>1</v>
      </c>
    </row>
    <row r="425" spans="1:16" x14ac:dyDescent="0.2">
      <c r="A425" s="4">
        <v>503</v>
      </c>
      <c r="B425" s="5" t="s">
        <v>1</v>
      </c>
      <c r="C425" s="5" t="s">
        <v>2089</v>
      </c>
      <c r="D425" s="5" t="s">
        <v>1</v>
      </c>
      <c r="E425" s="5" t="s">
        <v>2090</v>
      </c>
      <c r="F425" s="5" t="s">
        <v>1</v>
      </c>
      <c r="G425" s="5" t="s">
        <v>2091</v>
      </c>
      <c r="H425" s="5" t="s">
        <v>1</v>
      </c>
      <c r="I425" s="5" t="s">
        <v>1</v>
      </c>
      <c r="J425" s="5" t="s">
        <v>1</v>
      </c>
      <c r="K425" s="5" t="s">
        <v>1</v>
      </c>
      <c r="L425" s="5" t="s">
        <v>1</v>
      </c>
      <c r="M425" s="5" t="s">
        <v>1</v>
      </c>
      <c r="N425" s="5" t="s">
        <v>1</v>
      </c>
      <c r="O425" s="5" t="s">
        <v>1</v>
      </c>
      <c r="P425" s="5" t="s">
        <v>1</v>
      </c>
    </row>
    <row r="426" spans="1:16" x14ac:dyDescent="0.2">
      <c r="A426" s="4">
        <v>504</v>
      </c>
      <c r="B426" s="5" t="s">
        <v>1</v>
      </c>
      <c r="C426" s="5" t="s">
        <v>2092</v>
      </c>
      <c r="D426" s="5" t="s">
        <v>1</v>
      </c>
      <c r="E426" s="5" t="s">
        <v>2093</v>
      </c>
      <c r="F426" s="5" t="s">
        <v>1</v>
      </c>
      <c r="G426" s="5" t="s">
        <v>1</v>
      </c>
      <c r="H426" s="5" t="s">
        <v>1</v>
      </c>
      <c r="I426" s="5" t="s">
        <v>1</v>
      </c>
      <c r="J426" s="5" t="s">
        <v>1</v>
      </c>
      <c r="K426" s="5" t="s">
        <v>1</v>
      </c>
      <c r="L426" s="5" t="s">
        <v>1</v>
      </c>
      <c r="M426" s="5" t="s">
        <v>1</v>
      </c>
      <c r="N426" s="5" t="s">
        <v>1</v>
      </c>
      <c r="O426" s="5" t="s">
        <v>1</v>
      </c>
      <c r="P426" s="5" t="s">
        <v>1</v>
      </c>
    </row>
    <row r="427" spans="1:16" x14ac:dyDescent="0.2">
      <c r="A427" s="4">
        <v>505</v>
      </c>
      <c r="B427" s="5" t="s">
        <v>1</v>
      </c>
      <c r="C427" s="5" t="s">
        <v>2094</v>
      </c>
      <c r="D427" s="5" t="s">
        <v>1</v>
      </c>
      <c r="E427" s="5" t="s">
        <v>2095</v>
      </c>
      <c r="F427" s="5" t="s">
        <v>1</v>
      </c>
      <c r="G427" s="5" t="s">
        <v>2096</v>
      </c>
      <c r="H427" s="5" t="s">
        <v>1</v>
      </c>
      <c r="I427" s="5" t="s">
        <v>1</v>
      </c>
      <c r="J427" s="5" t="s">
        <v>1</v>
      </c>
      <c r="K427" s="5" t="s">
        <v>1</v>
      </c>
      <c r="L427" s="5" t="s">
        <v>1</v>
      </c>
      <c r="M427" s="5" t="s">
        <v>1</v>
      </c>
      <c r="N427" s="5" t="s">
        <v>1</v>
      </c>
      <c r="O427" s="5" t="s">
        <v>1</v>
      </c>
      <c r="P427" s="5" t="s">
        <v>1</v>
      </c>
    </row>
    <row r="428" spans="1:16" x14ac:dyDescent="0.2">
      <c r="A428" s="4">
        <v>506</v>
      </c>
      <c r="B428" s="5" t="s">
        <v>1</v>
      </c>
      <c r="C428" s="5" t="s">
        <v>2097</v>
      </c>
      <c r="D428" s="5" t="s">
        <v>1</v>
      </c>
      <c r="E428" s="5" t="s">
        <v>2098</v>
      </c>
      <c r="F428" s="5" t="s">
        <v>1</v>
      </c>
      <c r="G428" s="5" t="s">
        <v>2099</v>
      </c>
      <c r="H428" s="5" t="s">
        <v>1</v>
      </c>
      <c r="I428" s="5" t="s">
        <v>1</v>
      </c>
      <c r="J428" s="5" t="s">
        <v>1</v>
      </c>
      <c r="K428" s="5" t="s">
        <v>1</v>
      </c>
      <c r="L428" s="5" t="s">
        <v>1</v>
      </c>
      <c r="M428" s="5" t="s">
        <v>1</v>
      </c>
      <c r="N428" s="5" t="s">
        <v>1</v>
      </c>
      <c r="O428" s="5" t="s">
        <v>1</v>
      </c>
      <c r="P428" s="5" t="s">
        <v>1</v>
      </c>
    </row>
    <row r="429" spans="1:16" x14ac:dyDescent="0.2">
      <c r="A429" s="4">
        <v>507</v>
      </c>
      <c r="B429" s="5" t="s">
        <v>1</v>
      </c>
      <c r="C429" s="5" t="s">
        <v>2100</v>
      </c>
      <c r="D429" s="5" t="s">
        <v>1</v>
      </c>
      <c r="E429" s="5" t="s">
        <v>2101</v>
      </c>
      <c r="F429" s="5" t="s">
        <v>1</v>
      </c>
      <c r="G429" s="5" t="s">
        <v>1</v>
      </c>
      <c r="H429" s="5" t="s">
        <v>1</v>
      </c>
      <c r="I429" s="5" t="s">
        <v>1</v>
      </c>
      <c r="J429" s="5" t="s">
        <v>1</v>
      </c>
      <c r="K429" s="5" t="s">
        <v>1</v>
      </c>
      <c r="L429" s="5" t="s">
        <v>1</v>
      </c>
      <c r="M429" s="5" t="s">
        <v>1</v>
      </c>
      <c r="N429" s="5" t="s">
        <v>1</v>
      </c>
      <c r="O429" s="5" t="s">
        <v>1</v>
      </c>
      <c r="P429" s="5" t="s">
        <v>1</v>
      </c>
    </row>
    <row r="430" spans="1:16" x14ac:dyDescent="0.2">
      <c r="A430" s="4">
        <v>508</v>
      </c>
      <c r="B430" s="5" t="s">
        <v>1</v>
      </c>
      <c r="C430" s="5" t="s">
        <v>2102</v>
      </c>
      <c r="D430" s="5" t="s">
        <v>1</v>
      </c>
      <c r="E430" s="5" t="s">
        <v>2103</v>
      </c>
      <c r="F430" s="5" t="s">
        <v>1</v>
      </c>
      <c r="G430" s="5" t="s">
        <v>2104</v>
      </c>
      <c r="H430" s="5" t="s">
        <v>1</v>
      </c>
      <c r="I430" s="5" t="s">
        <v>1</v>
      </c>
      <c r="J430" s="5" t="s">
        <v>1</v>
      </c>
      <c r="K430" s="5" t="s">
        <v>1</v>
      </c>
      <c r="L430" s="5" t="s">
        <v>1</v>
      </c>
      <c r="M430" s="5" t="s">
        <v>1</v>
      </c>
      <c r="N430" s="5" t="s">
        <v>1</v>
      </c>
      <c r="O430" s="5" t="s">
        <v>1</v>
      </c>
      <c r="P430" s="5" t="s">
        <v>1</v>
      </c>
    </row>
    <row r="431" spans="1:16" x14ac:dyDescent="0.2">
      <c r="A431" s="4">
        <v>509</v>
      </c>
      <c r="B431" s="5" t="s">
        <v>1</v>
      </c>
      <c r="C431" s="5" t="s">
        <v>2105</v>
      </c>
      <c r="D431" s="5" t="s">
        <v>1</v>
      </c>
      <c r="E431" s="5" t="s">
        <v>2106</v>
      </c>
      <c r="F431" s="5" t="s">
        <v>1</v>
      </c>
      <c r="G431" s="5" t="s">
        <v>1</v>
      </c>
      <c r="H431" s="5" t="s">
        <v>1</v>
      </c>
      <c r="I431" s="5" t="s">
        <v>1</v>
      </c>
      <c r="J431" s="5" t="s">
        <v>1</v>
      </c>
      <c r="K431" s="5" t="s">
        <v>1</v>
      </c>
      <c r="L431" s="5" t="s">
        <v>1</v>
      </c>
      <c r="M431" s="5" t="s">
        <v>1</v>
      </c>
      <c r="N431" s="5" t="s">
        <v>1</v>
      </c>
      <c r="O431" s="5" t="s">
        <v>1</v>
      </c>
      <c r="P431" s="5" t="s">
        <v>1</v>
      </c>
    </row>
    <row r="432" spans="1:16" x14ac:dyDescent="0.2">
      <c r="A432" s="4">
        <v>510</v>
      </c>
      <c r="B432" s="5" t="s">
        <v>1</v>
      </c>
      <c r="C432" s="5" t="s">
        <v>2107</v>
      </c>
      <c r="D432" s="5" t="s">
        <v>1</v>
      </c>
      <c r="E432" s="5" t="s">
        <v>2108</v>
      </c>
      <c r="F432" s="5" t="s">
        <v>1</v>
      </c>
      <c r="G432" s="5" t="s">
        <v>2109</v>
      </c>
      <c r="H432" s="5" t="s">
        <v>1</v>
      </c>
      <c r="I432" s="5" t="s">
        <v>1</v>
      </c>
      <c r="J432" s="5" t="s">
        <v>1</v>
      </c>
      <c r="K432" s="5" t="s">
        <v>1</v>
      </c>
      <c r="L432" s="5" t="s">
        <v>1</v>
      </c>
      <c r="M432" s="5" t="s">
        <v>1</v>
      </c>
      <c r="N432" s="5" t="s">
        <v>1</v>
      </c>
      <c r="O432" s="5" t="s">
        <v>1</v>
      </c>
      <c r="P432" s="5" t="s">
        <v>1</v>
      </c>
    </row>
    <row r="433" spans="1:16" x14ac:dyDescent="0.2">
      <c r="A433" s="4">
        <v>511</v>
      </c>
      <c r="B433" s="5" t="s">
        <v>1</v>
      </c>
      <c r="C433" s="5" t="s">
        <v>2110</v>
      </c>
      <c r="D433" s="5" t="s">
        <v>1</v>
      </c>
      <c r="E433" s="5" t="s">
        <v>2111</v>
      </c>
      <c r="F433" s="5" t="s">
        <v>1</v>
      </c>
      <c r="G433" s="5" t="s">
        <v>2112</v>
      </c>
      <c r="H433" s="5" t="s">
        <v>1</v>
      </c>
      <c r="I433" s="5" t="s">
        <v>1</v>
      </c>
      <c r="J433" s="5" t="s">
        <v>1</v>
      </c>
      <c r="K433" s="5" t="s">
        <v>1</v>
      </c>
      <c r="L433" s="5" t="s">
        <v>1</v>
      </c>
      <c r="M433" s="5" t="s">
        <v>1</v>
      </c>
      <c r="N433" s="5" t="s">
        <v>1</v>
      </c>
      <c r="O433" s="5" t="s">
        <v>1</v>
      </c>
      <c r="P433" s="5" t="s">
        <v>1</v>
      </c>
    </row>
    <row r="434" spans="1:16" x14ac:dyDescent="0.2">
      <c r="A434" s="4">
        <v>512</v>
      </c>
      <c r="B434" s="5" t="s">
        <v>1</v>
      </c>
      <c r="C434" s="5" t="s">
        <v>2113</v>
      </c>
      <c r="D434" s="5" t="s">
        <v>1</v>
      </c>
      <c r="E434" s="5" t="s">
        <v>2114</v>
      </c>
      <c r="F434" s="5" t="s">
        <v>1</v>
      </c>
      <c r="G434" s="5" t="s">
        <v>2115</v>
      </c>
      <c r="H434" s="5" t="s">
        <v>1</v>
      </c>
      <c r="I434" s="5" t="s">
        <v>1</v>
      </c>
      <c r="J434" s="5" t="s">
        <v>1</v>
      </c>
      <c r="K434" s="5" t="s">
        <v>1</v>
      </c>
      <c r="L434" s="5" t="s">
        <v>1</v>
      </c>
      <c r="M434" s="5" t="s">
        <v>1</v>
      </c>
      <c r="N434" s="5" t="s">
        <v>1</v>
      </c>
      <c r="O434" s="5" t="s">
        <v>1</v>
      </c>
      <c r="P434" s="5" t="s">
        <v>1</v>
      </c>
    </row>
    <row r="435" spans="1:16" x14ac:dyDescent="0.2">
      <c r="A435" s="4">
        <v>513</v>
      </c>
      <c r="B435" s="5" t="s">
        <v>1</v>
      </c>
      <c r="C435" s="5" t="s">
        <v>2116</v>
      </c>
      <c r="D435" s="5" t="s">
        <v>1</v>
      </c>
      <c r="E435" s="5" t="s">
        <v>2117</v>
      </c>
      <c r="F435" s="5" t="s">
        <v>1</v>
      </c>
      <c r="G435" s="5" t="s">
        <v>2118</v>
      </c>
      <c r="H435" s="5" t="s">
        <v>1</v>
      </c>
      <c r="I435" s="5" t="s">
        <v>1</v>
      </c>
      <c r="J435" s="5" t="s">
        <v>1</v>
      </c>
      <c r="K435" s="5" t="s">
        <v>1</v>
      </c>
      <c r="L435" s="5" t="s">
        <v>1</v>
      </c>
      <c r="M435" s="5" t="s">
        <v>1</v>
      </c>
      <c r="N435" s="5" t="s">
        <v>1</v>
      </c>
      <c r="O435" s="5" t="s">
        <v>1</v>
      </c>
      <c r="P435" s="5" t="s">
        <v>1</v>
      </c>
    </row>
    <row r="436" spans="1:16" x14ac:dyDescent="0.2">
      <c r="A436" s="4">
        <v>514</v>
      </c>
      <c r="B436" s="5" t="s">
        <v>1</v>
      </c>
      <c r="C436" s="5" t="s">
        <v>2119</v>
      </c>
      <c r="D436" s="5" t="s">
        <v>1</v>
      </c>
      <c r="E436" s="5" t="s">
        <v>2120</v>
      </c>
      <c r="F436" s="5" t="s">
        <v>1</v>
      </c>
      <c r="G436" s="5" t="s">
        <v>2121</v>
      </c>
      <c r="H436" s="5" t="s">
        <v>1</v>
      </c>
      <c r="I436" s="5" t="s">
        <v>1</v>
      </c>
      <c r="J436" s="5" t="s">
        <v>1</v>
      </c>
      <c r="K436" s="5" t="s">
        <v>1</v>
      </c>
      <c r="L436" s="5" t="s">
        <v>1</v>
      </c>
      <c r="M436" s="5" t="s">
        <v>1</v>
      </c>
      <c r="N436" s="5" t="s">
        <v>1</v>
      </c>
      <c r="O436" s="5" t="s">
        <v>1</v>
      </c>
      <c r="P436" s="5" t="s">
        <v>1</v>
      </c>
    </row>
    <row r="437" spans="1:16" x14ac:dyDescent="0.2">
      <c r="A437" s="4">
        <v>515</v>
      </c>
      <c r="B437" s="5" t="s">
        <v>587</v>
      </c>
      <c r="C437" s="5" t="s">
        <v>2122</v>
      </c>
      <c r="D437" s="5" t="s">
        <v>1</v>
      </c>
      <c r="E437" s="5" t="s">
        <v>2123</v>
      </c>
      <c r="F437" s="5" t="s">
        <v>1</v>
      </c>
      <c r="G437" s="5" t="s">
        <v>586</v>
      </c>
      <c r="H437" s="5" t="s">
        <v>428</v>
      </c>
      <c r="I437" s="5" t="s">
        <v>217</v>
      </c>
      <c r="J437" s="5" t="s">
        <v>1</v>
      </c>
      <c r="K437" s="5" t="s">
        <v>1</v>
      </c>
      <c r="L437" s="5" t="s">
        <v>1</v>
      </c>
      <c r="M437" s="5" t="s">
        <v>1</v>
      </c>
      <c r="N437" s="5" t="s">
        <v>1</v>
      </c>
      <c r="O437" s="5" t="s">
        <v>1</v>
      </c>
      <c r="P437" s="5" t="s">
        <v>1</v>
      </c>
    </row>
    <row r="438" spans="1:16" x14ac:dyDescent="0.2">
      <c r="A438" s="4">
        <v>516</v>
      </c>
      <c r="B438" s="5" t="s">
        <v>798</v>
      </c>
      <c r="C438" s="5" t="s">
        <v>2124</v>
      </c>
      <c r="D438" s="5" t="s">
        <v>1</v>
      </c>
      <c r="E438" s="5" t="s">
        <v>2125</v>
      </c>
      <c r="F438" s="5" t="s">
        <v>1</v>
      </c>
      <c r="G438" s="5" t="s">
        <v>797</v>
      </c>
      <c r="H438" s="5" t="s">
        <v>216</v>
      </c>
      <c r="I438" s="5" t="s">
        <v>217</v>
      </c>
      <c r="J438" s="5" t="s">
        <v>799</v>
      </c>
      <c r="K438" s="5" t="s">
        <v>800</v>
      </c>
      <c r="L438" s="5" t="s">
        <v>1</v>
      </c>
      <c r="M438" s="5" t="s">
        <v>801</v>
      </c>
      <c r="N438" s="5" t="s">
        <v>802</v>
      </c>
      <c r="O438" s="5" t="s">
        <v>223</v>
      </c>
      <c r="P438" s="5" t="s">
        <v>803</v>
      </c>
    </row>
    <row r="439" spans="1:16" x14ac:dyDescent="0.2">
      <c r="A439" s="4">
        <v>517</v>
      </c>
      <c r="B439" s="5" t="s">
        <v>1</v>
      </c>
      <c r="C439" s="5" t="s">
        <v>2126</v>
      </c>
      <c r="D439" s="5" t="s">
        <v>1</v>
      </c>
      <c r="E439" s="5" t="s">
        <v>2127</v>
      </c>
      <c r="F439" s="5" t="s">
        <v>1</v>
      </c>
      <c r="G439" s="5" t="s">
        <v>2128</v>
      </c>
      <c r="H439" s="5" t="s">
        <v>1</v>
      </c>
      <c r="I439" s="5" t="s">
        <v>1</v>
      </c>
      <c r="J439" s="5" t="s">
        <v>1</v>
      </c>
      <c r="K439" s="5" t="s">
        <v>1</v>
      </c>
      <c r="L439" s="5" t="s">
        <v>1</v>
      </c>
      <c r="M439" s="5" t="s">
        <v>1</v>
      </c>
      <c r="N439" s="5" t="s">
        <v>1</v>
      </c>
      <c r="O439" s="5" t="s">
        <v>1</v>
      </c>
      <c r="P439" s="5" t="s">
        <v>1</v>
      </c>
    </row>
    <row r="440" spans="1:16" x14ac:dyDescent="0.2">
      <c r="A440" s="4">
        <v>518</v>
      </c>
      <c r="B440" s="5" t="s">
        <v>1</v>
      </c>
      <c r="C440" s="5" t="s">
        <v>2129</v>
      </c>
      <c r="D440" s="5" t="s">
        <v>1</v>
      </c>
      <c r="E440" s="5" t="s">
        <v>2130</v>
      </c>
      <c r="F440" s="5" t="s">
        <v>1</v>
      </c>
      <c r="G440" s="5" t="s">
        <v>2131</v>
      </c>
      <c r="H440" s="5" t="s">
        <v>1</v>
      </c>
      <c r="I440" s="5" t="s">
        <v>1</v>
      </c>
      <c r="J440" s="5" t="s">
        <v>1</v>
      </c>
      <c r="K440" s="5" t="s">
        <v>1</v>
      </c>
      <c r="L440" s="5" t="s">
        <v>1</v>
      </c>
      <c r="M440" s="5" t="s">
        <v>1</v>
      </c>
      <c r="N440" s="5" t="s">
        <v>1</v>
      </c>
      <c r="O440" s="5" t="s">
        <v>1</v>
      </c>
      <c r="P440" s="5" t="s">
        <v>1</v>
      </c>
    </row>
    <row r="441" spans="1:16" x14ac:dyDescent="0.2">
      <c r="A441" s="4">
        <v>519</v>
      </c>
      <c r="B441" s="5" t="s">
        <v>1</v>
      </c>
      <c r="C441" s="5" t="s">
        <v>2132</v>
      </c>
      <c r="D441" s="5" t="s">
        <v>1</v>
      </c>
      <c r="E441" s="5" t="s">
        <v>2133</v>
      </c>
      <c r="F441" s="5" t="s">
        <v>1</v>
      </c>
      <c r="G441" s="5" t="s">
        <v>2134</v>
      </c>
      <c r="H441" s="5" t="s">
        <v>1</v>
      </c>
      <c r="I441" s="5" t="s">
        <v>1</v>
      </c>
      <c r="J441" s="5" t="s">
        <v>1</v>
      </c>
      <c r="K441" s="5" t="s">
        <v>1</v>
      </c>
      <c r="L441" s="5" t="s">
        <v>1</v>
      </c>
      <c r="M441" s="5" t="s">
        <v>1</v>
      </c>
      <c r="N441" s="5" t="s">
        <v>1</v>
      </c>
      <c r="O441" s="5" t="s">
        <v>1</v>
      </c>
      <c r="P441" s="5" t="s">
        <v>1</v>
      </c>
    </row>
    <row r="442" spans="1:16" x14ac:dyDescent="0.2">
      <c r="A442" s="4">
        <v>520</v>
      </c>
      <c r="B442" s="5" t="s">
        <v>1</v>
      </c>
      <c r="C442" s="5" t="s">
        <v>2135</v>
      </c>
      <c r="D442" s="5" t="s">
        <v>1</v>
      </c>
      <c r="E442" s="5" t="s">
        <v>2136</v>
      </c>
      <c r="F442" s="5" t="s">
        <v>1</v>
      </c>
      <c r="G442" s="5" t="s">
        <v>2137</v>
      </c>
      <c r="H442" s="5" t="s">
        <v>1</v>
      </c>
      <c r="I442" s="5" t="s">
        <v>1</v>
      </c>
      <c r="J442" s="5" t="s">
        <v>1</v>
      </c>
      <c r="K442" s="5" t="s">
        <v>1</v>
      </c>
      <c r="L442" s="5" t="s">
        <v>1</v>
      </c>
      <c r="M442" s="5" t="s">
        <v>1</v>
      </c>
      <c r="N442" s="5" t="s">
        <v>1</v>
      </c>
      <c r="O442" s="5" t="s">
        <v>1</v>
      </c>
      <c r="P442" s="5" t="s">
        <v>1</v>
      </c>
    </row>
    <row r="443" spans="1:16" x14ac:dyDescent="0.2">
      <c r="A443" s="4">
        <v>521</v>
      </c>
      <c r="B443" s="5" t="s">
        <v>1</v>
      </c>
      <c r="C443" s="5" t="s">
        <v>2138</v>
      </c>
      <c r="D443" s="5" t="s">
        <v>1</v>
      </c>
      <c r="E443" s="5" t="s">
        <v>2139</v>
      </c>
      <c r="F443" s="5" t="s">
        <v>1</v>
      </c>
      <c r="G443" s="5" t="s">
        <v>2140</v>
      </c>
      <c r="H443" s="5" t="s">
        <v>1</v>
      </c>
      <c r="I443" s="5" t="s">
        <v>1</v>
      </c>
      <c r="J443" s="5" t="s">
        <v>1</v>
      </c>
      <c r="K443" s="5" t="s">
        <v>1</v>
      </c>
      <c r="L443" s="5" t="s">
        <v>1</v>
      </c>
      <c r="M443" s="5" t="s">
        <v>1</v>
      </c>
      <c r="N443" s="5" t="s">
        <v>1</v>
      </c>
      <c r="O443" s="5" t="s">
        <v>1</v>
      </c>
      <c r="P443" s="5" t="s">
        <v>1</v>
      </c>
    </row>
    <row r="444" spans="1:16" x14ac:dyDescent="0.2">
      <c r="A444" s="4">
        <v>522</v>
      </c>
      <c r="B444" s="5" t="s">
        <v>1</v>
      </c>
      <c r="C444" s="5" t="s">
        <v>2141</v>
      </c>
      <c r="D444" s="5" t="s">
        <v>1</v>
      </c>
      <c r="E444" s="5" t="s">
        <v>2142</v>
      </c>
      <c r="F444" s="5" t="s">
        <v>1</v>
      </c>
      <c r="G444" s="5" t="s">
        <v>2143</v>
      </c>
      <c r="H444" s="5" t="s">
        <v>1</v>
      </c>
      <c r="I444" s="5" t="s">
        <v>1</v>
      </c>
      <c r="J444" s="5" t="s">
        <v>1</v>
      </c>
      <c r="K444" s="5" t="s">
        <v>1</v>
      </c>
      <c r="L444" s="5" t="s">
        <v>1</v>
      </c>
      <c r="M444" s="5" t="s">
        <v>1</v>
      </c>
      <c r="N444" s="5" t="s">
        <v>1</v>
      </c>
      <c r="O444" s="5" t="s">
        <v>1</v>
      </c>
      <c r="P444" s="5" t="s">
        <v>1</v>
      </c>
    </row>
    <row r="445" spans="1:16" x14ac:dyDescent="0.2">
      <c r="A445" s="4">
        <v>523</v>
      </c>
      <c r="B445" s="5" t="s">
        <v>1</v>
      </c>
      <c r="C445" s="5" t="s">
        <v>2144</v>
      </c>
      <c r="D445" s="5" t="s">
        <v>1</v>
      </c>
      <c r="E445" s="5" t="s">
        <v>2145</v>
      </c>
      <c r="F445" s="5" t="s">
        <v>1</v>
      </c>
      <c r="G445" s="5" t="s">
        <v>1</v>
      </c>
      <c r="H445" s="5" t="s">
        <v>1</v>
      </c>
      <c r="I445" s="5" t="s">
        <v>1</v>
      </c>
      <c r="J445" s="5" t="s">
        <v>1</v>
      </c>
      <c r="K445" s="5" t="s">
        <v>1</v>
      </c>
      <c r="L445" s="5" t="s">
        <v>1</v>
      </c>
      <c r="M445" s="5" t="s">
        <v>1</v>
      </c>
      <c r="N445" s="5" t="s">
        <v>1</v>
      </c>
      <c r="O445" s="5" t="s">
        <v>1</v>
      </c>
      <c r="P445" s="5" t="s">
        <v>1</v>
      </c>
    </row>
    <row r="446" spans="1:16" x14ac:dyDescent="0.2">
      <c r="A446" s="4">
        <v>524</v>
      </c>
      <c r="B446" s="5" t="s">
        <v>1</v>
      </c>
      <c r="C446" s="5" t="s">
        <v>2146</v>
      </c>
      <c r="D446" s="5" t="s">
        <v>1</v>
      </c>
      <c r="E446" s="5" t="s">
        <v>2147</v>
      </c>
      <c r="F446" s="5" t="s">
        <v>1</v>
      </c>
      <c r="G446" s="5" t="s">
        <v>2148</v>
      </c>
      <c r="H446" s="5" t="s">
        <v>1</v>
      </c>
      <c r="I446" s="5" t="s">
        <v>1</v>
      </c>
      <c r="J446" s="5" t="s">
        <v>1</v>
      </c>
      <c r="K446" s="5" t="s">
        <v>1</v>
      </c>
      <c r="L446" s="5" t="s">
        <v>1</v>
      </c>
      <c r="M446" s="5" t="s">
        <v>1</v>
      </c>
      <c r="N446" s="5" t="s">
        <v>1</v>
      </c>
      <c r="O446" s="5" t="s">
        <v>1</v>
      </c>
      <c r="P446" s="5" t="s">
        <v>1</v>
      </c>
    </row>
    <row r="447" spans="1:16" x14ac:dyDescent="0.2">
      <c r="A447" s="4">
        <v>525</v>
      </c>
      <c r="B447" s="5" t="s">
        <v>1</v>
      </c>
      <c r="C447" s="5" t="s">
        <v>2149</v>
      </c>
      <c r="D447" s="5" t="s">
        <v>1</v>
      </c>
      <c r="E447" s="5" t="s">
        <v>2150</v>
      </c>
      <c r="F447" s="5" t="s">
        <v>1</v>
      </c>
      <c r="G447" s="5" t="s">
        <v>1</v>
      </c>
      <c r="H447" s="5" t="s">
        <v>1</v>
      </c>
      <c r="I447" s="5" t="s">
        <v>1</v>
      </c>
      <c r="J447" s="5" t="s">
        <v>1</v>
      </c>
      <c r="K447" s="5" t="s">
        <v>1</v>
      </c>
      <c r="L447" s="5" t="s">
        <v>1</v>
      </c>
      <c r="M447" s="5" t="s">
        <v>1</v>
      </c>
      <c r="N447" s="5" t="s">
        <v>1</v>
      </c>
      <c r="O447" s="5" t="s">
        <v>1</v>
      </c>
      <c r="P447" s="5" t="s">
        <v>1</v>
      </c>
    </row>
    <row r="448" spans="1:16" x14ac:dyDescent="0.2">
      <c r="A448" s="4">
        <v>526</v>
      </c>
      <c r="B448" s="5" t="s">
        <v>1</v>
      </c>
      <c r="C448" s="5" t="s">
        <v>2151</v>
      </c>
      <c r="D448" s="5" t="s">
        <v>1</v>
      </c>
      <c r="E448" s="5" t="s">
        <v>2152</v>
      </c>
      <c r="F448" s="5" t="s">
        <v>1</v>
      </c>
      <c r="G448" s="5" t="s">
        <v>1</v>
      </c>
      <c r="H448" s="5" t="s">
        <v>1</v>
      </c>
      <c r="I448" s="5" t="s">
        <v>1</v>
      </c>
      <c r="J448" s="5" t="s">
        <v>1</v>
      </c>
      <c r="K448" s="5" t="s">
        <v>1</v>
      </c>
      <c r="L448" s="5" t="s">
        <v>1</v>
      </c>
      <c r="M448" s="5" t="s">
        <v>1</v>
      </c>
      <c r="N448" s="5" t="s">
        <v>1</v>
      </c>
      <c r="O448" s="5" t="s">
        <v>1</v>
      </c>
      <c r="P448" s="5" t="s">
        <v>1</v>
      </c>
    </row>
    <row r="449" spans="1:16" x14ac:dyDescent="0.2">
      <c r="A449" s="4">
        <v>902</v>
      </c>
      <c r="B449" s="5" t="s">
        <v>2155</v>
      </c>
      <c r="C449" s="5" t="s">
        <v>2153</v>
      </c>
      <c r="D449" s="5" t="s">
        <v>1</v>
      </c>
      <c r="E449" s="5" t="s">
        <v>2049</v>
      </c>
      <c r="F449" s="5" t="s">
        <v>1</v>
      </c>
      <c r="G449" s="5" t="s">
        <v>2154</v>
      </c>
      <c r="H449" s="5" t="s">
        <v>216</v>
      </c>
      <c r="I449" s="5" t="s">
        <v>1</v>
      </c>
      <c r="J449" s="5" t="s">
        <v>1</v>
      </c>
      <c r="K449" s="5" t="s">
        <v>1</v>
      </c>
      <c r="L449" s="5" t="s">
        <v>1</v>
      </c>
      <c r="M449" s="5" t="s">
        <v>1</v>
      </c>
      <c r="N449" s="5" t="s">
        <v>1</v>
      </c>
      <c r="O449" s="5" t="s">
        <v>1</v>
      </c>
      <c r="P449" s="5" t="s">
        <v>1</v>
      </c>
    </row>
    <row r="450" spans="1:16" x14ac:dyDescent="0.2">
      <c r="A450" s="4">
        <v>527</v>
      </c>
      <c r="B450" s="5" t="s">
        <v>1</v>
      </c>
      <c r="C450" s="5" t="s">
        <v>2156</v>
      </c>
      <c r="D450" s="5" t="s">
        <v>1</v>
      </c>
      <c r="E450" s="5" t="s">
        <v>2157</v>
      </c>
      <c r="F450" s="5" t="s">
        <v>1</v>
      </c>
      <c r="G450" s="5" t="s">
        <v>1</v>
      </c>
      <c r="H450" s="5" t="s">
        <v>1</v>
      </c>
      <c r="I450" s="5" t="s">
        <v>1</v>
      </c>
      <c r="J450" s="5" t="s">
        <v>1</v>
      </c>
      <c r="K450" s="5" t="s">
        <v>1</v>
      </c>
      <c r="L450" s="5" t="s">
        <v>1</v>
      </c>
      <c r="M450" s="5" t="s">
        <v>1</v>
      </c>
      <c r="N450" s="5" t="s">
        <v>1</v>
      </c>
      <c r="O450" s="5" t="s">
        <v>1</v>
      </c>
      <c r="P450" s="5" t="s">
        <v>1</v>
      </c>
    </row>
    <row r="451" spans="1:16" x14ac:dyDescent="0.2">
      <c r="A451" s="4">
        <v>528</v>
      </c>
      <c r="B451" s="5" t="s">
        <v>1</v>
      </c>
      <c r="C451" s="5" t="s">
        <v>2158</v>
      </c>
      <c r="D451" s="5" t="s">
        <v>1</v>
      </c>
      <c r="E451" s="5" t="s">
        <v>2159</v>
      </c>
      <c r="F451" s="5" t="s">
        <v>1</v>
      </c>
      <c r="G451" s="5" t="s">
        <v>2160</v>
      </c>
      <c r="H451" s="5" t="s">
        <v>1</v>
      </c>
      <c r="I451" s="5" t="s">
        <v>1</v>
      </c>
      <c r="J451" s="5" t="s">
        <v>1</v>
      </c>
      <c r="K451" s="5" t="s">
        <v>1</v>
      </c>
      <c r="L451" s="5" t="s">
        <v>1</v>
      </c>
      <c r="M451" s="5" t="s">
        <v>1</v>
      </c>
      <c r="N451" s="5" t="s">
        <v>1</v>
      </c>
      <c r="O451" s="5" t="s">
        <v>1</v>
      </c>
      <c r="P451" s="5" t="s">
        <v>1</v>
      </c>
    </row>
    <row r="452" spans="1:16" x14ac:dyDescent="0.2">
      <c r="A452" s="4">
        <v>529</v>
      </c>
      <c r="B452" s="5" t="s">
        <v>1</v>
      </c>
      <c r="C452" s="5" t="s">
        <v>2161</v>
      </c>
      <c r="D452" s="5" t="s">
        <v>1</v>
      </c>
      <c r="E452" s="5" t="s">
        <v>2162</v>
      </c>
      <c r="F452" s="5" t="s">
        <v>1</v>
      </c>
      <c r="G452" s="5" t="s">
        <v>2163</v>
      </c>
      <c r="H452" s="5" t="s">
        <v>1</v>
      </c>
      <c r="I452" s="5" t="s">
        <v>1</v>
      </c>
      <c r="J452" s="5" t="s">
        <v>1</v>
      </c>
      <c r="K452" s="5" t="s">
        <v>1</v>
      </c>
      <c r="L452" s="5" t="s">
        <v>1</v>
      </c>
      <c r="M452" s="5" t="s">
        <v>1</v>
      </c>
      <c r="N452" s="5" t="s">
        <v>1</v>
      </c>
      <c r="O452" s="5" t="s">
        <v>1</v>
      </c>
      <c r="P452" s="5" t="s">
        <v>1</v>
      </c>
    </row>
    <row r="453" spans="1:16" x14ac:dyDescent="0.2">
      <c r="A453" s="4">
        <v>530</v>
      </c>
      <c r="B453" s="5" t="s">
        <v>1</v>
      </c>
      <c r="C453" s="5" t="s">
        <v>2164</v>
      </c>
      <c r="D453" s="5" t="s">
        <v>1</v>
      </c>
      <c r="E453" s="5" t="s">
        <v>2165</v>
      </c>
      <c r="F453" s="5" t="s">
        <v>1</v>
      </c>
      <c r="G453" s="5" t="s">
        <v>2166</v>
      </c>
      <c r="H453" s="5" t="s">
        <v>1</v>
      </c>
      <c r="I453" s="5" t="s">
        <v>1</v>
      </c>
      <c r="J453" s="5" t="s">
        <v>1</v>
      </c>
      <c r="K453" s="5" t="s">
        <v>1</v>
      </c>
      <c r="L453" s="5" t="s">
        <v>1</v>
      </c>
      <c r="M453" s="5" t="s">
        <v>1</v>
      </c>
      <c r="N453" s="5" t="s">
        <v>1</v>
      </c>
      <c r="O453" s="5" t="s">
        <v>1</v>
      </c>
      <c r="P453" s="5" t="s">
        <v>1</v>
      </c>
    </row>
    <row r="454" spans="1:16" x14ac:dyDescent="0.2">
      <c r="A454" s="4">
        <v>531</v>
      </c>
      <c r="B454" s="5" t="s">
        <v>1</v>
      </c>
      <c r="C454" s="5" t="s">
        <v>2167</v>
      </c>
      <c r="D454" s="5" t="s">
        <v>1</v>
      </c>
      <c r="E454" s="5" t="s">
        <v>2168</v>
      </c>
      <c r="F454" s="5" t="s">
        <v>1</v>
      </c>
      <c r="G454" s="5" t="s">
        <v>2169</v>
      </c>
      <c r="H454" s="5" t="s">
        <v>1</v>
      </c>
      <c r="I454" s="5" t="s">
        <v>1</v>
      </c>
      <c r="J454" s="5" t="s">
        <v>1</v>
      </c>
      <c r="K454" s="5" t="s">
        <v>1</v>
      </c>
      <c r="L454" s="5" t="s">
        <v>1</v>
      </c>
      <c r="M454" s="5" t="s">
        <v>1</v>
      </c>
      <c r="N454" s="5" t="s">
        <v>1</v>
      </c>
      <c r="O454" s="5" t="s">
        <v>1</v>
      </c>
      <c r="P454" s="5" t="s">
        <v>1</v>
      </c>
    </row>
    <row r="455" spans="1:16" x14ac:dyDescent="0.2">
      <c r="A455" s="4">
        <v>532</v>
      </c>
      <c r="B455" s="5" t="s">
        <v>1</v>
      </c>
      <c r="C455" s="5" t="s">
        <v>2170</v>
      </c>
      <c r="D455" s="5" t="s">
        <v>1</v>
      </c>
      <c r="E455" s="5" t="s">
        <v>2171</v>
      </c>
      <c r="F455" s="5" t="s">
        <v>1</v>
      </c>
      <c r="G455" s="5" t="s">
        <v>2172</v>
      </c>
      <c r="H455" s="5" t="s">
        <v>1</v>
      </c>
      <c r="I455" s="5" t="s">
        <v>1</v>
      </c>
      <c r="J455" s="5" t="s">
        <v>1</v>
      </c>
      <c r="K455" s="5" t="s">
        <v>1</v>
      </c>
      <c r="L455" s="5" t="s">
        <v>1</v>
      </c>
      <c r="M455" s="5" t="s">
        <v>1</v>
      </c>
      <c r="N455" s="5" t="s">
        <v>1</v>
      </c>
      <c r="O455" s="5" t="s">
        <v>1</v>
      </c>
      <c r="P455" s="5" t="s">
        <v>1</v>
      </c>
    </row>
    <row r="456" spans="1:16" x14ac:dyDescent="0.2">
      <c r="A456" s="4">
        <v>533</v>
      </c>
      <c r="B456" s="5" t="s">
        <v>1</v>
      </c>
      <c r="C456" s="5" t="s">
        <v>2173</v>
      </c>
      <c r="D456" s="5" t="s">
        <v>1</v>
      </c>
      <c r="E456" s="5" t="s">
        <v>2174</v>
      </c>
      <c r="F456" s="5" t="s">
        <v>1</v>
      </c>
      <c r="G456" s="5" t="s">
        <v>2175</v>
      </c>
      <c r="H456" s="5" t="s">
        <v>1</v>
      </c>
      <c r="I456" s="5" t="s">
        <v>1</v>
      </c>
      <c r="J456" s="5" t="s">
        <v>1</v>
      </c>
      <c r="K456" s="5" t="s">
        <v>1</v>
      </c>
      <c r="L456" s="5" t="s">
        <v>1</v>
      </c>
      <c r="M456" s="5" t="s">
        <v>1</v>
      </c>
      <c r="N456" s="5" t="s">
        <v>1</v>
      </c>
      <c r="O456" s="5" t="s">
        <v>1</v>
      </c>
      <c r="P456" s="5" t="s">
        <v>1</v>
      </c>
    </row>
    <row r="457" spans="1:16" x14ac:dyDescent="0.2">
      <c r="A457" s="4">
        <v>534</v>
      </c>
      <c r="B457" s="5" t="s">
        <v>1</v>
      </c>
      <c r="C457" s="5" t="s">
        <v>2176</v>
      </c>
      <c r="D457" s="5" t="s">
        <v>1</v>
      </c>
      <c r="E457" s="5" t="s">
        <v>2174</v>
      </c>
      <c r="F457" s="5" t="s">
        <v>1</v>
      </c>
      <c r="G457" s="5" t="s">
        <v>2175</v>
      </c>
      <c r="H457" s="5" t="s">
        <v>1</v>
      </c>
      <c r="I457" s="5" t="s">
        <v>1</v>
      </c>
      <c r="J457" s="5" t="s">
        <v>1</v>
      </c>
      <c r="K457" s="5" t="s">
        <v>1</v>
      </c>
      <c r="L457" s="5" t="s">
        <v>1</v>
      </c>
      <c r="M457" s="5" t="s">
        <v>1</v>
      </c>
      <c r="N457" s="5" t="s">
        <v>1</v>
      </c>
      <c r="O457" s="5" t="s">
        <v>1</v>
      </c>
      <c r="P457" s="5" t="s">
        <v>1</v>
      </c>
    </row>
    <row r="458" spans="1:16" x14ac:dyDescent="0.2">
      <c r="A458" s="4">
        <v>535</v>
      </c>
      <c r="B458" s="5" t="s">
        <v>1</v>
      </c>
      <c r="C458" s="5" t="s">
        <v>2177</v>
      </c>
      <c r="D458" s="5" t="s">
        <v>1</v>
      </c>
      <c r="E458" s="5" t="s">
        <v>2178</v>
      </c>
      <c r="F458" s="5" t="s">
        <v>1</v>
      </c>
      <c r="G458" s="5" t="s">
        <v>2179</v>
      </c>
      <c r="H458" s="5" t="s">
        <v>1</v>
      </c>
      <c r="I458" s="5" t="s">
        <v>1</v>
      </c>
      <c r="J458" s="5" t="s">
        <v>1</v>
      </c>
      <c r="K458" s="5" t="s">
        <v>1</v>
      </c>
      <c r="L458" s="5" t="s">
        <v>1</v>
      </c>
      <c r="M458" s="5" t="s">
        <v>1</v>
      </c>
      <c r="N458" s="5" t="s">
        <v>1</v>
      </c>
      <c r="O458" s="5" t="s">
        <v>1</v>
      </c>
      <c r="P458" s="5" t="s">
        <v>1</v>
      </c>
    </row>
    <row r="459" spans="1:16" x14ac:dyDescent="0.2">
      <c r="A459" s="4">
        <v>536</v>
      </c>
      <c r="B459" s="5" t="s">
        <v>1</v>
      </c>
      <c r="C459" s="5" t="s">
        <v>2180</v>
      </c>
      <c r="D459" s="5" t="s">
        <v>1</v>
      </c>
      <c r="E459" s="5" t="s">
        <v>2181</v>
      </c>
      <c r="F459" s="5" t="s">
        <v>1</v>
      </c>
      <c r="G459" s="5" t="s">
        <v>2182</v>
      </c>
      <c r="H459" s="5" t="s">
        <v>1</v>
      </c>
      <c r="I459" s="5" t="s">
        <v>1</v>
      </c>
      <c r="J459" s="5" t="s">
        <v>1</v>
      </c>
      <c r="K459" s="5" t="s">
        <v>1</v>
      </c>
      <c r="L459" s="5" t="s">
        <v>1</v>
      </c>
      <c r="M459" s="5" t="s">
        <v>1</v>
      </c>
      <c r="N459" s="5" t="s">
        <v>1</v>
      </c>
      <c r="O459" s="5" t="s">
        <v>1</v>
      </c>
      <c r="P459" s="5" t="s">
        <v>1</v>
      </c>
    </row>
    <row r="460" spans="1:16" x14ac:dyDescent="0.2">
      <c r="A460" s="4">
        <v>537</v>
      </c>
      <c r="B460" s="5" t="s">
        <v>1</v>
      </c>
      <c r="C460" s="5" t="s">
        <v>2183</v>
      </c>
      <c r="D460" s="5" t="s">
        <v>1</v>
      </c>
      <c r="E460" s="5" t="s">
        <v>2184</v>
      </c>
      <c r="F460" s="5" t="s">
        <v>1</v>
      </c>
      <c r="G460" s="5" t="s">
        <v>1</v>
      </c>
      <c r="H460" s="5" t="s">
        <v>1</v>
      </c>
      <c r="I460" s="5" t="s">
        <v>1</v>
      </c>
      <c r="J460" s="5" t="s">
        <v>1</v>
      </c>
      <c r="K460" s="5" t="s">
        <v>1</v>
      </c>
      <c r="L460" s="5" t="s">
        <v>1</v>
      </c>
      <c r="M460" s="5" t="s">
        <v>1</v>
      </c>
      <c r="N460" s="5" t="s">
        <v>1</v>
      </c>
      <c r="O460" s="5" t="s">
        <v>1</v>
      </c>
      <c r="P460" s="5" t="s">
        <v>1</v>
      </c>
    </row>
    <row r="461" spans="1:16" x14ac:dyDescent="0.2">
      <c r="A461" s="4">
        <v>538</v>
      </c>
      <c r="B461" s="5" t="s">
        <v>1</v>
      </c>
      <c r="C461" s="5" t="s">
        <v>2185</v>
      </c>
      <c r="D461" s="5" t="s">
        <v>1</v>
      </c>
      <c r="E461" s="5" t="s">
        <v>2186</v>
      </c>
      <c r="F461" s="5" t="s">
        <v>1</v>
      </c>
      <c r="G461" s="5" t="s">
        <v>2187</v>
      </c>
      <c r="H461" s="5" t="s">
        <v>1</v>
      </c>
      <c r="I461" s="5" t="s">
        <v>1</v>
      </c>
      <c r="J461" s="5" t="s">
        <v>1</v>
      </c>
      <c r="K461" s="5" t="s">
        <v>1</v>
      </c>
      <c r="L461" s="5" t="s">
        <v>1</v>
      </c>
      <c r="M461" s="5" t="s">
        <v>1</v>
      </c>
      <c r="N461" s="5" t="s">
        <v>1</v>
      </c>
      <c r="O461" s="5" t="s">
        <v>1</v>
      </c>
      <c r="P461" s="5" t="s">
        <v>1</v>
      </c>
    </row>
    <row r="462" spans="1:16" x14ac:dyDescent="0.2">
      <c r="A462" s="4">
        <v>539</v>
      </c>
      <c r="B462" s="5" t="s">
        <v>762</v>
      </c>
      <c r="C462" s="5" t="s">
        <v>2188</v>
      </c>
      <c r="D462" s="5" t="s">
        <v>1</v>
      </c>
      <c r="E462" s="5" t="s">
        <v>2189</v>
      </c>
      <c r="F462" s="5" t="s">
        <v>1</v>
      </c>
      <c r="G462" s="5" t="s">
        <v>761</v>
      </c>
      <c r="H462" s="5" t="s">
        <v>428</v>
      </c>
      <c r="I462" s="5" t="s">
        <v>217</v>
      </c>
      <c r="J462" s="5" t="s">
        <v>1</v>
      </c>
      <c r="K462" s="5" t="s">
        <v>1</v>
      </c>
      <c r="L462" s="5" t="s">
        <v>1</v>
      </c>
      <c r="M462" s="5" t="s">
        <v>1</v>
      </c>
      <c r="N462" s="5" t="s">
        <v>1</v>
      </c>
      <c r="O462" s="5" t="s">
        <v>1</v>
      </c>
      <c r="P462" s="5" t="s">
        <v>1</v>
      </c>
    </row>
    <row r="463" spans="1:16" x14ac:dyDescent="0.2">
      <c r="A463" s="4">
        <v>540</v>
      </c>
      <c r="B463" s="5" t="s">
        <v>1</v>
      </c>
      <c r="C463" s="5" t="s">
        <v>2190</v>
      </c>
      <c r="D463" s="5" t="s">
        <v>1</v>
      </c>
      <c r="E463" s="5" t="s">
        <v>2191</v>
      </c>
      <c r="F463" s="5" t="s">
        <v>1</v>
      </c>
      <c r="G463" s="5" t="s">
        <v>2192</v>
      </c>
      <c r="H463" s="5" t="s">
        <v>1</v>
      </c>
      <c r="I463" s="5" t="s">
        <v>1</v>
      </c>
      <c r="J463" s="5" t="s">
        <v>1</v>
      </c>
      <c r="K463" s="5" t="s">
        <v>1</v>
      </c>
      <c r="L463" s="5" t="s">
        <v>1</v>
      </c>
      <c r="M463" s="5" t="s">
        <v>1</v>
      </c>
      <c r="N463" s="5" t="s">
        <v>1</v>
      </c>
      <c r="O463" s="5" t="s">
        <v>1</v>
      </c>
      <c r="P463" s="5" t="s">
        <v>1</v>
      </c>
    </row>
    <row r="464" spans="1:16" x14ac:dyDescent="0.2">
      <c r="A464" s="4">
        <v>541</v>
      </c>
      <c r="B464" s="5" t="s">
        <v>1</v>
      </c>
      <c r="C464" s="5" t="s">
        <v>2193</v>
      </c>
      <c r="D464" s="5" t="s">
        <v>1</v>
      </c>
      <c r="E464" s="5" t="s">
        <v>2194</v>
      </c>
      <c r="F464" s="5" t="s">
        <v>1</v>
      </c>
      <c r="G464" s="5" t="s">
        <v>2195</v>
      </c>
      <c r="H464" s="5" t="s">
        <v>1</v>
      </c>
      <c r="I464" s="5" t="s">
        <v>1</v>
      </c>
      <c r="J464" s="5" t="s">
        <v>1</v>
      </c>
      <c r="K464" s="5" t="s">
        <v>1</v>
      </c>
      <c r="L464" s="5" t="s">
        <v>1</v>
      </c>
      <c r="M464" s="5" t="s">
        <v>1</v>
      </c>
      <c r="N464" s="5" t="s">
        <v>1</v>
      </c>
      <c r="O464" s="5" t="s">
        <v>1</v>
      </c>
      <c r="P464" s="5" t="s">
        <v>1</v>
      </c>
    </row>
    <row r="465" spans="1:16" x14ac:dyDescent="0.2">
      <c r="A465" s="4">
        <v>542</v>
      </c>
      <c r="B465" s="5" t="s">
        <v>1</v>
      </c>
      <c r="C465" s="5" t="s">
        <v>2196</v>
      </c>
      <c r="D465" s="5" t="s">
        <v>1</v>
      </c>
      <c r="E465" s="5" t="s">
        <v>2197</v>
      </c>
      <c r="F465" s="5" t="s">
        <v>1</v>
      </c>
      <c r="G465" s="5" t="s">
        <v>1</v>
      </c>
      <c r="H465" s="5" t="s">
        <v>1</v>
      </c>
      <c r="I465" s="5" t="s">
        <v>1</v>
      </c>
      <c r="J465" s="5" t="s">
        <v>1</v>
      </c>
      <c r="K465" s="5" t="s">
        <v>1</v>
      </c>
      <c r="L465" s="5" t="s">
        <v>1</v>
      </c>
      <c r="M465" s="5" t="s">
        <v>1</v>
      </c>
      <c r="N465" s="5" t="s">
        <v>1</v>
      </c>
      <c r="O465" s="5" t="s">
        <v>1</v>
      </c>
      <c r="P465" s="5" t="s">
        <v>1</v>
      </c>
    </row>
    <row r="466" spans="1:16" x14ac:dyDescent="0.2">
      <c r="A466" s="4">
        <v>543</v>
      </c>
      <c r="B466" s="5" t="s">
        <v>1</v>
      </c>
      <c r="C466" s="5" t="s">
        <v>2198</v>
      </c>
      <c r="D466" s="5" t="s">
        <v>1</v>
      </c>
      <c r="E466" s="5" t="s">
        <v>2199</v>
      </c>
      <c r="F466" s="5" t="s">
        <v>1</v>
      </c>
      <c r="G466" s="5" t="s">
        <v>2200</v>
      </c>
      <c r="H466" s="5" t="s">
        <v>1</v>
      </c>
      <c r="I466" s="5" t="s">
        <v>1</v>
      </c>
      <c r="J466" s="5" t="s">
        <v>1</v>
      </c>
      <c r="K466" s="5" t="s">
        <v>1</v>
      </c>
      <c r="L466" s="5" t="s">
        <v>1</v>
      </c>
      <c r="M466" s="5" t="s">
        <v>1</v>
      </c>
      <c r="N466" s="5" t="s">
        <v>1</v>
      </c>
      <c r="O466" s="5" t="s">
        <v>1</v>
      </c>
      <c r="P466" s="5" t="s">
        <v>1</v>
      </c>
    </row>
    <row r="467" spans="1:16" x14ac:dyDescent="0.2">
      <c r="A467" s="4">
        <v>544</v>
      </c>
      <c r="B467" s="5" t="s">
        <v>1</v>
      </c>
      <c r="C467" s="5" t="s">
        <v>2201</v>
      </c>
      <c r="D467" s="5" t="s">
        <v>1</v>
      </c>
      <c r="E467" s="5" t="s">
        <v>2202</v>
      </c>
      <c r="F467" s="5" t="s">
        <v>1</v>
      </c>
      <c r="G467" s="5" t="s">
        <v>1</v>
      </c>
      <c r="H467" s="5" t="s">
        <v>1</v>
      </c>
      <c r="I467" s="5" t="s">
        <v>1</v>
      </c>
      <c r="J467" s="5" t="s">
        <v>1</v>
      </c>
      <c r="K467" s="5" t="s">
        <v>1</v>
      </c>
      <c r="L467" s="5" t="s">
        <v>1</v>
      </c>
      <c r="M467" s="5" t="s">
        <v>1</v>
      </c>
      <c r="N467" s="5" t="s">
        <v>1</v>
      </c>
      <c r="O467" s="5" t="s">
        <v>1</v>
      </c>
      <c r="P467" s="5" t="s">
        <v>1</v>
      </c>
    </row>
    <row r="468" spans="1:16" x14ac:dyDescent="0.2">
      <c r="A468" s="4">
        <v>545</v>
      </c>
      <c r="B468" s="5" t="s">
        <v>1</v>
      </c>
      <c r="C468" s="5" t="s">
        <v>2203</v>
      </c>
      <c r="D468" s="5" t="s">
        <v>1</v>
      </c>
      <c r="E468" s="5" t="s">
        <v>2204</v>
      </c>
      <c r="F468" s="5" t="s">
        <v>1</v>
      </c>
      <c r="G468" s="5" t="s">
        <v>2205</v>
      </c>
      <c r="H468" s="5" t="s">
        <v>1</v>
      </c>
      <c r="I468" s="5" t="s">
        <v>1</v>
      </c>
      <c r="J468" s="5" t="s">
        <v>1</v>
      </c>
      <c r="K468" s="5" t="s">
        <v>1</v>
      </c>
      <c r="L468" s="5" t="s">
        <v>1</v>
      </c>
      <c r="M468" s="5" t="s">
        <v>1</v>
      </c>
      <c r="N468" s="5" t="s">
        <v>1</v>
      </c>
      <c r="O468" s="5" t="s">
        <v>1</v>
      </c>
      <c r="P468" s="5" t="s">
        <v>1</v>
      </c>
    </row>
    <row r="469" spans="1:16" x14ac:dyDescent="0.2">
      <c r="A469" s="4">
        <v>546</v>
      </c>
      <c r="B469" s="5" t="s">
        <v>1</v>
      </c>
      <c r="C469" s="5" t="s">
        <v>2206</v>
      </c>
      <c r="D469" s="5" t="s">
        <v>1</v>
      </c>
      <c r="E469" s="5" t="s">
        <v>2207</v>
      </c>
      <c r="F469" s="5" t="s">
        <v>1</v>
      </c>
      <c r="G469" s="5" t="s">
        <v>2208</v>
      </c>
      <c r="H469" s="5" t="s">
        <v>1</v>
      </c>
      <c r="I469" s="5" t="s">
        <v>1</v>
      </c>
      <c r="J469" s="5" t="s">
        <v>1</v>
      </c>
      <c r="K469" s="5" t="s">
        <v>1</v>
      </c>
      <c r="L469" s="5" t="s">
        <v>1</v>
      </c>
      <c r="M469" s="5" t="s">
        <v>1</v>
      </c>
      <c r="N469" s="5" t="s">
        <v>1</v>
      </c>
      <c r="O469" s="5" t="s">
        <v>1</v>
      </c>
      <c r="P469" s="5" t="s">
        <v>1</v>
      </c>
    </row>
    <row r="470" spans="1:16" x14ac:dyDescent="0.2">
      <c r="A470" s="4">
        <v>547</v>
      </c>
      <c r="B470" s="5" t="s">
        <v>1</v>
      </c>
      <c r="C470" s="5" t="s">
        <v>2209</v>
      </c>
      <c r="D470" s="5" t="s">
        <v>1</v>
      </c>
      <c r="E470" s="5" t="s">
        <v>2210</v>
      </c>
      <c r="F470" s="5" t="s">
        <v>1</v>
      </c>
      <c r="G470" s="5" t="s">
        <v>2211</v>
      </c>
      <c r="H470" s="5" t="s">
        <v>1</v>
      </c>
      <c r="I470" s="5" t="s">
        <v>1</v>
      </c>
      <c r="J470" s="5" t="s">
        <v>1</v>
      </c>
      <c r="K470" s="5" t="s">
        <v>1</v>
      </c>
      <c r="L470" s="5" t="s">
        <v>1</v>
      </c>
      <c r="M470" s="5" t="s">
        <v>1</v>
      </c>
      <c r="N470" s="5" t="s">
        <v>1</v>
      </c>
      <c r="O470" s="5" t="s">
        <v>1</v>
      </c>
      <c r="P470" s="5" t="s">
        <v>1</v>
      </c>
    </row>
    <row r="471" spans="1:16" x14ac:dyDescent="0.2">
      <c r="A471" s="4">
        <v>548</v>
      </c>
      <c r="B471" s="5" t="s">
        <v>1</v>
      </c>
      <c r="C471" s="5" t="s">
        <v>2212</v>
      </c>
      <c r="D471" s="5" t="s">
        <v>1</v>
      </c>
      <c r="E471" s="5" t="s">
        <v>2213</v>
      </c>
      <c r="F471" s="5" t="s">
        <v>1</v>
      </c>
      <c r="G471" s="5" t="s">
        <v>1</v>
      </c>
      <c r="H471" s="5" t="s">
        <v>1</v>
      </c>
      <c r="I471" s="5" t="s">
        <v>1</v>
      </c>
      <c r="J471" s="5" t="s">
        <v>1</v>
      </c>
      <c r="K471" s="5" t="s">
        <v>1</v>
      </c>
      <c r="L471" s="5" t="s">
        <v>1</v>
      </c>
      <c r="M471" s="5" t="s">
        <v>1</v>
      </c>
      <c r="N471" s="5" t="s">
        <v>1</v>
      </c>
      <c r="O471" s="5" t="s">
        <v>1</v>
      </c>
      <c r="P471" s="5" t="s">
        <v>1</v>
      </c>
    </row>
    <row r="472" spans="1:16" x14ac:dyDescent="0.2">
      <c r="A472" s="4">
        <v>549</v>
      </c>
      <c r="B472" s="5" t="s">
        <v>1</v>
      </c>
      <c r="C472" s="5" t="s">
        <v>2214</v>
      </c>
      <c r="D472" s="5" t="s">
        <v>1</v>
      </c>
      <c r="E472" s="5" t="s">
        <v>2215</v>
      </c>
      <c r="F472" s="5" t="s">
        <v>1</v>
      </c>
      <c r="G472" s="5" t="s">
        <v>1</v>
      </c>
      <c r="H472" s="5" t="s">
        <v>1</v>
      </c>
      <c r="I472" s="5" t="s">
        <v>1</v>
      </c>
      <c r="J472" s="5" t="s">
        <v>1</v>
      </c>
      <c r="K472" s="5" t="s">
        <v>1</v>
      </c>
      <c r="L472" s="5" t="s">
        <v>1</v>
      </c>
      <c r="M472" s="5" t="s">
        <v>1</v>
      </c>
      <c r="N472" s="5" t="s">
        <v>1</v>
      </c>
      <c r="O472" s="5" t="s">
        <v>1</v>
      </c>
      <c r="P472" s="5" t="s">
        <v>1</v>
      </c>
    </row>
    <row r="473" spans="1:16" x14ac:dyDescent="0.2">
      <c r="A473" s="4">
        <v>550</v>
      </c>
      <c r="B473" s="5" t="s">
        <v>1</v>
      </c>
      <c r="C473" s="5" t="s">
        <v>1811</v>
      </c>
      <c r="D473" s="5" t="s">
        <v>1</v>
      </c>
      <c r="E473" s="5" t="s">
        <v>2216</v>
      </c>
      <c r="F473" s="5" t="s">
        <v>1</v>
      </c>
      <c r="G473" s="5" t="s">
        <v>1649</v>
      </c>
      <c r="H473" s="5" t="s">
        <v>1</v>
      </c>
      <c r="I473" s="5" t="s">
        <v>1</v>
      </c>
      <c r="J473" s="5" t="s">
        <v>1</v>
      </c>
      <c r="K473" s="5" t="s">
        <v>1</v>
      </c>
      <c r="L473" s="5" t="s">
        <v>1</v>
      </c>
      <c r="M473" s="5" t="s">
        <v>1</v>
      </c>
      <c r="N473" s="5" t="s">
        <v>1</v>
      </c>
      <c r="O473" s="5" t="s">
        <v>1</v>
      </c>
      <c r="P473" s="5" t="s">
        <v>1</v>
      </c>
    </row>
    <row r="474" spans="1:16" x14ac:dyDescent="0.2">
      <c r="A474" s="4">
        <v>551</v>
      </c>
      <c r="B474" s="5" t="s">
        <v>1</v>
      </c>
      <c r="C474" s="5" t="s">
        <v>2217</v>
      </c>
      <c r="D474" s="5" t="s">
        <v>1</v>
      </c>
      <c r="E474" s="5" t="s">
        <v>2218</v>
      </c>
      <c r="F474" s="5" t="s">
        <v>1</v>
      </c>
      <c r="G474" s="5" t="s">
        <v>1</v>
      </c>
      <c r="H474" s="5" t="s">
        <v>1</v>
      </c>
      <c r="I474" s="5" t="s">
        <v>1</v>
      </c>
      <c r="J474" s="5" t="s">
        <v>1</v>
      </c>
      <c r="K474" s="5" t="s">
        <v>1</v>
      </c>
      <c r="L474" s="5" t="s">
        <v>1</v>
      </c>
      <c r="M474" s="5" t="s">
        <v>1</v>
      </c>
      <c r="N474" s="5" t="s">
        <v>1</v>
      </c>
      <c r="O474" s="5" t="s">
        <v>1</v>
      </c>
      <c r="P474" s="5" t="s">
        <v>1</v>
      </c>
    </row>
    <row r="475" spans="1:16" x14ac:dyDescent="0.2">
      <c r="A475" s="4">
        <v>552</v>
      </c>
      <c r="B475" s="5" t="s">
        <v>1</v>
      </c>
      <c r="C475" s="5" t="s">
        <v>2219</v>
      </c>
      <c r="D475" s="5" t="s">
        <v>1</v>
      </c>
      <c r="E475" s="5" t="s">
        <v>2220</v>
      </c>
      <c r="F475" s="5" t="s">
        <v>1</v>
      </c>
      <c r="G475" s="5" t="s">
        <v>1</v>
      </c>
      <c r="H475" s="5" t="s">
        <v>1</v>
      </c>
      <c r="I475" s="5" t="s">
        <v>1</v>
      </c>
      <c r="J475" s="5" t="s">
        <v>1</v>
      </c>
      <c r="K475" s="5" t="s">
        <v>1</v>
      </c>
      <c r="L475" s="5" t="s">
        <v>1</v>
      </c>
      <c r="M475" s="5" t="s">
        <v>1</v>
      </c>
      <c r="N475" s="5" t="s">
        <v>1</v>
      </c>
      <c r="O475" s="5" t="s">
        <v>1</v>
      </c>
      <c r="P475" s="5" t="s">
        <v>1</v>
      </c>
    </row>
    <row r="476" spans="1:16" x14ac:dyDescent="0.2">
      <c r="A476" s="4">
        <v>553</v>
      </c>
      <c r="B476" s="5" t="s">
        <v>1</v>
      </c>
      <c r="C476" s="5" t="s">
        <v>2221</v>
      </c>
      <c r="D476" s="5" t="s">
        <v>1</v>
      </c>
      <c r="E476" s="5" t="s">
        <v>2222</v>
      </c>
      <c r="F476" s="5" t="s">
        <v>1</v>
      </c>
      <c r="G476" s="5" t="s">
        <v>2223</v>
      </c>
      <c r="H476" s="5" t="s">
        <v>1</v>
      </c>
      <c r="I476" s="5" t="s">
        <v>1</v>
      </c>
      <c r="J476" s="5" t="s">
        <v>1</v>
      </c>
      <c r="K476" s="5" t="s">
        <v>1</v>
      </c>
      <c r="L476" s="5" t="s">
        <v>1</v>
      </c>
      <c r="M476" s="5" t="s">
        <v>1</v>
      </c>
      <c r="N476" s="5" t="s">
        <v>1</v>
      </c>
      <c r="O476" s="5" t="s">
        <v>1</v>
      </c>
      <c r="P476" s="5" t="s">
        <v>1</v>
      </c>
    </row>
    <row r="477" spans="1:16" x14ac:dyDescent="0.2">
      <c r="A477" s="4">
        <v>554</v>
      </c>
      <c r="B477" s="5" t="s">
        <v>1</v>
      </c>
      <c r="C477" s="5" t="s">
        <v>2224</v>
      </c>
      <c r="D477" s="5" t="s">
        <v>1</v>
      </c>
      <c r="E477" s="5" t="s">
        <v>2225</v>
      </c>
      <c r="F477" s="5" t="s">
        <v>1</v>
      </c>
      <c r="G477" s="5" t="s">
        <v>1</v>
      </c>
      <c r="H477" s="5" t="s">
        <v>1</v>
      </c>
      <c r="I477" s="5" t="s">
        <v>1</v>
      </c>
      <c r="J477" s="5" t="s">
        <v>1</v>
      </c>
      <c r="K477" s="5" t="s">
        <v>1</v>
      </c>
      <c r="L477" s="5" t="s">
        <v>1</v>
      </c>
      <c r="M477" s="5" t="s">
        <v>1</v>
      </c>
      <c r="N477" s="5" t="s">
        <v>1</v>
      </c>
      <c r="O477" s="5" t="s">
        <v>1</v>
      </c>
      <c r="P477" s="5" t="s">
        <v>1</v>
      </c>
    </row>
    <row r="478" spans="1:16" x14ac:dyDescent="0.2">
      <c r="A478" s="4">
        <v>555</v>
      </c>
      <c r="B478" s="5" t="s">
        <v>1</v>
      </c>
      <c r="C478" s="5" t="s">
        <v>2226</v>
      </c>
      <c r="D478" s="5" t="s">
        <v>1</v>
      </c>
      <c r="E478" s="5" t="s">
        <v>2227</v>
      </c>
      <c r="F478" s="5" t="s">
        <v>1</v>
      </c>
      <c r="G478" s="5" t="s">
        <v>1</v>
      </c>
      <c r="H478" s="5" t="s">
        <v>1</v>
      </c>
      <c r="I478" s="5" t="s">
        <v>1</v>
      </c>
      <c r="J478" s="5" t="s">
        <v>1</v>
      </c>
      <c r="K478" s="5" t="s">
        <v>1</v>
      </c>
      <c r="L478" s="5" t="s">
        <v>1</v>
      </c>
      <c r="M478" s="5" t="s">
        <v>1</v>
      </c>
      <c r="N478" s="5" t="s">
        <v>1</v>
      </c>
      <c r="O478" s="5" t="s">
        <v>1</v>
      </c>
      <c r="P478" s="5" t="s">
        <v>1</v>
      </c>
    </row>
    <row r="479" spans="1:16" x14ac:dyDescent="0.2">
      <c r="A479" s="4">
        <v>556</v>
      </c>
      <c r="B479" s="5" t="s">
        <v>1</v>
      </c>
      <c r="C479" s="5" t="s">
        <v>2228</v>
      </c>
      <c r="D479" s="5" t="s">
        <v>1</v>
      </c>
      <c r="E479" s="5" t="s">
        <v>2229</v>
      </c>
      <c r="F479" s="5" t="s">
        <v>1</v>
      </c>
      <c r="G479" s="5" t="s">
        <v>1</v>
      </c>
      <c r="H479" s="5" t="s">
        <v>1</v>
      </c>
      <c r="I479" s="5" t="s">
        <v>1</v>
      </c>
      <c r="J479" s="5" t="s">
        <v>1</v>
      </c>
      <c r="K479" s="5" t="s">
        <v>1</v>
      </c>
      <c r="L479" s="5" t="s">
        <v>1</v>
      </c>
      <c r="M479" s="5" t="s">
        <v>1</v>
      </c>
      <c r="N479" s="5" t="s">
        <v>1</v>
      </c>
      <c r="O479" s="5" t="s">
        <v>1</v>
      </c>
      <c r="P479" s="5" t="s">
        <v>1</v>
      </c>
    </row>
    <row r="480" spans="1:16" x14ac:dyDescent="0.2">
      <c r="A480" s="4">
        <v>557</v>
      </c>
      <c r="B480" s="5" t="s">
        <v>1</v>
      </c>
      <c r="C480" s="5" t="s">
        <v>813</v>
      </c>
      <c r="D480" s="5" t="s">
        <v>1</v>
      </c>
      <c r="E480" s="5" t="s">
        <v>2230</v>
      </c>
      <c r="F480" s="5" t="s">
        <v>1</v>
      </c>
      <c r="G480" s="5" t="s">
        <v>1</v>
      </c>
      <c r="H480" s="5" t="s">
        <v>1</v>
      </c>
      <c r="I480" s="5" t="s">
        <v>1</v>
      </c>
      <c r="J480" s="5" t="s">
        <v>1</v>
      </c>
      <c r="K480" s="5" t="s">
        <v>1</v>
      </c>
      <c r="L480" s="5" t="s">
        <v>1</v>
      </c>
      <c r="M480" s="5" t="s">
        <v>1</v>
      </c>
      <c r="N480" s="5" t="s">
        <v>1</v>
      </c>
      <c r="O480" s="5" t="s">
        <v>1</v>
      </c>
      <c r="P480" s="5" t="s">
        <v>1</v>
      </c>
    </row>
    <row r="481" spans="1:16" x14ac:dyDescent="0.2">
      <c r="A481" s="4">
        <v>558</v>
      </c>
      <c r="B481" s="5" t="s">
        <v>1</v>
      </c>
      <c r="C481" s="5" t="s">
        <v>2231</v>
      </c>
      <c r="D481" s="5" t="s">
        <v>1</v>
      </c>
      <c r="E481" s="5" t="s">
        <v>2232</v>
      </c>
      <c r="F481" s="5" t="s">
        <v>1</v>
      </c>
      <c r="G481" s="5" t="s">
        <v>2233</v>
      </c>
      <c r="H481" s="5" t="s">
        <v>1</v>
      </c>
      <c r="I481" s="5" t="s">
        <v>1</v>
      </c>
      <c r="J481" s="5" t="s">
        <v>1</v>
      </c>
      <c r="K481" s="5" t="s">
        <v>1</v>
      </c>
      <c r="L481" s="5" t="s">
        <v>1</v>
      </c>
      <c r="M481" s="5" t="s">
        <v>1</v>
      </c>
      <c r="N481" s="5" t="s">
        <v>1</v>
      </c>
      <c r="O481" s="5" t="s">
        <v>1</v>
      </c>
      <c r="P481" s="5" t="s">
        <v>1</v>
      </c>
    </row>
    <row r="482" spans="1:16" x14ac:dyDescent="0.2">
      <c r="A482" s="4">
        <v>559</v>
      </c>
      <c r="B482" s="5" t="s">
        <v>1</v>
      </c>
      <c r="C482" s="5" t="s">
        <v>2234</v>
      </c>
      <c r="D482" s="5" t="s">
        <v>1</v>
      </c>
      <c r="E482" s="5" t="s">
        <v>2235</v>
      </c>
      <c r="F482" s="5" t="s">
        <v>1</v>
      </c>
      <c r="G482" s="5" t="s">
        <v>2236</v>
      </c>
      <c r="H482" s="5" t="s">
        <v>1</v>
      </c>
      <c r="I482" s="5" t="s">
        <v>1</v>
      </c>
      <c r="J482" s="5" t="s">
        <v>1</v>
      </c>
      <c r="K482" s="5" t="s">
        <v>1</v>
      </c>
      <c r="L482" s="5" t="s">
        <v>1</v>
      </c>
      <c r="M482" s="5" t="s">
        <v>1</v>
      </c>
      <c r="N482" s="5" t="s">
        <v>1</v>
      </c>
      <c r="O482" s="5" t="s">
        <v>1</v>
      </c>
      <c r="P482" s="5" t="s">
        <v>1</v>
      </c>
    </row>
    <row r="483" spans="1:16" x14ac:dyDescent="0.2">
      <c r="A483" s="4">
        <v>560</v>
      </c>
      <c r="B483" s="5" t="s">
        <v>1</v>
      </c>
      <c r="C483" s="5" t="s">
        <v>2237</v>
      </c>
      <c r="D483" s="5" t="s">
        <v>1</v>
      </c>
      <c r="E483" s="5" t="s">
        <v>2238</v>
      </c>
      <c r="F483" s="5" t="s">
        <v>1</v>
      </c>
      <c r="G483" s="5" t="s">
        <v>1</v>
      </c>
      <c r="H483" s="5" t="s">
        <v>1</v>
      </c>
      <c r="I483" s="5" t="s">
        <v>1</v>
      </c>
      <c r="J483" s="5" t="s">
        <v>1</v>
      </c>
      <c r="K483" s="5" t="s">
        <v>1</v>
      </c>
      <c r="L483" s="5" t="s">
        <v>1</v>
      </c>
      <c r="M483" s="5" t="s">
        <v>1</v>
      </c>
      <c r="N483" s="5" t="s">
        <v>1</v>
      </c>
      <c r="O483" s="5" t="s">
        <v>1</v>
      </c>
      <c r="P483" s="5" t="s">
        <v>1</v>
      </c>
    </row>
    <row r="484" spans="1:16" x14ac:dyDescent="0.2">
      <c r="A484" s="4">
        <v>561</v>
      </c>
      <c r="B484" s="5" t="s">
        <v>1</v>
      </c>
      <c r="C484" s="5" t="s">
        <v>821</v>
      </c>
      <c r="D484" s="5" t="s">
        <v>1</v>
      </c>
      <c r="E484" s="5" t="s">
        <v>2239</v>
      </c>
      <c r="F484" s="5" t="s">
        <v>1</v>
      </c>
      <c r="G484" s="5" t="s">
        <v>2240</v>
      </c>
      <c r="H484" s="5" t="s">
        <v>1</v>
      </c>
      <c r="I484" s="5" t="s">
        <v>1</v>
      </c>
      <c r="J484" s="5" t="s">
        <v>1</v>
      </c>
      <c r="K484" s="5" t="s">
        <v>1</v>
      </c>
      <c r="L484" s="5" t="s">
        <v>1</v>
      </c>
      <c r="M484" s="5" t="s">
        <v>1</v>
      </c>
      <c r="N484" s="5" t="s">
        <v>1</v>
      </c>
      <c r="O484" s="5" t="s">
        <v>1</v>
      </c>
      <c r="P484" s="5" t="s">
        <v>1</v>
      </c>
    </row>
    <row r="485" spans="1:16" x14ac:dyDescent="0.2">
      <c r="A485" s="4">
        <v>562</v>
      </c>
      <c r="B485" s="5" t="s">
        <v>1</v>
      </c>
      <c r="C485" s="5" t="s">
        <v>2241</v>
      </c>
      <c r="D485" s="5" t="s">
        <v>1</v>
      </c>
      <c r="E485" s="5" t="s">
        <v>2242</v>
      </c>
      <c r="F485" s="5" t="s">
        <v>1</v>
      </c>
      <c r="G485" s="5" t="s">
        <v>1</v>
      </c>
      <c r="H485" s="5" t="s">
        <v>1</v>
      </c>
      <c r="I485" s="5" t="s">
        <v>1</v>
      </c>
      <c r="J485" s="5" t="s">
        <v>1</v>
      </c>
      <c r="K485" s="5" t="s">
        <v>1</v>
      </c>
      <c r="L485" s="5" t="s">
        <v>1</v>
      </c>
      <c r="M485" s="5" t="s">
        <v>1</v>
      </c>
      <c r="N485" s="5" t="s">
        <v>1</v>
      </c>
      <c r="O485" s="5" t="s">
        <v>1</v>
      </c>
      <c r="P485" s="5" t="s">
        <v>1</v>
      </c>
    </row>
    <row r="486" spans="1:16" x14ac:dyDescent="0.2">
      <c r="A486" s="4">
        <v>563</v>
      </c>
      <c r="B486" s="5" t="s">
        <v>1</v>
      </c>
      <c r="C486" s="5" t="s">
        <v>2243</v>
      </c>
      <c r="D486" s="5" t="s">
        <v>1</v>
      </c>
      <c r="E486" s="5" t="s">
        <v>2244</v>
      </c>
      <c r="F486" s="5" t="s">
        <v>1</v>
      </c>
      <c r="G486" s="5" t="s">
        <v>2245</v>
      </c>
      <c r="H486" s="5" t="s">
        <v>1</v>
      </c>
      <c r="I486" s="5" t="s">
        <v>1</v>
      </c>
      <c r="J486" s="5" t="s">
        <v>1</v>
      </c>
      <c r="K486" s="5" t="s">
        <v>1</v>
      </c>
      <c r="L486" s="5" t="s">
        <v>1</v>
      </c>
      <c r="M486" s="5" t="s">
        <v>1</v>
      </c>
      <c r="N486" s="5" t="s">
        <v>1</v>
      </c>
      <c r="O486" s="5" t="s">
        <v>1</v>
      </c>
      <c r="P486" s="5" t="s">
        <v>1</v>
      </c>
    </row>
    <row r="487" spans="1:16" x14ac:dyDescent="0.2">
      <c r="A487" s="4">
        <v>564</v>
      </c>
      <c r="B487" s="5" t="s">
        <v>1</v>
      </c>
      <c r="C487" s="5" t="s">
        <v>2246</v>
      </c>
      <c r="D487" s="5" t="s">
        <v>1</v>
      </c>
      <c r="E487" s="5" t="s">
        <v>2244</v>
      </c>
      <c r="F487" s="5" t="s">
        <v>1</v>
      </c>
      <c r="G487" s="5" t="s">
        <v>2247</v>
      </c>
      <c r="H487" s="5" t="s">
        <v>1</v>
      </c>
      <c r="I487" s="5" t="s">
        <v>1</v>
      </c>
      <c r="J487" s="5" t="s">
        <v>1</v>
      </c>
      <c r="K487" s="5" t="s">
        <v>1</v>
      </c>
      <c r="L487" s="5" t="s">
        <v>1</v>
      </c>
      <c r="M487" s="5" t="s">
        <v>1</v>
      </c>
      <c r="N487" s="5" t="s">
        <v>1</v>
      </c>
      <c r="O487" s="5" t="s">
        <v>1</v>
      </c>
      <c r="P487" s="5" t="s">
        <v>1</v>
      </c>
    </row>
    <row r="488" spans="1:16" x14ac:dyDescent="0.2">
      <c r="A488" s="4">
        <v>936</v>
      </c>
      <c r="B488" s="5" t="s">
        <v>1127</v>
      </c>
      <c r="C488" s="5" t="s">
        <v>2248</v>
      </c>
      <c r="D488" s="5" t="s">
        <v>1</v>
      </c>
      <c r="E488" s="5" t="s">
        <v>2249</v>
      </c>
      <c r="F488" s="5" t="s">
        <v>1125</v>
      </c>
      <c r="G488" s="5" t="s">
        <v>1126</v>
      </c>
      <c r="H488" s="5" t="s">
        <v>216</v>
      </c>
      <c r="I488" s="5" t="s">
        <v>217</v>
      </c>
      <c r="J488" s="5" t="s">
        <v>1</v>
      </c>
      <c r="K488" s="5" t="s">
        <v>1</v>
      </c>
      <c r="L488" s="5" t="s">
        <v>1</v>
      </c>
      <c r="M488" s="5" t="s">
        <v>1</v>
      </c>
      <c r="N488" s="5" t="s">
        <v>1</v>
      </c>
      <c r="O488" s="5" t="s">
        <v>1</v>
      </c>
      <c r="P488" s="5" t="s">
        <v>1</v>
      </c>
    </row>
    <row r="489" spans="1:16" x14ac:dyDescent="0.2">
      <c r="A489" s="4">
        <v>565</v>
      </c>
      <c r="B489" s="5" t="s">
        <v>1</v>
      </c>
      <c r="C489" s="5" t="s">
        <v>2250</v>
      </c>
      <c r="D489" s="5" t="s">
        <v>1</v>
      </c>
      <c r="E489" s="5" t="s">
        <v>2251</v>
      </c>
      <c r="F489" s="5" t="s">
        <v>1</v>
      </c>
      <c r="G489" s="5" t="s">
        <v>2252</v>
      </c>
      <c r="H489" s="5" t="s">
        <v>1</v>
      </c>
      <c r="I489" s="5" t="s">
        <v>1630</v>
      </c>
      <c r="J489" s="5" t="s">
        <v>1</v>
      </c>
      <c r="K489" s="5" t="s">
        <v>1</v>
      </c>
      <c r="L489" s="5" t="s">
        <v>1</v>
      </c>
      <c r="M489" s="5" t="s">
        <v>1</v>
      </c>
      <c r="N489" s="5" t="s">
        <v>1</v>
      </c>
      <c r="O489" s="5" t="s">
        <v>1</v>
      </c>
      <c r="P489" s="5" t="s">
        <v>1</v>
      </c>
    </row>
    <row r="490" spans="1:16" x14ac:dyDescent="0.2">
      <c r="A490" s="4">
        <v>566</v>
      </c>
      <c r="B490" s="5" t="s">
        <v>1</v>
      </c>
      <c r="C490" s="5" t="s">
        <v>2253</v>
      </c>
      <c r="D490" s="5" t="s">
        <v>1</v>
      </c>
      <c r="E490" s="5" t="s">
        <v>2254</v>
      </c>
      <c r="F490" s="5" t="s">
        <v>1</v>
      </c>
      <c r="G490" s="5" t="s">
        <v>2255</v>
      </c>
      <c r="H490" s="5" t="s">
        <v>1</v>
      </c>
      <c r="I490" s="5" t="s">
        <v>1630</v>
      </c>
      <c r="J490" s="5" t="s">
        <v>1</v>
      </c>
      <c r="K490" s="5" t="s">
        <v>1</v>
      </c>
      <c r="L490" s="5" t="s">
        <v>1</v>
      </c>
      <c r="M490" s="5" t="s">
        <v>1</v>
      </c>
      <c r="N490" s="5" t="s">
        <v>1</v>
      </c>
      <c r="O490" s="5" t="s">
        <v>1</v>
      </c>
      <c r="P490" s="5" t="s">
        <v>1</v>
      </c>
    </row>
    <row r="491" spans="1:16" x14ac:dyDescent="0.2">
      <c r="A491" s="4">
        <v>567</v>
      </c>
      <c r="B491" s="5" t="s">
        <v>1</v>
      </c>
      <c r="C491" s="5" t="s">
        <v>2256</v>
      </c>
      <c r="D491" s="5" t="s">
        <v>1</v>
      </c>
      <c r="E491" s="5" t="s">
        <v>2257</v>
      </c>
      <c r="F491" s="5" t="s">
        <v>1</v>
      </c>
      <c r="G491" s="5" t="s">
        <v>1653</v>
      </c>
      <c r="H491" s="5" t="s">
        <v>1</v>
      </c>
      <c r="I491" s="5" t="s">
        <v>1630</v>
      </c>
      <c r="J491" s="5" t="s">
        <v>1</v>
      </c>
      <c r="K491" s="5" t="s">
        <v>1</v>
      </c>
      <c r="L491" s="5" t="s">
        <v>1</v>
      </c>
      <c r="M491" s="5" t="s">
        <v>1</v>
      </c>
      <c r="N491" s="5" t="s">
        <v>1</v>
      </c>
      <c r="O491" s="5" t="s">
        <v>1</v>
      </c>
      <c r="P491" s="5" t="s">
        <v>1</v>
      </c>
    </row>
    <row r="492" spans="1:16" x14ac:dyDescent="0.2">
      <c r="A492" s="4">
        <v>568</v>
      </c>
      <c r="B492" s="5" t="s">
        <v>1</v>
      </c>
      <c r="C492" s="5" t="s">
        <v>2258</v>
      </c>
      <c r="D492" s="5" t="s">
        <v>1</v>
      </c>
      <c r="E492" s="5" t="s">
        <v>2259</v>
      </c>
      <c r="F492" s="5" t="s">
        <v>1</v>
      </c>
      <c r="G492" s="5" t="s">
        <v>2260</v>
      </c>
      <c r="H492" s="5" t="s">
        <v>1</v>
      </c>
      <c r="I492" s="5" t="s">
        <v>1630</v>
      </c>
      <c r="J492" s="5" t="s">
        <v>1</v>
      </c>
      <c r="K492" s="5" t="s">
        <v>1</v>
      </c>
      <c r="L492" s="5" t="s">
        <v>1</v>
      </c>
      <c r="M492" s="5" t="s">
        <v>1</v>
      </c>
      <c r="N492" s="5" t="s">
        <v>1</v>
      </c>
      <c r="O492" s="5" t="s">
        <v>1</v>
      </c>
      <c r="P492" s="5" t="s">
        <v>1</v>
      </c>
    </row>
    <row r="493" spans="1:16" x14ac:dyDescent="0.2">
      <c r="A493" s="4">
        <v>569</v>
      </c>
      <c r="B493" s="5" t="s">
        <v>1</v>
      </c>
      <c r="C493" s="5" t="s">
        <v>2261</v>
      </c>
      <c r="D493" s="5" t="s">
        <v>1</v>
      </c>
      <c r="E493" s="5" t="s">
        <v>2262</v>
      </c>
      <c r="F493" s="5" t="s">
        <v>1</v>
      </c>
      <c r="G493" s="5" t="s">
        <v>1</v>
      </c>
      <c r="H493" s="5" t="s">
        <v>1</v>
      </c>
      <c r="I493" s="5" t="s">
        <v>1630</v>
      </c>
      <c r="J493" s="5" t="s">
        <v>1</v>
      </c>
      <c r="K493" s="5" t="s">
        <v>1</v>
      </c>
      <c r="L493" s="5" t="s">
        <v>1</v>
      </c>
      <c r="M493" s="5" t="s">
        <v>1</v>
      </c>
      <c r="N493" s="5" t="s">
        <v>1</v>
      </c>
      <c r="O493" s="5" t="s">
        <v>1</v>
      </c>
      <c r="P493" s="5" t="s">
        <v>1</v>
      </c>
    </row>
    <row r="494" spans="1:16" x14ac:dyDescent="0.2">
      <c r="A494" s="4">
        <v>570</v>
      </c>
      <c r="B494" s="5" t="s">
        <v>1</v>
      </c>
      <c r="C494" s="5" t="s">
        <v>1159</v>
      </c>
      <c r="D494" s="5" t="s">
        <v>1</v>
      </c>
      <c r="E494" s="5" t="s">
        <v>2263</v>
      </c>
      <c r="F494" s="5" t="s">
        <v>1</v>
      </c>
      <c r="G494" s="5" t="s">
        <v>2264</v>
      </c>
      <c r="H494" s="5" t="s">
        <v>1</v>
      </c>
      <c r="I494" s="5" t="s">
        <v>1630</v>
      </c>
      <c r="J494" s="5" t="s">
        <v>1</v>
      </c>
      <c r="K494" s="5" t="s">
        <v>1</v>
      </c>
      <c r="L494" s="5" t="s">
        <v>1</v>
      </c>
      <c r="M494" s="5" t="s">
        <v>1</v>
      </c>
      <c r="N494" s="5" t="s">
        <v>1</v>
      </c>
      <c r="O494" s="5" t="s">
        <v>1</v>
      </c>
      <c r="P494" s="5" t="s">
        <v>1</v>
      </c>
    </row>
    <row r="495" spans="1:16" x14ac:dyDescent="0.2">
      <c r="A495" s="4">
        <v>571</v>
      </c>
      <c r="B495" s="5" t="s">
        <v>1</v>
      </c>
      <c r="C495" s="5" t="s">
        <v>2265</v>
      </c>
      <c r="D495" s="5" t="s">
        <v>1</v>
      </c>
      <c r="E495" s="5" t="s">
        <v>2266</v>
      </c>
      <c r="F495" s="5" t="s">
        <v>1</v>
      </c>
      <c r="G495" s="5" t="s">
        <v>2267</v>
      </c>
      <c r="H495" s="5" t="s">
        <v>1</v>
      </c>
      <c r="I495" s="5" t="s">
        <v>1630</v>
      </c>
      <c r="J495" s="5" t="s">
        <v>1</v>
      </c>
      <c r="K495" s="5" t="s">
        <v>1</v>
      </c>
      <c r="L495" s="5" t="s">
        <v>1</v>
      </c>
      <c r="M495" s="5" t="s">
        <v>1</v>
      </c>
      <c r="N495" s="5" t="s">
        <v>1</v>
      </c>
      <c r="O495" s="5" t="s">
        <v>1</v>
      </c>
      <c r="P495" s="5" t="s">
        <v>1</v>
      </c>
    </row>
    <row r="496" spans="1:16" x14ac:dyDescent="0.2">
      <c r="A496" s="4">
        <v>572</v>
      </c>
      <c r="B496" s="5" t="s">
        <v>1</v>
      </c>
      <c r="C496" s="5" t="s">
        <v>2268</v>
      </c>
      <c r="D496" s="5" t="s">
        <v>1</v>
      </c>
      <c r="E496" s="5" t="s">
        <v>2269</v>
      </c>
      <c r="F496" s="5" t="s">
        <v>1</v>
      </c>
      <c r="G496" s="5" t="s">
        <v>2270</v>
      </c>
      <c r="H496" s="5" t="s">
        <v>1</v>
      </c>
      <c r="I496" s="5" t="s">
        <v>1630</v>
      </c>
      <c r="J496" s="5" t="s">
        <v>1</v>
      </c>
      <c r="K496" s="5" t="s">
        <v>1</v>
      </c>
      <c r="L496" s="5" t="s">
        <v>1</v>
      </c>
      <c r="M496" s="5" t="s">
        <v>1</v>
      </c>
      <c r="N496" s="5" t="s">
        <v>1</v>
      </c>
      <c r="O496" s="5" t="s">
        <v>1</v>
      </c>
      <c r="P496" s="5" t="s">
        <v>1</v>
      </c>
    </row>
    <row r="497" spans="1:16" x14ac:dyDescent="0.2">
      <c r="A497" s="4">
        <v>573</v>
      </c>
      <c r="B497" s="5" t="s">
        <v>1</v>
      </c>
      <c r="C497" s="5" t="s">
        <v>2271</v>
      </c>
      <c r="D497" s="5" t="s">
        <v>1</v>
      </c>
      <c r="E497" s="5" t="s">
        <v>2269</v>
      </c>
      <c r="F497" s="5" t="s">
        <v>1</v>
      </c>
      <c r="G497" s="5" t="s">
        <v>2272</v>
      </c>
      <c r="H497" s="5" t="s">
        <v>1</v>
      </c>
      <c r="I497" s="5" t="s">
        <v>1630</v>
      </c>
      <c r="J497" s="5" t="s">
        <v>1</v>
      </c>
      <c r="K497" s="5" t="s">
        <v>1</v>
      </c>
      <c r="L497" s="5" t="s">
        <v>1</v>
      </c>
      <c r="M497" s="5" t="s">
        <v>1</v>
      </c>
      <c r="N497" s="5" t="s">
        <v>1</v>
      </c>
      <c r="O497" s="5" t="s">
        <v>1</v>
      </c>
      <c r="P497" s="5" t="s">
        <v>1</v>
      </c>
    </row>
    <row r="498" spans="1:16" x14ac:dyDescent="0.2">
      <c r="A498" s="4">
        <v>574</v>
      </c>
      <c r="B498" s="5" t="s">
        <v>1</v>
      </c>
      <c r="C498" s="5" t="s">
        <v>2273</v>
      </c>
      <c r="D498" s="5" t="s">
        <v>1</v>
      </c>
      <c r="E498" s="5" t="s">
        <v>2269</v>
      </c>
      <c r="F498" s="5" t="s">
        <v>1</v>
      </c>
      <c r="G498" s="5" t="s">
        <v>2270</v>
      </c>
      <c r="H498" s="5" t="s">
        <v>1</v>
      </c>
      <c r="I498" s="5" t="s">
        <v>1630</v>
      </c>
      <c r="J498" s="5" t="s">
        <v>1</v>
      </c>
      <c r="K498" s="5" t="s">
        <v>1</v>
      </c>
      <c r="L498" s="5" t="s">
        <v>1</v>
      </c>
      <c r="M498" s="5" t="s">
        <v>1</v>
      </c>
      <c r="N498" s="5" t="s">
        <v>1</v>
      </c>
      <c r="O498" s="5" t="s">
        <v>1</v>
      </c>
      <c r="P498" s="5" t="s">
        <v>1</v>
      </c>
    </row>
    <row r="499" spans="1:16" x14ac:dyDescent="0.2">
      <c r="A499" s="4">
        <v>575</v>
      </c>
      <c r="B499" s="5" t="s">
        <v>1</v>
      </c>
      <c r="C499" s="5" t="s">
        <v>2274</v>
      </c>
      <c r="D499" s="5" t="s">
        <v>1</v>
      </c>
      <c r="E499" s="5" t="s">
        <v>2269</v>
      </c>
      <c r="F499" s="5" t="s">
        <v>1</v>
      </c>
      <c r="G499" s="5" t="s">
        <v>2275</v>
      </c>
      <c r="H499" s="5" t="s">
        <v>1</v>
      </c>
      <c r="I499" s="5" t="s">
        <v>1630</v>
      </c>
      <c r="J499" s="5" t="s">
        <v>1</v>
      </c>
      <c r="K499" s="5" t="s">
        <v>1</v>
      </c>
      <c r="L499" s="5" t="s">
        <v>1</v>
      </c>
      <c r="M499" s="5" t="s">
        <v>1</v>
      </c>
      <c r="N499" s="5" t="s">
        <v>1</v>
      </c>
      <c r="O499" s="5" t="s">
        <v>1</v>
      </c>
      <c r="P499" s="5" t="s">
        <v>1</v>
      </c>
    </row>
    <row r="500" spans="1:16" x14ac:dyDescent="0.2">
      <c r="A500" s="4">
        <v>576</v>
      </c>
      <c r="B500" s="5" t="s">
        <v>1</v>
      </c>
      <c r="C500" s="5" t="s">
        <v>2276</v>
      </c>
      <c r="D500" s="5" t="s">
        <v>1</v>
      </c>
      <c r="E500" s="5" t="s">
        <v>2269</v>
      </c>
      <c r="F500" s="5" t="s">
        <v>1</v>
      </c>
      <c r="G500" s="5" t="s">
        <v>1</v>
      </c>
      <c r="H500" s="5" t="s">
        <v>1</v>
      </c>
      <c r="I500" s="5" t="s">
        <v>1630</v>
      </c>
      <c r="J500" s="5" t="s">
        <v>1</v>
      </c>
      <c r="K500" s="5" t="s">
        <v>1</v>
      </c>
      <c r="L500" s="5" t="s">
        <v>1</v>
      </c>
      <c r="M500" s="5" t="s">
        <v>1</v>
      </c>
      <c r="N500" s="5" t="s">
        <v>1</v>
      </c>
      <c r="O500" s="5" t="s">
        <v>1</v>
      </c>
      <c r="P500" s="5" t="s">
        <v>1</v>
      </c>
    </row>
    <row r="501" spans="1:16" x14ac:dyDescent="0.2">
      <c r="A501" s="4">
        <v>577</v>
      </c>
      <c r="B501" s="5" t="s">
        <v>1</v>
      </c>
      <c r="C501" s="5" t="s">
        <v>2277</v>
      </c>
      <c r="D501" s="5" t="s">
        <v>1</v>
      </c>
      <c r="E501" s="5" t="s">
        <v>2269</v>
      </c>
      <c r="F501" s="5" t="s">
        <v>1</v>
      </c>
      <c r="G501" s="5" t="s">
        <v>1</v>
      </c>
      <c r="H501" s="5" t="s">
        <v>1</v>
      </c>
      <c r="I501" s="5" t="s">
        <v>1630</v>
      </c>
      <c r="J501" s="5" t="s">
        <v>1</v>
      </c>
      <c r="K501" s="5" t="s">
        <v>1</v>
      </c>
      <c r="L501" s="5" t="s">
        <v>1</v>
      </c>
      <c r="M501" s="5" t="s">
        <v>1</v>
      </c>
      <c r="N501" s="5" t="s">
        <v>1</v>
      </c>
      <c r="O501" s="5" t="s">
        <v>1</v>
      </c>
      <c r="P501" s="5" t="s">
        <v>1</v>
      </c>
    </row>
    <row r="502" spans="1:16" x14ac:dyDescent="0.2">
      <c r="A502" s="4">
        <v>578</v>
      </c>
      <c r="B502" s="5" t="s">
        <v>1</v>
      </c>
      <c r="C502" s="5" t="s">
        <v>2278</v>
      </c>
      <c r="D502" s="5" t="s">
        <v>1</v>
      </c>
      <c r="E502" s="5" t="s">
        <v>2279</v>
      </c>
      <c r="F502" s="5" t="s">
        <v>1</v>
      </c>
      <c r="G502" s="5" t="s">
        <v>1</v>
      </c>
      <c r="H502" s="5" t="s">
        <v>1</v>
      </c>
      <c r="I502" s="5" t="s">
        <v>1630</v>
      </c>
      <c r="J502" s="5" t="s">
        <v>1</v>
      </c>
      <c r="K502" s="5" t="s">
        <v>1</v>
      </c>
      <c r="L502" s="5" t="s">
        <v>1</v>
      </c>
      <c r="M502" s="5" t="s">
        <v>1</v>
      </c>
      <c r="N502" s="5" t="s">
        <v>1</v>
      </c>
      <c r="O502" s="5" t="s">
        <v>1</v>
      </c>
      <c r="P502" s="5" t="s">
        <v>1</v>
      </c>
    </row>
    <row r="503" spans="1:16" x14ac:dyDescent="0.2">
      <c r="A503" s="4">
        <v>579</v>
      </c>
      <c r="B503" s="5" t="s">
        <v>1</v>
      </c>
      <c r="C503" s="5" t="s">
        <v>2280</v>
      </c>
      <c r="D503" s="5" t="s">
        <v>1</v>
      </c>
      <c r="E503" s="5" t="s">
        <v>2281</v>
      </c>
      <c r="F503" s="5" t="s">
        <v>1</v>
      </c>
      <c r="G503" s="5" t="s">
        <v>1</v>
      </c>
      <c r="H503" s="5" t="s">
        <v>1</v>
      </c>
      <c r="I503" s="5" t="s">
        <v>1630</v>
      </c>
      <c r="J503" s="5" t="s">
        <v>1</v>
      </c>
      <c r="K503" s="5" t="s">
        <v>1</v>
      </c>
      <c r="L503" s="5" t="s">
        <v>1</v>
      </c>
      <c r="M503" s="5" t="s">
        <v>1</v>
      </c>
      <c r="N503" s="5" t="s">
        <v>1</v>
      </c>
      <c r="O503" s="5" t="s">
        <v>1</v>
      </c>
      <c r="P503" s="5" t="s">
        <v>1</v>
      </c>
    </row>
    <row r="504" spans="1:16" x14ac:dyDescent="0.2">
      <c r="A504" s="4">
        <v>580</v>
      </c>
      <c r="B504" s="5" t="s">
        <v>1</v>
      </c>
      <c r="C504" s="5" t="s">
        <v>2282</v>
      </c>
      <c r="D504" s="5" t="s">
        <v>1</v>
      </c>
      <c r="E504" s="5" t="s">
        <v>2251</v>
      </c>
      <c r="F504" s="5" t="s">
        <v>1</v>
      </c>
      <c r="G504" s="5" t="s">
        <v>2283</v>
      </c>
      <c r="H504" s="5" t="s">
        <v>1</v>
      </c>
      <c r="I504" s="5" t="s">
        <v>1630</v>
      </c>
      <c r="J504" s="5" t="s">
        <v>1</v>
      </c>
      <c r="K504" s="5" t="s">
        <v>1</v>
      </c>
      <c r="L504" s="5" t="s">
        <v>1</v>
      </c>
      <c r="M504" s="5" t="s">
        <v>1</v>
      </c>
      <c r="N504" s="5" t="s">
        <v>1</v>
      </c>
      <c r="O504" s="5" t="s">
        <v>1</v>
      </c>
      <c r="P504" s="5" t="s">
        <v>1</v>
      </c>
    </row>
    <row r="505" spans="1:16" x14ac:dyDescent="0.2">
      <c r="A505" s="4">
        <v>581</v>
      </c>
      <c r="B505" s="5" t="s">
        <v>1</v>
      </c>
      <c r="C505" s="5" t="s">
        <v>2284</v>
      </c>
      <c r="D505" s="5" t="s">
        <v>1</v>
      </c>
      <c r="E505" s="5" t="s">
        <v>2269</v>
      </c>
      <c r="F505" s="5" t="s">
        <v>1</v>
      </c>
      <c r="G505" s="5" t="s">
        <v>1</v>
      </c>
      <c r="H505" s="5" t="s">
        <v>1</v>
      </c>
      <c r="I505" s="5" t="s">
        <v>1630</v>
      </c>
      <c r="J505" s="5" t="s">
        <v>1</v>
      </c>
      <c r="K505" s="5" t="s">
        <v>1</v>
      </c>
      <c r="L505" s="5" t="s">
        <v>1</v>
      </c>
      <c r="M505" s="5" t="s">
        <v>1</v>
      </c>
      <c r="N505" s="5" t="s">
        <v>1</v>
      </c>
      <c r="O505" s="5" t="s">
        <v>1</v>
      </c>
      <c r="P505" s="5" t="s">
        <v>1</v>
      </c>
    </row>
    <row r="506" spans="1:16" x14ac:dyDescent="0.2">
      <c r="A506" s="4">
        <v>582</v>
      </c>
      <c r="B506" s="5" t="s">
        <v>1</v>
      </c>
      <c r="C506" s="5" t="s">
        <v>2285</v>
      </c>
      <c r="D506" s="5" t="s">
        <v>1</v>
      </c>
      <c r="E506" s="5" t="s">
        <v>2215</v>
      </c>
      <c r="F506" s="5" t="s">
        <v>1</v>
      </c>
      <c r="G506" s="5" t="s">
        <v>1</v>
      </c>
      <c r="H506" s="5" t="s">
        <v>1</v>
      </c>
      <c r="I506" s="5" t="s">
        <v>1630</v>
      </c>
      <c r="J506" s="5" t="s">
        <v>1</v>
      </c>
      <c r="K506" s="5" t="s">
        <v>1</v>
      </c>
      <c r="L506" s="5" t="s">
        <v>1</v>
      </c>
      <c r="M506" s="5" t="s">
        <v>1</v>
      </c>
      <c r="N506" s="5" t="s">
        <v>1</v>
      </c>
      <c r="O506" s="5" t="s">
        <v>1</v>
      </c>
      <c r="P506" s="5" t="s">
        <v>1</v>
      </c>
    </row>
    <row r="507" spans="1:16" x14ac:dyDescent="0.2">
      <c r="A507" s="4">
        <v>583</v>
      </c>
      <c r="B507" s="5" t="s">
        <v>1</v>
      </c>
      <c r="C507" s="5" t="s">
        <v>2286</v>
      </c>
      <c r="D507" s="5" t="s">
        <v>1</v>
      </c>
      <c r="E507" s="5" t="s">
        <v>2287</v>
      </c>
      <c r="F507" s="5" t="s">
        <v>1</v>
      </c>
      <c r="G507" s="5" t="s">
        <v>1</v>
      </c>
      <c r="H507" s="5" t="s">
        <v>1</v>
      </c>
      <c r="I507" s="5" t="s">
        <v>1630</v>
      </c>
      <c r="J507" s="5" t="s">
        <v>1</v>
      </c>
      <c r="K507" s="5" t="s">
        <v>1</v>
      </c>
      <c r="L507" s="5" t="s">
        <v>1</v>
      </c>
      <c r="M507" s="5" t="s">
        <v>1</v>
      </c>
      <c r="N507" s="5" t="s">
        <v>1</v>
      </c>
      <c r="O507" s="5" t="s">
        <v>1</v>
      </c>
      <c r="P507" s="5" t="s">
        <v>1</v>
      </c>
    </row>
    <row r="508" spans="1:16" x14ac:dyDescent="0.2">
      <c r="A508" s="4">
        <v>584</v>
      </c>
      <c r="B508" s="5" t="s">
        <v>1</v>
      </c>
      <c r="C508" s="5" t="s">
        <v>2288</v>
      </c>
      <c r="D508" s="5" t="s">
        <v>1</v>
      </c>
      <c r="E508" s="5" t="s">
        <v>2289</v>
      </c>
      <c r="F508" s="5" t="s">
        <v>1</v>
      </c>
      <c r="G508" s="5" t="s">
        <v>1653</v>
      </c>
      <c r="H508" s="5" t="s">
        <v>1</v>
      </c>
      <c r="I508" s="5" t="s">
        <v>1630</v>
      </c>
      <c r="J508" s="5" t="s">
        <v>1</v>
      </c>
      <c r="K508" s="5" t="s">
        <v>1</v>
      </c>
      <c r="L508" s="5" t="s">
        <v>1</v>
      </c>
      <c r="M508" s="5" t="s">
        <v>1</v>
      </c>
      <c r="N508" s="5" t="s">
        <v>1</v>
      </c>
      <c r="O508" s="5" t="s">
        <v>1</v>
      </c>
      <c r="P508" s="5" t="s">
        <v>1</v>
      </c>
    </row>
    <row r="509" spans="1:16" x14ac:dyDescent="0.2">
      <c r="A509" s="4">
        <v>585</v>
      </c>
      <c r="B509" s="5" t="s">
        <v>1</v>
      </c>
      <c r="C509" s="5" t="s">
        <v>2290</v>
      </c>
      <c r="D509" s="5" t="s">
        <v>1</v>
      </c>
      <c r="E509" s="5" t="s">
        <v>2291</v>
      </c>
      <c r="F509" s="5" t="s">
        <v>1</v>
      </c>
      <c r="G509" s="5" t="s">
        <v>2292</v>
      </c>
      <c r="H509" s="5" t="s">
        <v>1</v>
      </c>
      <c r="I509" s="5" t="s">
        <v>1</v>
      </c>
      <c r="J509" s="5" t="s">
        <v>1</v>
      </c>
      <c r="K509" s="5" t="s">
        <v>1</v>
      </c>
      <c r="L509" s="5" t="s">
        <v>1</v>
      </c>
      <c r="M509" s="5" t="s">
        <v>1</v>
      </c>
      <c r="N509" s="5" t="s">
        <v>1</v>
      </c>
      <c r="O509" s="5" t="s">
        <v>1</v>
      </c>
      <c r="P509" s="5" t="s">
        <v>1</v>
      </c>
    </row>
    <row r="510" spans="1:16" x14ac:dyDescent="0.2">
      <c r="A510" s="4">
        <v>586</v>
      </c>
      <c r="B510" s="5" t="s">
        <v>1</v>
      </c>
      <c r="C510" s="5" t="s">
        <v>2293</v>
      </c>
      <c r="D510" s="5" t="s">
        <v>1</v>
      </c>
      <c r="E510" s="5" t="s">
        <v>2294</v>
      </c>
      <c r="F510" s="5" t="s">
        <v>1</v>
      </c>
      <c r="G510" s="5" t="s">
        <v>1</v>
      </c>
      <c r="H510" s="5" t="s">
        <v>1</v>
      </c>
      <c r="I510" s="5" t="s">
        <v>1</v>
      </c>
      <c r="J510" s="5" t="s">
        <v>1</v>
      </c>
      <c r="K510" s="5" t="s">
        <v>1</v>
      </c>
      <c r="L510" s="5" t="s">
        <v>1</v>
      </c>
      <c r="M510" s="5" t="s">
        <v>1</v>
      </c>
      <c r="N510" s="5" t="s">
        <v>1</v>
      </c>
      <c r="O510" s="5" t="s">
        <v>1</v>
      </c>
      <c r="P510" s="5" t="s">
        <v>1</v>
      </c>
    </row>
    <row r="511" spans="1:16" x14ac:dyDescent="0.2">
      <c r="A511" s="4">
        <v>587</v>
      </c>
      <c r="B511" s="5" t="s">
        <v>1</v>
      </c>
      <c r="C511" s="5" t="s">
        <v>2295</v>
      </c>
      <c r="D511" s="5" t="s">
        <v>1</v>
      </c>
      <c r="E511" s="5" t="s">
        <v>2296</v>
      </c>
      <c r="F511" s="5" t="s">
        <v>1</v>
      </c>
      <c r="G511" s="5" t="s">
        <v>2297</v>
      </c>
      <c r="H511" s="5" t="s">
        <v>1</v>
      </c>
      <c r="I511" s="5" t="s">
        <v>1</v>
      </c>
      <c r="J511" s="5" t="s">
        <v>1</v>
      </c>
      <c r="K511" s="5" t="s">
        <v>1</v>
      </c>
      <c r="L511" s="5" t="s">
        <v>1</v>
      </c>
      <c r="M511" s="5" t="s">
        <v>1</v>
      </c>
      <c r="N511" s="5" t="s">
        <v>1</v>
      </c>
      <c r="O511" s="5" t="s">
        <v>1</v>
      </c>
      <c r="P511" s="5" t="s">
        <v>1</v>
      </c>
    </row>
    <row r="512" spans="1:16" x14ac:dyDescent="0.2">
      <c r="A512" s="4">
        <v>588</v>
      </c>
      <c r="B512" s="5" t="s">
        <v>1</v>
      </c>
      <c r="C512" s="5" t="s">
        <v>2298</v>
      </c>
      <c r="D512" s="5" t="s">
        <v>1</v>
      </c>
      <c r="E512" s="5" t="s">
        <v>2299</v>
      </c>
      <c r="F512" s="5" t="s">
        <v>1</v>
      </c>
      <c r="G512" s="5" t="s">
        <v>2300</v>
      </c>
      <c r="H512" s="5" t="s">
        <v>1</v>
      </c>
      <c r="I512" s="5" t="s">
        <v>1</v>
      </c>
      <c r="J512" s="5" t="s">
        <v>1</v>
      </c>
      <c r="K512" s="5" t="s">
        <v>1</v>
      </c>
      <c r="L512" s="5" t="s">
        <v>1</v>
      </c>
      <c r="M512" s="5" t="s">
        <v>1</v>
      </c>
      <c r="N512" s="5" t="s">
        <v>1</v>
      </c>
      <c r="O512" s="5" t="s">
        <v>1</v>
      </c>
      <c r="P512" s="5" t="s">
        <v>1</v>
      </c>
    </row>
    <row r="513" spans="1:16" x14ac:dyDescent="0.2">
      <c r="A513" s="4">
        <v>589</v>
      </c>
      <c r="B513" s="5" t="s">
        <v>1</v>
      </c>
      <c r="C513" s="5" t="s">
        <v>2301</v>
      </c>
      <c r="D513" s="5" t="s">
        <v>1</v>
      </c>
      <c r="E513" s="5" t="s">
        <v>2302</v>
      </c>
      <c r="F513" s="5" t="s">
        <v>1</v>
      </c>
      <c r="G513" s="5" t="s">
        <v>2303</v>
      </c>
      <c r="H513" s="5" t="s">
        <v>1</v>
      </c>
      <c r="I513" s="5" t="s">
        <v>1</v>
      </c>
      <c r="J513" s="5" t="s">
        <v>1</v>
      </c>
      <c r="K513" s="5" t="s">
        <v>1</v>
      </c>
      <c r="L513" s="5" t="s">
        <v>1</v>
      </c>
      <c r="M513" s="5" t="s">
        <v>1</v>
      </c>
      <c r="N513" s="5" t="s">
        <v>1</v>
      </c>
      <c r="O513" s="5" t="s">
        <v>1</v>
      </c>
      <c r="P513" s="5" t="s">
        <v>1</v>
      </c>
    </row>
    <row r="514" spans="1:16" x14ac:dyDescent="0.2">
      <c r="A514" s="4">
        <v>590</v>
      </c>
      <c r="B514" s="5" t="s">
        <v>1</v>
      </c>
      <c r="C514" s="5" t="s">
        <v>2304</v>
      </c>
      <c r="D514" s="5" t="s">
        <v>1</v>
      </c>
      <c r="E514" s="5" t="s">
        <v>2305</v>
      </c>
      <c r="F514" s="5" t="s">
        <v>1</v>
      </c>
      <c r="G514" s="5" t="s">
        <v>2306</v>
      </c>
      <c r="H514" s="5" t="s">
        <v>1</v>
      </c>
      <c r="I514" s="5" t="s">
        <v>1</v>
      </c>
      <c r="J514" s="5" t="s">
        <v>1</v>
      </c>
      <c r="K514" s="5" t="s">
        <v>1</v>
      </c>
      <c r="L514" s="5" t="s">
        <v>1</v>
      </c>
      <c r="M514" s="5" t="s">
        <v>1</v>
      </c>
      <c r="N514" s="5" t="s">
        <v>1</v>
      </c>
      <c r="O514" s="5" t="s">
        <v>1</v>
      </c>
      <c r="P514" s="5" t="s">
        <v>1</v>
      </c>
    </row>
    <row r="515" spans="1:16" x14ac:dyDescent="0.2">
      <c r="A515" s="4">
        <v>591</v>
      </c>
      <c r="B515" s="5" t="s">
        <v>1</v>
      </c>
      <c r="C515" s="5" t="s">
        <v>2307</v>
      </c>
      <c r="D515" s="5" t="s">
        <v>1</v>
      </c>
      <c r="E515" s="5" t="s">
        <v>2308</v>
      </c>
      <c r="F515" s="5" t="s">
        <v>1</v>
      </c>
      <c r="G515" s="5" t="s">
        <v>2309</v>
      </c>
      <c r="H515" s="5" t="s">
        <v>1</v>
      </c>
      <c r="I515" s="5" t="s">
        <v>1</v>
      </c>
      <c r="J515" s="5" t="s">
        <v>1</v>
      </c>
      <c r="K515" s="5" t="s">
        <v>1</v>
      </c>
      <c r="L515" s="5" t="s">
        <v>1</v>
      </c>
      <c r="M515" s="5" t="s">
        <v>1</v>
      </c>
      <c r="N515" s="5" t="s">
        <v>1</v>
      </c>
      <c r="O515" s="5" t="s">
        <v>1</v>
      </c>
      <c r="P515" s="5" t="s">
        <v>1</v>
      </c>
    </row>
    <row r="516" spans="1:16" x14ac:dyDescent="0.2">
      <c r="A516" s="4">
        <v>592</v>
      </c>
      <c r="B516" s="5" t="s">
        <v>1</v>
      </c>
      <c r="C516" s="5" t="s">
        <v>2310</v>
      </c>
      <c r="D516" s="5" t="s">
        <v>1</v>
      </c>
      <c r="E516" s="5" t="s">
        <v>2311</v>
      </c>
      <c r="F516" s="5" t="s">
        <v>1</v>
      </c>
      <c r="G516" s="5" t="s">
        <v>1</v>
      </c>
      <c r="H516" s="5" t="s">
        <v>1</v>
      </c>
      <c r="I516" s="5" t="s">
        <v>1</v>
      </c>
      <c r="J516" s="5" t="s">
        <v>1</v>
      </c>
      <c r="K516" s="5" t="s">
        <v>1</v>
      </c>
      <c r="L516" s="5" t="s">
        <v>1</v>
      </c>
      <c r="M516" s="5" t="s">
        <v>1</v>
      </c>
      <c r="N516" s="5" t="s">
        <v>1</v>
      </c>
      <c r="O516" s="5" t="s">
        <v>1</v>
      </c>
      <c r="P516" s="5" t="s">
        <v>1</v>
      </c>
    </row>
    <row r="517" spans="1:16" x14ac:dyDescent="0.2">
      <c r="A517" s="4">
        <v>593</v>
      </c>
      <c r="B517" s="5" t="s">
        <v>1</v>
      </c>
      <c r="C517" s="5" t="s">
        <v>2312</v>
      </c>
      <c r="D517" s="5" t="s">
        <v>1</v>
      </c>
      <c r="E517" s="5" t="s">
        <v>2313</v>
      </c>
      <c r="F517" s="5" t="s">
        <v>1</v>
      </c>
      <c r="G517" s="5" t="s">
        <v>2314</v>
      </c>
      <c r="H517" s="5" t="s">
        <v>1</v>
      </c>
      <c r="I517" s="5" t="s">
        <v>1</v>
      </c>
      <c r="J517" s="5" t="s">
        <v>1</v>
      </c>
      <c r="K517" s="5" t="s">
        <v>1</v>
      </c>
      <c r="L517" s="5" t="s">
        <v>1</v>
      </c>
      <c r="M517" s="5" t="s">
        <v>1</v>
      </c>
      <c r="N517" s="5" t="s">
        <v>1</v>
      </c>
      <c r="O517" s="5" t="s">
        <v>1</v>
      </c>
      <c r="P517" s="5" t="s">
        <v>1</v>
      </c>
    </row>
    <row r="518" spans="1:16" x14ac:dyDescent="0.2">
      <c r="A518" s="4">
        <v>594</v>
      </c>
      <c r="B518" s="5" t="s">
        <v>1</v>
      </c>
      <c r="C518" s="5" t="s">
        <v>2315</v>
      </c>
      <c r="D518" s="5" t="s">
        <v>1</v>
      </c>
      <c r="E518" s="5" t="s">
        <v>2316</v>
      </c>
      <c r="F518" s="5" t="s">
        <v>1</v>
      </c>
      <c r="G518" s="5" t="s">
        <v>2317</v>
      </c>
      <c r="H518" s="5" t="s">
        <v>1</v>
      </c>
      <c r="I518" s="5" t="s">
        <v>1</v>
      </c>
      <c r="J518" s="5" t="s">
        <v>1</v>
      </c>
      <c r="K518" s="5" t="s">
        <v>1</v>
      </c>
      <c r="L518" s="5" t="s">
        <v>1</v>
      </c>
      <c r="M518" s="5" t="s">
        <v>1</v>
      </c>
      <c r="N518" s="5" t="s">
        <v>1</v>
      </c>
      <c r="O518" s="5" t="s">
        <v>1</v>
      </c>
      <c r="P518" s="5" t="s">
        <v>1</v>
      </c>
    </row>
    <row r="519" spans="1:16" x14ac:dyDescent="0.2">
      <c r="A519" s="4">
        <v>595</v>
      </c>
      <c r="B519" s="5" t="s">
        <v>1</v>
      </c>
      <c r="C519" s="5" t="s">
        <v>2318</v>
      </c>
      <c r="D519" s="5" t="s">
        <v>1</v>
      </c>
      <c r="E519" s="5" t="s">
        <v>2319</v>
      </c>
      <c r="F519" s="5" t="s">
        <v>1</v>
      </c>
      <c r="G519" s="5" t="s">
        <v>2317</v>
      </c>
      <c r="H519" s="5" t="s">
        <v>1</v>
      </c>
      <c r="I519" s="5" t="s">
        <v>1</v>
      </c>
      <c r="J519" s="5" t="s">
        <v>1</v>
      </c>
      <c r="K519" s="5" t="s">
        <v>1</v>
      </c>
      <c r="L519" s="5" t="s">
        <v>1</v>
      </c>
      <c r="M519" s="5" t="s">
        <v>1</v>
      </c>
      <c r="N519" s="5" t="s">
        <v>1</v>
      </c>
      <c r="O519" s="5" t="s">
        <v>1</v>
      </c>
      <c r="P519" s="5" t="s">
        <v>1</v>
      </c>
    </row>
    <row r="520" spans="1:16" x14ac:dyDescent="0.2">
      <c r="A520" s="4">
        <v>596</v>
      </c>
      <c r="B520" s="5" t="s">
        <v>1</v>
      </c>
      <c r="C520" s="5" t="s">
        <v>2320</v>
      </c>
      <c r="D520" s="5" t="s">
        <v>1</v>
      </c>
      <c r="E520" s="5" t="s">
        <v>2321</v>
      </c>
      <c r="F520" s="5" t="s">
        <v>1</v>
      </c>
      <c r="G520" s="5" t="s">
        <v>2322</v>
      </c>
      <c r="H520" s="5" t="s">
        <v>1</v>
      </c>
      <c r="I520" s="5" t="s">
        <v>1</v>
      </c>
      <c r="J520" s="5" t="s">
        <v>1</v>
      </c>
      <c r="K520" s="5" t="s">
        <v>1</v>
      </c>
      <c r="L520" s="5" t="s">
        <v>1</v>
      </c>
      <c r="M520" s="5" t="s">
        <v>1</v>
      </c>
      <c r="N520" s="5" t="s">
        <v>1</v>
      </c>
      <c r="O520" s="5" t="s">
        <v>1</v>
      </c>
      <c r="P520" s="5" t="s">
        <v>1</v>
      </c>
    </row>
    <row r="521" spans="1:16" x14ac:dyDescent="0.2">
      <c r="A521" s="4">
        <v>597</v>
      </c>
      <c r="B521" s="5" t="s">
        <v>587</v>
      </c>
      <c r="C521" s="5" t="s">
        <v>2323</v>
      </c>
      <c r="D521" s="5" t="s">
        <v>1</v>
      </c>
      <c r="E521" s="5" t="s">
        <v>588</v>
      </c>
      <c r="F521" s="5" t="s">
        <v>1</v>
      </c>
      <c r="G521" s="5" t="s">
        <v>586</v>
      </c>
      <c r="H521" s="5" t="s">
        <v>428</v>
      </c>
      <c r="I521" s="5" t="s">
        <v>217</v>
      </c>
      <c r="J521" s="5" t="s">
        <v>588</v>
      </c>
      <c r="K521" s="5" t="s">
        <v>1</v>
      </c>
      <c r="L521" s="5" t="s">
        <v>1</v>
      </c>
      <c r="M521" s="5" t="s">
        <v>589</v>
      </c>
      <c r="N521" s="5" t="s">
        <v>585</v>
      </c>
      <c r="O521" s="5" t="s">
        <v>223</v>
      </c>
      <c r="P521" s="5" t="s">
        <v>590</v>
      </c>
    </row>
    <row r="522" spans="1:16" x14ac:dyDescent="0.2">
      <c r="A522" s="4">
        <v>598</v>
      </c>
      <c r="B522" s="5" t="s">
        <v>1270</v>
      </c>
      <c r="C522" s="5" t="s">
        <v>2324</v>
      </c>
      <c r="D522" s="5" t="s">
        <v>1</v>
      </c>
      <c r="E522" s="5" t="s">
        <v>2325</v>
      </c>
      <c r="F522" s="5" t="s">
        <v>1</v>
      </c>
      <c r="G522" s="5" t="s">
        <v>1269</v>
      </c>
      <c r="H522" s="5" t="s">
        <v>216</v>
      </c>
      <c r="I522" s="5" t="s">
        <v>217</v>
      </c>
      <c r="J522" s="5" t="s">
        <v>1</v>
      </c>
      <c r="K522" s="5" t="s">
        <v>1</v>
      </c>
      <c r="L522" s="5" t="s">
        <v>1</v>
      </c>
      <c r="M522" s="5" t="s">
        <v>1</v>
      </c>
      <c r="N522" s="5" t="s">
        <v>1</v>
      </c>
      <c r="O522" s="5" t="s">
        <v>1</v>
      </c>
      <c r="P522" s="5" t="s">
        <v>1</v>
      </c>
    </row>
    <row r="523" spans="1:16" x14ac:dyDescent="0.2">
      <c r="A523" s="4">
        <v>599</v>
      </c>
      <c r="B523" s="5" t="s">
        <v>1</v>
      </c>
      <c r="C523" s="5" t="s">
        <v>2326</v>
      </c>
      <c r="D523" s="5" t="s">
        <v>1</v>
      </c>
      <c r="E523" s="5" t="s">
        <v>2327</v>
      </c>
      <c r="F523" s="5" t="s">
        <v>1</v>
      </c>
      <c r="G523" s="5" t="s">
        <v>2328</v>
      </c>
      <c r="H523" s="5" t="s">
        <v>1</v>
      </c>
      <c r="I523" s="5" t="s">
        <v>1</v>
      </c>
      <c r="J523" s="5" t="s">
        <v>1</v>
      </c>
      <c r="K523" s="5" t="s">
        <v>1</v>
      </c>
      <c r="L523" s="5" t="s">
        <v>1</v>
      </c>
      <c r="M523" s="5" t="s">
        <v>1</v>
      </c>
      <c r="N523" s="5" t="s">
        <v>1</v>
      </c>
      <c r="O523" s="5" t="s">
        <v>1</v>
      </c>
      <c r="P523" s="5" t="s">
        <v>1</v>
      </c>
    </row>
    <row r="524" spans="1:16" x14ac:dyDescent="0.2">
      <c r="A524" s="4">
        <v>927</v>
      </c>
      <c r="B524" s="5" t="s">
        <v>427</v>
      </c>
      <c r="C524" s="5" t="s">
        <v>2329</v>
      </c>
      <c r="D524" s="5" t="s">
        <v>1</v>
      </c>
      <c r="E524" s="5" t="s">
        <v>2330</v>
      </c>
      <c r="F524" s="5" t="s">
        <v>425</v>
      </c>
      <c r="G524" s="5" t="s">
        <v>426</v>
      </c>
      <c r="H524" s="5" t="s">
        <v>428</v>
      </c>
      <c r="I524" s="5" t="s">
        <v>217</v>
      </c>
      <c r="J524" s="5" t="s">
        <v>1</v>
      </c>
      <c r="K524" s="5" t="s">
        <v>1</v>
      </c>
      <c r="L524" s="5" t="s">
        <v>1</v>
      </c>
      <c r="M524" s="5" t="s">
        <v>1</v>
      </c>
      <c r="N524" s="5" t="s">
        <v>1</v>
      </c>
      <c r="O524" s="5" t="s">
        <v>1</v>
      </c>
      <c r="P524" s="5" t="s">
        <v>1</v>
      </c>
    </row>
    <row r="525" spans="1:16" x14ac:dyDescent="0.2">
      <c r="A525" s="4">
        <v>882</v>
      </c>
      <c r="B525" s="5" t="s">
        <v>2333</v>
      </c>
      <c r="C525" s="5" t="s">
        <v>2331</v>
      </c>
      <c r="D525" s="5" t="s">
        <v>1</v>
      </c>
      <c r="E525" s="5" t="s">
        <v>2332</v>
      </c>
      <c r="F525" s="5" t="s">
        <v>222</v>
      </c>
      <c r="G525" s="5" t="s">
        <v>1653</v>
      </c>
      <c r="H525" s="5" t="s">
        <v>313</v>
      </c>
      <c r="I525" s="5" t="s">
        <v>1661</v>
      </c>
      <c r="J525" s="5" t="s">
        <v>1</v>
      </c>
      <c r="K525" s="5" t="s">
        <v>1</v>
      </c>
      <c r="L525" s="5" t="s">
        <v>1</v>
      </c>
      <c r="M525" s="5" t="s">
        <v>1</v>
      </c>
      <c r="N525" s="5" t="s">
        <v>1</v>
      </c>
      <c r="O525" s="5" t="s">
        <v>1</v>
      </c>
      <c r="P525" s="5" t="s">
        <v>1</v>
      </c>
    </row>
    <row r="526" spans="1:16" x14ac:dyDescent="0.2">
      <c r="A526" s="4">
        <v>883</v>
      </c>
      <c r="B526" s="5" t="s">
        <v>1712</v>
      </c>
      <c r="C526" s="5" t="s">
        <v>2334</v>
      </c>
      <c r="D526" s="5" t="s">
        <v>1</v>
      </c>
      <c r="E526" s="5" t="s">
        <v>1711</v>
      </c>
      <c r="F526" s="5" t="s">
        <v>222</v>
      </c>
      <c r="G526" s="5" t="s">
        <v>1644</v>
      </c>
      <c r="H526" s="5" t="s">
        <v>1713</v>
      </c>
      <c r="I526" s="5" t="s">
        <v>2335</v>
      </c>
      <c r="J526" s="5" t="s">
        <v>1</v>
      </c>
      <c r="K526" s="5" t="s">
        <v>1</v>
      </c>
      <c r="L526" s="5" t="s">
        <v>1</v>
      </c>
      <c r="M526" s="5" t="s">
        <v>1</v>
      </c>
      <c r="N526" s="5" t="s">
        <v>1</v>
      </c>
      <c r="O526" s="5" t="s">
        <v>1</v>
      </c>
      <c r="P526" s="5" t="s">
        <v>1</v>
      </c>
    </row>
    <row r="527" spans="1:16" x14ac:dyDescent="0.2">
      <c r="A527" s="4">
        <v>884</v>
      </c>
      <c r="B527" s="5" t="s">
        <v>1</v>
      </c>
      <c r="C527" s="5" t="s">
        <v>2336</v>
      </c>
      <c r="D527" s="5" t="s">
        <v>1</v>
      </c>
      <c r="E527" s="5" t="s">
        <v>2337</v>
      </c>
      <c r="F527" s="5" t="s">
        <v>1917</v>
      </c>
      <c r="G527" s="5" t="s">
        <v>1</v>
      </c>
      <c r="H527" s="5" t="s">
        <v>1</v>
      </c>
      <c r="I527" s="5" t="s">
        <v>269</v>
      </c>
      <c r="J527" s="5" t="s">
        <v>1</v>
      </c>
      <c r="K527" s="5" t="s">
        <v>1</v>
      </c>
      <c r="L527" s="5" t="s">
        <v>1</v>
      </c>
      <c r="M527" s="5" t="s">
        <v>1</v>
      </c>
      <c r="N527" s="5" t="s">
        <v>1</v>
      </c>
      <c r="O527" s="5" t="s">
        <v>1</v>
      </c>
      <c r="P527" s="5" t="s">
        <v>1</v>
      </c>
    </row>
    <row r="528" spans="1:16" x14ac:dyDescent="0.2">
      <c r="A528" s="4">
        <v>885</v>
      </c>
      <c r="B528" s="5" t="s">
        <v>1</v>
      </c>
      <c r="C528" s="5" t="s">
        <v>2338</v>
      </c>
      <c r="D528" s="5" t="s">
        <v>1</v>
      </c>
      <c r="E528" s="5" t="s">
        <v>2339</v>
      </c>
      <c r="F528" s="5" t="s">
        <v>1319</v>
      </c>
      <c r="G528" s="5" t="s">
        <v>1</v>
      </c>
      <c r="H528" s="5" t="s">
        <v>1</v>
      </c>
      <c r="I528" s="5" t="s">
        <v>269</v>
      </c>
      <c r="J528" s="5" t="s">
        <v>1</v>
      </c>
      <c r="K528" s="5" t="s">
        <v>1</v>
      </c>
      <c r="L528" s="5" t="s">
        <v>1</v>
      </c>
      <c r="M528" s="5" t="s">
        <v>1</v>
      </c>
      <c r="N528" s="5" t="s">
        <v>1</v>
      </c>
      <c r="O528" s="5" t="s">
        <v>1</v>
      </c>
      <c r="P528" s="5" t="s">
        <v>1</v>
      </c>
    </row>
    <row r="529" spans="1:16" x14ac:dyDescent="0.2">
      <c r="A529" s="4">
        <v>886</v>
      </c>
      <c r="B529" s="5" t="s">
        <v>1</v>
      </c>
      <c r="C529" s="5" t="s">
        <v>2340</v>
      </c>
      <c r="D529" s="5" t="s">
        <v>1</v>
      </c>
      <c r="E529" s="5" t="s">
        <v>2341</v>
      </c>
      <c r="F529" s="5" t="s">
        <v>222</v>
      </c>
      <c r="G529" s="5" t="s">
        <v>1</v>
      </c>
      <c r="H529" s="5" t="s">
        <v>1</v>
      </c>
      <c r="I529" s="5" t="s">
        <v>269</v>
      </c>
      <c r="J529" s="5" t="s">
        <v>1</v>
      </c>
      <c r="K529" s="5" t="s">
        <v>1</v>
      </c>
      <c r="L529" s="5" t="s">
        <v>1</v>
      </c>
      <c r="M529" s="5" t="s">
        <v>1</v>
      </c>
      <c r="N529" s="5" t="s">
        <v>1</v>
      </c>
      <c r="O529" s="5" t="s">
        <v>1</v>
      </c>
      <c r="P529" s="5" t="s">
        <v>1</v>
      </c>
    </row>
    <row r="530" spans="1:16" x14ac:dyDescent="0.2">
      <c r="A530" s="4">
        <v>989</v>
      </c>
      <c r="B530" s="5" t="s">
        <v>1</v>
      </c>
      <c r="C530" s="5" t="s">
        <v>2342</v>
      </c>
      <c r="D530" s="5" t="s">
        <v>1</v>
      </c>
      <c r="E530" s="5" t="s">
        <v>2343</v>
      </c>
      <c r="F530" s="5" t="s">
        <v>1586</v>
      </c>
      <c r="G530" s="5" t="s">
        <v>268</v>
      </c>
      <c r="H530" s="5" t="s">
        <v>1</v>
      </c>
      <c r="I530" s="5" t="s">
        <v>1</v>
      </c>
      <c r="J530" s="5" t="s">
        <v>1</v>
      </c>
      <c r="K530" s="5" t="s">
        <v>1</v>
      </c>
      <c r="L530" s="5" t="s">
        <v>1</v>
      </c>
      <c r="M530" s="5" t="s">
        <v>1</v>
      </c>
      <c r="N530" s="5" t="s">
        <v>1</v>
      </c>
      <c r="O530" s="5" t="s">
        <v>1</v>
      </c>
      <c r="P530" s="5" t="s">
        <v>1</v>
      </c>
    </row>
    <row r="531" spans="1:16" x14ac:dyDescent="0.2">
      <c r="A531" s="4">
        <v>797</v>
      </c>
      <c r="B531" s="5" t="s">
        <v>1529</v>
      </c>
      <c r="C531" s="5" t="s">
        <v>2344</v>
      </c>
      <c r="D531" s="5" t="s">
        <v>1</v>
      </c>
      <c r="E531" s="5" t="s">
        <v>2345</v>
      </c>
      <c r="F531" s="5" t="s">
        <v>526</v>
      </c>
      <c r="G531" s="5" t="s">
        <v>1528</v>
      </c>
      <c r="H531" s="5" t="s">
        <v>216</v>
      </c>
      <c r="I531" s="5" t="s">
        <v>217</v>
      </c>
      <c r="J531" s="5" t="s">
        <v>1</v>
      </c>
      <c r="K531" s="5" t="s">
        <v>1</v>
      </c>
      <c r="L531" s="5" t="s">
        <v>1</v>
      </c>
      <c r="M531" s="5" t="s">
        <v>1</v>
      </c>
      <c r="N531" s="5" t="s">
        <v>1</v>
      </c>
      <c r="O531" s="5" t="s">
        <v>1</v>
      </c>
      <c r="P531" s="5" t="s">
        <v>1</v>
      </c>
    </row>
    <row r="532" spans="1:16" x14ac:dyDescent="0.2">
      <c r="A532" s="4">
        <v>733</v>
      </c>
      <c r="B532" s="5" t="s">
        <v>1</v>
      </c>
      <c r="C532" s="5" t="s">
        <v>2346</v>
      </c>
      <c r="D532" s="5" t="s">
        <v>2347</v>
      </c>
      <c r="E532" s="5" t="s">
        <v>2348</v>
      </c>
      <c r="F532" s="5" t="s">
        <v>1</v>
      </c>
      <c r="G532" s="5" t="s">
        <v>1</v>
      </c>
      <c r="H532" s="5" t="s">
        <v>1</v>
      </c>
      <c r="I532" s="5" t="s">
        <v>269</v>
      </c>
      <c r="J532" s="5" t="s">
        <v>1</v>
      </c>
      <c r="K532" s="5" t="s">
        <v>1</v>
      </c>
      <c r="L532" s="5" t="s">
        <v>1</v>
      </c>
      <c r="M532" s="5" t="s">
        <v>1</v>
      </c>
      <c r="N532" s="5" t="s">
        <v>1</v>
      </c>
      <c r="O532" s="5" t="s">
        <v>1</v>
      </c>
      <c r="P532" s="5" t="s">
        <v>1</v>
      </c>
    </row>
    <row r="533" spans="1:16" x14ac:dyDescent="0.2">
      <c r="A533" s="4">
        <v>600</v>
      </c>
      <c r="B533" s="5" t="s">
        <v>1</v>
      </c>
      <c r="C533" s="5" t="s">
        <v>2349</v>
      </c>
      <c r="D533" s="5" t="s">
        <v>1</v>
      </c>
      <c r="E533" s="5" t="s">
        <v>2350</v>
      </c>
      <c r="F533" s="5" t="s">
        <v>1</v>
      </c>
      <c r="G533" s="5" t="s">
        <v>2309</v>
      </c>
      <c r="H533" s="5" t="s">
        <v>1</v>
      </c>
      <c r="I533" s="5" t="s">
        <v>1</v>
      </c>
      <c r="J533" s="5" t="s">
        <v>1</v>
      </c>
      <c r="K533" s="5" t="s">
        <v>1</v>
      </c>
      <c r="L533" s="5" t="s">
        <v>1</v>
      </c>
      <c r="M533" s="5" t="s">
        <v>1</v>
      </c>
      <c r="N533" s="5" t="s">
        <v>1</v>
      </c>
      <c r="O533" s="5" t="s">
        <v>1</v>
      </c>
      <c r="P533" s="5" t="s">
        <v>1</v>
      </c>
    </row>
    <row r="534" spans="1:16" x14ac:dyDescent="0.2">
      <c r="A534" s="4">
        <v>601</v>
      </c>
      <c r="B534" s="5" t="s">
        <v>762</v>
      </c>
      <c r="C534" s="5" t="s">
        <v>2351</v>
      </c>
      <c r="D534" s="5" t="s">
        <v>1</v>
      </c>
      <c r="E534" s="5" t="s">
        <v>763</v>
      </c>
      <c r="F534" s="5" t="s">
        <v>1</v>
      </c>
      <c r="G534" s="5" t="s">
        <v>761</v>
      </c>
      <c r="H534" s="5" t="s">
        <v>428</v>
      </c>
      <c r="I534" s="5" t="s">
        <v>217</v>
      </c>
      <c r="J534" s="5" t="s">
        <v>763</v>
      </c>
      <c r="K534" s="5" t="s">
        <v>1</v>
      </c>
      <c r="L534" s="5" t="s">
        <v>1</v>
      </c>
      <c r="M534" s="5" t="s">
        <v>764</v>
      </c>
      <c r="N534" s="5" t="s">
        <v>765</v>
      </c>
      <c r="O534" s="5" t="s">
        <v>223</v>
      </c>
      <c r="P534" s="5" t="s">
        <v>766</v>
      </c>
    </row>
    <row r="535" spans="1:16" x14ac:dyDescent="0.2">
      <c r="A535" s="4">
        <v>602</v>
      </c>
      <c r="B535" s="5" t="s">
        <v>1</v>
      </c>
      <c r="C535" s="5" t="s">
        <v>2352</v>
      </c>
      <c r="D535" s="5" t="s">
        <v>1</v>
      </c>
      <c r="E535" s="5" t="s">
        <v>2311</v>
      </c>
      <c r="F535" s="5" t="s">
        <v>1</v>
      </c>
      <c r="G535" s="5" t="s">
        <v>2353</v>
      </c>
      <c r="H535" s="5" t="s">
        <v>1</v>
      </c>
      <c r="I535" s="5" t="s">
        <v>1630</v>
      </c>
      <c r="J535" s="5" t="s">
        <v>1</v>
      </c>
      <c r="K535" s="5" t="s">
        <v>1</v>
      </c>
      <c r="L535" s="5" t="s">
        <v>1</v>
      </c>
      <c r="M535" s="5" t="s">
        <v>1</v>
      </c>
      <c r="N535" s="5" t="s">
        <v>1</v>
      </c>
      <c r="O535" s="5" t="s">
        <v>1</v>
      </c>
      <c r="P535" s="5" t="s">
        <v>1</v>
      </c>
    </row>
    <row r="536" spans="1:16" x14ac:dyDescent="0.2">
      <c r="A536" s="4">
        <v>603</v>
      </c>
      <c r="B536" s="5" t="s">
        <v>1</v>
      </c>
      <c r="C536" s="5" t="s">
        <v>2354</v>
      </c>
      <c r="D536" s="5" t="s">
        <v>1</v>
      </c>
      <c r="E536" s="5" t="s">
        <v>2355</v>
      </c>
      <c r="F536" s="5" t="s">
        <v>1</v>
      </c>
      <c r="G536" s="5" t="s">
        <v>2317</v>
      </c>
      <c r="H536" s="5" t="s">
        <v>1</v>
      </c>
      <c r="I536" s="5" t="s">
        <v>1</v>
      </c>
      <c r="J536" s="5" t="s">
        <v>1</v>
      </c>
      <c r="K536" s="5" t="s">
        <v>1</v>
      </c>
      <c r="L536" s="5" t="s">
        <v>1</v>
      </c>
      <c r="M536" s="5" t="s">
        <v>1</v>
      </c>
      <c r="N536" s="5" t="s">
        <v>1</v>
      </c>
      <c r="O536" s="5" t="s">
        <v>1</v>
      </c>
      <c r="P536" s="5" t="s">
        <v>1</v>
      </c>
    </row>
    <row r="537" spans="1:16" x14ac:dyDescent="0.2">
      <c r="A537" s="4">
        <v>604</v>
      </c>
      <c r="B537" s="5" t="s">
        <v>1</v>
      </c>
      <c r="C537" s="5" t="s">
        <v>2356</v>
      </c>
      <c r="D537" s="5" t="s">
        <v>1</v>
      </c>
      <c r="E537" s="5" t="s">
        <v>2357</v>
      </c>
      <c r="F537" s="5" t="s">
        <v>1</v>
      </c>
      <c r="G537" s="5" t="s">
        <v>2306</v>
      </c>
      <c r="H537" s="5" t="s">
        <v>1</v>
      </c>
      <c r="I537" s="5" t="s">
        <v>1</v>
      </c>
      <c r="J537" s="5" t="s">
        <v>1</v>
      </c>
      <c r="K537" s="5" t="s">
        <v>1</v>
      </c>
      <c r="L537" s="5" t="s">
        <v>1</v>
      </c>
      <c r="M537" s="5" t="s">
        <v>1</v>
      </c>
      <c r="N537" s="5" t="s">
        <v>1</v>
      </c>
      <c r="O537" s="5" t="s">
        <v>1</v>
      </c>
      <c r="P537" s="5" t="s">
        <v>1</v>
      </c>
    </row>
    <row r="538" spans="1:16" x14ac:dyDescent="0.2">
      <c r="A538" s="4">
        <v>605</v>
      </c>
      <c r="B538" s="5" t="s">
        <v>1</v>
      </c>
      <c r="C538" s="5" t="s">
        <v>2358</v>
      </c>
      <c r="D538" s="5" t="s">
        <v>1</v>
      </c>
      <c r="E538" s="5" t="s">
        <v>2359</v>
      </c>
      <c r="F538" s="5" t="s">
        <v>1</v>
      </c>
      <c r="G538" s="5" t="s">
        <v>2297</v>
      </c>
      <c r="H538" s="5" t="s">
        <v>1</v>
      </c>
      <c r="I538" s="5" t="s">
        <v>1</v>
      </c>
      <c r="J538" s="5" t="s">
        <v>1</v>
      </c>
      <c r="K538" s="5" t="s">
        <v>1</v>
      </c>
      <c r="L538" s="5" t="s">
        <v>1</v>
      </c>
      <c r="M538" s="5" t="s">
        <v>1</v>
      </c>
      <c r="N538" s="5" t="s">
        <v>1</v>
      </c>
      <c r="O538" s="5" t="s">
        <v>1</v>
      </c>
      <c r="P538" s="5" t="s">
        <v>1</v>
      </c>
    </row>
    <row r="539" spans="1:16" x14ac:dyDescent="0.2">
      <c r="A539" s="4">
        <v>606</v>
      </c>
      <c r="B539" s="5" t="s">
        <v>1</v>
      </c>
      <c r="C539" s="5" t="s">
        <v>2360</v>
      </c>
      <c r="D539" s="5" t="s">
        <v>1</v>
      </c>
      <c r="E539" s="5" t="s">
        <v>2361</v>
      </c>
      <c r="F539" s="5" t="s">
        <v>1</v>
      </c>
      <c r="G539" s="5" t="s">
        <v>2309</v>
      </c>
      <c r="H539" s="5" t="s">
        <v>1</v>
      </c>
      <c r="I539" s="5" t="s">
        <v>1</v>
      </c>
      <c r="J539" s="5" t="s">
        <v>1</v>
      </c>
      <c r="K539" s="5" t="s">
        <v>1</v>
      </c>
      <c r="L539" s="5" t="s">
        <v>1</v>
      </c>
      <c r="M539" s="5" t="s">
        <v>1</v>
      </c>
      <c r="N539" s="5" t="s">
        <v>1</v>
      </c>
      <c r="O539" s="5" t="s">
        <v>1</v>
      </c>
      <c r="P539" s="5" t="s">
        <v>1</v>
      </c>
    </row>
    <row r="540" spans="1:16" x14ac:dyDescent="0.2">
      <c r="A540" s="4">
        <v>607</v>
      </c>
      <c r="B540" s="5" t="s">
        <v>1</v>
      </c>
      <c r="C540" s="5" t="s">
        <v>2362</v>
      </c>
      <c r="D540" s="5" t="s">
        <v>1</v>
      </c>
      <c r="E540" s="5" t="s">
        <v>2363</v>
      </c>
      <c r="F540" s="5" t="s">
        <v>1</v>
      </c>
      <c r="G540" s="5" t="s">
        <v>1</v>
      </c>
      <c r="H540" s="5" t="s">
        <v>1</v>
      </c>
      <c r="I540" s="5" t="s">
        <v>1</v>
      </c>
      <c r="J540" s="5" t="s">
        <v>1</v>
      </c>
      <c r="K540" s="5" t="s">
        <v>1</v>
      </c>
      <c r="L540" s="5" t="s">
        <v>1</v>
      </c>
      <c r="M540" s="5" t="s">
        <v>1</v>
      </c>
      <c r="N540" s="5" t="s">
        <v>1</v>
      </c>
      <c r="O540" s="5" t="s">
        <v>1</v>
      </c>
      <c r="P540" s="5" t="s">
        <v>1</v>
      </c>
    </row>
    <row r="541" spans="1:16" x14ac:dyDescent="0.2">
      <c r="A541" s="4">
        <v>608</v>
      </c>
      <c r="B541" s="5" t="s">
        <v>1</v>
      </c>
      <c r="C541" s="5" t="s">
        <v>2364</v>
      </c>
      <c r="D541" s="5" t="s">
        <v>1</v>
      </c>
      <c r="E541" s="5" t="s">
        <v>2365</v>
      </c>
      <c r="F541" s="5" t="s">
        <v>1</v>
      </c>
      <c r="G541" s="5" t="s">
        <v>1</v>
      </c>
      <c r="H541" s="5" t="s">
        <v>1</v>
      </c>
      <c r="I541" s="5" t="s">
        <v>1</v>
      </c>
      <c r="J541" s="5" t="s">
        <v>1</v>
      </c>
      <c r="K541" s="5" t="s">
        <v>1</v>
      </c>
      <c r="L541" s="5" t="s">
        <v>1</v>
      </c>
      <c r="M541" s="5" t="s">
        <v>1</v>
      </c>
      <c r="N541" s="5" t="s">
        <v>1</v>
      </c>
      <c r="O541" s="5" t="s">
        <v>1</v>
      </c>
      <c r="P541" s="5" t="s">
        <v>1</v>
      </c>
    </row>
    <row r="542" spans="1:16" x14ac:dyDescent="0.2">
      <c r="A542" s="4">
        <v>609</v>
      </c>
      <c r="B542" s="5" t="s">
        <v>1</v>
      </c>
      <c r="C542" s="5" t="s">
        <v>2366</v>
      </c>
      <c r="D542" s="5" t="s">
        <v>1</v>
      </c>
      <c r="E542" s="5" t="s">
        <v>2367</v>
      </c>
      <c r="F542" s="5" t="s">
        <v>1</v>
      </c>
      <c r="G542" s="5" t="s">
        <v>2368</v>
      </c>
      <c r="H542" s="5" t="s">
        <v>1</v>
      </c>
      <c r="I542" s="5" t="s">
        <v>1</v>
      </c>
      <c r="J542" s="5" t="s">
        <v>1</v>
      </c>
      <c r="K542" s="5" t="s">
        <v>1</v>
      </c>
      <c r="L542" s="5" t="s">
        <v>1</v>
      </c>
      <c r="M542" s="5" t="s">
        <v>1</v>
      </c>
      <c r="N542" s="5" t="s">
        <v>1</v>
      </c>
      <c r="O542" s="5" t="s">
        <v>1</v>
      </c>
      <c r="P542" s="5" t="s">
        <v>1</v>
      </c>
    </row>
    <row r="543" spans="1:16" x14ac:dyDescent="0.2">
      <c r="A543" s="4">
        <v>610</v>
      </c>
      <c r="B543" s="5" t="s">
        <v>1</v>
      </c>
      <c r="C543" s="5" t="s">
        <v>2369</v>
      </c>
      <c r="D543" s="5" t="s">
        <v>1</v>
      </c>
      <c r="E543" s="5" t="s">
        <v>2370</v>
      </c>
      <c r="F543" s="5" t="s">
        <v>1</v>
      </c>
      <c r="G543" s="5" t="s">
        <v>2314</v>
      </c>
      <c r="H543" s="5" t="s">
        <v>1</v>
      </c>
      <c r="I543" s="5" t="s">
        <v>1</v>
      </c>
      <c r="J543" s="5" t="s">
        <v>1</v>
      </c>
      <c r="K543" s="5" t="s">
        <v>1</v>
      </c>
      <c r="L543" s="5" t="s">
        <v>1</v>
      </c>
      <c r="M543" s="5" t="s">
        <v>1</v>
      </c>
      <c r="N543" s="5" t="s">
        <v>1</v>
      </c>
      <c r="O543" s="5" t="s">
        <v>1</v>
      </c>
      <c r="P543" s="5" t="s">
        <v>1</v>
      </c>
    </row>
    <row r="544" spans="1:16" x14ac:dyDescent="0.2">
      <c r="A544" s="4">
        <v>611</v>
      </c>
      <c r="B544" s="5" t="s">
        <v>1</v>
      </c>
      <c r="C544" s="5" t="s">
        <v>2371</v>
      </c>
      <c r="D544" s="5" t="s">
        <v>1</v>
      </c>
      <c r="E544" s="5" t="s">
        <v>2372</v>
      </c>
      <c r="F544" s="5" t="s">
        <v>1</v>
      </c>
      <c r="G544" s="5" t="s">
        <v>2373</v>
      </c>
      <c r="H544" s="5" t="s">
        <v>1</v>
      </c>
      <c r="I544" s="5" t="s">
        <v>1</v>
      </c>
      <c r="J544" s="5" t="s">
        <v>1</v>
      </c>
      <c r="K544" s="5" t="s">
        <v>1</v>
      </c>
      <c r="L544" s="5" t="s">
        <v>1</v>
      </c>
      <c r="M544" s="5" t="s">
        <v>1</v>
      </c>
      <c r="N544" s="5" t="s">
        <v>1</v>
      </c>
      <c r="O544" s="5" t="s">
        <v>1</v>
      </c>
      <c r="P544" s="5" t="s">
        <v>1</v>
      </c>
    </row>
    <row r="545" spans="1:16" x14ac:dyDescent="0.2">
      <c r="A545" s="4">
        <v>612</v>
      </c>
      <c r="B545" s="5" t="s">
        <v>1</v>
      </c>
      <c r="C545" s="5" t="s">
        <v>2374</v>
      </c>
      <c r="D545" s="5" t="s">
        <v>1</v>
      </c>
      <c r="E545" s="5" t="s">
        <v>2375</v>
      </c>
      <c r="F545" s="5" t="s">
        <v>1</v>
      </c>
      <c r="G545" s="5" t="s">
        <v>2376</v>
      </c>
      <c r="H545" s="5" t="s">
        <v>1</v>
      </c>
      <c r="I545" s="5" t="s">
        <v>1</v>
      </c>
      <c r="J545" s="5" t="s">
        <v>1</v>
      </c>
      <c r="K545" s="5" t="s">
        <v>1</v>
      </c>
      <c r="L545" s="5" t="s">
        <v>1</v>
      </c>
      <c r="M545" s="5" t="s">
        <v>1</v>
      </c>
      <c r="N545" s="5" t="s">
        <v>1</v>
      </c>
      <c r="O545" s="5" t="s">
        <v>1</v>
      </c>
      <c r="P545" s="5" t="s">
        <v>1</v>
      </c>
    </row>
    <row r="546" spans="1:16" x14ac:dyDescent="0.2">
      <c r="A546" s="4">
        <v>613</v>
      </c>
      <c r="B546" s="5" t="s">
        <v>1</v>
      </c>
      <c r="C546" s="5" t="s">
        <v>2377</v>
      </c>
      <c r="D546" s="5" t="s">
        <v>1</v>
      </c>
      <c r="E546" s="5" t="s">
        <v>2378</v>
      </c>
      <c r="F546" s="5" t="s">
        <v>1</v>
      </c>
      <c r="G546" s="5" t="s">
        <v>2379</v>
      </c>
      <c r="H546" s="5" t="s">
        <v>1</v>
      </c>
      <c r="I546" s="5" t="s">
        <v>1</v>
      </c>
      <c r="J546" s="5" t="s">
        <v>1</v>
      </c>
      <c r="K546" s="5" t="s">
        <v>1</v>
      </c>
      <c r="L546" s="5" t="s">
        <v>1</v>
      </c>
      <c r="M546" s="5" t="s">
        <v>1</v>
      </c>
      <c r="N546" s="5" t="s">
        <v>1</v>
      </c>
      <c r="O546" s="5" t="s">
        <v>1</v>
      </c>
      <c r="P546" s="5" t="s">
        <v>1</v>
      </c>
    </row>
    <row r="547" spans="1:16" x14ac:dyDescent="0.2">
      <c r="A547" s="4">
        <v>614</v>
      </c>
      <c r="B547" s="5" t="s">
        <v>1</v>
      </c>
      <c r="C547" s="5" t="s">
        <v>2380</v>
      </c>
      <c r="D547" s="5" t="s">
        <v>1</v>
      </c>
      <c r="E547" s="5" t="s">
        <v>2381</v>
      </c>
      <c r="F547" s="5" t="s">
        <v>1</v>
      </c>
      <c r="G547" s="5" t="s">
        <v>2382</v>
      </c>
      <c r="H547" s="5" t="s">
        <v>1</v>
      </c>
      <c r="I547" s="5" t="s">
        <v>1630</v>
      </c>
      <c r="J547" s="5" t="s">
        <v>1</v>
      </c>
      <c r="K547" s="5" t="s">
        <v>1</v>
      </c>
      <c r="L547" s="5" t="s">
        <v>1</v>
      </c>
      <c r="M547" s="5" t="s">
        <v>1</v>
      </c>
      <c r="N547" s="5" t="s">
        <v>1</v>
      </c>
      <c r="O547" s="5" t="s">
        <v>1</v>
      </c>
      <c r="P547" s="5" t="s">
        <v>1</v>
      </c>
    </row>
    <row r="548" spans="1:16" x14ac:dyDescent="0.2">
      <c r="A548" s="4">
        <v>615</v>
      </c>
      <c r="B548" s="5" t="s">
        <v>1</v>
      </c>
      <c r="C548" s="5" t="s">
        <v>2383</v>
      </c>
      <c r="D548" s="5" t="s">
        <v>1</v>
      </c>
      <c r="E548" s="5" t="s">
        <v>2384</v>
      </c>
      <c r="F548" s="5" t="s">
        <v>1</v>
      </c>
      <c r="G548" s="5" t="s">
        <v>2385</v>
      </c>
      <c r="H548" s="5" t="s">
        <v>1</v>
      </c>
      <c r="I548" s="5" t="s">
        <v>1</v>
      </c>
      <c r="J548" s="5" t="s">
        <v>1</v>
      </c>
      <c r="K548" s="5" t="s">
        <v>1</v>
      </c>
      <c r="L548" s="5" t="s">
        <v>1</v>
      </c>
      <c r="M548" s="5" t="s">
        <v>1</v>
      </c>
      <c r="N548" s="5" t="s">
        <v>1</v>
      </c>
      <c r="O548" s="5" t="s">
        <v>1</v>
      </c>
      <c r="P548" s="5" t="s">
        <v>1</v>
      </c>
    </row>
    <row r="549" spans="1:16" x14ac:dyDescent="0.2">
      <c r="A549" s="4">
        <v>616</v>
      </c>
      <c r="B549" s="5" t="s">
        <v>1</v>
      </c>
      <c r="C549" s="5" t="s">
        <v>2386</v>
      </c>
      <c r="D549" s="5" t="s">
        <v>1</v>
      </c>
      <c r="E549" s="5" t="s">
        <v>2387</v>
      </c>
      <c r="F549" s="5" t="s">
        <v>1</v>
      </c>
      <c r="G549" s="5" t="s">
        <v>2388</v>
      </c>
      <c r="H549" s="5" t="s">
        <v>1</v>
      </c>
      <c r="I549" s="5" t="s">
        <v>1</v>
      </c>
      <c r="J549" s="5" t="s">
        <v>1</v>
      </c>
      <c r="K549" s="5" t="s">
        <v>1</v>
      </c>
      <c r="L549" s="5" t="s">
        <v>1</v>
      </c>
      <c r="M549" s="5" t="s">
        <v>1</v>
      </c>
      <c r="N549" s="5" t="s">
        <v>1</v>
      </c>
      <c r="O549" s="5" t="s">
        <v>1</v>
      </c>
      <c r="P549" s="5" t="s">
        <v>1</v>
      </c>
    </row>
    <row r="550" spans="1:16" x14ac:dyDescent="0.2">
      <c r="A550" s="4">
        <v>617</v>
      </c>
      <c r="B550" s="5" t="s">
        <v>1</v>
      </c>
      <c r="C550" s="5" t="s">
        <v>2389</v>
      </c>
      <c r="D550" s="5" t="s">
        <v>1</v>
      </c>
      <c r="E550" s="5" t="s">
        <v>2390</v>
      </c>
      <c r="F550" s="5" t="s">
        <v>1</v>
      </c>
      <c r="G550" s="5" t="s">
        <v>2391</v>
      </c>
      <c r="H550" s="5" t="s">
        <v>1</v>
      </c>
      <c r="I550" s="5" t="s">
        <v>1</v>
      </c>
      <c r="J550" s="5" t="s">
        <v>1</v>
      </c>
      <c r="K550" s="5" t="s">
        <v>1</v>
      </c>
      <c r="L550" s="5" t="s">
        <v>1</v>
      </c>
      <c r="M550" s="5" t="s">
        <v>1</v>
      </c>
      <c r="N550" s="5" t="s">
        <v>1</v>
      </c>
      <c r="O550" s="5" t="s">
        <v>1</v>
      </c>
      <c r="P550" s="5" t="s">
        <v>1</v>
      </c>
    </row>
    <row r="551" spans="1:16" x14ac:dyDescent="0.2">
      <c r="A551" s="4">
        <v>618</v>
      </c>
      <c r="B551" s="5" t="s">
        <v>1</v>
      </c>
      <c r="C551" s="5" t="s">
        <v>2392</v>
      </c>
      <c r="D551" s="5" t="s">
        <v>1</v>
      </c>
      <c r="E551" s="5" t="s">
        <v>2393</v>
      </c>
      <c r="F551" s="5" t="s">
        <v>1</v>
      </c>
      <c r="G551" s="5" t="s">
        <v>2394</v>
      </c>
      <c r="H551" s="5" t="s">
        <v>1</v>
      </c>
      <c r="I551" s="5" t="s">
        <v>1661</v>
      </c>
      <c r="J551" s="5" t="s">
        <v>1</v>
      </c>
      <c r="K551" s="5" t="s">
        <v>1</v>
      </c>
      <c r="L551" s="5" t="s">
        <v>1</v>
      </c>
      <c r="M551" s="5" t="s">
        <v>1</v>
      </c>
      <c r="N551" s="5" t="s">
        <v>1</v>
      </c>
      <c r="O551" s="5" t="s">
        <v>1</v>
      </c>
      <c r="P551" s="5" t="s">
        <v>1</v>
      </c>
    </row>
    <row r="552" spans="1:16" x14ac:dyDescent="0.2">
      <c r="A552" s="4">
        <v>619</v>
      </c>
      <c r="B552" s="5" t="s">
        <v>1</v>
      </c>
      <c r="C552" s="5" t="s">
        <v>2395</v>
      </c>
      <c r="D552" s="5" t="s">
        <v>1</v>
      </c>
      <c r="E552" s="5" t="s">
        <v>2396</v>
      </c>
      <c r="F552" s="5" t="s">
        <v>1</v>
      </c>
      <c r="G552" s="5" t="s">
        <v>2397</v>
      </c>
      <c r="H552" s="5" t="s">
        <v>1</v>
      </c>
      <c r="I552" s="5" t="s">
        <v>1</v>
      </c>
      <c r="J552" s="5" t="s">
        <v>1</v>
      </c>
      <c r="K552" s="5" t="s">
        <v>1</v>
      </c>
      <c r="L552" s="5" t="s">
        <v>1</v>
      </c>
      <c r="M552" s="5" t="s">
        <v>1</v>
      </c>
      <c r="N552" s="5" t="s">
        <v>1</v>
      </c>
      <c r="O552" s="5" t="s">
        <v>1</v>
      </c>
      <c r="P552" s="5" t="s">
        <v>1</v>
      </c>
    </row>
    <row r="553" spans="1:16" x14ac:dyDescent="0.2">
      <c r="A553" s="4">
        <v>620</v>
      </c>
      <c r="B553" s="5" t="s">
        <v>1</v>
      </c>
      <c r="C553" s="5" t="s">
        <v>2398</v>
      </c>
      <c r="D553" s="5" t="s">
        <v>1</v>
      </c>
      <c r="E553" s="5" t="s">
        <v>2399</v>
      </c>
      <c r="F553" s="5" t="s">
        <v>1</v>
      </c>
      <c r="G553" s="5" t="s">
        <v>2400</v>
      </c>
      <c r="H553" s="5" t="s">
        <v>1</v>
      </c>
      <c r="I553" s="5" t="s">
        <v>1</v>
      </c>
      <c r="J553" s="5" t="s">
        <v>1</v>
      </c>
      <c r="K553" s="5" t="s">
        <v>1</v>
      </c>
      <c r="L553" s="5" t="s">
        <v>1</v>
      </c>
      <c r="M553" s="5" t="s">
        <v>1</v>
      </c>
      <c r="N553" s="5" t="s">
        <v>1</v>
      </c>
      <c r="O553" s="5" t="s">
        <v>1</v>
      </c>
      <c r="P553" s="5" t="s">
        <v>1</v>
      </c>
    </row>
    <row r="554" spans="1:16" x14ac:dyDescent="0.2">
      <c r="A554" s="4">
        <v>621</v>
      </c>
      <c r="B554" s="5" t="s">
        <v>829</v>
      </c>
      <c r="C554" s="5" t="s">
        <v>2401</v>
      </c>
      <c r="D554" s="5" t="s">
        <v>1</v>
      </c>
      <c r="E554" s="5" t="s">
        <v>2402</v>
      </c>
      <c r="F554" s="5" t="s">
        <v>1</v>
      </c>
      <c r="G554" s="5" t="s">
        <v>828</v>
      </c>
      <c r="H554" s="5" t="s">
        <v>216</v>
      </c>
      <c r="I554" s="5" t="s">
        <v>217</v>
      </c>
      <c r="J554" s="5" t="s">
        <v>1</v>
      </c>
      <c r="K554" s="5" t="s">
        <v>1</v>
      </c>
      <c r="L554" s="5" t="s">
        <v>1</v>
      </c>
      <c r="M554" s="5" t="s">
        <v>1</v>
      </c>
      <c r="N554" s="5" t="s">
        <v>1</v>
      </c>
      <c r="O554" s="5" t="s">
        <v>1</v>
      </c>
      <c r="P554" s="5" t="s">
        <v>1</v>
      </c>
    </row>
    <row r="555" spans="1:16" x14ac:dyDescent="0.2">
      <c r="A555" s="4">
        <v>622</v>
      </c>
      <c r="B555" s="5" t="s">
        <v>1</v>
      </c>
      <c r="C555" s="5" t="s">
        <v>2403</v>
      </c>
      <c r="D555" s="5" t="s">
        <v>1</v>
      </c>
      <c r="E555" s="5" t="s">
        <v>1889</v>
      </c>
      <c r="F555" s="5" t="s">
        <v>1</v>
      </c>
      <c r="G555" s="5" t="s">
        <v>1890</v>
      </c>
      <c r="H555" s="5" t="s">
        <v>1</v>
      </c>
      <c r="I555" s="5" t="s">
        <v>1661</v>
      </c>
      <c r="J555" s="5" t="s">
        <v>1</v>
      </c>
      <c r="K555" s="5" t="s">
        <v>1</v>
      </c>
      <c r="L555" s="5" t="s">
        <v>1</v>
      </c>
      <c r="M555" s="5" t="s">
        <v>1</v>
      </c>
      <c r="N555" s="5" t="s">
        <v>1</v>
      </c>
      <c r="O555" s="5" t="s">
        <v>1</v>
      </c>
      <c r="P555" s="5" t="s">
        <v>1</v>
      </c>
    </row>
    <row r="556" spans="1:16" x14ac:dyDescent="0.2">
      <c r="A556" s="4">
        <v>623</v>
      </c>
      <c r="B556" s="5" t="s">
        <v>1</v>
      </c>
      <c r="C556" s="5" t="s">
        <v>2404</v>
      </c>
      <c r="D556" s="5" t="s">
        <v>1</v>
      </c>
      <c r="E556" s="5" t="s">
        <v>2405</v>
      </c>
      <c r="F556" s="5" t="s">
        <v>1</v>
      </c>
      <c r="G556" s="5" t="s">
        <v>1</v>
      </c>
      <c r="H556" s="5" t="s">
        <v>1</v>
      </c>
      <c r="I556" s="5" t="s">
        <v>1661</v>
      </c>
      <c r="J556" s="5" t="s">
        <v>1</v>
      </c>
      <c r="K556" s="5" t="s">
        <v>1</v>
      </c>
      <c r="L556" s="5" t="s">
        <v>1</v>
      </c>
      <c r="M556" s="5" t="s">
        <v>1</v>
      </c>
      <c r="N556" s="5" t="s">
        <v>1</v>
      </c>
      <c r="O556" s="5" t="s">
        <v>1</v>
      </c>
      <c r="P556" s="5" t="s">
        <v>1</v>
      </c>
    </row>
    <row r="557" spans="1:16" x14ac:dyDescent="0.2">
      <c r="A557" s="4">
        <v>624</v>
      </c>
      <c r="B557" s="5" t="s">
        <v>771</v>
      </c>
      <c r="C557" s="5" t="s">
        <v>2406</v>
      </c>
      <c r="D557" s="5" t="s">
        <v>1</v>
      </c>
      <c r="E557" s="5" t="s">
        <v>2407</v>
      </c>
      <c r="F557" s="5" t="s">
        <v>1</v>
      </c>
      <c r="G557" s="5" t="s">
        <v>770</v>
      </c>
      <c r="H557" s="5" t="s">
        <v>216</v>
      </c>
      <c r="I557" s="5" t="s">
        <v>217</v>
      </c>
      <c r="J557" s="5" t="s">
        <v>1</v>
      </c>
      <c r="K557" s="5" t="s">
        <v>1</v>
      </c>
      <c r="L557" s="5" t="s">
        <v>1</v>
      </c>
      <c r="M557" s="5" t="s">
        <v>1</v>
      </c>
      <c r="N557" s="5" t="s">
        <v>1</v>
      </c>
      <c r="O557" s="5" t="s">
        <v>1</v>
      </c>
      <c r="P557" s="5" t="s">
        <v>1</v>
      </c>
    </row>
    <row r="558" spans="1:16" x14ac:dyDescent="0.2">
      <c r="A558" s="4">
        <v>625</v>
      </c>
      <c r="B558" s="5" t="s">
        <v>1</v>
      </c>
      <c r="C558" s="5" t="s">
        <v>2408</v>
      </c>
      <c r="D558" s="5" t="s">
        <v>1</v>
      </c>
      <c r="E558" s="5" t="s">
        <v>2409</v>
      </c>
      <c r="F558" s="5" t="s">
        <v>1</v>
      </c>
      <c r="G558" s="5" t="s">
        <v>2410</v>
      </c>
      <c r="H558" s="5" t="s">
        <v>1</v>
      </c>
      <c r="I558" s="5" t="s">
        <v>1661</v>
      </c>
      <c r="J558" s="5" t="s">
        <v>1</v>
      </c>
      <c r="K558" s="5" t="s">
        <v>1</v>
      </c>
      <c r="L558" s="5" t="s">
        <v>1</v>
      </c>
      <c r="M558" s="5" t="s">
        <v>1</v>
      </c>
      <c r="N558" s="5" t="s">
        <v>1</v>
      </c>
      <c r="O558" s="5" t="s">
        <v>1</v>
      </c>
      <c r="P558" s="5" t="s">
        <v>1</v>
      </c>
    </row>
    <row r="559" spans="1:16" x14ac:dyDescent="0.2">
      <c r="A559" s="4">
        <v>626</v>
      </c>
      <c r="B559" s="5" t="s">
        <v>1</v>
      </c>
      <c r="C559" s="5" t="s">
        <v>2411</v>
      </c>
      <c r="D559" s="5" t="s">
        <v>1</v>
      </c>
      <c r="E559" s="5" t="s">
        <v>2412</v>
      </c>
      <c r="F559" s="5" t="s">
        <v>1</v>
      </c>
      <c r="G559" s="5" t="s">
        <v>1</v>
      </c>
      <c r="H559" s="5" t="s">
        <v>1</v>
      </c>
      <c r="I559" s="5" t="s">
        <v>1661</v>
      </c>
      <c r="J559" s="5" t="s">
        <v>1</v>
      </c>
      <c r="K559" s="5" t="s">
        <v>1</v>
      </c>
      <c r="L559" s="5" t="s">
        <v>1</v>
      </c>
      <c r="M559" s="5" t="s">
        <v>1</v>
      </c>
      <c r="N559" s="5" t="s">
        <v>1</v>
      </c>
      <c r="O559" s="5" t="s">
        <v>1</v>
      </c>
      <c r="P559" s="5" t="s">
        <v>1</v>
      </c>
    </row>
    <row r="560" spans="1:16" x14ac:dyDescent="0.2">
      <c r="A560" s="4">
        <v>627</v>
      </c>
      <c r="B560" s="5" t="s">
        <v>1</v>
      </c>
      <c r="C560" s="5" t="s">
        <v>2413</v>
      </c>
      <c r="D560" s="5" t="s">
        <v>1</v>
      </c>
      <c r="E560" s="5" t="s">
        <v>2414</v>
      </c>
      <c r="F560" s="5" t="s">
        <v>1</v>
      </c>
      <c r="G560" s="5" t="s">
        <v>2415</v>
      </c>
      <c r="H560" s="5" t="s">
        <v>1</v>
      </c>
      <c r="I560" s="5" t="s">
        <v>1661</v>
      </c>
      <c r="J560" s="5" t="s">
        <v>1</v>
      </c>
      <c r="K560" s="5" t="s">
        <v>1</v>
      </c>
      <c r="L560" s="5" t="s">
        <v>1</v>
      </c>
      <c r="M560" s="5" t="s">
        <v>1</v>
      </c>
      <c r="N560" s="5" t="s">
        <v>1</v>
      </c>
      <c r="O560" s="5" t="s">
        <v>1</v>
      </c>
      <c r="P560" s="5" t="s">
        <v>1</v>
      </c>
    </row>
    <row r="561" spans="1:16" x14ac:dyDescent="0.2">
      <c r="A561" s="4">
        <v>628</v>
      </c>
      <c r="B561" s="5" t="s">
        <v>1</v>
      </c>
      <c r="C561" s="5" t="s">
        <v>2416</v>
      </c>
      <c r="D561" s="5" t="s">
        <v>1</v>
      </c>
      <c r="E561" s="5" t="s">
        <v>2417</v>
      </c>
      <c r="F561" s="5" t="s">
        <v>1</v>
      </c>
      <c r="G561" s="5" t="s">
        <v>2418</v>
      </c>
      <c r="H561" s="5" t="s">
        <v>1</v>
      </c>
      <c r="I561" s="5" t="s">
        <v>1661</v>
      </c>
      <c r="J561" s="5" t="s">
        <v>1</v>
      </c>
      <c r="K561" s="5" t="s">
        <v>1</v>
      </c>
      <c r="L561" s="5" t="s">
        <v>1</v>
      </c>
      <c r="M561" s="5" t="s">
        <v>1</v>
      </c>
      <c r="N561" s="5" t="s">
        <v>1</v>
      </c>
      <c r="O561" s="5" t="s">
        <v>1</v>
      </c>
      <c r="P561" s="5" t="s">
        <v>1</v>
      </c>
    </row>
    <row r="562" spans="1:16" x14ac:dyDescent="0.2">
      <c r="A562" s="4">
        <v>629</v>
      </c>
      <c r="B562" s="5" t="s">
        <v>1</v>
      </c>
      <c r="C562" s="5" t="s">
        <v>2419</v>
      </c>
      <c r="D562" s="5" t="s">
        <v>1</v>
      </c>
      <c r="E562" s="5" t="s">
        <v>2420</v>
      </c>
      <c r="F562" s="5" t="s">
        <v>1</v>
      </c>
      <c r="G562" s="5" t="s">
        <v>2421</v>
      </c>
      <c r="H562" s="5" t="s">
        <v>1</v>
      </c>
      <c r="I562" s="5" t="s">
        <v>1661</v>
      </c>
      <c r="J562" s="5" t="s">
        <v>1</v>
      </c>
      <c r="K562" s="5" t="s">
        <v>1</v>
      </c>
      <c r="L562" s="5" t="s">
        <v>1</v>
      </c>
      <c r="M562" s="5" t="s">
        <v>1</v>
      </c>
      <c r="N562" s="5" t="s">
        <v>1</v>
      </c>
      <c r="O562" s="5" t="s">
        <v>1</v>
      </c>
      <c r="P562" s="5" t="s">
        <v>1</v>
      </c>
    </row>
    <row r="563" spans="1:16" x14ac:dyDescent="0.2">
      <c r="A563" s="4">
        <v>630</v>
      </c>
      <c r="B563" s="5" t="s">
        <v>1</v>
      </c>
      <c r="C563" s="5" t="s">
        <v>2422</v>
      </c>
      <c r="D563" s="5" t="s">
        <v>1</v>
      </c>
      <c r="E563" s="5" t="s">
        <v>2423</v>
      </c>
      <c r="F563" s="5" t="s">
        <v>1</v>
      </c>
      <c r="G563" s="5" t="s">
        <v>2424</v>
      </c>
      <c r="H563" s="5" t="s">
        <v>1</v>
      </c>
      <c r="I563" s="5" t="s">
        <v>1661</v>
      </c>
      <c r="J563" s="5" t="s">
        <v>1</v>
      </c>
      <c r="K563" s="5" t="s">
        <v>1</v>
      </c>
      <c r="L563" s="5" t="s">
        <v>1</v>
      </c>
      <c r="M563" s="5" t="s">
        <v>1</v>
      </c>
      <c r="N563" s="5" t="s">
        <v>1</v>
      </c>
      <c r="O563" s="5" t="s">
        <v>1</v>
      </c>
      <c r="P563" s="5" t="s">
        <v>1</v>
      </c>
    </row>
    <row r="564" spans="1:16" x14ac:dyDescent="0.2">
      <c r="A564" s="4">
        <v>631</v>
      </c>
      <c r="B564" s="5" t="s">
        <v>896</v>
      </c>
      <c r="C564" s="5" t="s">
        <v>2425</v>
      </c>
      <c r="D564" s="5" t="s">
        <v>1</v>
      </c>
      <c r="E564" s="5" t="s">
        <v>2426</v>
      </c>
      <c r="F564" s="5" t="s">
        <v>1</v>
      </c>
      <c r="G564" s="5" t="s">
        <v>895</v>
      </c>
      <c r="H564" s="5" t="s">
        <v>216</v>
      </c>
      <c r="I564" s="5" t="s">
        <v>217</v>
      </c>
      <c r="J564" s="5" t="s">
        <v>1</v>
      </c>
      <c r="K564" s="5" t="s">
        <v>1</v>
      </c>
      <c r="L564" s="5" t="s">
        <v>1</v>
      </c>
      <c r="M564" s="5" t="s">
        <v>1</v>
      </c>
      <c r="N564" s="5" t="s">
        <v>1</v>
      </c>
      <c r="O564" s="5" t="s">
        <v>1</v>
      </c>
      <c r="P564" s="5" t="s">
        <v>1</v>
      </c>
    </row>
    <row r="565" spans="1:16" x14ac:dyDescent="0.2">
      <c r="A565" s="4">
        <v>632</v>
      </c>
      <c r="B565" s="5" t="s">
        <v>1</v>
      </c>
      <c r="C565" s="5" t="s">
        <v>2427</v>
      </c>
      <c r="D565" s="5" t="s">
        <v>1</v>
      </c>
      <c r="E565" s="5" t="s">
        <v>2428</v>
      </c>
      <c r="F565" s="5" t="s">
        <v>1</v>
      </c>
      <c r="G565" s="5" t="s">
        <v>2429</v>
      </c>
      <c r="H565" s="5" t="s">
        <v>1</v>
      </c>
      <c r="I565" s="5" t="s">
        <v>1661</v>
      </c>
      <c r="J565" s="5" t="s">
        <v>1</v>
      </c>
      <c r="K565" s="5" t="s">
        <v>1</v>
      </c>
      <c r="L565" s="5" t="s">
        <v>1</v>
      </c>
      <c r="M565" s="5" t="s">
        <v>1</v>
      </c>
      <c r="N565" s="5" t="s">
        <v>1</v>
      </c>
      <c r="O565" s="5" t="s">
        <v>1</v>
      </c>
      <c r="P565" s="5" t="s">
        <v>1</v>
      </c>
    </row>
    <row r="566" spans="1:16" x14ac:dyDescent="0.2">
      <c r="A566" s="4">
        <v>633</v>
      </c>
      <c r="B566" s="5" t="s">
        <v>1</v>
      </c>
      <c r="C566" s="5" t="s">
        <v>2430</v>
      </c>
      <c r="D566" s="5" t="s">
        <v>1</v>
      </c>
      <c r="E566" s="5" t="s">
        <v>2059</v>
      </c>
      <c r="F566" s="5" t="s">
        <v>1</v>
      </c>
      <c r="G566" s="5" t="s">
        <v>2060</v>
      </c>
      <c r="H566" s="5" t="s">
        <v>1</v>
      </c>
      <c r="I566" s="5" t="s">
        <v>1661</v>
      </c>
      <c r="J566" s="5" t="s">
        <v>1</v>
      </c>
      <c r="K566" s="5" t="s">
        <v>1</v>
      </c>
      <c r="L566" s="5" t="s">
        <v>1</v>
      </c>
      <c r="M566" s="5" t="s">
        <v>1</v>
      </c>
      <c r="N566" s="5" t="s">
        <v>1</v>
      </c>
      <c r="O566" s="5" t="s">
        <v>1</v>
      </c>
      <c r="P566" s="5" t="s">
        <v>1</v>
      </c>
    </row>
    <row r="567" spans="1:16" x14ac:dyDescent="0.2">
      <c r="A567" s="4">
        <v>634</v>
      </c>
      <c r="B567" s="5" t="s">
        <v>1</v>
      </c>
      <c r="C567" s="5" t="s">
        <v>2431</v>
      </c>
      <c r="D567" s="5" t="s">
        <v>1</v>
      </c>
      <c r="E567" s="5" t="s">
        <v>2168</v>
      </c>
      <c r="F567" s="5" t="s">
        <v>1</v>
      </c>
      <c r="G567" s="5" t="s">
        <v>2169</v>
      </c>
      <c r="H567" s="5" t="s">
        <v>1</v>
      </c>
      <c r="I567" s="5" t="s">
        <v>1661</v>
      </c>
      <c r="J567" s="5" t="s">
        <v>1</v>
      </c>
      <c r="K567" s="5" t="s">
        <v>1</v>
      </c>
      <c r="L567" s="5" t="s">
        <v>1</v>
      </c>
      <c r="M567" s="5" t="s">
        <v>1</v>
      </c>
      <c r="N567" s="5" t="s">
        <v>1</v>
      </c>
      <c r="O567" s="5" t="s">
        <v>1</v>
      </c>
      <c r="P567" s="5" t="s">
        <v>1</v>
      </c>
    </row>
    <row r="568" spans="1:16" x14ac:dyDescent="0.2">
      <c r="A568" s="4">
        <v>635</v>
      </c>
      <c r="B568" s="5" t="s">
        <v>1</v>
      </c>
      <c r="C568" s="5" t="s">
        <v>2432</v>
      </c>
      <c r="D568" s="5" t="s">
        <v>1</v>
      </c>
      <c r="E568" s="5" t="s">
        <v>2433</v>
      </c>
      <c r="F568" s="5" t="s">
        <v>1</v>
      </c>
      <c r="G568" s="5" t="s">
        <v>2434</v>
      </c>
      <c r="H568" s="5" t="s">
        <v>1</v>
      </c>
      <c r="I568" s="5" t="s">
        <v>1661</v>
      </c>
      <c r="J568" s="5" t="s">
        <v>1</v>
      </c>
      <c r="K568" s="5" t="s">
        <v>1</v>
      </c>
      <c r="L568" s="5" t="s">
        <v>1</v>
      </c>
      <c r="M568" s="5" t="s">
        <v>1</v>
      </c>
      <c r="N568" s="5" t="s">
        <v>1</v>
      </c>
      <c r="O568" s="5" t="s">
        <v>1</v>
      </c>
      <c r="P568" s="5" t="s">
        <v>1</v>
      </c>
    </row>
    <row r="569" spans="1:16" x14ac:dyDescent="0.2">
      <c r="A569" s="4">
        <v>636</v>
      </c>
      <c r="B569" s="5" t="s">
        <v>1</v>
      </c>
      <c r="C569" s="5" t="s">
        <v>2435</v>
      </c>
      <c r="D569" s="5" t="s">
        <v>1</v>
      </c>
      <c r="E569" s="5" t="s">
        <v>2436</v>
      </c>
      <c r="F569" s="5" t="s">
        <v>1</v>
      </c>
      <c r="G569" s="5" t="s">
        <v>2437</v>
      </c>
      <c r="H569" s="5" t="s">
        <v>1</v>
      </c>
      <c r="I569" s="5" t="s">
        <v>217</v>
      </c>
      <c r="J569" s="5" t="s">
        <v>1</v>
      </c>
      <c r="K569" s="5" t="s">
        <v>1</v>
      </c>
      <c r="L569" s="5" t="s">
        <v>1</v>
      </c>
      <c r="M569" s="5" t="s">
        <v>1</v>
      </c>
      <c r="N569" s="5" t="s">
        <v>1</v>
      </c>
      <c r="O569" s="5" t="s">
        <v>1</v>
      </c>
      <c r="P569" s="5" t="s">
        <v>1</v>
      </c>
    </row>
    <row r="570" spans="1:16" x14ac:dyDescent="0.2">
      <c r="A570" s="4">
        <v>637</v>
      </c>
      <c r="B570" s="5" t="s">
        <v>1</v>
      </c>
      <c r="C570" s="5" t="s">
        <v>2438</v>
      </c>
      <c r="D570" s="5" t="s">
        <v>1</v>
      </c>
      <c r="E570" s="5" t="s">
        <v>2439</v>
      </c>
      <c r="F570" s="5" t="s">
        <v>1</v>
      </c>
      <c r="G570" s="5" t="s">
        <v>2440</v>
      </c>
      <c r="H570" s="5" t="s">
        <v>1</v>
      </c>
      <c r="I570" s="5" t="s">
        <v>1661</v>
      </c>
      <c r="J570" s="5" t="s">
        <v>1</v>
      </c>
      <c r="K570" s="5" t="s">
        <v>1</v>
      </c>
      <c r="L570" s="5" t="s">
        <v>1</v>
      </c>
      <c r="M570" s="5" t="s">
        <v>1</v>
      </c>
      <c r="N570" s="5" t="s">
        <v>1</v>
      </c>
      <c r="O570" s="5" t="s">
        <v>1</v>
      </c>
      <c r="P570" s="5" t="s">
        <v>1</v>
      </c>
    </row>
    <row r="571" spans="1:16" x14ac:dyDescent="0.2">
      <c r="A571" s="4">
        <v>638</v>
      </c>
      <c r="B571" s="5" t="s">
        <v>1</v>
      </c>
      <c r="C571" s="5" t="s">
        <v>2441</v>
      </c>
      <c r="D571" s="5" t="s">
        <v>1</v>
      </c>
      <c r="E571" s="5" t="s">
        <v>2442</v>
      </c>
      <c r="F571" s="5" t="s">
        <v>1</v>
      </c>
      <c r="G571" s="5" t="s">
        <v>1</v>
      </c>
      <c r="H571" s="5" t="s">
        <v>1</v>
      </c>
      <c r="I571" s="5" t="s">
        <v>1661</v>
      </c>
      <c r="J571" s="5" t="s">
        <v>1</v>
      </c>
      <c r="K571" s="5" t="s">
        <v>1</v>
      </c>
      <c r="L571" s="5" t="s">
        <v>1</v>
      </c>
      <c r="M571" s="5" t="s">
        <v>1</v>
      </c>
      <c r="N571" s="5" t="s">
        <v>1</v>
      </c>
      <c r="O571" s="5" t="s">
        <v>1</v>
      </c>
      <c r="P571" s="5" t="s">
        <v>1</v>
      </c>
    </row>
    <row r="572" spans="1:16" x14ac:dyDescent="0.2">
      <c r="A572" s="4">
        <v>639</v>
      </c>
      <c r="B572" s="5" t="s">
        <v>1</v>
      </c>
      <c r="C572" s="5" t="s">
        <v>2443</v>
      </c>
      <c r="D572" s="5" t="s">
        <v>1</v>
      </c>
      <c r="E572" s="5" t="s">
        <v>2444</v>
      </c>
      <c r="F572" s="5" t="s">
        <v>1</v>
      </c>
      <c r="G572" s="5" t="s">
        <v>2445</v>
      </c>
      <c r="H572" s="5" t="s">
        <v>1</v>
      </c>
      <c r="I572" s="5" t="s">
        <v>1661</v>
      </c>
      <c r="J572" s="5" t="s">
        <v>1</v>
      </c>
      <c r="K572" s="5" t="s">
        <v>1</v>
      </c>
      <c r="L572" s="5" t="s">
        <v>1</v>
      </c>
      <c r="M572" s="5" t="s">
        <v>1</v>
      </c>
      <c r="N572" s="5" t="s">
        <v>1</v>
      </c>
      <c r="O572" s="5" t="s">
        <v>1</v>
      </c>
      <c r="P572" s="5" t="s">
        <v>1</v>
      </c>
    </row>
    <row r="573" spans="1:16" x14ac:dyDescent="0.2">
      <c r="A573" s="4">
        <v>640</v>
      </c>
      <c r="B573" s="5" t="s">
        <v>1</v>
      </c>
      <c r="C573" s="5" t="s">
        <v>2446</v>
      </c>
      <c r="D573" s="5" t="s">
        <v>1</v>
      </c>
      <c r="E573" s="5" t="s">
        <v>2447</v>
      </c>
      <c r="F573" s="5" t="s">
        <v>1</v>
      </c>
      <c r="G573" s="5" t="s">
        <v>1708</v>
      </c>
      <c r="H573" s="5" t="s">
        <v>1</v>
      </c>
      <c r="I573" s="5" t="s">
        <v>1661</v>
      </c>
      <c r="J573" s="5" t="s">
        <v>1</v>
      </c>
      <c r="K573" s="5" t="s">
        <v>1</v>
      </c>
      <c r="L573" s="5" t="s">
        <v>1</v>
      </c>
      <c r="M573" s="5" t="s">
        <v>1</v>
      </c>
      <c r="N573" s="5" t="s">
        <v>1</v>
      </c>
      <c r="O573" s="5" t="s">
        <v>1</v>
      </c>
      <c r="P573" s="5" t="s">
        <v>1</v>
      </c>
    </row>
    <row r="574" spans="1:16" x14ac:dyDescent="0.2">
      <c r="A574" s="4">
        <v>641</v>
      </c>
      <c r="B574" s="5" t="s">
        <v>1287</v>
      </c>
      <c r="C574" s="5" t="s">
        <v>2448</v>
      </c>
      <c r="D574" s="5" t="s">
        <v>1</v>
      </c>
      <c r="E574" s="5" t="s">
        <v>2449</v>
      </c>
      <c r="F574" s="5" t="s">
        <v>1</v>
      </c>
      <c r="G574" s="5" t="s">
        <v>1286</v>
      </c>
      <c r="H574" s="5" t="s">
        <v>216</v>
      </c>
      <c r="I574" s="5" t="s">
        <v>217</v>
      </c>
      <c r="J574" s="5" t="s">
        <v>1</v>
      </c>
      <c r="K574" s="5" t="s">
        <v>1</v>
      </c>
      <c r="L574" s="5" t="s">
        <v>1</v>
      </c>
      <c r="M574" s="5" t="s">
        <v>1</v>
      </c>
      <c r="N574" s="5" t="s">
        <v>1</v>
      </c>
      <c r="O574" s="5" t="s">
        <v>1</v>
      </c>
      <c r="P574" s="5" t="s">
        <v>1</v>
      </c>
    </row>
    <row r="575" spans="1:16" x14ac:dyDescent="0.2">
      <c r="A575" s="4">
        <v>642</v>
      </c>
      <c r="B575" s="5" t="s">
        <v>1</v>
      </c>
      <c r="C575" s="5" t="s">
        <v>2450</v>
      </c>
      <c r="D575" s="5" t="s">
        <v>1</v>
      </c>
      <c r="E575" s="5" t="s">
        <v>2451</v>
      </c>
      <c r="F575" s="5" t="s">
        <v>1</v>
      </c>
      <c r="G575" s="5" t="s">
        <v>2452</v>
      </c>
      <c r="H575" s="5" t="s">
        <v>1</v>
      </c>
      <c r="I575" s="5" t="s">
        <v>1661</v>
      </c>
      <c r="J575" s="5" t="s">
        <v>1</v>
      </c>
      <c r="K575" s="5" t="s">
        <v>1</v>
      </c>
      <c r="L575" s="5" t="s">
        <v>1</v>
      </c>
      <c r="M575" s="5" t="s">
        <v>1</v>
      </c>
      <c r="N575" s="5" t="s">
        <v>1</v>
      </c>
      <c r="O575" s="5" t="s">
        <v>1</v>
      </c>
      <c r="P575" s="5" t="s">
        <v>1</v>
      </c>
    </row>
    <row r="576" spans="1:16" x14ac:dyDescent="0.2">
      <c r="A576" s="4">
        <v>643</v>
      </c>
      <c r="B576" s="5" t="s">
        <v>917</v>
      </c>
      <c r="C576" s="5" t="s">
        <v>2453</v>
      </c>
      <c r="D576" s="5" t="s">
        <v>1</v>
      </c>
      <c r="E576" s="5" t="s">
        <v>918</v>
      </c>
      <c r="F576" s="5" t="s">
        <v>1</v>
      </c>
      <c r="G576" s="5" t="s">
        <v>916</v>
      </c>
      <c r="H576" s="5" t="s">
        <v>216</v>
      </c>
      <c r="I576" s="5" t="s">
        <v>217</v>
      </c>
      <c r="J576" s="5" t="s">
        <v>918</v>
      </c>
      <c r="K576" s="5" t="s">
        <v>919</v>
      </c>
      <c r="L576" s="5" t="s">
        <v>920</v>
      </c>
      <c r="M576" s="5" t="s">
        <v>921</v>
      </c>
      <c r="N576" s="5" t="s">
        <v>922</v>
      </c>
      <c r="O576" s="5" t="s">
        <v>223</v>
      </c>
      <c r="P576" s="5" t="s">
        <v>923</v>
      </c>
    </row>
    <row r="577" spans="1:16" x14ac:dyDescent="0.2">
      <c r="A577" s="4">
        <v>644</v>
      </c>
      <c r="B577" s="5" t="s">
        <v>1</v>
      </c>
      <c r="C577" s="5" t="s">
        <v>2454</v>
      </c>
      <c r="D577" s="5" t="s">
        <v>1</v>
      </c>
      <c r="E577" s="5" t="s">
        <v>2455</v>
      </c>
      <c r="F577" s="5" t="s">
        <v>1</v>
      </c>
      <c r="G577" s="5" t="s">
        <v>1724</v>
      </c>
      <c r="H577" s="5" t="s">
        <v>1</v>
      </c>
      <c r="I577" s="5" t="s">
        <v>1661</v>
      </c>
      <c r="J577" s="5" t="s">
        <v>1</v>
      </c>
      <c r="K577" s="5" t="s">
        <v>1</v>
      </c>
      <c r="L577" s="5" t="s">
        <v>1</v>
      </c>
      <c r="M577" s="5" t="s">
        <v>1</v>
      </c>
      <c r="N577" s="5" t="s">
        <v>1</v>
      </c>
      <c r="O577" s="5" t="s">
        <v>1</v>
      </c>
      <c r="P577" s="5" t="s">
        <v>1</v>
      </c>
    </row>
    <row r="578" spans="1:16" x14ac:dyDescent="0.2">
      <c r="A578" s="4">
        <v>645</v>
      </c>
      <c r="B578" s="5" t="s">
        <v>1</v>
      </c>
      <c r="C578" s="5" t="s">
        <v>2456</v>
      </c>
      <c r="D578" s="5" t="s">
        <v>1</v>
      </c>
      <c r="E578" s="5" t="s">
        <v>2457</v>
      </c>
      <c r="F578" s="5" t="s">
        <v>1</v>
      </c>
      <c r="G578" s="5" t="s">
        <v>2458</v>
      </c>
      <c r="H578" s="5" t="s">
        <v>1</v>
      </c>
      <c r="I578" s="5" t="s">
        <v>1661</v>
      </c>
      <c r="J578" s="5" t="s">
        <v>1</v>
      </c>
      <c r="K578" s="5" t="s">
        <v>1</v>
      </c>
      <c r="L578" s="5" t="s">
        <v>1</v>
      </c>
      <c r="M578" s="5" t="s">
        <v>1</v>
      </c>
      <c r="N578" s="5" t="s">
        <v>1</v>
      </c>
      <c r="O578" s="5" t="s">
        <v>1</v>
      </c>
      <c r="P578" s="5" t="s">
        <v>1</v>
      </c>
    </row>
    <row r="579" spans="1:16" x14ac:dyDescent="0.2">
      <c r="A579" s="4">
        <v>646</v>
      </c>
      <c r="B579" s="5" t="s">
        <v>1</v>
      </c>
      <c r="C579" s="5" t="s">
        <v>2459</v>
      </c>
      <c r="D579" s="5" t="s">
        <v>1</v>
      </c>
      <c r="E579" s="5" t="s">
        <v>2460</v>
      </c>
      <c r="F579" s="5" t="s">
        <v>1</v>
      </c>
      <c r="G579" s="5" t="s">
        <v>2461</v>
      </c>
      <c r="H579" s="5" t="s">
        <v>1</v>
      </c>
      <c r="I579" s="5" t="s">
        <v>1661</v>
      </c>
      <c r="J579" s="5" t="s">
        <v>1</v>
      </c>
      <c r="K579" s="5" t="s">
        <v>1</v>
      </c>
      <c r="L579" s="5" t="s">
        <v>1</v>
      </c>
      <c r="M579" s="5" t="s">
        <v>1</v>
      </c>
      <c r="N579" s="5" t="s">
        <v>1</v>
      </c>
      <c r="O579" s="5" t="s">
        <v>1</v>
      </c>
      <c r="P579" s="5" t="s">
        <v>1</v>
      </c>
    </row>
    <row r="580" spans="1:16" x14ac:dyDescent="0.2">
      <c r="A580" s="4">
        <v>647</v>
      </c>
      <c r="B580" s="5" t="s">
        <v>1</v>
      </c>
      <c r="C580" s="5" t="s">
        <v>2462</v>
      </c>
      <c r="D580" s="5" t="s">
        <v>1</v>
      </c>
      <c r="E580" s="5" t="s">
        <v>2194</v>
      </c>
      <c r="F580" s="5" t="s">
        <v>1</v>
      </c>
      <c r="G580" s="5" t="s">
        <v>2195</v>
      </c>
      <c r="H580" s="5" t="s">
        <v>1</v>
      </c>
      <c r="I580" s="5" t="s">
        <v>1661</v>
      </c>
      <c r="J580" s="5" t="s">
        <v>1</v>
      </c>
      <c r="K580" s="5" t="s">
        <v>1</v>
      </c>
      <c r="L580" s="5" t="s">
        <v>1</v>
      </c>
      <c r="M580" s="5" t="s">
        <v>1</v>
      </c>
      <c r="N580" s="5" t="s">
        <v>1</v>
      </c>
      <c r="O580" s="5" t="s">
        <v>1</v>
      </c>
      <c r="P580" s="5" t="s">
        <v>1</v>
      </c>
    </row>
    <row r="581" spans="1:16" x14ac:dyDescent="0.2">
      <c r="A581" s="4">
        <v>648</v>
      </c>
      <c r="B581" s="5" t="s">
        <v>1</v>
      </c>
      <c r="C581" s="5" t="s">
        <v>2463</v>
      </c>
      <c r="D581" s="5" t="s">
        <v>1</v>
      </c>
      <c r="E581" s="5" t="s">
        <v>2464</v>
      </c>
      <c r="F581" s="5" t="s">
        <v>1</v>
      </c>
      <c r="G581" s="5" t="s">
        <v>2182</v>
      </c>
      <c r="H581" s="5" t="s">
        <v>1</v>
      </c>
      <c r="I581" s="5" t="s">
        <v>1661</v>
      </c>
      <c r="J581" s="5" t="s">
        <v>1</v>
      </c>
      <c r="K581" s="5" t="s">
        <v>1</v>
      </c>
      <c r="L581" s="5" t="s">
        <v>1</v>
      </c>
      <c r="M581" s="5" t="s">
        <v>1</v>
      </c>
      <c r="N581" s="5" t="s">
        <v>1</v>
      </c>
      <c r="O581" s="5" t="s">
        <v>1</v>
      </c>
      <c r="P581" s="5" t="s">
        <v>1</v>
      </c>
    </row>
    <row r="582" spans="1:16" x14ac:dyDescent="0.2">
      <c r="A582" s="4">
        <v>649</v>
      </c>
      <c r="B582" s="5" t="s">
        <v>1</v>
      </c>
      <c r="C582" s="5" t="s">
        <v>2465</v>
      </c>
      <c r="D582" s="5" t="s">
        <v>1</v>
      </c>
      <c r="E582" s="5" t="s">
        <v>2466</v>
      </c>
      <c r="F582" s="5" t="s">
        <v>1</v>
      </c>
      <c r="G582" s="5" t="s">
        <v>2467</v>
      </c>
      <c r="H582" s="5" t="s">
        <v>1</v>
      </c>
      <c r="I582" s="5" t="s">
        <v>1661</v>
      </c>
      <c r="J582" s="5" t="s">
        <v>1</v>
      </c>
      <c r="K582" s="5" t="s">
        <v>1</v>
      </c>
      <c r="L582" s="5" t="s">
        <v>1</v>
      </c>
      <c r="M582" s="5" t="s">
        <v>1</v>
      </c>
      <c r="N582" s="5" t="s">
        <v>1</v>
      </c>
      <c r="O582" s="5" t="s">
        <v>1</v>
      </c>
      <c r="P582" s="5" t="s">
        <v>1</v>
      </c>
    </row>
    <row r="583" spans="1:16" x14ac:dyDescent="0.2">
      <c r="A583" s="4">
        <v>650</v>
      </c>
      <c r="B583" s="5" t="s">
        <v>1</v>
      </c>
      <c r="C583" s="5" t="s">
        <v>2468</v>
      </c>
      <c r="D583" s="5" t="s">
        <v>1</v>
      </c>
      <c r="E583" s="5" t="s">
        <v>2469</v>
      </c>
      <c r="F583" s="5" t="s">
        <v>1</v>
      </c>
      <c r="G583" s="5" t="s">
        <v>2470</v>
      </c>
      <c r="H583" s="5" t="s">
        <v>1</v>
      </c>
      <c r="I583" s="5" t="s">
        <v>1630</v>
      </c>
      <c r="J583" s="5" t="s">
        <v>1</v>
      </c>
      <c r="K583" s="5" t="s">
        <v>1</v>
      </c>
      <c r="L583" s="5" t="s">
        <v>1</v>
      </c>
      <c r="M583" s="5" t="s">
        <v>1</v>
      </c>
      <c r="N583" s="5" t="s">
        <v>1</v>
      </c>
      <c r="O583" s="5" t="s">
        <v>1</v>
      </c>
      <c r="P583" s="5" t="s">
        <v>1</v>
      </c>
    </row>
    <row r="584" spans="1:16" x14ac:dyDescent="0.2">
      <c r="A584" s="4">
        <v>651</v>
      </c>
      <c r="B584" s="5" t="s">
        <v>1</v>
      </c>
      <c r="C584" s="5" t="s">
        <v>2471</v>
      </c>
      <c r="D584" s="5" t="s">
        <v>1</v>
      </c>
      <c r="E584" s="5" t="s">
        <v>2472</v>
      </c>
      <c r="F584" s="5" t="s">
        <v>1</v>
      </c>
      <c r="G584" s="5" t="s">
        <v>2473</v>
      </c>
      <c r="H584" s="5" t="s">
        <v>1</v>
      </c>
      <c r="I584" s="5" t="s">
        <v>217</v>
      </c>
      <c r="J584" s="5" t="s">
        <v>1</v>
      </c>
      <c r="K584" s="5" t="s">
        <v>1</v>
      </c>
      <c r="L584" s="5" t="s">
        <v>1</v>
      </c>
      <c r="M584" s="5" t="s">
        <v>1</v>
      </c>
      <c r="N584" s="5" t="s">
        <v>1</v>
      </c>
      <c r="O584" s="5" t="s">
        <v>1</v>
      </c>
      <c r="P584" s="5" t="s">
        <v>1</v>
      </c>
    </row>
    <row r="585" spans="1:16" x14ac:dyDescent="0.2">
      <c r="A585" s="4">
        <v>652</v>
      </c>
      <c r="B585" s="5" t="s">
        <v>1</v>
      </c>
      <c r="C585" s="5" t="s">
        <v>2474</v>
      </c>
      <c r="D585" s="5" t="s">
        <v>1</v>
      </c>
      <c r="E585" s="5" t="s">
        <v>2475</v>
      </c>
      <c r="F585" s="5" t="s">
        <v>1</v>
      </c>
      <c r="G585" s="5" t="s">
        <v>2476</v>
      </c>
      <c r="H585" s="5" t="s">
        <v>1</v>
      </c>
      <c r="I585" s="5" t="s">
        <v>1661</v>
      </c>
      <c r="J585" s="5" t="s">
        <v>1</v>
      </c>
      <c r="K585" s="5" t="s">
        <v>1</v>
      </c>
      <c r="L585" s="5" t="s">
        <v>1</v>
      </c>
      <c r="M585" s="5" t="s">
        <v>1</v>
      </c>
      <c r="N585" s="5" t="s">
        <v>1</v>
      </c>
      <c r="O585" s="5" t="s">
        <v>1</v>
      </c>
      <c r="P585" s="5" t="s">
        <v>1</v>
      </c>
    </row>
    <row r="586" spans="1:16" x14ac:dyDescent="0.2">
      <c r="A586" s="4">
        <v>653</v>
      </c>
      <c r="B586" s="5" t="s">
        <v>1</v>
      </c>
      <c r="C586" s="5" t="s">
        <v>2477</v>
      </c>
      <c r="D586" s="5" t="s">
        <v>1</v>
      </c>
      <c r="E586" s="5" t="s">
        <v>2478</v>
      </c>
      <c r="F586" s="5" t="s">
        <v>1</v>
      </c>
      <c r="G586" s="5" t="s">
        <v>2479</v>
      </c>
      <c r="H586" s="5" t="s">
        <v>1</v>
      </c>
      <c r="I586" s="5" t="s">
        <v>1661</v>
      </c>
      <c r="J586" s="5" t="s">
        <v>1</v>
      </c>
      <c r="K586" s="5" t="s">
        <v>1</v>
      </c>
      <c r="L586" s="5" t="s">
        <v>1</v>
      </c>
      <c r="M586" s="5" t="s">
        <v>1</v>
      </c>
      <c r="N586" s="5" t="s">
        <v>1</v>
      </c>
      <c r="O586" s="5" t="s">
        <v>1</v>
      </c>
      <c r="P586" s="5" t="s">
        <v>1</v>
      </c>
    </row>
    <row r="587" spans="1:16" x14ac:dyDescent="0.2">
      <c r="A587" s="4">
        <v>654</v>
      </c>
      <c r="B587" s="5" t="s">
        <v>1</v>
      </c>
      <c r="C587" s="5" t="s">
        <v>2480</v>
      </c>
      <c r="D587" s="5" t="s">
        <v>1</v>
      </c>
      <c r="E587" s="5" t="s">
        <v>2481</v>
      </c>
      <c r="F587" s="5" t="s">
        <v>1</v>
      </c>
      <c r="G587" s="5" t="s">
        <v>2482</v>
      </c>
      <c r="H587" s="5" t="s">
        <v>1</v>
      </c>
      <c r="I587" s="5" t="s">
        <v>1661</v>
      </c>
      <c r="J587" s="5" t="s">
        <v>1</v>
      </c>
      <c r="K587" s="5" t="s">
        <v>1</v>
      </c>
      <c r="L587" s="5" t="s">
        <v>1</v>
      </c>
      <c r="M587" s="5" t="s">
        <v>1</v>
      </c>
      <c r="N587" s="5" t="s">
        <v>1</v>
      </c>
      <c r="O587" s="5" t="s">
        <v>1</v>
      </c>
      <c r="P587" s="5" t="s">
        <v>1</v>
      </c>
    </row>
    <row r="588" spans="1:16" x14ac:dyDescent="0.2">
      <c r="A588" s="4">
        <v>655</v>
      </c>
      <c r="B588" s="5" t="s">
        <v>1</v>
      </c>
      <c r="C588" s="5" t="s">
        <v>2483</v>
      </c>
      <c r="D588" s="5" t="s">
        <v>1</v>
      </c>
      <c r="E588" s="5" t="s">
        <v>2484</v>
      </c>
      <c r="F588" s="5" t="s">
        <v>1</v>
      </c>
      <c r="G588" s="5" t="s">
        <v>2485</v>
      </c>
      <c r="H588" s="5" t="s">
        <v>1</v>
      </c>
      <c r="I588" s="5" t="s">
        <v>1661</v>
      </c>
      <c r="J588" s="5" t="s">
        <v>1</v>
      </c>
      <c r="K588" s="5" t="s">
        <v>1</v>
      </c>
      <c r="L588" s="5" t="s">
        <v>1</v>
      </c>
      <c r="M588" s="5" t="s">
        <v>1</v>
      </c>
      <c r="N588" s="5" t="s">
        <v>1</v>
      </c>
      <c r="O588" s="5" t="s">
        <v>1</v>
      </c>
      <c r="P588" s="5" t="s">
        <v>1</v>
      </c>
    </row>
    <row r="589" spans="1:16" x14ac:dyDescent="0.2">
      <c r="A589" s="4">
        <v>656</v>
      </c>
      <c r="B589" s="5" t="s">
        <v>1206</v>
      </c>
      <c r="C589" s="5" t="s">
        <v>2486</v>
      </c>
      <c r="D589" s="5" t="s">
        <v>1</v>
      </c>
      <c r="E589" s="5" t="s">
        <v>2487</v>
      </c>
      <c r="F589" s="5" t="s">
        <v>1</v>
      </c>
      <c r="G589" s="5" t="s">
        <v>1205</v>
      </c>
      <c r="H589" s="5" t="s">
        <v>216</v>
      </c>
      <c r="I589" s="5" t="s">
        <v>217</v>
      </c>
      <c r="J589" s="5" t="s">
        <v>1</v>
      </c>
      <c r="K589" s="5" t="s">
        <v>1</v>
      </c>
      <c r="L589" s="5" t="s">
        <v>1</v>
      </c>
      <c r="M589" s="5" t="s">
        <v>1</v>
      </c>
      <c r="N589" s="5" t="s">
        <v>1</v>
      </c>
      <c r="O589" s="5" t="s">
        <v>1</v>
      </c>
      <c r="P589" s="5" t="s">
        <v>1</v>
      </c>
    </row>
    <row r="590" spans="1:16" x14ac:dyDescent="0.2">
      <c r="A590" s="4">
        <v>657</v>
      </c>
      <c r="B590" s="5" t="s">
        <v>1</v>
      </c>
      <c r="C590" s="5" t="s">
        <v>2488</v>
      </c>
      <c r="D590" s="5" t="s">
        <v>1</v>
      </c>
      <c r="E590" s="5" t="s">
        <v>2489</v>
      </c>
      <c r="F590" s="5" t="s">
        <v>1</v>
      </c>
      <c r="G590" s="5" t="s">
        <v>2490</v>
      </c>
      <c r="H590" s="5" t="s">
        <v>1</v>
      </c>
      <c r="I590" s="5" t="s">
        <v>1</v>
      </c>
      <c r="J590" s="5" t="s">
        <v>1</v>
      </c>
      <c r="K590" s="5" t="s">
        <v>1</v>
      </c>
      <c r="L590" s="5" t="s">
        <v>1</v>
      </c>
      <c r="M590" s="5" t="s">
        <v>1</v>
      </c>
      <c r="N590" s="5" t="s">
        <v>1</v>
      </c>
      <c r="O590" s="5" t="s">
        <v>1</v>
      </c>
      <c r="P590" s="5" t="s">
        <v>1</v>
      </c>
    </row>
    <row r="591" spans="1:16" x14ac:dyDescent="0.2">
      <c r="A591" s="4">
        <v>658</v>
      </c>
      <c r="B591" s="5" t="s">
        <v>416</v>
      </c>
      <c r="C591" s="5" t="s">
        <v>2491</v>
      </c>
      <c r="D591" s="5" t="s">
        <v>1</v>
      </c>
      <c r="E591" s="5" t="s">
        <v>2492</v>
      </c>
      <c r="F591" s="5" t="s">
        <v>1</v>
      </c>
      <c r="G591" s="5" t="s">
        <v>415</v>
      </c>
      <c r="H591" s="5" t="s">
        <v>313</v>
      </c>
      <c r="I591" s="5" t="s">
        <v>217</v>
      </c>
      <c r="J591" s="5" t="s">
        <v>1</v>
      </c>
      <c r="K591" s="5" t="s">
        <v>1</v>
      </c>
      <c r="L591" s="5" t="s">
        <v>1</v>
      </c>
      <c r="M591" s="5" t="s">
        <v>1</v>
      </c>
      <c r="N591" s="5" t="s">
        <v>1</v>
      </c>
      <c r="O591" s="5" t="s">
        <v>1</v>
      </c>
      <c r="P591" s="5" t="s">
        <v>1</v>
      </c>
    </row>
    <row r="592" spans="1:16" x14ac:dyDescent="0.2">
      <c r="A592" s="4">
        <v>659</v>
      </c>
      <c r="B592" s="5" t="s">
        <v>1</v>
      </c>
      <c r="C592" s="5" t="s">
        <v>2493</v>
      </c>
      <c r="D592" s="5" t="s">
        <v>1</v>
      </c>
      <c r="E592" s="5" t="s">
        <v>2494</v>
      </c>
      <c r="F592" s="5" t="s">
        <v>1</v>
      </c>
      <c r="G592" s="5" t="s">
        <v>2495</v>
      </c>
      <c r="H592" s="5" t="s">
        <v>1</v>
      </c>
      <c r="I592" s="5" t="s">
        <v>1</v>
      </c>
      <c r="J592" s="5" t="s">
        <v>1</v>
      </c>
      <c r="K592" s="5" t="s">
        <v>1</v>
      </c>
      <c r="L592" s="5" t="s">
        <v>1</v>
      </c>
      <c r="M592" s="5" t="s">
        <v>1</v>
      </c>
      <c r="N592" s="5" t="s">
        <v>1</v>
      </c>
      <c r="O592" s="5" t="s">
        <v>1</v>
      </c>
      <c r="P592" s="5" t="s">
        <v>1</v>
      </c>
    </row>
    <row r="593" spans="1:16" x14ac:dyDescent="0.2">
      <c r="A593" s="4">
        <v>660</v>
      </c>
      <c r="B593" s="5" t="s">
        <v>1</v>
      </c>
      <c r="C593" s="5" t="s">
        <v>2496</v>
      </c>
      <c r="D593" s="5" t="s">
        <v>1</v>
      </c>
      <c r="E593" s="5" t="s">
        <v>2497</v>
      </c>
      <c r="F593" s="5" t="s">
        <v>1</v>
      </c>
      <c r="G593" s="5" t="s">
        <v>2498</v>
      </c>
      <c r="H593" s="5" t="s">
        <v>1</v>
      </c>
      <c r="I593" s="5" t="s">
        <v>1</v>
      </c>
      <c r="J593" s="5" t="s">
        <v>1</v>
      </c>
      <c r="K593" s="5" t="s">
        <v>1</v>
      </c>
      <c r="L593" s="5" t="s">
        <v>1</v>
      </c>
      <c r="M593" s="5" t="s">
        <v>1</v>
      </c>
      <c r="N593" s="5" t="s">
        <v>1</v>
      </c>
      <c r="O593" s="5" t="s">
        <v>1</v>
      </c>
      <c r="P593" s="5" t="s">
        <v>1</v>
      </c>
    </row>
    <row r="594" spans="1:16" x14ac:dyDescent="0.2">
      <c r="A594" s="4">
        <v>661</v>
      </c>
      <c r="B594" s="5" t="s">
        <v>1</v>
      </c>
      <c r="C594" s="5" t="s">
        <v>2499</v>
      </c>
      <c r="D594" s="5" t="s">
        <v>1</v>
      </c>
      <c r="E594" s="5" t="s">
        <v>2500</v>
      </c>
      <c r="F594" s="5" t="s">
        <v>1</v>
      </c>
      <c r="G594" s="5" t="s">
        <v>2501</v>
      </c>
      <c r="H594" s="5" t="s">
        <v>1</v>
      </c>
      <c r="I594" s="5" t="s">
        <v>217</v>
      </c>
      <c r="J594" s="5" t="s">
        <v>1</v>
      </c>
      <c r="K594" s="5" t="s">
        <v>1</v>
      </c>
      <c r="L594" s="5" t="s">
        <v>1</v>
      </c>
      <c r="M594" s="5" t="s">
        <v>1</v>
      </c>
      <c r="N594" s="5" t="s">
        <v>1</v>
      </c>
      <c r="O594" s="5" t="s">
        <v>1</v>
      </c>
      <c r="P594" s="5" t="s">
        <v>1</v>
      </c>
    </row>
    <row r="595" spans="1:16" x14ac:dyDescent="0.2">
      <c r="A595" s="4">
        <v>662</v>
      </c>
      <c r="B595" s="5" t="s">
        <v>1</v>
      </c>
      <c r="C595" s="5" t="s">
        <v>2502</v>
      </c>
      <c r="D595" s="5" t="s">
        <v>1</v>
      </c>
      <c r="E595" s="5" t="s">
        <v>2503</v>
      </c>
      <c r="F595" s="5" t="s">
        <v>1</v>
      </c>
      <c r="G595" s="5" t="s">
        <v>2504</v>
      </c>
      <c r="H595" s="5" t="s">
        <v>1</v>
      </c>
      <c r="I595" s="5" t="s">
        <v>1</v>
      </c>
      <c r="J595" s="5" t="s">
        <v>1</v>
      </c>
      <c r="K595" s="5" t="s">
        <v>1</v>
      </c>
      <c r="L595" s="5" t="s">
        <v>1</v>
      </c>
      <c r="M595" s="5" t="s">
        <v>1</v>
      </c>
      <c r="N595" s="5" t="s">
        <v>1</v>
      </c>
      <c r="O595" s="5" t="s">
        <v>1</v>
      </c>
      <c r="P595" s="5" t="s">
        <v>1</v>
      </c>
    </row>
    <row r="596" spans="1:16" x14ac:dyDescent="0.2">
      <c r="A596" s="4">
        <v>663</v>
      </c>
      <c r="B596" s="5" t="s">
        <v>1751</v>
      </c>
      <c r="C596" s="5" t="s">
        <v>20</v>
      </c>
      <c r="D596" s="5" t="s">
        <v>2505</v>
      </c>
      <c r="E596" s="5" t="s">
        <v>2506</v>
      </c>
      <c r="F596" s="5" t="s">
        <v>1</v>
      </c>
      <c r="G596" s="5" t="s">
        <v>1750</v>
      </c>
      <c r="H596" s="5" t="s">
        <v>216</v>
      </c>
      <c r="I596" s="5" t="s">
        <v>217</v>
      </c>
      <c r="J596" s="5" t="s">
        <v>1752</v>
      </c>
      <c r="K596" s="5" t="s">
        <v>1753</v>
      </c>
      <c r="L596" s="5" t="s">
        <v>220</v>
      </c>
      <c r="M596" s="5" t="s">
        <v>1754</v>
      </c>
      <c r="N596" s="5" t="s">
        <v>1755</v>
      </c>
      <c r="O596" s="5" t="s">
        <v>223</v>
      </c>
      <c r="P596" s="5" t="s">
        <v>1756</v>
      </c>
    </row>
    <row r="597" spans="1:16" x14ac:dyDescent="0.2">
      <c r="A597" s="4">
        <v>664</v>
      </c>
      <c r="B597" s="5" t="s">
        <v>1771</v>
      </c>
      <c r="C597" s="5" t="s">
        <v>37</v>
      </c>
      <c r="D597" s="5" t="s">
        <v>2507</v>
      </c>
      <c r="E597" s="5" t="s">
        <v>1772</v>
      </c>
      <c r="F597" s="5" t="s">
        <v>1</v>
      </c>
      <c r="G597" s="5" t="s">
        <v>1770</v>
      </c>
      <c r="H597" s="5" t="s">
        <v>216</v>
      </c>
      <c r="I597" s="5" t="s">
        <v>217</v>
      </c>
      <c r="J597" s="5" t="s">
        <v>1772</v>
      </c>
      <c r="K597" s="5" t="s">
        <v>1773</v>
      </c>
      <c r="L597" s="5" t="s">
        <v>220</v>
      </c>
      <c r="M597" s="5" t="s">
        <v>1774</v>
      </c>
      <c r="N597" s="5" t="s">
        <v>922</v>
      </c>
      <c r="O597" s="5" t="s">
        <v>223</v>
      </c>
      <c r="P597" s="5" t="s">
        <v>923</v>
      </c>
    </row>
    <row r="598" spans="1:16" x14ac:dyDescent="0.2">
      <c r="A598" s="4">
        <v>665</v>
      </c>
      <c r="B598" s="5" t="s">
        <v>1838</v>
      </c>
      <c r="C598" s="5" t="s">
        <v>12</v>
      </c>
      <c r="D598" s="5" t="s">
        <v>2508</v>
      </c>
      <c r="E598" s="5" t="s">
        <v>2509</v>
      </c>
      <c r="F598" s="5" t="s">
        <v>1</v>
      </c>
      <c r="G598" s="5" t="s">
        <v>1837</v>
      </c>
      <c r="H598" s="5" t="s">
        <v>216</v>
      </c>
      <c r="I598" s="5" t="s">
        <v>217</v>
      </c>
      <c r="J598" s="5" t="s">
        <v>1836</v>
      </c>
      <c r="K598" s="5" t="s">
        <v>1839</v>
      </c>
      <c r="L598" s="5" t="s">
        <v>220</v>
      </c>
      <c r="M598" s="5" t="s">
        <v>1840</v>
      </c>
      <c r="N598" s="5" t="s">
        <v>444</v>
      </c>
      <c r="O598" s="5" t="s">
        <v>223</v>
      </c>
      <c r="P598" s="5" t="s">
        <v>445</v>
      </c>
    </row>
    <row r="599" spans="1:16" x14ac:dyDescent="0.2">
      <c r="A599" s="4">
        <v>666</v>
      </c>
      <c r="B599" s="5" t="s">
        <v>273</v>
      </c>
      <c r="C599" s="5" t="s">
        <v>38</v>
      </c>
      <c r="D599" s="5" t="s">
        <v>2510</v>
      </c>
      <c r="E599" s="5" t="s">
        <v>2511</v>
      </c>
      <c r="F599" s="5" t="s">
        <v>1</v>
      </c>
      <c r="G599" s="5" t="s">
        <v>272</v>
      </c>
      <c r="H599" s="5" t="s">
        <v>216</v>
      </c>
      <c r="I599" s="5" t="s">
        <v>217</v>
      </c>
      <c r="J599" s="5" t="s">
        <v>1775</v>
      </c>
      <c r="K599" s="5" t="s">
        <v>1776</v>
      </c>
      <c r="L599" s="5" t="s">
        <v>220</v>
      </c>
      <c r="M599" s="5" t="s">
        <v>1777</v>
      </c>
      <c r="N599" s="5" t="s">
        <v>1778</v>
      </c>
      <c r="O599" s="5" t="s">
        <v>223</v>
      </c>
      <c r="P599" s="5" t="s">
        <v>1779</v>
      </c>
    </row>
    <row r="600" spans="1:16" x14ac:dyDescent="0.2">
      <c r="A600" s="4">
        <v>667</v>
      </c>
      <c r="B600" s="5" t="s">
        <v>1787</v>
      </c>
      <c r="C600" s="5" t="s">
        <v>40</v>
      </c>
      <c r="D600" s="5" t="s">
        <v>2512</v>
      </c>
      <c r="E600" s="5" t="s">
        <v>2513</v>
      </c>
      <c r="F600" s="5" t="s">
        <v>1</v>
      </c>
      <c r="G600" s="5" t="s">
        <v>1786</v>
      </c>
      <c r="H600" s="5" t="s">
        <v>216</v>
      </c>
      <c r="I600" s="5" t="s">
        <v>217</v>
      </c>
      <c r="J600" s="5" t="s">
        <v>1788</v>
      </c>
      <c r="K600" s="5" t="s">
        <v>1789</v>
      </c>
      <c r="L600" s="5" t="s">
        <v>220</v>
      </c>
      <c r="M600" s="5" t="s">
        <v>1790</v>
      </c>
      <c r="N600" s="5" t="s">
        <v>644</v>
      </c>
      <c r="O600" s="5" t="s">
        <v>223</v>
      </c>
      <c r="P600" s="5" t="s">
        <v>1791</v>
      </c>
    </row>
    <row r="601" spans="1:16" x14ac:dyDescent="0.2">
      <c r="A601" s="4">
        <v>668</v>
      </c>
      <c r="B601" s="5" t="s">
        <v>1172</v>
      </c>
      <c r="C601" s="5" t="s">
        <v>46</v>
      </c>
      <c r="D601" s="5" t="s">
        <v>2514</v>
      </c>
      <c r="E601" s="5" t="s">
        <v>2515</v>
      </c>
      <c r="F601" s="5" t="s">
        <v>1</v>
      </c>
      <c r="G601" s="5" t="s">
        <v>1171</v>
      </c>
      <c r="H601" s="5" t="s">
        <v>216</v>
      </c>
      <c r="I601" s="5" t="s">
        <v>217</v>
      </c>
      <c r="J601" s="5" t="s">
        <v>1792</v>
      </c>
      <c r="K601" s="5" t="s">
        <v>1793</v>
      </c>
      <c r="L601" s="5" t="s">
        <v>220</v>
      </c>
      <c r="M601" s="5" t="s">
        <v>1794</v>
      </c>
      <c r="N601" s="5" t="s">
        <v>1795</v>
      </c>
      <c r="O601" s="5" t="s">
        <v>223</v>
      </c>
      <c r="P601" s="5" t="s">
        <v>1796</v>
      </c>
    </row>
    <row r="602" spans="1:16" x14ac:dyDescent="0.2">
      <c r="A602" s="4">
        <v>669</v>
      </c>
      <c r="B602" s="5" t="s">
        <v>195</v>
      </c>
      <c r="C602" s="5" t="s">
        <v>47</v>
      </c>
      <c r="D602" s="5" t="s">
        <v>2516</v>
      </c>
      <c r="E602" s="5" t="s">
        <v>2517</v>
      </c>
      <c r="F602" s="5" t="s">
        <v>1</v>
      </c>
      <c r="G602" s="5" t="s">
        <v>1152</v>
      </c>
      <c r="H602" s="5" t="s">
        <v>216</v>
      </c>
      <c r="I602" s="5" t="s">
        <v>217</v>
      </c>
      <c r="J602" s="5" t="s">
        <v>1797</v>
      </c>
      <c r="K602" s="5" t="s">
        <v>1798</v>
      </c>
      <c r="L602" s="5" t="s">
        <v>220</v>
      </c>
      <c r="M602" s="5" t="s">
        <v>1799</v>
      </c>
      <c r="N602" s="5" t="s">
        <v>289</v>
      </c>
      <c r="O602" s="5" t="s">
        <v>223</v>
      </c>
      <c r="P602" s="5" t="s">
        <v>290</v>
      </c>
    </row>
    <row r="603" spans="1:16" x14ac:dyDescent="0.2">
      <c r="A603" s="4">
        <v>840</v>
      </c>
      <c r="B603" s="5" t="s">
        <v>191</v>
      </c>
      <c r="C603" s="5" t="s">
        <v>2518</v>
      </c>
      <c r="D603" s="5" t="s">
        <v>1</v>
      </c>
      <c r="E603" s="5" t="s">
        <v>2519</v>
      </c>
      <c r="F603" s="5" t="s">
        <v>2520</v>
      </c>
      <c r="G603" s="5" t="s">
        <v>353</v>
      </c>
      <c r="H603" s="5" t="s">
        <v>354</v>
      </c>
      <c r="I603" s="5" t="s">
        <v>217</v>
      </c>
      <c r="J603" s="5" t="s">
        <v>1</v>
      </c>
      <c r="K603" s="5" t="s">
        <v>1</v>
      </c>
      <c r="L603" s="5" t="s">
        <v>1</v>
      </c>
      <c r="M603" s="5" t="s">
        <v>1</v>
      </c>
      <c r="N603" s="5" t="s">
        <v>1</v>
      </c>
      <c r="O603" s="5" t="s">
        <v>1</v>
      </c>
      <c r="P603" s="5" t="s">
        <v>1</v>
      </c>
    </row>
    <row r="604" spans="1:16" x14ac:dyDescent="0.2">
      <c r="A604" s="4">
        <v>670</v>
      </c>
      <c r="B604" s="5" t="s">
        <v>1813</v>
      </c>
      <c r="C604" s="5" t="s">
        <v>50</v>
      </c>
      <c r="D604" s="5" t="s">
        <v>2521</v>
      </c>
      <c r="E604" s="5" t="s">
        <v>2522</v>
      </c>
      <c r="F604" s="5" t="s">
        <v>1</v>
      </c>
      <c r="G604" s="5" t="s">
        <v>1812</v>
      </c>
      <c r="H604" s="5" t="s">
        <v>216</v>
      </c>
      <c r="I604" s="5" t="s">
        <v>217</v>
      </c>
      <c r="J604" s="5" t="s">
        <v>1814</v>
      </c>
      <c r="K604" s="5" t="s">
        <v>1815</v>
      </c>
      <c r="L604" s="5" t="s">
        <v>220</v>
      </c>
      <c r="M604" s="5" t="s">
        <v>1816</v>
      </c>
      <c r="N604" s="5" t="s">
        <v>1319</v>
      </c>
      <c r="O604" s="5" t="s">
        <v>223</v>
      </c>
      <c r="P604" s="5" t="s">
        <v>1817</v>
      </c>
    </row>
    <row r="605" spans="1:16" x14ac:dyDescent="0.2">
      <c r="A605" s="4">
        <v>671</v>
      </c>
      <c r="B605" s="5" t="s">
        <v>1</v>
      </c>
      <c r="C605" s="5" t="s">
        <v>2523</v>
      </c>
      <c r="D605" s="5" t="s">
        <v>2524</v>
      </c>
      <c r="E605" s="5" t="s">
        <v>2525</v>
      </c>
      <c r="F605" s="5" t="s">
        <v>1</v>
      </c>
      <c r="G605" s="5" t="s">
        <v>1820</v>
      </c>
      <c r="H605" s="5" t="s">
        <v>1</v>
      </c>
      <c r="I605" s="5" t="s">
        <v>1</v>
      </c>
      <c r="J605" s="5" t="s">
        <v>1819</v>
      </c>
      <c r="K605" s="5" t="s">
        <v>1821</v>
      </c>
      <c r="L605" s="5" t="s">
        <v>220</v>
      </c>
      <c r="M605" s="5" t="s">
        <v>1822</v>
      </c>
      <c r="N605" s="5" t="s">
        <v>1190</v>
      </c>
      <c r="O605" s="5" t="s">
        <v>223</v>
      </c>
      <c r="P605" s="5" t="s">
        <v>1823</v>
      </c>
    </row>
    <row r="606" spans="1:16" x14ac:dyDescent="0.2">
      <c r="A606" s="4">
        <v>672</v>
      </c>
      <c r="B606" s="5" t="s">
        <v>1825</v>
      </c>
      <c r="C606" s="5" t="s">
        <v>51</v>
      </c>
      <c r="D606" s="5" t="s">
        <v>2526</v>
      </c>
      <c r="E606" s="5" t="s">
        <v>2527</v>
      </c>
      <c r="F606" s="5" t="s">
        <v>1</v>
      </c>
      <c r="G606" s="5" t="s">
        <v>1824</v>
      </c>
      <c r="H606" s="5" t="s">
        <v>216</v>
      </c>
      <c r="I606" s="5" t="s">
        <v>217</v>
      </c>
      <c r="J606" s="5" t="s">
        <v>1826</v>
      </c>
      <c r="K606" s="5" t="s">
        <v>1827</v>
      </c>
      <c r="L606" s="5" t="s">
        <v>220</v>
      </c>
      <c r="M606" s="5" t="s">
        <v>1828</v>
      </c>
      <c r="N606" s="5" t="s">
        <v>1302</v>
      </c>
      <c r="O606" s="5" t="s">
        <v>223</v>
      </c>
      <c r="P606" s="5" t="s">
        <v>1303</v>
      </c>
    </row>
    <row r="607" spans="1:16" x14ac:dyDescent="0.2">
      <c r="A607" s="4">
        <v>673</v>
      </c>
      <c r="B607" s="5" t="s">
        <v>1764</v>
      </c>
      <c r="C607" s="5" t="s">
        <v>2528</v>
      </c>
      <c r="D607" s="5" t="s">
        <v>2529</v>
      </c>
      <c r="E607" s="5" t="s">
        <v>2530</v>
      </c>
      <c r="F607" s="5" t="s">
        <v>1</v>
      </c>
      <c r="G607" s="5" t="s">
        <v>1763</v>
      </c>
      <c r="H607" s="5" t="s">
        <v>977</v>
      </c>
      <c r="I607" s="5" t="s">
        <v>217</v>
      </c>
      <c r="J607" s="5" t="s">
        <v>1765</v>
      </c>
      <c r="K607" s="5" t="s">
        <v>1766</v>
      </c>
      <c r="L607" s="5" t="s">
        <v>220</v>
      </c>
      <c r="M607" s="5" t="s">
        <v>1767</v>
      </c>
      <c r="N607" s="5" t="s">
        <v>1768</v>
      </c>
      <c r="O607" s="5" t="s">
        <v>223</v>
      </c>
      <c r="P607" s="5" t="s">
        <v>1769</v>
      </c>
    </row>
    <row r="608" spans="1:16" x14ac:dyDescent="0.2">
      <c r="A608" s="4">
        <v>674</v>
      </c>
      <c r="B608" s="5" t="s">
        <v>1</v>
      </c>
      <c r="C608" s="5" t="s">
        <v>2531</v>
      </c>
      <c r="D608" s="5" t="s">
        <v>2532</v>
      </c>
      <c r="E608" s="5" t="s">
        <v>2533</v>
      </c>
      <c r="F608" s="5" t="s">
        <v>1</v>
      </c>
      <c r="G608" s="5" t="s">
        <v>2534</v>
      </c>
      <c r="H608" s="5" t="s">
        <v>1</v>
      </c>
      <c r="I608" s="5" t="s">
        <v>1</v>
      </c>
      <c r="J608" s="5" t="s">
        <v>1</v>
      </c>
      <c r="K608" s="5" t="s">
        <v>1</v>
      </c>
      <c r="L608" s="5" t="s">
        <v>1</v>
      </c>
      <c r="M608" s="5" t="s">
        <v>1</v>
      </c>
      <c r="N608" s="5" t="s">
        <v>1</v>
      </c>
      <c r="O608" s="5" t="s">
        <v>1</v>
      </c>
      <c r="P608" s="5" t="s">
        <v>1</v>
      </c>
    </row>
    <row r="609" spans="1:16" x14ac:dyDescent="0.2">
      <c r="A609" s="4">
        <v>675</v>
      </c>
      <c r="B609" s="5" t="s">
        <v>1782</v>
      </c>
      <c r="C609" s="5" t="s">
        <v>39</v>
      </c>
      <c r="D609" s="5" t="s">
        <v>2535</v>
      </c>
      <c r="E609" s="5" t="s">
        <v>2536</v>
      </c>
      <c r="F609" s="5" t="s">
        <v>1</v>
      </c>
      <c r="G609" s="5" t="s">
        <v>1781</v>
      </c>
      <c r="H609" s="5" t="s">
        <v>216</v>
      </c>
      <c r="I609" s="5" t="s">
        <v>217</v>
      </c>
      <c r="J609" s="5" t="s">
        <v>1783</v>
      </c>
      <c r="K609" s="5" t="s">
        <v>1784</v>
      </c>
      <c r="L609" s="5" t="s">
        <v>220</v>
      </c>
      <c r="M609" s="5" t="s">
        <v>1785</v>
      </c>
      <c r="N609" s="5" t="s">
        <v>1379</v>
      </c>
      <c r="O609" s="5" t="s">
        <v>223</v>
      </c>
      <c r="P609" s="5" t="s">
        <v>1380</v>
      </c>
    </row>
    <row r="610" spans="1:16" x14ac:dyDescent="0.2">
      <c r="A610" s="4">
        <v>676</v>
      </c>
      <c r="B610" s="5" t="s">
        <v>2541</v>
      </c>
      <c r="C610" s="5" t="s">
        <v>2537</v>
      </c>
      <c r="D610" s="5" t="s">
        <v>2538</v>
      </c>
      <c r="E610" s="5" t="s">
        <v>2539</v>
      </c>
      <c r="F610" s="5" t="s">
        <v>1</v>
      </c>
      <c r="G610" s="5" t="s">
        <v>2540</v>
      </c>
      <c r="H610" s="5" t="s">
        <v>216</v>
      </c>
      <c r="I610" s="5" t="s">
        <v>217</v>
      </c>
      <c r="J610" s="5" t="s">
        <v>1</v>
      </c>
      <c r="K610" s="5" t="s">
        <v>1</v>
      </c>
      <c r="L610" s="5" t="s">
        <v>1</v>
      </c>
      <c r="M610" s="5" t="s">
        <v>1</v>
      </c>
      <c r="N610" s="5" t="s">
        <v>1</v>
      </c>
      <c r="O610" s="5" t="s">
        <v>1</v>
      </c>
      <c r="P610" s="5" t="s">
        <v>1</v>
      </c>
    </row>
    <row r="611" spans="1:16" x14ac:dyDescent="0.2">
      <c r="A611" s="4">
        <v>677</v>
      </c>
      <c r="B611" s="5" t="s">
        <v>1846</v>
      </c>
      <c r="C611" s="5" t="s">
        <v>44</v>
      </c>
      <c r="D611" s="5" t="s">
        <v>2542</v>
      </c>
      <c r="E611" s="5" t="s">
        <v>2543</v>
      </c>
      <c r="F611" s="5" t="s">
        <v>1</v>
      </c>
      <c r="G611" s="5" t="s">
        <v>1845</v>
      </c>
      <c r="H611" s="5" t="s">
        <v>216</v>
      </c>
      <c r="I611" s="5" t="s">
        <v>217</v>
      </c>
      <c r="J611" s="5" t="s">
        <v>1847</v>
      </c>
      <c r="K611" s="5" t="s">
        <v>1848</v>
      </c>
      <c r="L611" s="5" t="s">
        <v>220</v>
      </c>
      <c r="M611" s="5" t="s">
        <v>1849</v>
      </c>
      <c r="N611" s="5" t="s">
        <v>1850</v>
      </c>
      <c r="O611" s="5" t="s">
        <v>223</v>
      </c>
      <c r="P611" s="5" t="s">
        <v>1851</v>
      </c>
    </row>
    <row r="612" spans="1:16" x14ac:dyDescent="0.2">
      <c r="A612" s="4">
        <v>678</v>
      </c>
      <c r="B612" s="5" t="s">
        <v>1758</v>
      </c>
      <c r="C612" s="5" t="s">
        <v>36</v>
      </c>
      <c r="D612" s="5" t="s">
        <v>2544</v>
      </c>
      <c r="E612" s="5" t="s">
        <v>2545</v>
      </c>
      <c r="F612" s="5" t="s">
        <v>1</v>
      </c>
      <c r="G612" s="5" t="s">
        <v>1757</v>
      </c>
      <c r="H612" s="5" t="s">
        <v>216</v>
      </c>
      <c r="I612" s="5" t="s">
        <v>217</v>
      </c>
      <c r="J612" s="5" t="s">
        <v>1759</v>
      </c>
      <c r="K612" s="5" t="s">
        <v>1760</v>
      </c>
      <c r="L612" s="5" t="s">
        <v>220</v>
      </c>
      <c r="M612" s="5" t="s">
        <v>490</v>
      </c>
      <c r="N612" s="5" t="s">
        <v>491</v>
      </c>
      <c r="O612" s="5" t="s">
        <v>223</v>
      </c>
      <c r="P612" s="5" t="s">
        <v>492</v>
      </c>
    </row>
    <row r="613" spans="1:16" x14ac:dyDescent="0.2">
      <c r="A613" s="4">
        <v>679</v>
      </c>
      <c r="B613" s="5" t="s">
        <v>1831</v>
      </c>
      <c r="C613" s="5" t="s">
        <v>53</v>
      </c>
      <c r="D613" s="5" t="s">
        <v>2546</v>
      </c>
      <c r="E613" s="5" t="s">
        <v>2547</v>
      </c>
      <c r="F613" s="5" t="s">
        <v>1</v>
      </c>
      <c r="G613" s="5" t="s">
        <v>1830</v>
      </c>
      <c r="H613" s="5" t="s">
        <v>216</v>
      </c>
      <c r="I613" s="5" t="s">
        <v>217</v>
      </c>
      <c r="J613" s="5" t="s">
        <v>1829</v>
      </c>
      <c r="K613" s="5" t="s">
        <v>1832</v>
      </c>
      <c r="L613" s="5" t="s">
        <v>220</v>
      </c>
      <c r="M613" s="5" t="s">
        <v>1833</v>
      </c>
      <c r="N613" s="5" t="s">
        <v>1834</v>
      </c>
      <c r="O613" s="5" t="s">
        <v>223</v>
      </c>
      <c r="P613" s="5" t="s">
        <v>1835</v>
      </c>
    </row>
    <row r="614" spans="1:16" x14ac:dyDescent="0.2">
      <c r="A614" s="4">
        <v>680</v>
      </c>
      <c r="B614" s="5" t="s">
        <v>1806</v>
      </c>
      <c r="C614" s="5" t="s">
        <v>48</v>
      </c>
      <c r="D614" s="5" t="s">
        <v>2548</v>
      </c>
      <c r="E614" s="5" t="s">
        <v>2549</v>
      </c>
      <c r="F614" s="5" t="s">
        <v>1</v>
      </c>
      <c r="G614" s="5" t="s">
        <v>1805</v>
      </c>
      <c r="H614" s="5" t="s">
        <v>216</v>
      </c>
      <c r="I614" s="5" t="s">
        <v>217</v>
      </c>
      <c r="J614" s="5" t="s">
        <v>1804</v>
      </c>
      <c r="K614" s="5" t="s">
        <v>1807</v>
      </c>
      <c r="L614" s="5" t="s">
        <v>1808</v>
      </c>
      <c r="M614" s="5" t="s">
        <v>1809</v>
      </c>
      <c r="N614" s="5" t="s">
        <v>1810</v>
      </c>
      <c r="O614" s="5" t="s">
        <v>223</v>
      </c>
      <c r="P614" s="5" t="s">
        <v>1811</v>
      </c>
    </row>
    <row r="615" spans="1:16" x14ac:dyDescent="0.2">
      <c r="A615" s="4">
        <v>681</v>
      </c>
      <c r="B615" s="5" t="s">
        <v>1</v>
      </c>
      <c r="C615" s="5" t="s">
        <v>2550</v>
      </c>
      <c r="D615" s="5" t="s">
        <v>2551</v>
      </c>
      <c r="E615" s="5" t="s">
        <v>2552</v>
      </c>
      <c r="F615" s="5" t="s">
        <v>1</v>
      </c>
      <c r="G615" s="5" t="s">
        <v>2553</v>
      </c>
      <c r="H615" s="5" t="s">
        <v>1</v>
      </c>
      <c r="I615" s="5" t="s">
        <v>217</v>
      </c>
      <c r="J615" s="5" t="s">
        <v>1</v>
      </c>
      <c r="K615" s="5" t="s">
        <v>1</v>
      </c>
      <c r="L615" s="5" t="s">
        <v>1</v>
      </c>
      <c r="M615" s="5" t="s">
        <v>1</v>
      </c>
      <c r="N615" s="5" t="s">
        <v>1</v>
      </c>
      <c r="O615" s="5" t="s">
        <v>1</v>
      </c>
      <c r="P615" s="5" t="s">
        <v>1</v>
      </c>
    </row>
    <row r="616" spans="1:16" x14ac:dyDescent="0.2">
      <c r="A616" s="4">
        <v>682</v>
      </c>
      <c r="B616" s="5" t="s">
        <v>1843</v>
      </c>
      <c r="C616" s="5" t="s">
        <v>54</v>
      </c>
      <c r="D616" s="5" t="s">
        <v>2554</v>
      </c>
      <c r="E616" s="5" t="s">
        <v>2555</v>
      </c>
      <c r="F616" s="5" t="s">
        <v>1</v>
      </c>
      <c r="G616" s="5" t="s">
        <v>1842</v>
      </c>
      <c r="H616" s="5" t="s">
        <v>216</v>
      </c>
      <c r="I616" s="5" t="s">
        <v>217</v>
      </c>
      <c r="J616" s="5" t="s">
        <v>1</v>
      </c>
      <c r="K616" s="5" t="s">
        <v>1</v>
      </c>
      <c r="L616" s="5" t="s">
        <v>1</v>
      </c>
      <c r="M616" s="5" t="s">
        <v>1</v>
      </c>
      <c r="N616" s="5" t="s">
        <v>1</v>
      </c>
      <c r="O616" s="5" t="s">
        <v>1</v>
      </c>
      <c r="P616" s="5" t="s">
        <v>1</v>
      </c>
    </row>
    <row r="617" spans="1:16" x14ac:dyDescent="0.2">
      <c r="A617" s="4">
        <v>909</v>
      </c>
      <c r="B617" s="5" t="s">
        <v>260</v>
      </c>
      <c r="C617" s="5" t="s">
        <v>2556</v>
      </c>
      <c r="D617" s="5" t="s">
        <v>1</v>
      </c>
      <c r="E617" s="5" t="s">
        <v>2557</v>
      </c>
      <c r="F617" s="5" t="s">
        <v>213</v>
      </c>
      <c r="G617" s="5" t="s">
        <v>259</v>
      </c>
      <c r="H617" s="5" t="s">
        <v>216</v>
      </c>
      <c r="I617" s="5" t="s">
        <v>217</v>
      </c>
      <c r="J617" s="5" t="s">
        <v>1</v>
      </c>
      <c r="K617" s="5" t="s">
        <v>1</v>
      </c>
      <c r="L617" s="5" t="s">
        <v>1</v>
      </c>
      <c r="M617" s="5" t="s">
        <v>1</v>
      </c>
      <c r="N617" s="5" t="s">
        <v>1</v>
      </c>
      <c r="O617" s="5" t="s">
        <v>1</v>
      </c>
      <c r="P617" s="5" t="s">
        <v>1</v>
      </c>
    </row>
    <row r="618" spans="1:16" x14ac:dyDescent="0.2">
      <c r="A618" s="4">
        <v>887</v>
      </c>
      <c r="B618" s="5" t="s">
        <v>2562</v>
      </c>
      <c r="C618" s="5" t="s">
        <v>2558</v>
      </c>
      <c r="D618" s="5" t="s">
        <v>1</v>
      </c>
      <c r="E618" s="5" t="s">
        <v>2559</v>
      </c>
      <c r="F618" s="5" t="s">
        <v>2560</v>
      </c>
      <c r="G618" s="5" t="s">
        <v>2561</v>
      </c>
      <c r="H618" s="5" t="s">
        <v>313</v>
      </c>
      <c r="I618" s="5" t="s">
        <v>1661</v>
      </c>
      <c r="J618" s="5" t="s">
        <v>1</v>
      </c>
      <c r="K618" s="5" t="s">
        <v>1</v>
      </c>
      <c r="L618" s="5" t="s">
        <v>1</v>
      </c>
      <c r="M618" s="5" t="s">
        <v>1</v>
      </c>
      <c r="N618" s="5" t="s">
        <v>1</v>
      </c>
      <c r="O618" s="5" t="s">
        <v>1</v>
      </c>
      <c r="P618" s="5" t="s">
        <v>1</v>
      </c>
    </row>
    <row r="619" spans="1:16" x14ac:dyDescent="0.2">
      <c r="A619" s="4">
        <v>888</v>
      </c>
      <c r="B619" s="5" t="s">
        <v>2566</v>
      </c>
      <c r="C619" s="5" t="s">
        <v>2563</v>
      </c>
      <c r="D619" s="5" t="s">
        <v>1</v>
      </c>
      <c r="E619" s="5" t="s">
        <v>2564</v>
      </c>
      <c r="F619" s="5" t="s">
        <v>222</v>
      </c>
      <c r="G619" s="5" t="s">
        <v>2565</v>
      </c>
      <c r="H619" s="5" t="s">
        <v>216</v>
      </c>
      <c r="I619" s="5" t="s">
        <v>1</v>
      </c>
      <c r="J619" s="5" t="s">
        <v>1</v>
      </c>
      <c r="K619" s="5" t="s">
        <v>1</v>
      </c>
      <c r="L619" s="5" t="s">
        <v>1</v>
      </c>
      <c r="M619" s="5" t="s">
        <v>1</v>
      </c>
      <c r="N619" s="5" t="s">
        <v>1</v>
      </c>
      <c r="O619" s="5" t="s">
        <v>1</v>
      </c>
      <c r="P619" s="5" t="s">
        <v>1</v>
      </c>
    </row>
    <row r="620" spans="1:16" x14ac:dyDescent="0.2">
      <c r="A620" s="4">
        <v>889</v>
      </c>
      <c r="B620" s="5" t="s">
        <v>2571</v>
      </c>
      <c r="C620" s="5" t="s">
        <v>2567</v>
      </c>
      <c r="D620" s="5" t="s">
        <v>1</v>
      </c>
      <c r="E620" s="5" t="s">
        <v>2568</v>
      </c>
      <c r="F620" s="5" t="s">
        <v>2569</v>
      </c>
      <c r="G620" s="5" t="s">
        <v>2570</v>
      </c>
      <c r="H620" s="5" t="s">
        <v>216</v>
      </c>
      <c r="I620" s="5" t="s">
        <v>1661</v>
      </c>
      <c r="J620" s="5" t="s">
        <v>1</v>
      </c>
      <c r="K620" s="5" t="s">
        <v>1</v>
      </c>
      <c r="L620" s="5" t="s">
        <v>1</v>
      </c>
      <c r="M620" s="5" t="s">
        <v>1</v>
      </c>
      <c r="N620" s="5" t="s">
        <v>1</v>
      </c>
      <c r="O620" s="5" t="s">
        <v>1</v>
      </c>
      <c r="P620" s="5" t="s">
        <v>1</v>
      </c>
    </row>
    <row r="621" spans="1:16" x14ac:dyDescent="0.2">
      <c r="A621" s="4">
        <v>890</v>
      </c>
      <c r="B621" s="5" t="s">
        <v>2575</v>
      </c>
      <c r="C621" s="5" t="s">
        <v>2572</v>
      </c>
      <c r="D621" s="5" t="s">
        <v>1</v>
      </c>
      <c r="E621" s="5" t="s">
        <v>2573</v>
      </c>
      <c r="F621" s="5" t="s">
        <v>222</v>
      </c>
      <c r="G621" s="5" t="s">
        <v>2574</v>
      </c>
      <c r="H621" s="5" t="s">
        <v>216</v>
      </c>
      <c r="I621" s="5" t="s">
        <v>1</v>
      </c>
      <c r="J621" s="5" t="s">
        <v>1</v>
      </c>
      <c r="K621" s="5" t="s">
        <v>1</v>
      </c>
      <c r="L621" s="5" t="s">
        <v>1</v>
      </c>
      <c r="M621" s="5" t="s">
        <v>1</v>
      </c>
      <c r="N621" s="5" t="s">
        <v>1</v>
      </c>
      <c r="O621" s="5" t="s">
        <v>1</v>
      </c>
      <c r="P621" s="5" t="s">
        <v>1</v>
      </c>
    </row>
    <row r="622" spans="1:16" x14ac:dyDescent="0.2">
      <c r="A622" s="4">
        <v>891</v>
      </c>
      <c r="B622" s="5" t="s">
        <v>1</v>
      </c>
      <c r="C622" s="5" t="s">
        <v>2576</v>
      </c>
      <c r="D622" s="5" t="s">
        <v>1</v>
      </c>
      <c r="E622" s="5" t="s">
        <v>2577</v>
      </c>
      <c r="F622" s="5" t="s">
        <v>222</v>
      </c>
      <c r="G622" s="5" t="s">
        <v>2578</v>
      </c>
      <c r="H622" s="5" t="s">
        <v>1</v>
      </c>
      <c r="I622" s="5" t="s">
        <v>1</v>
      </c>
      <c r="J622" s="5" t="s">
        <v>1</v>
      </c>
      <c r="K622" s="5" t="s">
        <v>1</v>
      </c>
      <c r="L622" s="5" t="s">
        <v>1</v>
      </c>
      <c r="M622" s="5" t="s">
        <v>1</v>
      </c>
      <c r="N622" s="5" t="s">
        <v>1</v>
      </c>
      <c r="O622" s="5" t="s">
        <v>1</v>
      </c>
      <c r="P622" s="5" t="s">
        <v>1</v>
      </c>
    </row>
    <row r="623" spans="1:16" x14ac:dyDescent="0.2">
      <c r="A623" s="4">
        <v>892</v>
      </c>
      <c r="B623" s="5" t="s">
        <v>2583</v>
      </c>
      <c r="C623" s="5" t="s">
        <v>2579</v>
      </c>
      <c r="D623" s="5" t="s">
        <v>1</v>
      </c>
      <c r="E623" s="5" t="s">
        <v>2580</v>
      </c>
      <c r="F623" s="5" t="s">
        <v>2581</v>
      </c>
      <c r="G623" s="5" t="s">
        <v>2582</v>
      </c>
      <c r="H623" s="5" t="s">
        <v>216</v>
      </c>
      <c r="I623" s="5" t="s">
        <v>1</v>
      </c>
      <c r="J623" s="5" t="s">
        <v>1</v>
      </c>
      <c r="K623" s="5" t="s">
        <v>1</v>
      </c>
      <c r="L623" s="5" t="s">
        <v>1</v>
      </c>
      <c r="M623" s="5" t="s">
        <v>1</v>
      </c>
      <c r="N623" s="5" t="s">
        <v>1</v>
      </c>
      <c r="O623" s="5" t="s">
        <v>1</v>
      </c>
      <c r="P623" s="5" t="s">
        <v>1</v>
      </c>
    </row>
    <row r="624" spans="1:16" x14ac:dyDescent="0.2">
      <c r="A624" s="4">
        <v>893</v>
      </c>
      <c r="B624" s="5" t="s">
        <v>1</v>
      </c>
      <c r="C624" s="5" t="s">
        <v>2584</v>
      </c>
      <c r="D624" s="5" t="s">
        <v>1</v>
      </c>
      <c r="E624" s="5" t="s">
        <v>2585</v>
      </c>
      <c r="F624" s="5" t="s">
        <v>222</v>
      </c>
      <c r="G624" s="5" t="s">
        <v>2586</v>
      </c>
      <c r="H624" s="5" t="s">
        <v>1</v>
      </c>
      <c r="I624" s="5" t="s">
        <v>1</v>
      </c>
      <c r="J624" s="5" t="s">
        <v>1</v>
      </c>
      <c r="K624" s="5" t="s">
        <v>1</v>
      </c>
      <c r="L624" s="5" t="s">
        <v>1</v>
      </c>
      <c r="M624" s="5" t="s">
        <v>1</v>
      </c>
      <c r="N624" s="5" t="s">
        <v>1</v>
      </c>
      <c r="O624" s="5" t="s">
        <v>1</v>
      </c>
      <c r="P624" s="5" t="s">
        <v>1</v>
      </c>
    </row>
    <row r="625" spans="1:16" x14ac:dyDescent="0.2">
      <c r="A625" s="4">
        <v>894</v>
      </c>
      <c r="B625" s="5" t="s">
        <v>2590</v>
      </c>
      <c r="C625" s="5" t="s">
        <v>2587</v>
      </c>
      <c r="D625" s="5" t="s">
        <v>1</v>
      </c>
      <c r="E625" s="5" t="s">
        <v>2588</v>
      </c>
      <c r="F625" s="5" t="s">
        <v>1319</v>
      </c>
      <c r="G625" s="5" t="s">
        <v>2589</v>
      </c>
      <c r="H625" s="5" t="s">
        <v>216</v>
      </c>
      <c r="I625" s="5" t="s">
        <v>1</v>
      </c>
      <c r="J625" s="5" t="s">
        <v>1</v>
      </c>
      <c r="K625" s="5" t="s">
        <v>1</v>
      </c>
      <c r="L625" s="5" t="s">
        <v>1</v>
      </c>
      <c r="M625" s="5" t="s">
        <v>1</v>
      </c>
      <c r="N625" s="5" t="s">
        <v>1</v>
      </c>
      <c r="O625" s="5" t="s">
        <v>1</v>
      </c>
      <c r="P625" s="5" t="s">
        <v>1</v>
      </c>
    </row>
    <row r="626" spans="1:16" x14ac:dyDescent="0.2">
      <c r="A626" s="4">
        <v>811</v>
      </c>
      <c r="B626" s="5" t="s">
        <v>278</v>
      </c>
      <c r="C626" s="5" t="s">
        <v>2591</v>
      </c>
      <c r="D626" s="5" t="s">
        <v>1</v>
      </c>
      <c r="E626" s="5" t="s">
        <v>2592</v>
      </c>
      <c r="F626" s="5" t="s">
        <v>276</v>
      </c>
      <c r="G626" s="5" t="s">
        <v>277</v>
      </c>
      <c r="H626" s="5" t="s">
        <v>279</v>
      </c>
      <c r="I626" s="5" t="s">
        <v>217</v>
      </c>
      <c r="J626" s="5" t="s">
        <v>1</v>
      </c>
      <c r="K626" s="5" t="s">
        <v>1</v>
      </c>
      <c r="L626" s="5" t="s">
        <v>1</v>
      </c>
      <c r="M626" s="5" t="s">
        <v>1</v>
      </c>
      <c r="N626" s="5" t="s">
        <v>1</v>
      </c>
      <c r="O626" s="5" t="s">
        <v>1</v>
      </c>
      <c r="P626" s="5" t="s">
        <v>1</v>
      </c>
    </row>
    <row r="627" spans="1:16" x14ac:dyDescent="0.2">
      <c r="A627" s="4">
        <v>798</v>
      </c>
      <c r="B627" s="5" t="s">
        <v>278</v>
      </c>
      <c r="C627" s="5" t="s">
        <v>2593</v>
      </c>
      <c r="D627" s="5" t="s">
        <v>1</v>
      </c>
      <c r="E627" s="5" t="s">
        <v>2594</v>
      </c>
      <c r="F627" s="5" t="s">
        <v>276</v>
      </c>
      <c r="G627" s="5" t="s">
        <v>277</v>
      </c>
      <c r="H627" s="5" t="s">
        <v>279</v>
      </c>
      <c r="I627" s="5" t="s">
        <v>217</v>
      </c>
      <c r="J627" s="5" t="s">
        <v>1</v>
      </c>
      <c r="K627" s="5" t="s">
        <v>1</v>
      </c>
      <c r="L627" s="5" t="s">
        <v>1</v>
      </c>
      <c r="M627" s="5" t="s">
        <v>1</v>
      </c>
      <c r="N627" s="5" t="s">
        <v>1</v>
      </c>
      <c r="O627" s="5" t="s">
        <v>1</v>
      </c>
      <c r="P627" s="5" t="s">
        <v>1</v>
      </c>
    </row>
    <row r="628" spans="1:16" x14ac:dyDescent="0.2">
      <c r="A628" s="4">
        <v>799</v>
      </c>
      <c r="B628" s="5" t="s">
        <v>278</v>
      </c>
      <c r="C628" s="5" t="s">
        <v>2595</v>
      </c>
      <c r="D628" s="5" t="s">
        <v>1</v>
      </c>
      <c r="E628" s="5" t="s">
        <v>2596</v>
      </c>
      <c r="F628" s="5" t="s">
        <v>276</v>
      </c>
      <c r="G628" s="5" t="s">
        <v>277</v>
      </c>
      <c r="H628" s="5" t="s">
        <v>279</v>
      </c>
      <c r="I628" s="5" t="s">
        <v>217</v>
      </c>
      <c r="J628" s="5" t="s">
        <v>1</v>
      </c>
      <c r="K628" s="5" t="s">
        <v>1</v>
      </c>
      <c r="L628" s="5" t="s">
        <v>1</v>
      </c>
      <c r="M628" s="5" t="s">
        <v>1</v>
      </c>
      <c r="N628" s="5" t="s">
        <v>1</v>
      </c>
      <c r="O628" s="5" t="s">
        <v>1</v>
      </c>
      <c r="P628" s="5" t="s">
        <v>1</v>
      </c>
    </row>
    <row r="629" spans="1:16" x14ac:dyDescent="0.2">
      <c r="A629" s="4">
        <v>949</v>
      </c>
      <c r="B629" s="5" t="s">
        <v>1568</v>
      </c>
      <c r="C629" s="5" t="s">
        <v>2597</v>
      </c>
      <c r="D629" s="5" t="s">
        <v>1</v>
      </c>
      <c r="E629" s="5" t="s">
        <v>2598</v>
      </c>
      <c r="F629" s="5" t="s">
        <v>1566</v>
      </c>
      <c r="G629" s="5" t="s">
        <v>1567</v>
      </c>
      <c r="H629" s="5" t="s">
        <v>216</v>
      </c>
      <c r="I629" s="5" t="s">
        <v>217</v>
      </c>
      <c r="J629" s="5" t="s">
        <v>1</v>
      </c>
      <c r="K629" s="5" t="s">
        <v>1</v>
      </c>
      <c r="L629" s="5" t="s">
        <v>1</v>
      </c>
      <c r="M629" s="5" t="s">
        <v>1</v>
      </c>
      <c r="N629" s="5" t="s">
        <v>1</v>
      </c>
      <c r="O629" s="5" t="s">
        <v>1</v>
      </c>
      <c r="P629" s="5" t="s">
        <v>1</v>
      </c>
    </row>
    <row r="630" spans="1:16" x14ac:dyDescent="0.2">
      <c r="A630" s="4">
        <v>895</v>
      </c>
      <c r="B630" s="5" t="s">
        <v>1</v>
      </c>
      <c r="C630" s="5" t="s">
        <v>2599</v>
      </c>
      <c r="D630" s="5" t="s">
        <v>1</v>
      </c>
      <c r="E630" s="5" t="s">
        <v>2600</v>
      </c>
      <c r="F630" s="5" t="s">
        <v>222</v>
      </c>
      <c r="G630" s="5" t="s">
        <v>2601</v>
      </c>
      <c r="H630" s="5" t="s">
        <v>1</v>
      </c>
      <c r="I630" s="5" t="s">
        <v>1661</v>
      </c>
      <c r="J630" s="5" t="s">
        <v>1</v>
      </c>
      <c r="K630" s="5" t="s">
        <v>1</v>
      </c>
      <c r="L630" s="5" t="s">
        <v>1</v>
      </c>
      <c r="M630" s="5" t="s">
        <v>1</v>
      </c>
      <c r="N630" s="5" t="s">
        <v>1</v>
      </c>
      <c r="O630" s="5" t="s">
        <v>1</v>
      </c>
      <c r="P630" s="5" t="s">
        <v>1</v>
      </c>
    </row>
    <row r="631" spans="1:16" x14ac:dyDescent="0.2">
      <c r="A631" s="4">
        <v>896</v>
      </c>
      <c r="B631" s="5" t="s">
        <v>2606</v>
      </c>
      <c r="C631" s="5" t="s">
        <v>2602</v>
      </c>
      <c r="D631" s="5" t="s">
        <v>1</v>
      </c>
      <c r="E631" s="5" t="s">
        <v>2603</v>
      </c>
      <c r="F631" s="5" t="s">
        <v>2604</v>
      </c>
      <c r="G631" s="5" t="s">
        <v>2605</v>
      </c>
      <c r="H631" s="5" t="s">
        <v>216</v>
      </c>
      <c r="I631" s="5" t="s">
        <v>1661</v>
      </c>
      <c r="J631" s="5" t="s">
        <v>1</v>
      </c>
      <c r="K631" s="5" t="s">
        <v>1</v>
      </c>
      <c r="L631" s="5" t="s">
        <v>1</v>
      </c>
      <c r="M631" s="5" t="s">
        <v>1</v>
      </c>
      <c r="N631" s="5" t="s">
        <v>1</v>
      </c>
      <c r="O631" s="5" t="s">
        <v>1</v>
      </c>
      <c r="P631" s="5" t="s">
        <v>1</v>
      </c>
    </row>
    <row r="632" spans="1:16" x14ac:dyDescent="0.2">
      <c r="A632" s="4">
        <v>958</v>
      </c>
      <c r="B632" s="5" t="s">
        <v>2609</v>
      </c>
      <c r="C632" s="5" t="s">
        <v>2607</v>
      </c>
      <c r="D632" s="5" t="s">
        <v>1</v>
      </c>
      <c r="E632" s="5" t="s">
        <v>2608</v>
      </c>
      <c r="F632" s="5" t="s">
        <v>1</v>
      </c>
      <c r="G632" s="5" t="s">
        <v>1</v>
      </c>
      <c r="H632" s="5" t="s">
        <v>313</v>
      </c>
      <c r="I632" s="5" t="s">
        <v>1661</v>
      </c>
      <c r="J632" s="5" t="s">
        <v>1</v>
      </c>
      <c r="K632" s="5" t="s">
        <v>1</v>
      </c>
      <c r="L632" s="5" t="s">
        <v>1</v>
      </c>
      <c r="M632" s="5" t="s">
        <v>1</v>
      </c>
      <c r="N632" s="5" t="s">
        <v>1</v>
      </c>
      <c r="O632" s="5" t="s">
        <v>1</v>
      </c>
      <c r="P632" s="5" t="s">
        <v>1</v>
      </c>
    </row>
    <row r="633" spans="1:16" x14ac:dyDescent="0.2">
      <c r="A633" s="4">
        <v>897</v>
      </c>
      <c r="B633" s="5" t="s">
        <v>2613</v>
      </c>
      <c r="C633" s="5" t="s">
        <v>2610</v>
      </c>
      <c r="D633" s="5" t="s">
        <v>1</v>
      </c>
      <c r="E633" s="5" t="s">
        <v>2611</v>
      </c>
      <c r="F633" s="5" t="s">
        <v>1</v>
      </c>
      <c r="G633" s="5" t="s">
        <v>2612</v>
      </c>
      <c r="H633" s="5" t="s">
        <v>977</v>
      </c>
      <c r="I633" s="5" t="s">
        <v>1661</v>
      </c>
      <c r="J633" s="5" t="s">
        <v>1</v>
      </c>
      <c r="K633" s="5" t="s">
        <v>1</v>
      </c>
      <c r="L633" s="5" t="s">
        <v>1</v>
      </c>
      <c r="M633" s="5" t="s">
        <v>1</v>
      </c>
      <c r="N633" s="5" t="s">
        <v>1</v>
      </c>
      <c r="O633" s="5" t="s">
        <v>1</v>
      </c>
      <c r="P633" s="5" t="s">
        <v>1</v>
      </c>
    </row>
    <row r="634" spans="1:16" x14ac:dyDescent="0.2">
      <c r="A634" s="4">
        <v>683</v>
      </c>
      <c r="B634" s="5" t="s">
        <v>1</v>
      </c>
      <c r="C634" s="5" t="s">
        <v>2614</v>
      </c>
      <c r="D634" s="5" t="s">
        <v>1</v>
      </c>
      <c r="E634" s="5" t="s">
        <v>2615</v>
      </c>
      <c r="F634" s="5" t="s">
        <v>1</v>
      </c>
      <c r="G634" s="5" t="s">
        <v>2616</v>
      </c>
      <c r="H634" s="5" t="s">
        <v>1</v>
      </c>
      <c r="I634" s="5" t="s">
        <v>1661</v>
      </c>
      <c r="J634" s="5" t="s">
        <v>1</v>
      </c>
      <c r="K634" s="5" t="s">
        <v>1</v>
      </c>
      <c r="L634" s="5" t="s">
        <v>1</v>
      </c>
      <c r="M634" s="5" t="s">
        <v>1</v>
      </c>
      <c r="N634" s="5" t="s">
        <v>1</v>
      </c>
      <c r="O634" s="5" t="s">
        <v>1</v>
      </c>
      <c r="P634" s="5" t="s">
        <v>1</v>
      </c>
    </row>
    <row r="635" spans="1:16" x14ac:dyDescent="0.2">
      <c r="A635" s="4">
        <v>684</v>
      </c>
      <c r="B635" s="5" t="s">
        <v>1</v>
      </c>
      <c r="C635" s="5" t="s">
        <v>2617</v>
      </c>
      <c r="D635" s="5" t="s">
        <v>1</v>
      </c>
      <c r="E635" s="5" t="s">
        <v>1719</v>
      </c>
      <c r="F635" s="5" t="s">
        <v>1</v>
      </c>
      <c r="G635" s="5" t="s">
        <v>1720</v>
      </c>
      <c r="H635" s="5" t="s">
        <v>1</v>
      </c>
      <c r="I635" s="5" t="s">
        <v>1661</v>
      </c>
      <c r="J635" s="5" t="s">
        <v>1</v>
      </c>
      <c r="K635" s="5" t="s">
        <v>1</v>
      </c>
      <c r="L635" s="5" t="s">
        <v>1</v>
      </c>
      <c r="M635" s="5" t="s">
        <v>1</v>
      </c>
      <c r="N635" s="5" t="s">
        <v>1</v>
      </c>
      <c r="O635" s="5" t="s">
        <v>1</v>
      </c>
      <c r="P635" s="5" t="s">
        <v>1</v>
      </c>
    </row>
    <row r="636" spans="1:16" x14ac:dyDescent="0.2">
      <c r="A636" s="4">
        <v>685</v>
      </c>
      <c r="B636" s="5" t="s">
        <v>1</v>
      </c>
      <c r="C636" s="5" t="s">
        <v>2618</v>
      </c>
      <c r="D636" s="5" t="s">
        <v>1</v>
      </c>
      <c r="E636" s="5" t="s">
        <v>2619</v>
      </c>
      <c r="F636" s="5" t="s">
        <v>1</v>
      </c>
      <c r="G636" s="5" t="s">
        <v>2620</v>
      </c>
      <c r="H636" s="5" t="s">
        <v>1</v>
      </c>
      <c r="I636" s="5" t="s">
        <v>1661</v>
      </c>
      <c r="J636" s="5" t="s">
        <v>1</v>
      </c>
      <c r="K636" s="5" t="s">
        <v>1</v>
      </c>
      <c r="L636" s="5" t="s">
        <v>1</v>
      </c>
      <c r="M636" s="5" t="s">
        <v>1</v>
      </c>
      <c r="N636" s="5" t="s">
        <v>1</v>
      </c>
      <c r="O636" s="5" t="s">
        <v>1</v>
      </c>
      <c r="P636" s="5" t="s">
        <v>1</v>
      </c>
    </row>
    <row r="637" spans="1:16" x14ac:dyDescent="0.2">
      <c r="A637" s="4">
        <v>686</v>
      </c>
      <c r="B637" s="5" t="s">
        <v>1</v>
      </c>
      <c r="C637" s="5" t="s">
        <v>2621</v>
      </c>
      <c r="D637" s="5" t="s">
        <v>1</v>
      </c>
      <c r="E637" s="5" t="s">
        <v>2622</v>
      </c>
      <c r="F637" s="5" t="s">
        <v>1</v>
      </c>
      <c r="G637" s="5" t="s">
        <v>2623</v>
      </c>
      <c r="H637" s="5" t="s">
        <v>1</v>
      </c>
      <c r="I637" s="5" t="s">
        <v>1661</v>
      </c>
      <c r="J637" s="5" t="s">
        <v>1</v>
      </c>
      <c r="K637" s="5" t="s">
        <v>1</v>
      </c>
      <c r="L637" s="5" t="s">
        <v>1</v>
      </c>
      <c r="M637" s="5" t="s">
        <v>1</v>
      </c>
      <c r="N637" s="5" t="s">
        <v>1</v>
      </c>
      <c r="O637" s="5" t="s">
        <v>1</v>
      </c>
      <c r="P637" s="5" t="s">
        <v>1</v>
      </c>
    </row>
    <row r="638" spans="1:16" x14ac:dyDescent="0.2">
      <c r="A638" s="4">
        <v>687</v>
      </c>
      <c r="B638" s="5" t="s">
        <v>1</v>
      </c>
      <c r="C638" s="5" t="s">
        <v>2624</v>
      </c>
      <c r="D638" s="5" t="s">
        <v>1</v>
      </c>
      <c r="E638" s="5" t="s">
        <v>2625</v>
      </c>
      <c r="F638" s="5" t="s">
        <v>1</v>
      </c>
      <c r="G638" s="5" t="s">
        <v>1644</v>
      </c>
      <c r="H638" s="5" t="s">
        <v>1</v>
      </c>
      <c r="I638" s="5" t="s">
        <v>1661</v>
      </c>
      <c r="J638" s="5" t="s">
        <v>1</v>
      </c>
      <c r="K638" s="5" t="s">
        <v>1</v>
      </c>
      <c r="L638" s="5" t="s">
        <v>1</v>
      </c>
      <c r="M638" s="5" t="s">
        <v>1</v>
      </c>
      <c r="N638" s="5" t="s">
        <v>1</v>
      </c>
      <c r="O638" s="5" t="s">
        <v>1</v>
      </c>
      <c r="P638" s="5" t="s">
        <v>1</v>
      </c>
    </row>
    <row r="639" spans="1:16" x14ac:dyDescent="0.2">
      <c r="A639" s="4">
        <v>688</v>
      </c>
      <c r="B639" s="5" t="s">
        <v>1</v>
      </c>
      <c r="C639" s="5" t="s">
        <v>2626</v>
      </c>
      <c r="D639" s="5" t="s">
        <v>1</v>
      </c>
      <c r="E639" s="5" t="s">
        <v>2627</v>
      </c>
      <c r="F639" s="5" t="s">
        <v>1</v>
      </c>
      <c r="G639" s="5" t="s">
        <v>2628</v>
      </c>
      <c r="H639" s="5" t="s">
        <v>1</v>
      </c>
      <c r="I639" s="5" t="s">
        <v>1661</v>
      </c>
      <c r="J639" s="5" t="s">
        <v>1</v>
      </c>
      <c r="K639" s="5" t="s">
        <v>1</v>
      </c>
      <c r="L639" s="5" t="s">
        <v>1</v>
      </c>
      <c r="M639" s="5" t="s">
        <v>1</v>
      </c>
      <c r="N639" s="5" t="s">
        <v>1</v>
      </c>
      <c r="O639" s="5" t="s">
        <v>1</v>
      </c>
      <c r="P639" s="5" t="s">
        <v>1</v>
      </c>
    </row>
    <row r="640" spans="1:16" x14ac:dyDescent="0.2">
      <c r="A640" s="4">
        <v>689</v>
      </c>
      <c r="B640" s="5" t="s">
        <v>1</v>
      </c>
      <c r="C640" s="5" t="s">
        <v>2629</v>
      </c>
      <c r="D640" s="5" t="s">
        <v>1</v>
      </c>
      <c r="E640" s="5" t="s">
        <v>2630</v>
      </c>
      <c r="F640" s="5" t="s">
        <v>1</v>
      </c>
      <c r="G640" s="5" t="s">
        <v>2631</v>
      </c>
      <c r="H640" s="5" t="s">
        <v>1</v>
      </c>
      <c r="I640" s="5" t="s">
        <v>1661</v>
      </c>
      <c r="J640" s="5" t="s">
        <v>1</v>
      </c>
      <c r="K640" s="5" t="s">
        <v>1</v>
      </c>
      <c r="L640" s="5" t="s">
        <v>1</v>
      </c>
      <c r="M640" s="5" t="s">
        <v>1</v>
      </c>
      <c r="N640" s="5" t="s">
        <v>1</v>
      </c>
      <c r="O640" s="5" t="s">
        <v>1</v>
      </c>
      <c r="P640" s="5" t="s">
        <v>1</v>
      </c>
    </row>
    <row r="641" spans="1:16" x14ac:dyDescent="0.2">
      <c r="A641" s="4">
        <v>690</v>
      </c>
      <c r="B641" s="5" t="s">
        <v>1</v>
      </c>
      <c r="C641" s="5" t="s">
        <v>2632</v>
      </c>
      <c r="D641" s="5" t="s">
        <v>1</v>
      </c>
      <c r="E641" s="5" t="s">
        <v>2633</v>
      </c>
      <c r="F641" s="5" t="s">
        <v>1</v>
      </c>
      <c r="G641" s="5" t="s">
        <v>2634</v>
      </c>
      <c r="H641" s="5" t="s">
        <v>1</v>
      </c>
      <c r="I641" s="5" t="s">
        <v>1661</v>
      </c>
      <c r="J641" s="5" t="s">
        <v>1</v>
      </c>
      <c r="K641" s="5" t="s">
        <v>1</v>
      </c>
      <c r="L641" s="5" t="s">
        <v>1</v>
      </c>
      <c r="M641" s="5" t="s">
        <v>1</v>
      </c>
      <c r="N641" s="5" t="s">
        <v>1</v>
      </c>
      <c r="O641" s="5" t="s">
        <v>1</v>
      </c>
      <c r="P641" s="5" t="s">
        <v>1</v>
      </c>
    </row>
    <row r="642" spans="1:16" x14ac:dyDescent="0.2">
      <c r="A642" s="4">
        <v>691</v>
      </c>
      <c r="B642" s="5" t="s">
        <v>1</v>
      </c>
      <c r="C642" s="5" t="s">
        <v>2635</v>
      </c>
      <c r="D642" s="5" t="s">
        <v>1</v>
      </c>
      <c r="E642" s="5" t="s">
        <v>2636</v>
      </c>
      <c r="F642" s="5" t="s">
        <v>1</v>
      </c>
      <c r="G642" s="5" t="s">
        <v>2637</v>
      </c>
      <c r="H642" s="5" t="s">
        <v>1</v>
      </c>
      <c r="I642" s="5" t="s">
        <v>1661</v>
      </c>
      <c r="J642" s="5" t="s">
        <v>1</v>
      </c>
      <c r="K642" s="5" t="s">
        <v>1</v>
      </c>
      <c r="L642" s="5" t="s">
        <v>1</v>
      </c>
      <c r="M642" s="5" t="s">
        <v>1</v>
      </c>
      <c r="N642" s="5" t="s">
        <v>1</v>
      </c>
      <c r="O642" s="5" t="s">
        <v>1</v>
      </c>
      <c r="P642" s="5" t="s">
        <v>1</v>
      </c>
    </row>
    <row r="643" spans="1:16" x14ac:dyDescent="0.2">
      <c r="A643" s="4">
        <v>692</v>
      </c>
      <c r="B643" s="5" t="s">
        <v>1</v>
      </c>
      <c r="C643" s="5" t="s">
        <v>2638</v>
      </c>
      <c r="D643" s="5" t="s">
        <v>1</v>
      </c>
      <c r="E643" s="5" t="s">
        <v>2639</v>
      </c>
      <c r="F643" s="5" t="s">
        <v>1</v>
      </c>
      <c r="G643" s="5" t="s">
        <v>2640</v>
      </c>
      <c r="H643" s="5" t="s">
        <v>1</v>
      </c>
      <c r="I643" s="5" t="s">
        <v>1661</v>
      </c>
      <c r="J643" s="5" t="s">
        <v>1</v>
      </c>
      <c r="K643" s="5" t="s">
        <v>1</v>
      </c>
      <c r="L643" s="5" t="s">
        <v>1</v>
      </c>
      <c r="M643" s="5" t="s">
        <v>1</v>
      </c>
      <c r="N643" s="5" t="s">
        <v>1</v>
      </c>
      <c r="O643" s="5" t="s">
        <v>1</v>
      </c>
      <c r="P643" s="5" t="s">
        <v>1</v>
      </c>
    </row>
    <row r="644" spans="1:16" x14ac:dyDescent="0.2">
      <c r="A644" s="4">
        <v>693</v>
      </c>
      <c r="B644" s="5" t="s">
        <v>1</v>
      </c>
      <c r="C644" s="5" t="s">
        <v>2641</v>
      </c>
      <c r="D644" s="5" t="s">
        <v>1</v>
      </c>
      <c r="E644" s="5" t="s">
        <v>2642</v>
      </c>
      <c r="F644" s="5" t="s">
        <v>1</v>
      </c>
      <c r="G644" s="5" t="s">
        <v>2643</v>
      </c>
      <c r="H644" s="5" t="s">
        <v>1</v>
      </c>
      <c r="I644" s="5" t="s">
        <v>1661</v>
      </c>
      <c r="J644" s="5" t="s">
        <v>1</v>
      </c>
      <c r="K644" s="5" t="s">
        <v>1</v>
      </c>
      <c r="L644" s="5" t="s">
        <v>1</v>
      </c>
      <c r="M644" s="5" t="s">
        <v>1</v>
      </c>
      <c r="N644" s="5" t="s">
        <v>1</v>
      </c>
      <c r="O644" s="5" t="s">
        <v>1</v>
      </c>
      <c r="P644" s="5" t="s">
        <v>1</v>
      </c>
    </row>
    <row r="645" spans="1:16" x14ac:dyDescent="0.2">
      <c r="A645" s="4">
        <v>694</v>
      </c>
      <c r="B645" s="5" t="s">
        <v>1</v>
      </c>
      <c r="C645" s="5" t="s">
        <v>2644</v>
      </c>
      <c r="D645" s="5" t="s">
        <v>1</v>
      </c>
      <c r="E645" s="5" t="s">
        <v>2645</v>
      </c>
      <c r="F645" s="5" t="s">
        <v>1</v>
      </c>
      <c r="G645" s="5" t="s">
        <v>1728</v>
      </c>
      <c r="H645" s="5" t="s">
        <v>1</v>
      </c>
      <c r="I645" s="5" t="s">
        <v>1661</v>
      </c>
      <c r="J645" s="5" t="s">
        <v>1</v>
      </c>
      <c r="K645" s="5" t="s">
        <v>1</v>
      </c>
      <c r="L645" s="5" t="s">
        <v>1</v>
      </c>
      <c r="M645" s="5" t="s">
        <v>1</v>
      </c>
      <c r="N645" s="5" t="s">
        <v>1</v>
      </c>
      <c r="O645" s="5" t="s">
        <v>1</v>
      </c>
      <c r="P645" s="5" t="s">
        <v>1</v>
      </c>
    </row>
    <row r="646" spans="1:16" x14ac:dyDescent="0.2">
      <c r="A646" s="4">
        <v>695</v>
      </c>
      <c r="B646" s="5" t="s">
        <v>1</v>
      </c>
      <c r="C646" s="5" t="s">
        <v>2646</v>
      </c>
      <c r="D646" s="5" t="s">
        <v>1</v>
      </c>
      <c r="E646" s="5" t="s">
        <v>2647</v>
      </c>
      <c r="F646" s="5" t="s">
        <v>1</v>
      </c>
      <c r="G646" s="5" t="s">
        <v>2648</v>
      </c>
      <c r="H646" s="5" t="s">
        <v>1</v>
      </c>
      <c r="I646" s="5" t="s">
        <v>1661</v>
      </c>
      <c r="J646" s="5" t="s">
        <v>1</v>
      </c>
      <c r="K646" s="5" t="s">
        <v>1</v>
      </c>
      <c r="L646" s="5" t="s">
        <v>1</v>
      </c>
      <c r="M646" s="5" t="s">
        <v>1</v>
      </c>
      <c r="N646" s="5" t="s">
        <v>1</v>
      </c>
      <c r="O646" s="5" t="s">
        <v>1</v>
      </c>
      <c r="P646" s="5" t="s">
        <v>1</v>
      </c>
    </row>
    <row r="647" spans="1:16" x14ac:dyDescent="0.2">
      <c r="A647" s="4">
        <v>696</v>
      </c>
      <c r="B647" s="5" t="s">
        <v>1</v>
      </c>
      <c r="C647" s="5" t="s">
        <v>2649</v>
      </c>
      <c r="D647" s="5" t="s">
        <v>1</v>
      </c>
      <c r="E647" s="5" t="s">
        <v>2650</v>
      </c>
      <c r="F647" s="5" t="s">
        <v>1</v>
      </c>
      <c r="G647" s="5" t="s">
        <v>1653</v>
      </c>
      <c r="H647" s="5" t="s">
        <v>1</v>
      </c>
      <c r="I647" s="5" t="s">
        <v>1661</v>
      </c>
      <c r="J647" s="5" t="s">
        <v>1</v>
      </c>
      <c r="K647" s="5" t="s">
        <v>1</v>
      </c>
      <c r="L647" s="5" t="s">
        <v>1</v>
      </c>
      <c r="M647" s="5" t="s">
        <v>1</v>
      </c>
      <c r="N647" s="5" t="s">
        <v>1</v>
      </c>
      <c r="O647" s="5" t="s">
        <v>1</v>
      </c>
      <c r="P647" s="5" t="s">
        <v>1</v>
      </c>
    </row>
    <row r="648" spans="1:16" x14ac:dyDescent="0.2">
      <c r="A648" s="4">
        <v>697</v>
      </c>
      <c r="B648" s="5" t="s">
        <v>1</v>
      </c>
      <c r="C648" s="5" t="s">
        <v>2651</v>
      </c>
      <c r="D648" s="5" t="s">
        <v>1</v>
      </c>
      <c r="E648" s="5" t="s">
        <v>2652</v>
      </c>
      <c r="F648" s="5" t="s">
        <v>1</v>
      </c>
      <c r="G648" s="5" t="s">
        <v>1716</v>
      </c>
      <c r="H648" s="5" t="s">
        <v>1</v>
      </c>
      <c r="I648" s="5" t="s">
        <v>1661</v>
      </c>
      <c r="J648" s="5" t="s">
        <v>1</v>
      </c>
      <c r="K648" s="5" t="s">
        <v>1</v>
      </c>
      <c r="L648" s="5" t="s">
        <v>1</v>
      </c>
      <c r="M648" s="5" t="s">
        <v>1</v>
      </c>
      <c r="N648" s="5" t="s">
        <v>1</v>
      </c>
      <c r="O648" s="5" t="s">
        <v>1</v>
      </c>
      <c r="P648" s="5" t="s">
        <v>1</v>
      </c>
    </row>
    <row r="649" spans="1:16" x14ac:dyDescent="0.2">
      <c r="A649" s="4">
        <v>698</v>
      </c>
      <c r="B649" s="5" t="s">
        <v>1</v>
      </c>
      <c r="C649" s="5" t="s">
        <v>2653</v>
      </c>
      <c r="D649" s="5" t="s">
        <v>1</v>
      </c>
      <c r="E649" s="5" t="s">
        <v>2654</v>
      </c>
      <c r="F649" s="5" t="s">
        <v>1</v>
      </c>
      <c r="G649" s="5" t="s">
        <v>2655</v>
      </c>
      <c r="H649" s="5" t="s">
        <v>1</v>
      </c>
      <c r="I649" s="5" t="s">
        <v>1661</v>
      </c>
      <c r="J649" s="5" t="s">
        <v>1</v>
      </c>
      <c r="K649" s="5" t="s">
        <v>1</v>
      </c>
      <c r="L649" s="5" t="s">
        <v>1</v>
      </c>
      <c r="M649" s="5" t="s">
        <v>1</v>
      </c>
      <c r="N649" s="5" t="s">
        <v>1</v>
      </c>
      <c r="O649" s="5" t="s">
        <v>1</v>
      </c>
      <c r="P649" s="5" t="s">
        <v>1</v>
      </c>
    </row>
    <row r="650" spans="1:16" x14ac:dyDescent="0.2">
      <c r="A650" s="4">
        <v>699</v>
      </c>
      <c r="B650" s="5" t="s">
        <v>1</v>
      </c>
      <c r="C650" s="5" t="s">
        <v>2656</v>
      </c>
      <c r="D650" s="5" t="s">
        <v>1</v>
      </c>
      <c r="E650" s="5" t="s">
        <v>2657</v>
      </c>
      <c r="F650" s="5" t="s">
        <v>1</v>
      </c>
      <c r="G650" s="5" t="s">
        <v>2658</v>
      </c>
      <c r="H650" s="5" t="s">
        <v>1</v>
      </c>
      <c r="I650" s="5" t="s">
        <v>1661</v>
      </c>
      <c r="J650" s="5" t="s">
        <v>1</v>
      </c>
      <c r="K650" s="5" t="s">
        <v>1</v>
      </c>
      <c r="L650" s="5" t="s">
        <v>1</v>
      </c>
      <c r="M650" s="5" t="s">
        <v>1</v>
      </c>
      <c r="N650" s="5" t="s">
        <v>1</v>
      </c>
      <c r="O650" s="5" t="s">
        <v>1</v>
      </c>
      <c r="P650" s="5" t="s">
        <v>1</v>
      </c>
    </row>
    <row r="651" spans="1:16" x14ac:dyDescent="0.2">
      <c r="A651" s="4">
        <v>700</v>
      </c>
      <c r="B651" s="5" t="s">
        <v>1</v>
      </c>
      <c r="C651" s="5" t="s">
        <v>2659</v>
      </c>
      <c r="D651" s="5" t="s">
        <v>1</v>
      </c>
      <c r="E651" s="5" t="s">
        <v>2660</v>
      </c>
      <c r="F651" s="5" t="s">
        <v>1</v>
      </c>
      <c r="G651" s="5" t="s">
        <v>2661</v>
      </c>
      <c r="H651" s="5" t="s">
        <v>1</v>
      </c>
      <c r="I651" s="5" t="s">
        <v>1661</v>
      </c>
      <c r="J651" s="5" t="s">
        <v>1</v>
      </c>
      <c r="K651" s="5" t="s">
        <v>1</v>
      </c>
      <c r="L651" s="5" t="s">
        <v>1</v>
      </c>
      <c r="M651" s="5" t="s">
        <v>1</v>
      </c>
      <c r="N651" s="5" t="s">
        <v>1</v>
      </c>
      <c r="O651" s="5" t="s">
        <v>1</v>
      </c>
      <c r="P651" s="5" t="s">
        <v>1</v>
      </c>
    </row>
    <row r="652" spans="1:16" x14ac:dyDescent="0.2">
      <c r="A652" s="4">
        <v>701</v>
      </c>
      <c r="B652" s="5" t="s">
        <v>1</v>
      </c>
      <c r="C652" s="5" t="s">
        <v>2662</v>
      </c>
      <c r="D652" s="5" t="s">
        <v>1</v>
      </c>
      <c r="E652" s="5" t="s">
        <v>2663</v>
      </c>
      <c r="F652" s="5" t="s">
        <v>1</v>
      </c>
      <c r="G652" s="5" t="s">
        <v>2664</v>
      </c>
      <c r="H652" s="5" t="s">
        <v>1</v>
      </c>
      <c r="I652" s="5" t="s">
        <v>1661</v>
      </c>
      <c r="J652" s="5" t="s">
        <v>1</v>
      </c>
      <c r="K652" s="5" t="s">
        <v>1</v>
      </c>
      <c r="L652" s="5" t="s">
        <v>1</v>
      </c>
      <c r="M652" s="5" t="s">
        <v>1</v>
      </c>
      <c r="N652" s="5" t="s">
        <v>1</v>
      </c>
      <c r="O652" s="5" t="s">
        <v>1</v>
      </c>
      <c r="P652" s="5" t="s">
        <v>1</v>
      </c>
    </row>
    <row r="653" spans="1:16" x14ac:dyDescent="0.2">
      <c r="A653" s="4">
        <v>702</v>
      </c>
      <c r="B653" s="5" t="s">
        <v>1</v>
      </c>
      <c r="C653" s="5" t="s">
        <v>2665</v>
      </c>
      <c r="D653" s="5" t="s">
        <v>1</v>
      </c>
      <c r="E653" s="5" t="s">
        <v>2666</v>
      </c>
      <c r="F653" s="5" t="s">
        <v>1</v>
      </c>
      <c r="G653" s="5" t="s">
        <v>2667</v>
      </c>
      <c r="H653" s="5" t="s">
        <v>1</v>
      </c>
      <c r="I653" s="5" t="s">
        <v>1661</v>
      </c>
      <c r="J653" s="5" t="s">
        <v>1</v>
      </c>
      <c r="K653" s="5" t="s">
        <v>1</v>
      </c>
      <c r="L653" s="5" t="s">
        <v>1</v>
      </c>
      <c r="M653" s="5" t="s">
        <v>1</v>
      </c>
      <c r="N653" s="5" t="s">
        <v>1</v>
      </c>
      <c r="O653" s="5" t="s">
        <v>1</v>
      </c>
      <c r="P653" s="5" t="s">
        <v>1</v>
      </c>
    </row>
    <row r="654" spans="1:16" x14ac:dyDescent="0.2">
      <c r="A654" s="4">
        <v>703</v>
      </c>
      <c r="B654" s="5" t="s">
        <v>1</v>
      </c>
      <c r="C654" s="5" t="s">
        <v>2668</v>
      </c>
      <c r="D654" s="5" t="s">
        <v>1</v>
      </c>
      <c r="E654" s="5" t="s">
        <v>2669</v>
      </c>
      <c r="F654" s="5" t="s">
        <v>1</v>
      </c>
      <c r="G654" s="5" t="s">
        <v>2670</v>
      </c>
      <c r="H654" s="5" t="s">
        <v>1</v>
      </c>
      <c r="I654" s="5" t="s">
        <v>1661</v>
      </c>
      <c r="J654" s="5" t="s">
        <v>1</v>
      </c>
      <c r="K654" s="5" t="s">
        <v>1</v>
      </c>
      <c r="L654" s="5" t="s">
        <v>1</v>
      </c>
      <c r="M654" s="5" t="s">
        <v>1</v>
      </c>
      <c r="N654" s="5" t="s">
        <v>1</v>
      </c>
      <c r="O654" s="5" t="s">
        <v>1</v>
      </c>
      <c r="P654" s="5" t="s">
        <v>1</v>
      </c>
    </row>
    <row r="655" spans="1:16" x14ac:dyDescent="0.2">
      <c r="A655" s="4">
        <v>704</v>
      </c>
      <c r="B655" s="5" t="s">
        <v>1</v>
      </c>
      <c r="C655" s="5" t="s">
        <v>2671</v>
      </c>
      <c r="D655" s="5" t="s">
        <v>1</v>
      </c>
      <c r="E655" s="5" t="s">
        <v>2672</v>
      </c>
      <c r="F655" s="5" t="s">
        <v>1</v>
      </c>
      <c r="G655" s="5" t="s">
        <v>2673</v>
      </c>
      <c r="H655" s="5" t="s">
        <v>1</v>
      </c>
      <c r="I655" s="5" t="s">
        <v>1661</v>
      </c>
      <c r="J655" s="5" t="s">
        <v>1</v>
      </c>
      <c r="K655" s="5" t="s">
        <v>1</v>
      </c>
      <c r="L655" s="5" t="s">
        <v>1</v>
      </c>
      <c r="M655" s="5" t="s">
        <v>1</v>
      </c>
      <c r="N655" s="5" t="s">
        <v>1</v>
      </c>
      <c r="O655" s="5" t="s">
        <v>1</v>
      </c>
      <c r="P655" s="5" t="s">
        <v>1</v>
      </c>
    </row>
    <row r="656" spans="1:16" x14ac:dyDescent="0.2">
      <c r="A656" s="4">
        <v>705</v>
      </c>
      <c r="B656" s="5" t="s">
        <v>1</v>
      </c>
      <c r="C656" s="5" t="s">
        <v>2674</v>
      </c>
      <c r="D656" s="5" t="s">
        <v>1</v>
      </c>
      <c r="E656" s="5" t="s">
        <v>2675</v>
      </c>
      <c r="F656" s="5" t="s">
        <v>1</v>
      </c>
      <c r="G656" s="5" t="s">
        <v>1724</v>
      </c>
      <c r="H656" s="5" t="s">
        <v>1</v>
      </c>
      <c r="I656" s="5" t="s">
        <v>1661</v>
      </c>
      <c r="J656" s="5" t="s">
        <v>1</v>
      </c>
      <c r="K656" s="5" t="s">
        <v>1</v>
      </c>
      <c r="L656" s="5" t="s">
        <v>1</v>
      </c>
      <c r="M656" s="5" t="s">
        <v>1</v>
      </c>
      <c r="N656" s="5" t="s">
        <v>1</v>
      </c>
      <c r="O656" s="5" t="s">
        <v>1</v>
      </c>
      <c r="P656" s="5" t="s">
        <v>1</v>
      </c>
    </row>
    <row r="657" spans="1:16" x14ac:dyDescent="0.2">
      <c r="A657" s="4">
        <v>706</v>
      </c>
      <c r="B657" s="5" t="s">
        <v>1</v>
      </c>
      <c r="C657" s="5" t="s">
        <v>2676</v>
      </c>
      <c r="D657" s="5" t="s">
        <v>1</v>
      </c>
      <c r="E657" s="5" t="s">
        <v>2677</v>
      </c>
      <c r="F657" s="5" t="s">
        <v>1</v>
      </c>
      <c r="G657" s="5" t="s">
        <v>1708</v>
      </c>
      <c r="H657" s="5" t="s">
        <v>1</v>
      </c>
      <c r="I657" s="5" t="s">
        <v>1661</v>
      </c>
      <c r="J657" s="5" t="s">
        <v>1</v>
      </c>
      <c r="K657" s="5" t="s">
        <v>1</v>
      </c>
      <c r="L657" s="5" t="s">
        <v>1</v>
      </c>
      <c r="M657" s="5" t="s">
        <v>1</v>
      </c>
      <c r="N657" s="5" t="s">
        <v>1</v>
      </c>
      <c r="O657" s="5" t="s">
        <v>1</v>
      </c>
      <c r="P657" s="5" t="s">
        <v>1</v>
      </c>
    </row>
    <row r="658" spans="1:16" x14ac:dyDescent="0.2">
      <c r="A658" s="4">
        <v>707</v>
      </c>
      <c r="B658" s="5" t="s">
        <v>1</v>
      </c>
      <c r="C658" s="5" t="s">
        <v>2678</v>
      </c>
      <c r="D658" s="5" t="s">
        <v>1</v>
      </c>
      <c r="E658" s="5" t="s">
        <v>2679</v>
      </c>
      <c r="F658" s="5" t="s">
        <v>1</v>
      </c>
      <c r="G658" s="5" t="s">
        <v>2680</v>
      </c>
      <c r="H658" s="5" t="s">
        <v>1</v>
      </c>
      <c r="I658" s="5" t="s">
        <v>1661</v>
      </c>
      <c r="J658" s="5" t="s">
        <v>1</v>
      </c>
      <c r="K658" s="5" t="s">
        <v>1</v>
      </c>
      <c r="L658" s="5" t="s">
        <v>1</v>
      </c>
      <c r="M658" s="5" t="s">
        <v>1</v>
      </c>
      <c r="N658" s="5" t="s">
        <v>1</v>
      </c>
      <c r="O658" s="5" t="s">
        <v>1</v>
      </c>
      <c r="P658" s="5" t="s">
        <v>1</v>
      </c>
    </row>
    <row r="659" spans="1:16" x14ac:dyDescent="0.2">
      <c r="A659" s="4">
        <v>708</v>
      </c>
      <c r="B659" s="5" t="s">
        <v>1</v>
      </c>
      <c r="C659" s="5" t="s">
        <v>2681</v>
      </c>
      <c r="D659" s="5" t="s">
        <v>1</v>
      </c>
      <c r="E659" s="5" t="s">
        <v>2682</v>
      </c>
      <c r="F659" s="5" t="s">
        <v>1</v>
      </c>
      <c r="G659" s="5" t="s">
        <v>2683</v>
      </c>
      <c r="H659" s="5" t="s">
        <v>1</v>
      </c>
      <c r="I659" s="5" t="s">
        <v>1661</v>
      </c>
      <c r="J659" s="5" t="s">
        <v>1</v>
      </c>
      <c r="K659" s="5" t="s">
        <v>1</v>
      </c>
      <c r="L659" s="5" t="s">
        <v>1</v>
      </c>
      <c r="M659" s="5" t="s">
        <v>1</v>
      </c>
      <c r="N659" s="5" t="s">
        <v>1</v>
      </c>
      <c r="O659" s="5" t="s">
        <v>1</v>
      </c>
      <c r="P659" s="5" t="s">
        <v>1</v>
      </c>
    </row>
    <row r="660" spans="1:16" x14ac:dyDescent="0.2">
      <c r="A660" s="4">
        <v>709</v>
      </c>
      <c r="B660" s="5" t="s">
        <v>1</v>
      </c>
      <c r="C660" s="5" t="s">
        <v>2684</v>
      </c>
      <c r="D660" s="5" t="s">
        <v>1</v>
      </c>
      <c r="E660" s="5" t="s">
        <v>2685</v>
      </c>
      <c r="F660" s="5" t="s">
        <v>1</v>
      </c>
      <c r="G660" s="5" t="s">
        <v>2683</v>
      </c>
      <c r="H660" s="5" t="s">
        <v>1</v>
      </c>
      <c r="I660" s="5" t="s">
        <v>1661</v>
      </c>
      <c r="J660" s="5" t="s">
        <v>1</v>
      </c>
      <c r="K660" s="5" t="s">
        <v>1</v>
      </c>
      <c r="L660" s="5" t="s">
        <v>1</v>
      </c>
      <c r="M660" s="5" t="s">
        <v>1</v>
      </c>
      <c r="N660" s="5" t="s">
        <v>1</v>
      </c>
      <c r="O660" s="5" t="s">
        <v>1</v>
      </c>
      <c r="P660" s="5" t="s">
        <v>1</v>
      </c>
    </row>
    <row r="661" spans="1:16" x14ac:dyDescent="0.2">
      <c r="A661" s="4">
        <v>710</v>
      </c>
      <c r="B661" s="5" t="s">
        <v>1</v>
      </c>
      <c r="C661" s="5" t="s">
        <v>2686</v>
      </c>
      <c r="D661" s="5" t="s">
        <v>1</v>
      </c>
      <c r="E661" s="5" t="s">
        <v>2687</v>
      </c>
      <c r="F661" s="5" t="s">
        <v>1</v>
      </c>
      <c r="G661" s="5" t="s">
        <v>2683</v>
      </c>
      <c r="H661" s="5" t="s">
        <v>1</v>
      </c>
      <c r="I661" s="5" t="s">
        <v>1661</v>
      </c>
      <c r="J661" s="5" t="s">
        <v>1</v>
      </c>
      <c r="K661" s="5" t="s">
        <v>1</v>
      </c>
      <c r="L661" s="5" t="s">
        <v>1</v>
      </c>
      <c r="M661" s="5" t="s">
        <v>1</v>
      </c>
      <c r="N661" s="5" t="s">
        <v>1</v>
      </c>
      <c r="O661" s="5" t="s">
        <v>1</v>
      </c>
      <c r="P661" s="5" t="s">
        <v>1</v>
      </c>
    </row>
    <row r="662" spans="1:16" x14ac:dyDescent="0.2">
      <c r="A662" s="4">
        <v>711</v>
      </c>
      <c r="B662" s="5" t="s">
        <v>1</v>
      </c>
      <c r="C662" s="5" t="s">
        <v>2688</v>
      </c>
      <c r="D662" s="5" t="s">
        <v>1</v>
      </c>
      <c r="E662" s="5" t="s">
        <v>2689</v>
      </c>
      <c r="F662" s="5" t="s">
        <v>1</v>
      </c>
      <c r="G662" s="5" t="s">
        <v>2683</v>
      </c>
      <c r="H662" s="5" t="s">
        <v>1</v>
      </c>
      <c r="I662" s="5" t="s">
        <v>1661</v>
      </c>
      <c r="J662" s="5" t="s">
        <v>1</v>
      </c>
      <c r="K662" s="5" t="s">
        <v>1</v>
      </c>
      <c r="L662" s="5" t="s">
        <v>1</v>
      </c>
      <c r="M662" s="5" t="s">
        <v>1</v>
      </c>
      <c r="N662" s="5" t="s">
        <v>1</v>
      </c>
      <c r="O662" s="5" t="s">
        <v>1</v>
      </c>
      <c r="P662" s="5" t="s">
        <v>1</v>
      </c>
    </row>
    <row r="663" spans="1:16" x14ac:dyDescent="0.2">
      <c r="A663" s="4">
        <v>712</v>
      </c>
      <c r="B663" s="5" t="s">
        <v>1</v>
      </c>
      <c r="C663" s="5" t="s">
        <v>2690</v>
      </c>
      <c r="D663" s="5" t="s">
        <v>1</v>
      </c>
      <c r="E663" s="5" t="s">
        <v>2691</v>
      </c>
      <c r="F663" s="5" t="s">
        <v>1</v>
      </c>
      <c r="G663" s="5" t="s">
        <v>2620</v>
      </c>
      <c r="H663" s="5" t="s">
        <v>1</v>
      </c>
      <c r="I663" s="5" t="s">
        <v>1661</v>
      </c>
      <c r="J663" s="5" t="s">
        <v>1</v>
      </c>
      <c r="K663" s="5" t="s">
        <v>1</v>
      </c>
      <c r="L663" s="5" t="s">
        <v>1</v>
      </c>
      <c r="M663" s="5" t="s">
        <v>1</v>
      </c>
      <c r="N663" s="5" t="s">
        <v>1</v>
      </c>
      <c r="O663" s="5" t="s">
        <v>1</v>
      </c>
      <c r="P663" s="5" t="s">
        <v>1</v>
      </c>
    </row>
    <row r="664" spans="1:16" x14ac:dyDescent="0.2">
      <c r="A664" s="4">
        <v>713</v>
      </c>
      <c r="B664" s="5" t="s">
        <v>1</v>
      </c>
      <c r="C664" s="5" t="s">
        <v>2692</v>
      </c>
      <c r="D664" s="5" t="s">
        <v>1</v>
      </c>
      <c r="E664" s="5" t="s">
        <v>2693</v>
      </c>
      <c r="F664" s="5" t="s">
        <v>1</v>
      </c>
      <c r="G664" s="5" t="s">
        <v>2694</v>
      </c>
      <c r="H664" s="5" t="s">
        <v>1</v>
      </c>
      <c r="I664" s="5" t="s">
        <v>1661</v>
      </c>
      <c r="J664" s="5" t="s">
        <v>1</v>
      </c>
      <c r="K664" s="5" t="s">
        <v>1</v>
      </c>
      <c r="L664" s="5" t="s">
        <v>1</v>
      </c>
      <c r="M664" s="5" t="s">
        <v>1</v>
      </c>
      <c r="N664" s="5" t="s">
        <v>1</v>
      </c>
      <c r="O664" s="5" t="s">
        <v>1</v>
      </c>
      <c r="P664" s="5" t="s">
        <v>1</v>
      </c>
    </row>
    <row r="665" spans="1:16" x14ac:dyDescent="0.2">
      <c r="A665" s="4">
        <v>714</v>
      </c>
      <c r="B665" s="5" t="s">
        <v>1</v>
      </c>
      <c r="C665" s="5" t="s">
        <v>2695</v>
      </c>
      <c r="D665" s="5" t="s">
        <v>1</v>
      </c>
      <c r="E665" s="5" t="s">
        <v>2696</v>
      </c>
      <c r="F665" s="5" t="s">
        <v>1</v>
      </c>
      <c r="G665" s="5" t="s">
        <v>1700</v>
      </c>
      <c r="H665" s="5" t="s">
        <v>1</v>
      </c>
      <c r="I665" s="5" t="s">
        <v>1661</v>
      </c>
      <c r="J665" s="5" t="s">
        <v>1</v>
      </c>
      <c r="K665" s="5" t="s">
        <v>1</v>
      </c>
      <c r="L665" s="5" t="s">
        <v>1</v>
      </c>
      <c r="M665" s="5" t="s">
        <v>1</v>
      </c>
      <c r="N665" s="5" t="s">
        <v>1</v>
      </c>
      <c r="O665" s="5" t="s">
        <v>1</v>
      </c>
      <c r="P665" s="5" t="s">
        <v>1</v>
      </c>
    </row>
    <row r="666" spans="1:16" x14ac:dyDescent="0.2">
      <c r="A666" s="4">
        <v>715</v>
      </c>
      <c r="B666" s="5" t="s">
        <v>1</v>
      </c>
      <c r="C666" s="5" t="s">
        <v>2697</v>
      </c>
      <c r="D666" s="5" t="s">
        <v>1</v>
      </c>
      <c r="E666" s="5" t="s">
        <v>2698</v>
      </c>
      <c r="F666" s="5" t="s">
        <v>1</v>
      </c>
      <c r="G666" s="5" t="s">
        <v>1700</v>
      </c>
      <c r="H666" s="5" t="s">
        <v>1</v>
      </c>
      <c r="I666" s="5" t="s">
        <v>1661</v>
      </c>
      <c r="J666" s="5" t="s">
        <v>1</v>
      </c>
      <c r="K666" s="5" t="s">
        <v>1</v>
      </c>
      <c r="L666" s="5" t="s">
        <v>1</v>
      </c>
      <c r="M666" s="5" t="s">
        <v>1</v>
      </c>
      <c r="N666" s="5" t="s">
        <v>1</v>
      </c>
      <c r="O666" s="5" t="s">
        <v>1</v>
      </c>
      <c r="P666" s="5" t="s">
        <v>1</v>
      </c>
    </row>
    <row r="667" spans="1:16" x14ac:dyDescent="0.2">
      <c r="A667" s="4">
        <v>716</v>
      </c>
      <c r="B667" s="5" t="s">
        <v>1</v>
      </c>
      <c r="C667" s="5" t="s">
        <v>2699</v>
      </c>
      <c r="D667" s="5" t="s">
        <v>1</v>
      </c>
      <c r="E667" s="5" t="s">
        <v>2700</v>
      </c>
      <c r="F667" s="5" t="s">
        <v>1</v>
      </c>
      <c r="G667" s="5" t="s">
        <v>2701</v>
      </c>
      <c r="H667" s="5" t="s">
        <v>1</v>
      </c>
      <c r="I667" s="5" t="s">
        <v>1661</v>
      </c>
      <c r="J667" s="5" t="s">
        <v>1</v>
      </c>
      <c r="K667" s="5" t="s">
        <v>1</v>
      </c>
      <c r="L667" s="5" t="s">
        <v>1</v>
      </c>
      <c r="M667" s="5" t="s">
        <v>1</v>
      </c>
      <c r="N667" s="5" t="s">
        <v>1</v>
      </c>
      <c r="O667" s="5" t="s">
        <v>1</v>
      </c>
      <c r="P667" s="5" t="s">
        <v>1</v>
      </c>
    </row>
    <row r="668" spans="1:16" x14ac:dyDescent="0.2">
      <c r="A668" s="4">
        <v>717</v>
      </c>
      <c r="B668" s="5" t="s">
        <v>1</v>
      </c>
      <c r="C668" s="5" t="s">
        <v>2702</v>
      </c>
      <c r="D668" s="5" t="s">
        <v>1</v>
      </c>
      <c r="E668" s="5" t="s">
        <v>2703</v>
      </c>
      <c r="F668" s="5" t="s">
        <v>1</v>
      </c>
      <c r="G668" s="5" t="s">
        <v>2704</v>
      </c>
      <c r="H668" s="5" t="s">
        <v>1</v>
      </c>
      <c r="I668" s="5" t="s">
        <v>1661</v>
      </c>
      <c r="J668" s="5" t="s">
        <v>1</v>
      </c>
      <c r="K668" s="5" t="s">
        <v>1</v>
      </c>
      <c r="L668" s="5" t="s">
        <v>1</v>
      </c>
      <c r="M668" s="5" t="s">
        <v>1</v>
      </c>
      <c r="N668" s="5" t="s">
        <v>1</v>
      </c>
      <c r="O668" s="5" t="s">
        <v>1</v>
      </c>
      <c r="P668" s="5" t="s">
        <v>1</v>
      </c>
    </row>
    <row r="669" spans="1:16" x14ac:dyDescent="0.2">
      <c r="A669" s="4">
        <v>718</v>
      </c>
      <c r="B669" s="5" t="s">
        <v>1</v>
      </c>
      <c r="C669" s="5" t="s">
        <v>2705</v>
      </c>
      <c r="D669" s="5" t="s">
        <v>1</v>
      </c>
      <c r="E669" s="5" t="s">
        <v>2706</v>
      </c>
      <c r="F669" s="5" t="s">
        <v>1</v>
      </c>
      <c r="G669" s="5" t="s">
        <v>2707</v>
      </c>
      <c r="H669" s="5" t="s">
        <v>1</v>
      </c>
      <c r="I669" s="5" t="s">
        <v>1661</v>
      </c>
      <c r="J669" s="5" t="s">
        <v>1</v>
      </c>
      <c r="K669" s="5" t="s">
        <v>1</v>
      </c>
      <c r="L669" s="5" t="s">
        <v>1</v>
      </c>
      <c r="M669" s="5" t="s">
        <v>1</v>
      </c>
      <c r="N669" s="5" t="s">
        <v>1</v>
      </c>
      <c r="O669" s="5" t="s">
        <v>1</v>
      </c>
      <c r="P669" s="5" t="s">
        <v>1</v>
      </c>
    </row>
    <row r="670" spans="1:16" x14ac:dyDescent="0.2">
      <c r="A670" s="4">
        <v>719</v>
      </c>
      <c r="B670" s="5" t="s">
        <v>1</v>
      </c>
      <c r="C670" s="5" t="s">
        <v>2708</v>
      </c>
      <c r="D670" s="5" t="s">
        <v>1</v>
      </c>
      <c r="E670" s="5" t="s">
        <v>2709</v>
      </c>
      <c r="F670" s="5" t="s">
        <v>1</v>
      </c>
      <c r="G670" s="5" t="s">
        <v>1732</v>
      </c>
      <c r="H670" s="5" t="s">
        <v>1</v>
      </c>
      <c r="I670" s="5" t="s">
        <v>1661</v>
      </c>
      <c r="J670" s="5" t="s">
        <v>1</v>
      </c>
      <c r="K670" s="5" t="s">
        <v>1</v>
      </c>
      <c r="L670" s="5" t="s">
        <v>1</v>
      </c>
      <c r="M670" s="5" t="s">
        <v>1</v>
      </c>
      <c r="N670" s="5" t="s">
        <v>1</v>
      </c>
      <c r="O670" s="5" t="s">
        <v>1</v>
      </c>
      <c r="P670" s="5" t="s">
        <v>1</v>
      </c>
    </row>
    <row r="671" spans="1:16" x14ac:dyDescent="0.2">
      <c r="A671" s="4">
        <v>720</v>
      </c>
      <c r="B671" s="5" t="s">
        <v>1</v>
      </c>
      <c r="C671" s="5" t="s">
        <v>2710</v>
      </c>
      <c r="D671" s="5" t="s">
        <v>1</v>
      </c>
      <c r="E671" s="5" t="s">
        <v>2711</v>
      </c>
      <c r="F671" s="5" t="s">
        <v>1</v>
      </c>
      <c r="G671" s="5" t="s">
        <v>1741</v>
      </c>
      <c r="H671" s="5" t="s">
        <v>1</v>
      </c>
      <c r="I671" s="5" t="s">
        <v>1661</v>
      </c>
      <c r="J671" s="5" t="s">
        <v>1</v>
      </c>
      <c r="K671" s="5" t="s">
        <v>1</v>
      </c>
      <c r="L671" s="5" t="s">
        <v>1</v>
      </c>
      <c r="M671" s="5" t="s">
        <v>1</v>
      </c>
      <c r="N671" s="5" t="s">
        <v>1</v>
      </c>
      <c r="O671" s="5" t="s">
        <v>1</v>
      </c>
      <c r="P671" s="5" t="s">
        <v>1</v>
      </c>
    </row>
    <row r="672" spans="1:16" x14ac:dyDescent="0.2">
      <c r="A672" s="4">
        <v>721</v>
      </c>
      <c r="B672" s="5" t="s">
        <v>1</v>
      </c>
      <c r="C672" s="5" t="s">
        <v>2712</v>
      </c>
      <c r="D672" s="5" t="s">
        <v>1</v>
      </c>
      <c r="E672" s="5" t="s">
        <v>2332</v>
      </c>
      <c r="F672" s="5" t="s">
        <v>1</v>
      </c>
      <c r="G672" s="5" t="s">
        <v>1653</v>
      </c>
      <c r="H672" s="5" t="s">
        <v>1</v>
      </c>
      <c r="I672" s="5" t="s">
        <v>1661</v>
      </c>
      <c r="J672" s="5" t="s">
        <v>1</v>
      </c>
      <c r="K672" s="5" t="s">
        <v>1</v>
      </c>
      <c r="L672" s="5" t="s">
        <v>1</v>
      </c>
      <c r="M672" s="5" t="s">
        <v>1</v>
      </c>
      <c r="N672" s="5" t="s">
        <v>1</v>
      </c>
      <c r="O672" s="5" t="s">
        <v>1</v>
      </c>
      <c r="P672" s="5" t="s">
        <v>1</v>
      </c>
    </row>
    <row r="673" spans="1:16" x14ac:dyDescent="0.2">
      <c r="A673" s="4">
        <v>722</v>
      </c>
      <c r="B673" s="5" t="s">
        <v>1</v>
      </c>
      <c r="C673" s="5" t="s">
        <v>2713</v>
      </c>
      <c r="D673" s="5" t="s">
        <v>1</v>
      </c>
      <c r="E673" s="5" t="s">
        <v>2714</v>
      </c>
      <c r="F673" s="5" t="s">
        <v>1</v>
      </c>
      <c r="G673" s="5" t="s">
        <v>1802</v>
      </c>
      <c r="H673" s="5" t="s">
        <v>1</v>
      </c>
      <c r="I673" s="5" t="s">
        <v>1661</v>
      </c>
      <c r="J673" s="5" t="s">
        <v>1</v>
      </c>
      <c r="K673" s="5" t="s">
        <v>1</v>
      </c>
      <c r="L673" s="5" t="s">
        <v>1</v>
      </c>
      <c r="M673" s="5" t="s">
        <v>1</v>
      </c>
      <c r="N673" s="5" t="s">
        <v>1</v>
      </c>
      <c r="O673" s="5" t="s">
        <v>1</v>
      </c>
      <c r="P673" s="5" t="s">
        <v>1</v>
      </c>
    </row>
    <row r="674" spans="1:16" x14ac:dyDescent="0.2">
      <c r="A674" s="4">
        <v>723</v>
      </c>
      <c r="B674" s="5" t="s">
        <v>1</v>
      </c>
      <c r="C674" s="5" t="s">
        <v>2715</v>
      </c>
      <c r="D674" s="5" t="s">
        <v>1</v>
      </c>
      <c r="E674" s="5" t="s">
        <v>2716</v>
      </c>
      <c r="F674" s="5" t="s">
        <v>1</v>
      </c>
      <c r="G674" s="5" t="s">
        <v>2717</v>
      </c>
      <c r="H674" s="5" t="s">
        <v>1</v>
      </c>
      <c r="I674" s="5" t="s">
        <v>1661</v>
      </c>
      <c r="J674" s="5" t="s">
        <v>1</v>
      </c>
      <c r="K674" s="5" t="s">
        <v>1</v>
      </c>
      <c r="L674" s="5" t="s">
        <v>1</v>
      </c>
      <c r="M674" s="5" t="s">
        <v>1</v>
      </c>
      <c r="N674" s="5" t="s">
        <v>1</v>
      </c>
      <c r="O674" s="5" t="s">
        <v>1</v>
      </c>
      <c r="P674" s="5" t="s">
        <v>1</v>
      </c>
    </row>
    <row r="675" spans="1:16" x14ac:dyDescent="0.2">
      <c r="A675" s="4">
        <v>724</v>
      </c>
      <c r="B675" s="5" t="s">
        <v>1</v>
      </c>
      <c r="C675" s="5" t="s">
        <v>2718</v>
      </c>
      <c r="D675" s="5" t="s">
        <v>1</v>
      </c>
      <c r="E675" s="5" t="s">
        <v>2645</v>
      </c>
      <c r="F675" s="5" t="s">
        <v>1</v>
      </c>
      <c r="G675" s="5" t="s">
        <v>1728</v>
      </c>
      <c r="H675" s="5" t="s">
        <v>1</v>
      </c>
      <c r="I675" s="5" t="s">
        <v>1661</v>
      </c>
      <c r="J675" s="5" t="s">
        <v>1</v>
      </c>
      <c r="K675" s="5" t="s">
        <v>1</v>
      </c>
      <c r="L675" s="5" t="s">
        <v>1</v>
      </c>
      <c r="M675" s="5" t="s">
        <v>1</v>
      </c>
      <c r="N675" s="5" t="s">
        <v>1</v>
      </c>
      <c r="O675" s="5" t="s">
        <v>1</v>
      </c>
      <c r="P675" s="5" t="s">
        <v>1</v>
      </c>
    </row>
    <row r="676" spans="1:16" x14ac:dyDescent="0.2">
      <c r="A676" s="4">
        <v>725</v>
      </c>
      <c r="B676" s="5" t="s">
        <v>1</v>
      </c>
      <c r="C676" s="5" t="s">
        <v>2719</v>
      </c>
      <c r="D676" s="5" t="s">
        <v>1</v>
      </c>
      <c r="E676" s="5" t="s">
        <v>2720</v>
      </c>
      <c r="F676" s="5" t="s">
        <v>1</v>
      </c>
      <c r="G676" s="5" t="s">
        <v>2721</v>
      </c>
      <c r="H676" s="5" t="s">
        <v>1</v>
      </c>
      <c r="I676" s="5" t="s">
        <v>1661</v>
      </c>
      <c r="J676" s="5" t="s">
        <v>1</v>
      </c>
      <c r="K676" s="5" t="s">
        <v>1</v>
      </c>
      <c r="L676" s="5" t="s">
        <v>1</v>
      </c>
      <c r="M676" s="5" t="s">
        <v>1</v>
      </c>
      <c r="N676" s="5" t="s">
        <v>1</v>
      </c>
      <c r="O676" s="5" t="s">
        <v>1</v>
      </c>
      <c r="P676" s="5" t="s">
        <v>1</v>
      </c>
    </row>
    <row r="677" spans="1:16" x14ac:dyDescent="0.2">
      <c r="A677" s="4">
        <v>726</v>
      </c>
      <c r="B677" s="5" t="s">
        <v>1</v>
      </c>
      <c r="C677" s="5" t="s">
        <v>2722</v>
      </c>
      <c r="D677" s="5" t="s">
        <v>1</v>
      </c>
      <c r="E677" s="5" t="s">
        <v>1719</v>
      </c>
      <c r="F677" s="5" t="s">
        <v>1</v>
      </c>
      <c r="G677" s="5" t="s">
        <v>1720</v>
      </c>
      <c r="H677" s="5" t="s">
        <v>1</v>
      </c>
      <c r="I677" s="5" t="s">
        <v>1661</v>
      </c>
      <c r="J677" s="5" t="s">
        <v>1</v>
      </c>
      <c r="K677" s="5" t="s">
        <v>1</v>
      </c>
      <c r="L677" s="5" t="s">
        <v>1</v>
      </c>
      <c r="M677" s="5" t="s">
        <v>1</v>
      </c>
      <c r="N677" s="5" t="s">
        <v>1</v>
      </c>
      <c r="O677" s="5" t="s">
        <v>1</v>
      </c>
      <c r="P677" s="5" t="s">
        <v>1</v>
      </c>
    </row>
    <row r="678" spans="1:16" x14ac:dyDescent="0.2">
      <c r="A678" s="4">
        <v>727</v>
      </c>
      <c r="B678" s="5" t="s">
        <v>1</v>
      </c>
      <c r="C678" s="5" t="s">
        <v>2723</v>
      </c>
      <c r="D678" s="5" t="s">
        <v>1</v>
      </c>
      <c r="E678" s="5" t="s">
        <v>2724</v>
      </c>
      <c r="F678" s="5" t="s">
        <v>1</v>
      </c>
      <c r="G678" s="5" t="s">
        <v>2637</v>
      </c>
      <c r="H678" s="5" t="s">
        <v>1</v>
      </c>
      <c r="I678" s="5" t="s">
        <v>1661</v>
      </c>
      <c r="J678" s="5" t="s">
        <v>1</v>
      </c>
      <c r="K678" s="5" t="s">
        <v>1</v>
      </c>
      <c r="L678" s="5" t="s">
        <v>1</v>
      </c>
      <c r="M678" s="5" t="s">
        <v>1</v>
      </c>
      <c r="N678" s="5" t="s">
        <v>1</v>
      </c>
      <c r="O678" s="5" t="s">
        <v>1</v>
      </c>
      <c r="P678" s="5" t="s">
        <v>1</v>
      </c>
    </row>
    <row r="679" spans="1:16" x14ac:dyDescent="0.2">
      <c r="A679" s="4">
        <v>728</v>
      </c>
      <c r="B679" s="5" t="s">
        <v>1</v>
      </c>
      <c r="C679" s="5" t="s">
        <v>2725</v>
      </c>
      <c r="D679" s="5" t="s">
        <v>1</v>
      </c>
      <c r="E679" s="5" t="s">
        <v>2726</v>
      </c>
      <c r="F679" s="5" t="s">
        <v>1</v>
      </c>
      <c r="G679" s="5" t="s">
        <v>2727</v>
      </c>
      <c r="H679" s="5" t="s">
        <v>1</v>
      </c>
      <c r="I679" s="5" t="s">
        <v>1661</v>
      </c>
      <c r="J679" s="5" t="s">
        <v>1</v>
      </c>
      <c r="K679" s="5" t="s">
        <v>1</v>
      </c>
      <c r="L679" s="5" t="s">
        <v>1</v>
      </c>
      <c r="M679" s="5" t="s">
        <v>1</v>
      </c>
      <c r="N679" s="5" t="s">
        <v>1</v>
      </c>
      <c r="O679" s="5" t="s">
        <v>1</v>
      </c>
      <c r="P679" s="5" t="s">
        <v>1</v>
      </c>
    </row>
    <row r="680" spans="1:16" x14ac:dyDescent="0.2">
      <c r="A680" s="4">
        <v>729</v>
      </c>
      <c r="B680" s="5" t="s">
        <v>1</v>
      </c>
      <c r="C680" s="5" t="s">
        <v>2728</v>
      </c>
      <c r="D680" s="5" t="s">
        <v>1</v>
      </c>
      <c r="E680" s="5" t="s">
        <v>2729</v>
      </c>
      <c r="F680" s="5" t="s">
        <v>1</v>
      </c>
      <c r="G680" s="5" t="s">
        <v>2730</v>
      </c>
      <c r="H680" s="5" t="s">
        <v>1</v>
      </c>
      <c r="I680" s="5" t="s">
        <v>1661</v>
      </c>
      <c r="J680" s="5" t="s">
        <v>1</v>
      </c>
      <c r="K680" s="5" t="s">
        <v>1</v>
      </c>
      <c r="L680" s="5" t="s">
        <v>1</v>
      </c>
      <c r="M680" s="5" t="s">
        <v>1</v>
      </c>
      <c r="N680" s="5" t="s">
        <v>1</v>
      </c>
      <c r="O680" s="5" t="s">
        <v>1</v>
      </c>
      <c r="P680" s="5" t="s">
        <v>1</v>
      </c>
    </row>
    <row r="681" spans="1:16" x14ac:dyDescent="0.2">
      <c r="A681" s="4">
        <v>730</v>
      </c>
      <c r="B681" s="5" t="s">
        <v>1</v>
      </c>
      <c r="C681" s="5" t="s">
        <v>2731</v>
      </c>
      <c r="D681" s="5" t="s">
        <v>1</v>
      </c>
      <c r="E681" s="5" t="s">
        <v>2732</v>
      </c>
      <c r="F681" s="5" t="s">
        <v>1</v>
      </c>
      <c r="G681" s="5" t="s">
        <v>2733</v>
      </c>
      <c r="H681" s="5" t="s">
        <v>1</v>
      </c>
      <c r="I681" s="5" t="s">
        <v>1661</v>
      </c>
      <c r="J681" s="5" t="s">
        <v>1</v>
      </c>
      <c r="K681" s="5" t="s">
        <v>1</v>
      </c>
      <c r="L681" s="5" t="s">
        <v>1</v>
      </c>
      <c r="M681" s="5" t="s">
        <v>1</v>
      </c>
      <c r="N681" s="5" t="s">
        <v>1</v>
      </c>
      <c r="O681" s="5" t="s">
        <v>1</v>
      </c>
      <c r="P681" s="5" t="s">
        <v>1</v>
      </c>
    </row>
    <row r="682" spans="1:16" x14ac:dyDescent="0.2">
      <c r="A682" s="4">
        <v>731</v>
      </c>
      <c r="B682" s="5" t="s">
        <v>1</v>
      </c>
      <c r="C682" s="5" t="s">
        <v>2734</v>
      </c>
      <c r="D682" s="5" t="s">
        <v>1</v>
      </c>
      <c r="E682" s="5" t="s">
        <v>2735</v>
      </c>
      <c r="F682" s="5" t="s">
        <v>1</v>
      </c>
      <c r="G682" s="5" t="s">
        <v>2736</v>
      </c>
      <c r="H682" s="5" t="s">
        <v>1</v>
      </c>
      <c r="I682" s="5" t="s">
        <v>1661</v>
      </c>
      <c r="J682" s="5" t="s">
        <v>1</v>
      </c>
      <c r="K682" s="5" t="s">
        <v>1</v>
      </c>
      <c r="L682" s="5" t="s">
        <v>1</v>
      </c>
      <c r="M682" s="5" t="s">
        <v>1</v>
      </c>
      <c r="N682" s="5" t="s">
        <v>1</v>
      </c>
      <c r="O682" s="5" t="s">
        <v>1</v>
      </c>
      <c r="P682" s="5" t="s">
        <v>1</v>
      </c>
    </row>
    <row r="683" spans="1:16" x14ac:dyDescent="0.2">
      <c r="A683" s="4">
        <v>732</v>
      </c>
      <c r="B683" s="5" t="s">
        <v>1</v>
      </c>
      <c r="C683" s="5" t="s">
        <v>2737</v>
      </c>
      <c r="D683" s="5" t="s">
        <v>1</v>
      </c>
      <c r="E683" s="5" t="s">
        <v>2738</v>
      </c>
      <c r="F683" s="5" t="s">
        <v>1</v>
      </c>
      <c r="G683" s="5" t="s">
        <v>1</v>
      </c>
      <c r="H683" s="5" t="s">
        <v>1</v>
      </c>
      <c r="I683" s="5" t="s">
        <v>1661</v>
      </c>
      <c r="J683" s="5" t="s">
        <v>1</v>
      </c>
      <c r="K683" s="5" t="s">
        <v>1</v>
      </c>
      <c r="L683" s="5" t="s">
        <v>1</v>
      </c>
      <c r="M683" s="5" t="s">
        <v>1</v>
      </c>
      <c r="N683" s="5" t="s">
        <v>1</v>
      </c>
      <c r="O683" s="5" t="s">
        <v>1</v>
      </c>
      <c r="P683" s="5" t="s">
        <v>1</v>
      </c>
    </row>
    <row r="684" spans="1:16" x14ac:dyDescent="0.2">
      <c r="A684" s="4">
        <v>769</v>
      </c>
      <c r="B684" s="5" t="s">
        <v>1</v>
      </c>
      <c r="C684" s="5" t="s">
        <v>2739</v>
      </c>
      <c r="D684" s="5" t="s">
        <v>1</v>
      </c>
      <c r="E684" s="5" t="s">
        <v>1855</v>
      </c>
      <c r="F684" s="5" t="s">
        <v>1</v>
      </c>
      <c r="G684" s="5" t="s">
        <v>1</v>
      </c>
      <c r="H684" s="5" t="s">
        <v>1</v>
      </c>
      <c r="I684" s="5" t="s">
        <v>269</v>
      </c>
      <c r="J684" s="5" t="s">
        <v>1</v>
      </c>
      <c r="K684" s="5" t="s">
        <v>1</v>
      </c>
      <c r="L684" s="5" t="s">
        <v>1</v>
      </c>
      <c r="M684" s="5" t="s">
        <v>1</v>
      </c>
      <c r="N684" s="5" t="s">
        <v>1</v>
      </c>
      <c r="O684" s="5" t="s">
        <v>1</v>
      </c>
      <c r="P684" s="5" t="s">
        <v>1</v>
      </c>
    </row>
    <row r="685" spans="1:16" x14ac:dyDescent="0.2">
      <c r="A685" s="4">
        <v>790</v>
      </c>
      <c r="B685" s="5" t="s">
        <v>1</v>
      </c>
      <c r="C685" s="5" t="s">
        <v>2740</v>
      </c>
      <c r="D685" s="5" t="s">
        <v>1</v>
      </c>
      <c r="E685" s="5" t="s">
        <v>3</v>
      </c>
      <c r="F685" s="5" t="s">
        <v>1</v>
      </c>
      <c r="G685" s="5" t="s">
        <v>1</v>
      </c>
      <c r="H685" s="5" t="s">
        <v>1</v>
      </c>
      <c r="I685" s="5" t="s">
        <v>269</v>
      </c>
      <c r="J685" s="5" t="s">
        <v>1</v>
      </c>
      <c r="K685" s="5" t="s">
        <v>1</v>
      </c>
      <c r="L685" s="5" t="s">
        <v>1</v>
      </c>
      <c r="M685" s="5" t="s">
        <v>1</v>
      </c>
      <c r="N685" s="5" t="s">
        <v>1</v>
      </c>
      <c r="O685" s="5" t="s">
        <v>1</v>
      </c>
      <c r="P685" s="5" t="s">
        <v>1</v>
      </c>
    </row>
    <row r="686" spans="1:16" x14ac:dyDescent="0.2">
      <c r="A686" s="4">
        <v>743</v>
      </c>
      <c r="B686" s="5" t="s">
        <v>2744</v>
      </c>
      <c r="C686" s="5" t="s">
        <v>2741</v>
      </c>
      <c r="D686" s="5" t="s">
        <v>1</v>
      </c>
      <c r="E686" s="5" t="s">
        <v>2742</v>
      </c>
      <c r="F686" s="5" t="s">
        <v>1</v>
      </c>
      <c r="G686" s="5" t="s">
        <v>2743</v>
      </c>
      <c r="H686" s="5" t="s">
        <v>2745</v>
      </c>
      <c r="I686" s="5" t="s">
        <v>1661</v>
      </c>
      <c r="J686" s="5" t="s">
        <v>1</v>
      </c>
      <c r="K686" s="5" t="s">
        <v>1</v>
      </c>
      <c r="L686" s="5" t="s">
        <v>1</v>
      </c>
      <c r="M686" s="5" t="s">
        <v>1</v>
      </c>
      <c r="N686" s="5" t="s">
        <v>1</v>
      </c>
      <c r="O686" s="5" t="s">
        <v>1</v>
      </c>
      <c r="P686" s="5" t="s">
        <v>1</v>
      </c>
    </row>
    <row r="687" spans="1:16" x14ac:dyDescent="0.2">
      <c r="A687" s="4">
        <v>744</v>
      </c>
      <c r="B687" s="5" t="s">
        <v>2749</v>
      </c>
      <c r="C687" s="5" t="s">
        <v>2746</v>
      </c>
      <c r="D687" s="5" t="s">
        <v>1</v>
      </c>
      <c r="E687" s="5" t="s">
        <v>2747</v>
      </c>
      <c r="F687" s="5" t="s">
        <v>1</v>
      </c>
      <c r="G687" s="5" t="s">
        <v>2748</v>
      </c>
      <c r="H687" s="5" t="s">
        <v>216</v>
      </c>
      <c r="I687" s="5" t="s">
        <v>1661</v>
      </c>
      <c r="J687" s="5" t="s">
        <v>1</v>
      </c>
      <c r="K687" s="5" t="s">
        <v>1</v>
      </c>
      <c r="L687" s="5" t="s">
        <v>1</v>
      </c>
      <c r="M687" s="5" t="s">
        <v>1</v>
      </c>
      <c r="N687" s="5" t="s">
        <v>1</v>
      </c>
      <c r="O687" s="5" t="s">
        <v>1</v>
      </c>
      <c r="P687" s="5" t="s">
        <v>1</v>
      </c>
    </row>
    <row r="688" spans="1:16" x14ac:dyDescent="0.2">
      <c r="A688" s="4">
        <v>745</v>
      </c>
      <c r="B688" s="5" t="s">
        <v>2753</v>
      </c>
      <c r="C688" s="5" t="s">
        <v>2750</v>
      </c>
      <c r="D688" s="5" t="s">
        <v>1</v>
      </c>
      <c r="E688" s="5" t="s">
        <v>2751</v>
      </c>
      <c r="F688" s="5" t="s">
        <v>1</v>
      </c>
      <c r="G688" s="5" t="s">
        <v>2752</v>
      </c>
      <c r="H688" s="5" t="s">
        <v>216</v>
      </c>
      <c r="I688" s="5" t="s">
        <v>1661</v>
      </c>
      <c r="J688" s="5" t="s">
        <v>1</v>
      </c>
      <c r="K688" s="5" t="s">
        <v>1</v>
      </c>
      <c r="L688" s="5" t="s">
        <v>1</v>
      </c>
      <c r="M688" s="5" t="s">
        <v>1</v>
      </c>
      <c r="N688" s="5" t="s">
        <v>1</v>
      </c>
      <c r="O688" s="5" t="s">
        <v>1</v>
      </c>
      <c r="P688" s="5" t="s">
        <v>1</v>
      </c>
    </row>
    <row r="689" spans="1:16" x14ac:dyDescent="0.2">
      <c r="A689" s="4">
        <v>746</v>
      </c>
      <c r="B689" s="5" t="s">
        <v>1</v>
      </c>
      <c r="C689" s="5" t="s">
        <v>2754</v>
      </c>
      <c r="D689" s="5" t="s">
        <v>1</v>
      </c>
      <c r="E689" s="5" t="s">
        <v>2755</v>
      </c>
      <c r="F689" s="5" t="s">
        <v>1</v>
      </c>
      <c r="G689" s="5" t="s">
        <v>1684</v>
      </c>
      <c r="H689" s="5" t="s">
        <v>1</v>
      </c>
      <c r="I689" s="5" t="s">
        <v>1661</v>
      </c>
      <c r="J689" s="5" t="s">
        <v>1</v>
      </c>
      <c r="K689" s="5" t="s">
        <v>1</v>
      </c>
      <c r="L689" s="5" t="s">
        <v>1</v>
      </c>
      <c r="M689" s="5" t="s">
        <v>1</v>
      </c>
      <c r="N689" s="5" t="s">
        <v>1</v>
      </c>
      <c r="O689" s="5" t="s">
        <v>1</v>
      </c>
      <c r="P689" s="5" t="s">
        <v>1</v>
      </c>
    </row>
    <row r="690" spans="1:16" x14ac:dyDescent="0.2">
      <c r="A690" s="4">
        <v>827</v>
      </c>
      <c r="B690" s="5" t="s">
        <v>2759</v>
      </c>
      <c r="C690" s="5" t="s">
        <v>2756</v>
      </c>
      <c r="D690" s="5" t="s">
        <v>1</v>
      </c>
      <c r="E690" s="5" t="s">
        <v>2757</v>
      </c>
      <c r="F690" s="5" t="s">
        <v>1</v>
      </c>
      <c r="G690" s="5" t="s">
        <v>2758</v>
      </c>
      <c r="H690" s="5" t="s">
        <v>216</v>
      </c>
      <c r="I690" s="5" t="s">
        <v>1661</v>
      </c>
      <c r="J690" s="5" t="s">
        <v>1</v>
      </c>
      <c r="K690" s="5" t="s">
        <v>1</v>
      </c>
      <c r="L690" s="5" t="s">
        <v>1</v>
      </c>
      <c r="M690" s="5" t="s">
        <v>1</v>
      </c>
      <c r="N690" s="5" t="s">
        <v>1</v>
      </c>
      <c r="O690" s="5" t="s">
        <v>1</v>
      </c>
      <c r="P690" s="5" t="s">
        <v>1</v>
      </c>
    </row>
    <row r="691" spans="1:16" x14ac:dyDescent="0.2">
      <c r="A691" s="4">
        <v>800</v>
      </c>
      <c r="B691" s="5" t="s">
        <v>2763</v>
      </c>
      <c r="C691" s="5" t="s">
        <v>2760</v>
      </c>
      <c r="D691" s="5" t="s">
        <v>1</v>
      </c>
      <c r="E691" s="5" t="s">
        <v>2761</v>
      </c>
      <c r="F691" s="5" t="s">
        <v>1</v>
      </c>
      <c r="G691" s="5" t="s">
        <v>2762</v>
      </c>
      <c r="H691" s="5" t="s">
        <v>216</v>
      </c>
      <c r="I691" s="5" t="s">
        <v>1661</v>
      </c>
      <c r="J691" s="5" t="s">
        <v>1</v>
      </c>
      <c r="K691" s="5" t="s">
        <v>1</v>
      </c>
      <c r="L691" s="5" t="s">
        <v>1</v>
      </c>
      <c r="M691" s="5" t="s">
        <v>1</v>
      </c>
      <c r="N691" s="5" t="s">
        <v>1</v>
      </c>
      <c r="O691" s="5" t="s">
        <v>1</v>
      </c>
      <c r="P691" s="5" t="s">
        <v>1</v>
      </c>
    </row>
    <row r="692" spans="1:16" x14ac:dyDescent="0.2">
      <c r="A692" s="4">
        <v>824</v>
      </c>
      <c r="B692" s="5" t="s">
        <v>2767</v>
      </c>
      <c r="C692" s="5" t="s">
        <v>2764</v>
      </c>
      <c r="D692" s="5" t="s">
        <v>1</v>
      </c>
      <c r="E692" s="5" t="s">
        <v>2765</v>
      </c>
      <c r="F692" s="5" t="s">
        <v>1</v>
      </c>
      <c r="G692" s="5" t="s">
        <v>2766</v>
      </c>
      <c r="H692" s="5" t="s">
        <v>216</v>
      </c>
      <c r="I692" s="5" t="s">
        <v>1661</v>
      </c>
      <c r="J692" s="5" t="s">
        <v>1</v>
      </c>
      <c r="K692" s="5" t="s">
        <v>1</v>
      </c>
      <c r="L692" s="5" t="s">
        <v>1</v>
      </c>
      <c r="M692" s="5" t="s">
        <v>1</v>
      </c>
      <c r="N692" s="5" t="s">
        <v>1</v>
      </c>
      <c r="O692" s="5" t="s">
        <v>1</v>
      </c>
      <c r="P692" s="5" t="s">
        <v>1</v>
      </c>
    </row>
    <row r="693" spans="1:16" x14ac:dyDescent="0.2">
      <c r="A693" s="4">
        <v>1016</v>
      </c>
      <c r="B693" s="5" t="s">
        <v>2770</v>
      </c>
      <c r="C693" s="5" t="s">
        <v>2768</v>
      </c>
      <c r="D693" s="5" t="s">
        <v>1</v>
      </c>
      <c r="E693" s="5" t="s">
        <v>2769</v>
      </c>
      <c r="F693" s="5" t="s">
        <v>1</v>
      </c>
      <c r="G693" s="5" t="s">
        <v>1</v>
      </c>
      <c r="H693" s="5" t="s">
        <v>216</v>
      </c>
      <c r="I693" s="5" t="s">
        <v>2771</v>
      </c>
      <c r="J693" s="5" t="s">
        <v>1</v>
      </c>
      <c r="K693" s="5" t="s">
        <v>1</v>
      </c>
      <c r="L693" s="5" t="s">
        <v>1</v>
      </c>
      <c r="M693" s="5" t="s">
        <v>1</v>
      </c>
      <c r="N693" s="5" t="s">
        <v>1</v>
      </c>
      <c r="O693" s="5" t="s">
        <v>1</v>
      </c>
      <c r="P693" s="5" t="s">
        <v>1</v>
      </c>
    </row>
    <row r="694" spans="1:16" x14ac:dyDescent="0.2">
      <c r="A694" s="4">
        <v>1017</v>
      </c>
      <c r="B694" s="5" t="s">
        <v>2774</v>
      </c>
      <c r="C694" s="5" t="s">
        <v>2772</v>
      </c>
      <c r="D694" s="5" t="s">
        <v>1</v>
      </c>
      <c r="E694" s="5" t="s">
        <v>2773</v>
      </c>
      <c r="F694" s="5" t="s">
        <v>1</v>
      </c>
      <c r="G694" s="5" t="s">
        <v>1</v>
      </c>
      <c r="H694" s="5" t="s">
        <v>216</v>
      </c>
      <c r="I694" s="5" t="s">
        <v>2771</v>
      </c>
      <c r="J694" s="5" t="s">
        <v>1</v>
      </c>
      <c r="K694" s="5" t="s">
        <v>1</v>
      </c>
      <c r="L694" s="5" t="s">
        <v>1</v>
      </c>
      <c r="M694" s="5" t="s">
        <v>1</v>
      </c>
      <c r="N694" s="5" t="s">
        <v>1</v>
      </c>
      <c r="O694" s="5" t="s">
        <v>1</v>
      </c>
      <c r="P694" s="5" t="s">
        <v>1</v>
      </c>
    </row>
    <row r="695" spans="1:16" x14ac:dyDescent="0.2">
      <c r="A695" s="4">
        <v>822</v>
      </c>
      <c r="B695" s="5" t="s">
        <v>2777</v>
      </c>
      <c r="C695" s="5" t="s">
        <v>2775</v>
      </c>
      <c r="D695" s="5" t="s">
        <v>1</v>
      </c>
      <c r="E695" s="5" t="s">
        <v>2776</v>
      </c>
      <c r="F695" s="5" t="s">
        <v>1</v>
      </c>
      <c r="G695" s="5" t="s">
        <v>2306</v>
      </c>
      <c r="H695" s="5" t="s">
        <v>216</v>
      </c>
      <c r="I695" s="5" t="s">
        <v>1661</v>
      </c>
      <c r="J695" s="5" t="s">
        <v>1</v>
      </c>
      <c r="K695" s="5" t="s">
        <v>1</v>
      </c>
      <c r="L695" s="5" t="s">
        <v>1</v>
      </c>
      <c r="M695" s="5" t="s">
        <v>1</v>
      </c>
      <c r="N695" s="5" t="s">
        <v>1</v>
      </c>
      <c r="O695" s="5" t="s">
        <v>1</v>
      </c>
      <c r="P695" s="5" t="s">
        <v>1</v>
      </c>
    </row>
    <row r="696" spans="1:16" x14ac:dyDescent="0.2">
      <c r="A696" s="4">
        <v>828</v>
      </c>
      <c r="B696" s="5" t="s">
        <v>1</v>
      </c>
      <c r="C696" s="5" t="s">
        <v>2778</v>
      </c>
      <c r="D696" s="5" t="s">
        <v>1</v>
      </c>
      <c r="E696" s="5" t="s">
        <v>2779</v>
      </c>
      <c r="F696" s="5" t="s">
        <v>1</v>
      </c>
      <c r="G696" s="5" t="s">
        <v>2780</v>
      </c>
      <c r="H696" s="5" t="s">
        <v>1</v>
      </c>
      <c r="I696" s="5" t="s">
        <v>1661</v>
      </c>
      <c r="J696" s="5" t="s">
        <v>1</v>
      </c>
      <c r="K696" s="5" t="s">
        <v>1</v>
      </c>
      <c r="L696" s="5" t="s">
        <v>1</v>
      </c>
      <c r="M696" s="5" t="s">
        <v>1</v>
      </c>
      <c r="N696" s="5" t="s">
        <v>1</v>
      </c>
      <c r="O696" s="5" t="s">
        <v>1</v>
      </c>
      <c r="P696" s="5" t="s">
        <v>1</v>
      </c>
    </row>
    <row r="697" spans="1:16" x14ac:dyDescent="0.2">
      <c r="A697" s="4">
        <v>901</v>
      </c>
      <c r="B697" s="5" t="s">
        <v>2784</v>
      </c>
      <c r="C697" s="5" t="s">
        <v>2781</v>
      </c>
      <c r="D697" s="5" t="s">
        <v>1</v>
      </c>
      <c r="E697" s="5" t="s">
        <v>2782</v>
      </c>
      <c r="F697" s="5" t="s">
        <v>1</v>
      </c>
      <c r="G697" s="5" t="s">
        <v>2783</v>
      </c>
      <c r="H697" s="5" t="s">
        <v>977</v>
      </c>
      <c r="I697" s="5" t="s">
        <v>1661</v>
      </c>
      <c r="J697" s="5" t="s">
        <v>1</v>
      </c>
      <c r="K697" s="5" t="s">
        <v>1</v>
      </c>
      <c r="L697" s="5" t="s">
        <v>1</v>
      </c>
      <c r="M697" s="5" t="s">
        <v>1</v>
      </c>
      <c r="N697" s="5" t="s">
        <v>1</v>
      </c>
      <c r="O697" s="5" t="s">
        <v>1</v>
      </c>
      <c r="P697" s="5" t="s">
        <v>1</v>
      </c>
    </row>
    <row r="698" spans="1:16" x14ac:dyDescent="0.2">
      <c r="A698" s="4">
        <v>991</v>
      </c>
      <c r="B698" s="5" t="s">
        <v>2787</v>
      </c>
      <c r="C698" s="5" t="s">
        <v>2785</v>
      </c>
      <c r="D698" s="5" t="s">
        <v>1</v>
      </c>
      <c r="E698" s="5" t="s">
        <v>1898</v>
      </c>
      <c r="F698" s="5" t="s">
        <v>1</v>
      </c>
      <c r="G698" s="5" t="s">
        <v>2786</v>
      </c>
      <c r="H698" s="5" t="s">
        <v>216</v>
      </c>
      <c r="I698" s="5" t="s">
        <v>1661</v>
      </c>
      <c r="J698" s="5" t="s">
        <v>1</v>
      </c>
      <c r="K698" s="5" t="s">
        <v>1</v>
      </c>
      <c r="L698" s="5" t="s">
        <v>1</v>
      </c>
      <c r="M698" s="5" t="s">
        <v>1</v>
      </c>
      <c r="N698" s="5" t="s">
        <v>1</v>
      </c>
      <c r="O698" s="5" t="s">
        <v>1</v>
      </c>
      <c r="P698" s="5" t="s">
        <v>1</v>
      </c>
    </row>
    <row r="699" spans="1:16" x14ac:dyDescent="0.2">
      <c r="A699" s="4">
        <v>899</v>
      </c>
      <c r="B699" s="5" t="s">
        <v>2791</v>
      </c>
      <c r="C699" s="5" t="s">
        <v>2788</v>
      </c>
      <c r="D699" s="5" t="s">
        <v>1</v>
      </c>
      <c r="E699" s="5" t="s">
        <v>2789</v>
      </c>
      <c r="F699" s="5" t="s">
        <v>1</v>
      </c>
      <c r="G699" s="5" t="s">
        <v>2790</v>
      </c>
      <c r="H699" s="5" t="s">
        <v>216</v>
      </c>
      <c r="I699" s="5" t="s">
        <v>1661</v>
      </c>
      <c r="J699" s="5" t="s">
        <v>1</v>
      </c>
      <c r="K699" s="5" t="s">
        <v>1</v>
      </c>
      <c r="L699" s="5" t="s">
        <v>1</v>
      </c>
      <c r="M699" s="5" t="s">
        <v>1</v>
      </c>
      <c r="N699" s="5" t="s">
        <v>1</v>
      </c>
      <c r="O699" s="5" t="s">
        <v>1</v>
      </c>
      <c r="P699" s="5" t="s">
        <v>1</v>
      </c>
    </row>
    <row r="700" spans="1:16" x14ac:dyDescent="0.2">
      <c r="A700" s="4">
        <v>900</v>
      </c>
      <c r="B700" s="5" t="s">
        <v>2794</v>
      </c>
      <c r="C700" s="5" t="s">
        <v>2792</v>
      </c>
      <c r="D700" s="5" t="s">
        <v>1</v>
      </c>
      <c r="E700" s="5" t="s">
        <v>2793</v>
      </c>
      <c r="F700" s="5" t="s">
        <v>1</v>
      </c>
      <c r="G700" s="5" t="s">
        <v>1653</v>
      </c>
      <c r="H700" s="5" t="s">
        <v>313</v>
      </c>
      <c r="I700" s="5" t="s">
        <v>1630</v>
      </c>
      <c r="J700" s="5" t="s">
        <v>1</v>
      </c>
      <c r="K700" s="5" t="s">
        <v>1</v>
      </c>
      <c r="L700" s="5" t="s">
        <v>1</v>
      </c>
      <c r="M700" s="5" t="s">
        <v>1</v>
      </c>
      <c r="N700" s="5" t="s">
        <v>1</v>
      </c>
      <c r="O700" s="5" t="s">
        <v>1</v>
      </c>
      <c r="P700" s="5" t="s">
        <v>1</v>
      </c>
    </row>
    <row r="701" spans="1:16" x14ac:dyDescent="0.2">
      <c r="A701" s="4">
        <v>984</v>
      </c>
      <c r="B701" s="5" t="s">
        <v>232</v>
      </c>
      <c r="C701" s="5" t="s">
        <v>2795</v>
      </c>
      <c r="D701" s="5" t="s">
        <v>1</v>
      </c>
      <c r="E701" s="5" t="s">
        <v>2796</v>
      </c>
      <c r="F701" s="5" t="s">
        <v>1</v>
      </c>
      <c r="G701" s="5" t="s">
        <v>231</v>
      </c>
      <c r="H701" s="5" t="s">
        <v>216</v>
      </c>
      <c r="I701" s="5" t="s">
        <v>217</v>
      </c>
      <c r="J701" s="5" t="s">
        <v>1</v>
      </c>
      <c r="K701" s="5" t="s">
        <v>1</v>
      </c>
      <c r="L701" s="5" t="s">
        <v>1</v>
      </c>
      <c r="M701" s="5" t="s">
        <v>1</v>
      </c>
      <c r="N701" s="5" t="s">
        <v>1</v>
      </c>
      <c r="O701" s="5" t="s">
        <v>1</v>
      </c>
      <c r="P701" s="5" t="s">
        <v>1</v>
      </c>
    </row>
    <row r="702" spans="1:16" x14ac:dyDescent="0.2">
      <c r="A702" s="4">
        <v>985</v>
      </c>
      <c r="B702" s="5" t="s">
        <v>449</v>
      </c>
      <c r="C702" s="5" t="s">
        <v>2797</v>
      </c>
      <c r="D702" s="5" t="s">
        <v>1</v>
      </c>
      <c r="E702" s="5" t="s">
        <v>2798</v>
      </c>
      <c r="F702" s="5" t="s">
        <v>1</v>
      </c>
      <c r="G702" s="5" t="s">
        <v>448</v>
      </c>
      <c r="H702" s="5" t="s">
        <v>216</v>
      </c>
      <c r="I702" s="5" t="s">
        <v>217</v>
      </c>
      <c r="J702" s="5" t="s">
        <v>1</v>
      </c>
      <c r="K702" s="5" t="s">
        <v>1</v>
      </c>
      <c r="L702" s="5" t="s">
        <v>1</v>
      </c>
      <c r="M702" s="5" t="s">
        <v>1</v>
      </c>
      <c r="N702" s="5" t="s">
        <v>1</v>
      </c>
      <c r="O702" s="5" t="s">
        <v>1</v>
      </c>
      <c r="P702" s="5" t="s">
        <v>1</v>
      </c>
    </row>
    <row r="703" spans="1:16" x14ac:dyDescent="0.2">
      <c r="A703" s="4">
        <v>986</v>
      </c>
      <c r="B703" s="5" t="s">
        <v>667</v>
      </c>
      <c r="C703" s="5" t="s">
        <v>2799</v>
      </c>
      <c r="D703" s="5" t="s">
        <v>1</v>
      </c>
      <c r="E703" s="5" t="s">
        <v>2800</v>
      </c>
      <c r="F703" s="5" t="s">
        <v>1</v>
      </c>
      <c r="G703" s="5" t="s">
        <v>666</v>
      </c>
      <c r="H703" s="5" t="s">
        <v>216</v>
      </c>
      <c r="I703" s="5" t="s">
        <v>217</v>
      </c>
      <c r="J703" s="5" t="s">
        <v>1</v>
      </c>
      <c r="K703" s="5" t="s">
        <v>1</v>
      </c>
      <c r="L703" s="5" t="s">
        <v>1</v>
      </c>
      <c r="M703" s="5" t="s">
        <v>1</v>
      </c>
      <c r="N703" s="5" t="s">
        <v>1</v>
      </c>
      <c r="O703" s="5" t="s">
        <v>1</v>
      </c>
      <c r="P703" s="5" t="s">
        <v>1</v>
      </c>
    </row>
    <row r="704" spans="1:16" x14ac:dyDescent="0.2">
      <c r="A704" s="4">
        <v>990</v>
      </c>
      <c r="B704" s="5" t="s">
        <v>1149</v>
      </c>
      <c r="C704" s="5" t="s">
        <v>2801</v>
      </c>
      <c r="D704" s="5" t="s">
        <v>1</v>
      </c>
      <c r="E704" s="5" t="s">
        <v>2802</v>
      </c>
      <c r="F704" s="5" t="s">
        <v>526</v>
      </c>
      <c r="G704" s="5" t="s">
        <v>1542</v>
      </c>
      <c r="H704" s="5" t="s">
        <v>216</v>
      </c>
      <c r="I704" s="5" t="s">
        <v>217</v>
      </c>
      <c r="J704" s="5" t="s">
        <v>1</v>
      </c>
      <c r="K704" s="5" t="s">
        <v>1</v>
      </c>
      <c r="L704" s="5" t="s">
        <v>1</v>
      </c>
      <c r="M704" s="5" t="s">
        <v>1</v>
      </c>
      <c r="N704" s="5" t="s">
        <v>1</v>
      </c>
      <c r="O704" s="5" t="s">
        <v>1</v>
      </c>
      <c r="P704" s="5" t="s">
        <v>1</v>
      </c>
    </row>
    <row r="705" spans="1:16" x14ac:dyDescent="0.2">
      <c r="A705" s="4">
        <v>994</v>
      </c>
      <c r="B705" s="5" t="s">
        <v>2806</v>
      </c>
      <c r="C705" s="5" t="s">
        <v>2803</v>
      </c>
      <c r="D705" s="5" t="s">
        <v>1</v>
      </c>
      <c r="E705" s="5" t="s">
        <v>2804</v>
      </c>
      <c r="F705" s="5" t="s">
        <v>1</v>
      </c>
      <c r="G705" s="5" t="s">
        <v>2805</v>
      </c>
      <c r="H705" s="5" t="s">
        <v>216</v>
      </c>
      <c r="I705" s="5" t="s">
        <v>1630</v>
      </c>
      <c r="J705" s="5" t="s">
        <v>1</v>
      </c>
      <c r="K705" s="5" t="s">
        <v>1</v>
      </c>
      <c r="L705" s="5" t="s">
        <v>1</v>
      </c>
      <c r="M705" s="5" t="s">
        <v>1</v>
      </c>
      <c r="N705" s="5" t="s">
        <v>1</v>
      </c>
      <c r="O705" s="5" t="s">
        <v>1</v>
      </c>
      <c r="P705" s="5" t="s">
        <v>1</v>
      </c>
    </row>
    <row r="706" spans="1:16" x14ac:dyDescent="0.2">
      <c r="A706" s="4">
        <v>995</v>
      </c>
      <c r="B706" s="5" t="s">
        <v>2810</v>
      </c>
      <c r="C706" s="5" t="s">
        <v>2807</v>
      </c>
      <c r="D706" s="5" t="s">
        <v>1</v>
      </c>
      <c r="E706" s="5" t="s">
        <v>2808</v>
      </c>
      <c r="F706" s="5" t="s">
        <v>1</v>
      </c>
      <c r="G706" s="5" t="s">
        <v>2809</v>
      </c>
      <c r="H706" s="5" t="s">
        <v>216</v>
      </c>
      <c r="I706" s="5" t="s">
        <v>1630</v>
      </c>
      <c r="J706" s="5" t="s">
        <v>1</v>
      </c>
      <c r="K706" s="5" t="s">
        <v>1</v>
      </c>
      <c r="L706" s="5" t="s">
        <v>1</v>
      </c>
      <c r="M706" s="5" t="s">
        <v>1</v>
      </c>
      <c r="N706" s="5" t="s">
        <v>1</v>
      </c>
      <c r="O706" s="5" t="s">
        <v>1</v>
      </c>
      <c r="P706" s="5" t="s">
        <v>1</v>
      </c>
    </row>
    <row r="707" spans="1:16" x14ac:dyDescent="0.2">
      <c r="A707" s="4">
        <v>996</v>
      </c>
      <c r="B707" s="5" t="s">
        <v>2814</v>
      </c>
      <c r="C707" s="5" t="s">
        <v>2811</v>
      </c>
      <c r="D707" s="5" t="s">
        <v>1</v>
      </c>
      <c r="E707" s="5" t="s">
        <v>2812</v>
      </c>
      <c r="F707" s="5" t="s">
        <v>1</v>
      </c>
      <c r="G707" s="5" t="s">
        <v>2813</v>
      </c>
      <c r="H707" s="5" t="s">
        <v>977</v>
      </c>
      <c r="I707" s="5" t="s">
        <v>1630</v>
      </c>
      <c r="J707" s="5" t="s">
        <v>1</v>
      </c>
      <c r="K707" s="5" t="s">
        <v>1</v>
      </c>
      <c r="L707" s="5" t="s">
        <v>1</v>
      </c>
      <c r="M707" s="5" t="s">
        <v>1</v>
      </c>
      <c r="N707" s="5" t="s">
        <v>1</v>
      </c>
      <c r="O707" s="5" t="s">
        <v>1</v>
      </c>
      <c r="P707" s="5" t="s">
        <v>1</v>
      </c>
    </row>
    <row r="708" spans="1:16" x14ac:dyDescent="0.2">
      <c r="A708" s="4">
        <v>997</v>
      </c>
      <c r="B708" s="5" t="s">
        <v>2818</v>
      </c>
      <c r="C708" s="5" t="s">
        <v>2815</v>
      </c>
      <c r="D708" s="5" t="s">
        <v>1</v>
      </c>
      <c r="E708" s="5" t="s">
        <v>2816</v>
      </c>
      <c r="F708" s="5" t="s">
        <v>1</v>
      </c>
      <c r="G708" s="5" t="s">
        <v>2817</v>
      </c>
      <c r="H708" s="5" t="s">
        <v>216</v>
      </c>
      <c r="I708" s="5" t="s">
        <v>1661</v>
      </c>
      <c r="J708" s="5" t="s">
        <v>1</v>
      </c>
      <c r="K708" s="5" t="s">
        <v>1</v>
      </c>
      <c r="L708" s="5" t="s">
        <v>1</v>
      </c>
      <c r="M708" s="5" t="s">
        <v>1</v>
      </c>
      <c r="N708" s="5" t="s">
        <v>1</v>
      </c>
      <c r="O708" s="5" t="s">
        <v>1</v>
      </c>
      <c r="P708" s="5" t="s">
        <v>1</v>
      </c>
    </row>
    <row r="709" spans="1:16" x14ac:dyDescent="0.2">
      <c r="A709" s="4">
        <v>998</v>
      </c>
      <c r="B709" s="5" t="s">
        <v>2821</v>
      </c>
      <c r="C709" s="5" t="s">
        <v>2819</v>
      </c>
      <c r="D709" s="5" t="s">
        <v>1</v>
      </c>
      <c r="E709" s="5" t="s">
        <v>2820</v>
      </c>
      <c r="F709" s="5" t="s">
        <v>1</v>
      </c>
      <c r="G709" s="5" t="s">
        <v>277</v>
      </c>
      <c r="H709" s="5" t="s">
        <v>313</v>
      </c>
      <c r="I709" s="5" t="s">
        <v>217</v>
      </c>
      <c r="J709" s="5" t="s">
        <v>1</v>
      </c>
      <c r="K709" s="5" t="s">
        <v>1</v>
      </c>
      <c r="L709" s="5" t="s">
        <v>1</v>
      </c>
      <c r="M709" s="5" t="s">
        <v>1</v>
      </c>
      <c r="N709" s="5" t="s">
        <v>1</v>
      </c>
      <c r="O709" s="5" t="s">
        <v>1</v>
      </c>
      <c r="P709" s="5" t="s">
        <v>1</v>
      </c>
    </row>
    <row r="710" spans="1:16" x14ac:dyDescent="0.2">
      <c r="A710" s="4">
        <v>1018</v>
      </c>
      <c r="B710" s="5" t="s">
        <v>2825</v>
      </c>
      <c r="C710" s="5" t="s">
        <v>2822</v>
      </c>
      <c r="D710" s="5" t="s">
        <v>1</v>
      </c>
      <c r="E710" s="5" t="s">
        <v>2823</v>
      </c>
      <c r="F710" s="5" t="s">
        <v>1</v>
      </c>
      <c r="G710" s="5" t="s">
        <v>2824</v>
      </c>
      <c r="H710" s="5" t="s">
        <v>216</v>
      </c>
      <c r="I710" s="5" t="s">
        <v>1661</v>
      </c>
      <c r="J710" s="5" t="s">
        <v>1</v>
      </c>
      <c r="K710" s="5" t="s">
        <v>1</v>
      </c>
      <c r="L710" s="5" t="s">
        <v>1</v>
      </c>
      <c r="M710" s="5" t="s">
        <v>1</v>
      </c>
      <c r="N710" s="5" t="s">
        <v>1</v>
      </c>
      <c r="O710" s="5" t="s">
        <v>1</v>
      </c>
      <c r="P710" s="5" t="s">
        <v>1</v>
      </c>
    </row>
    <row r="711" spans="1:16" x14ac:dyDescent="0.2">
      <c r="A711" s="4">
        <v>1011</v>
      </c>
      <c r="B711" s="5" t="s">
        <v>2829</v>
      </c>
      <c r="C711" s="5" t="s">
        <v>2826</v>
      </c>
      <c r="D711" s="5" t="s">
        <v>1</v>
      </c>
      <c r="E711" s="5" t="s">
        <v>2827</v>
      </c>
      <c r="F711" s="5" t="s">
        <v>1</v>
      </c>
      <c r="G711" s="5" t="s">
        <v>2828</v>
      </c>
      <c r="H711" s="5" t="s">
        <v>216</v>
      </c>
      <c r="I711" s="5" t="s">
        <v>1661</v>
      </c>
      <c r="J711" s="5" t="s">
        <v>1</v>
      </c>
      <c r="K711" s="5" t="s">
        <v>1</v>
      </c>
      <c r="L711" s="5" t="s">
        <v>1</v>
      </c>
      <c r="M711" s="5" t="s">
        <v>1</v>
      </c>
      <c r="N711" s="5" t="s">
        <v>1</v>
      </c>
      <c r="O711" s="5" t="s">
        <v>1</v>
      </c>
      <c r="P711" s="5" t="s">
        <v>1</v>
      </c>
    </row>
    <row r="712" spans="1:16" x14ac:dyDescent="0.2">
      <c r="A712" s="4">
        <v>1012</v>
      </c>
      <c r="B712" s="5" t="s">
        <v>2833</v>
      </c>
      <c r="C712" s="5" t="s">
        <v>2830</v>
      </c>
      <c r="D712" s="5" t="s">
        <v>1</v>
      </c>
      <c r="E712" s="5" t="s">
        <v>2831</v>
      </c>
      <c r="F712" s="5" t="s">
        <v>1</v>
      </c>
      <c r="G712" s="5" t="s">
        <v>2832</v>
      </c>
      <c r="H712" s="5" t="s">
        <v>313</v>
      </c>
      <c r="I712" s="5" t="s">
        <v>1</v>
      </c>
      <c r="J712" s="5" t="s">
        <v>1</v>
      </c>
      <c r="K712" s="5" t="s">
        <v>1</v>
      </c>
      <c r="L712" s="5" t="s">
        <v>1</v>
      </c>
      <c r="M712" s="5" t="s">
        <v>1</v>
      </c>
      <c r="N712" s="5" t="s">
        <v>1</v>
      </c>
      <c r="O712" s="5" t="s">
        <v>1</v>
      </c>
      <c r="P712" s="5" t="s">
        <v>1</v>
      </c>
    </row>
    <row r="713" spans="1:16" x14ac:dyDescent="0.2">
      <c r="A713" s="4">
        <v>780</v>
      </c>
      <c r="B713" s="5" t="s">
        <v>278</v>
      </c>
      <c r="C713" s="5" t="s">
        <v>2834</v>
      </c>
      <c r="D713" s="5" t="s">
        <v>1</v>
      </c>
      <c r="E713" s="5" t="s">
        <v>2835</v>
      </c>
      <c r="F713" s="5" t="s">
        <v>276</v>
      </c>
      <c r="G713" s="5" t="s">
        <v>277</v>
      </c>
      <c r="H713" s="5" t="s">
        <v>279</v>
      </c>
      <c r="I713" s="5" t="s">
        <v>217</v>
      </c>
      <c r="J713" s="5" t="s">
        <v>1</v>
      </c>
      <c r="K713" s="5" t="s">
        <v>1</v>
      </c>
      <c r="L713" s="5" t="s">
        <v>1</v>
      </c>
      <c r="M713" s="5" t="s">
        <v>1</v>
      </c>
      <c r="N713" s="5" t="s">
        <v>1</v>
      </c>
      <c r="O713" s="5" t="s">
        <v>1</v>
      </c>
      <c r="P713" s="5" t="s">
        <v>1</v>
      </c>
    </row>
    <row r="714" spans="1:16" x14ac:dyDescent="0.2">
      <c r="A714" s="4">
        <v>794</v>
      </c>
      <c r="B714" s="5" t="s">
        <v>278</v>
      </c>
      <c r="C714" s="5" t="s">
        <v>2836</v>
      </c>
      <c r="D714" s="5" t="s">
        <v>1</v>
      </c>
      <c r="E714" s="5" t="s">
        <v>2837</v>
      </c>
      <c r="F714" s="5" t="s">
        <v>276</v>
      </c>
      <c r="G714" s="5" t="s">
        <v>277</v>
      </c>
      <c r="H714" s="5" t="s">
        <v>279</v>
      </c>
      <c r="I714" s="5" t="s">
        <v>217</v>
      </c>
      <c r="J714" s="5" t="s">
        <v>1</v>
      </c>
      <c r="K714" s="5" t="s">
        <v>1</v>
      </c>
      <c r="L714" s="5" t="s">
        <v>1</v>
      </c>
      <c r="M714" s="5" t="s">
        <v>1</v>
      </c>
      <c r="N714" s="5" t="s">
        <v>1</v>
      </c>
      <c r="O714" s="5" t="s">
        <v>1</v>
      </c>
      <c r="P714" s="5" t="s">
        <v>1</v>
      </c>
    </row>
    <row r="715" spans="1:16" x14ac:dyDescent="0.2">
      <c r="A715" s="4">
        <v>786</v>
      </c>
      <c r="B715" s="5" t="s">
        <v>667</v>
      </c>
      <c r="C715" s="5" t="s">
        <v>2838</v>
      </c>
      <c r="D715" s="5" t="s">
        <v>1</v>
      </c>
      <c r="E715" s="5" t="s">
        <v>2839</v>
      </c>
      <c r="F715" s="5" t="s">
        <v>433</v>
      </c>
      <c r="G715" s="5" t="s">
        <v>666</v>
      </c>
      <c r="H715" s="5" t="s">
        <v>216</v>
      </c>
      <c r="I715" s="5" t="s">
        <v>217</v>
      </c>
      <c r="J715" s="5" t="s">
        <v>1</v>
      </c>
      <c r="K715" s="5" t="s">
        <v>1</v>
      </c>
      <c r="L715" s="5" t="s">
        <v>1</v>
      </c>
      <c r="M715" s="5" t="s">
        <v>1</v>
      </c>
      <c r="N715" s="5" t="s">
        <v>1</v>
      </c>
      <c r="O715" s="5" t="s">
        <v>1</v>
      </c>
      <c r="P715" s="5" t="s">
        <v>1</v>
      </c>
    </row>
    <row r="716" spans="1:16" x14ac:dyDescent="0.2">
      <c r="A716" s="4">
        <v>770</v>
      </c>
      <c r="B716" s="5" t="s">
        <v>278</v>
      </c>
      <c r="C716" s="5" t="s">
        <v>2840</v>
      </c>
      <c r="D716" s="5" t="s">
        <v>1</v>
      </c>
      <c r="E716" s="5" t="s">
        <v>2841</v>
      </c>
      <c r="F716" s="5" t="s">
        <v>276</v>
      </c>
      <c r="G716" s="5" t="s">
        <v>277</v>
      </c>
      <c r="H716" s="5" t="s">
        <v>279</v>
      </c>
      <c r="I716" s="5" t="s">
        <v>217</v>
      </c>
      <c r="J716" s="5" t="s">
        <v>1</v>
      </c>
      <c r="K716" s="5" t="s">
        <v>1</v>
      </c>
      <c r="L716" s="5" t="s">
        <v>1</v>
      </c>
      <c r="M716" s="5" t="s">
        <v>1</v>
      </c>
      <c r="N716" s="5" t="s">
        <v>1</v>
      </c>
      <c r="O716" s="5" t="s">
        <v>1</v>
      </c>
      <c r="P716" s="5" t="s">
        <v>1</v>
      </c>
    </row>
    <row r="717" spans="1:16" x14ac:dyDescent="0.2">
      <c r="A717" s="4">
        <v>771</v>
      </c>
      <c r="B717" s="5" t="s">
        <v>278</v>
      </c>
      <c r="C717" s="5" t="s">
        <v>2842</v>
      </c>
      <c r="D717" s="5" t="s">
        <v>1</v>
      </c>
      <c r="E717" s="5" t="s">
        <v>2843</v>
      </c>
      <c r="F717" s="5" t="s">
        <v>276</v>
      </c>
      <c r="G717" s="5" t="s">
        <v>277</v>
      </c>
      <c r="H717" s="5" t="s">
        <v>279</v>
      </c>
      <c r="I717" s="5" t="s">
        <v>217</v>
      </c>
      <c r="J717" s="5" t="s">
        <v>1</v>
      </c>
      <c r="K717" s="5" t="s">
        <v>1</v>
      </c>
      <c r="L717" s="5" t="s">
        <v>1</v>
      </c>
      <c r="M717" s="5" t="s">
        <v>1</v>
      </c>
      <c r="N717" s="5" t="s">
        <v>1</v>
      </c>
      <c r="O717" s="5" t="s">
        <v>1</v>
      </c>
      <c r="P717" s="5" t="s">
        <v>1</v>
      </c>
    </row>
    <row r="718" spans="1:16" x14ac:dyDescent="0.2">
      <c r="A718" s="4">
        <v>775</v>
      </c>
      <c r="B718" s="5" t="s">
        <v>427</v>
      </c>
      <c r="C718" s="5" t="s">
        <v>2844</v>
      </c>
      <c r="D718" s="5" t="s">
        <v>1</v>
      </c>
      <c r="E718" s="5" t="s">
        <v>2845</v>
      </c>
      <c r="F718" s="5" t="s">
        <v>425</v>
      </c>
      <c r="G718" s="5" t="s">
        <v>426</v>
      </c>
      <c r="H718" s="5" t="s">
        <v>428</v>
      </c>
      <c r="I718" s="5" t="s">
        <v>217</v>
      </c>
      <c r="J718" s="5" t="s">
        <v>1</v>
      </c>
      <c r="K718" s="5" t="s">
        <v>1</v>
      </c>
      <c r="L718" s="5" t="s">
        <v>1</v>
      </c>
      <c r="M718" s="5" t="s">
        <v>1</v>
      </c>
      <c r="N718" s="5" t="s">
        <v>1</v>
      </c>
      <c r="O718" s="5" t="s">
        <v>1</v>
      </c>
      <c r="P718" s="5" t="s">
        <v>1</v>
      </c>
    </row>
    <row r="719" spans="1:16" x14ac:dyDescent="0.2">
      <c r="A719" s="4">
        <v>788</v>
      </c>
      <c r="B719" s="5" t="s">
        <v>1</v>
      </c>
      <c r="C719" s="5" t="s">
        <v>2846</v>
      </c>
      <c r="D719" s="5" t="s">
        <v>1</v>
      </c>
      <c r="E719" s="5" t="s">
        <v>2847</v>
      </c>
      <c r="F719" s="5" t="s">
        <v>1</v>
      </c>
      <c r="G719" s="5" t="s">
        <v>1</v>
      </c>
      <c r="H719" s="5" t="s">
        <v>1</v>
      </c>
      <c r="I719" s="5" t="s">
        <v>269</v>
      </c>
      <c r="J719" s="5" t="s">
        <v>1</v>
      </c>
      <c r="K719" s="5" t="s">
        <v>1</v>
      </c>
      <c r="L719" s="5" t="s">
        <v>1</v>
      </c>
      <c r="M719" s="5" t="s">
        <v>1</v>
      </c>
      <c r="N719" s="5" t="s">
        <v>1</v>
      </c>
      <c r="O719" s="5" t="s">
        <v>1</v>
      </c>
      <c r="P719" s="5" t="s">
        <v>1</v>
      </c>
    </row>
    <row r="720" spans="1:16" x14ac:dyDescent="0.2">
      <c r="A720" s="4">
        <v>793</v>
      </c>
      <c r="B720" s="5" t="s">
        <v>1</v>
      </c>
      <c r="C720" s="5" t="s">
        <v>2848</v>
      </c>
      <c r="D720" s="5" t="s">
        <v>1</v>
      </c>
      <c r="E720" s="5" t="s">
        <v>2849</v>
      </c>
      <c r="F720" s="5" t="s">
        <v>1</v>
      </c>
      <c r="G720" s="5" t="s">
        <v>1</v>
      </c>
      <c r="H720" s="5" t="s">
        <v>1</v>
      </c>
      <c r="I720" s="5" t="s">
        <v>269</v>
      </c>
      <c r="J720" s="5" t="s">
        <v>1</v>
      </c>
      <c r="K720" s="5" t="s">
        <v>1</v>
      </c>
      <c r="L720" s="5" t="s">
        <v>1</v>
      </c>
      <c r="M720" s="5" t="s">
        <v>1</v>
      </c>
      <c r="N720" s="5" t="s">
        <v>1</v>
      </c>
      <c r="O720" s="5" t="s">
        <v>1</v>
      </c>
      <c r="P720" s="5" t="s">
        <v>1</v>
      </c>
    </row>
    <row r="721" spans="1:16" x14ac:dyDescent="0.2">
      <c r="A721" s="4">
        <v>795</v>
      </c>
      <c r="B721" s="5" t="s">
        <v>278</v>
      </c>
      <c r="C721" s="5" t="s">
        <v>2850</v>
      </c>
      <c r="D721" s="5" t="s">
        <v>1</v>
      </c>
      <c r="E721" s="5" t="s">
        <v>2851</v>
      </c>
      <c r="F721" s="5" t="s">
        <v>276</v>
      </c>
      <c r="G721" s="5" t="s">
        <v>277</v>
      </c>
      <c r="H721" s="5" t="s">
        <v>279</v>
      </c>
      <c r="I721" s="5" t="s">
        <v>217</v>
      </c>
      <c r="J721" s="5" t="s">
        <v>1</v>
      </c>
      <c r="K721" s="5" t="s">
        <v>1</v>
      </c>
      <c r="L721" s="5" t="s">
        <v>1</v>
      </c>
      <c r="M721" s="5" t="s">
        <v>1</v>
      </c>
      <c r="N721" s="5" t="s">
        <v>1</v>
      </c>
      <c r="O721" s="5" t="s">
        <v>1</v>
      </c>
      <c r="P721" s="5" t="s">
        <v>1</v>
      </c>
    </row>
    <row r="722" spans="1:16" x14ac:dyDescent="0.2">
      <c r="A722" s="4">
        <v>739</v>
      </c>
      <c r="B722" s="5" t="s">
        <v>574</v>
      </c>
      <c r="C722" s="5" t="s">
        <v>2852</v>
      </c>
      <c r="D722" s="5" t="s">
        <v>1</v>
      </c>
      <c r="E722" s="5" t="s">
        <v>2853</v>
      </c>
      <c r="F722" s="5" t="s">
        <v>572</v>
      </c>
      <c r="G722" s="5" t="s">
        <v>573</v>
      </c>
      <c r="H722" s="5" t="s">
        <v>428</v>
      </c>
      <c r="I722" s="5" t="s">
        <v>217</v>
      </c>
      <c r="J722" s="5" t="s">
        <v>1</v>
      </c>
      <c r="K722" s="5" t="s">
        <v>1</v>
      </c>
      <c r="L722" s="5" t="s">
        <v>1</v>
      </c>
      <c r="M722" s="5" t="s">
        <v>2854</v>
      </c>
      <c r="N722" s="5" t="s">
        <v>579</v>
      </c>
      <c r="O722" s="5" t="s">
        <v>223</v>
      </c>
      <c r="P722" s="5" t="s">
        <v>580</v>
      </c>
    </row>
    <row r="723" spans="1:16" x14ac:dyDescent="0.2">
      <c r="A723" s="4">
        <v>792</v>
      </c>
      <c r="B723" s="5" t="s">
        <v>440</v>
      </c>
      <c r="C723" s="5" t="s">
        <v>2855</v>
      </c>
      <c r="D723" s="5" t="s">
        <v>1</v>
      </c>
      <c r="E723" s="5" t="s">
        <v>2856</v>
      </c>
      <c r="F723" s="5" t="s">
        <v>438</v>
      </c>
      <c r="G723" s="5" t="s">
        <v>439</v>
      </c>
      <c r="H723" s="5" t="s">
        <v>216</v>
      </c>
      <c r="I723" s="5" t="s">
        <v>217</v>
      </c>
      <c r="J723" s="5" t="s">
        <v>1</v>
      </c>
      <c r="K723" s="5" t="s">
        <v>1</v>
      </c>
      <c r="L723" s="5" t="s">
        <v>1</v>
      </c>
      <c r="M723" s="5" t="s">
        <v>1</v>
      </c>
      <c r="N723" s="5" t="s">
        <v>1</v>
      </c>
      <c r="O723" s="5" t="s">
        <v>1</v>
      </c>
      <c r="P723" s="5" t="s">
        <v>1</v>
      </c>
    </row>
    <row r="724" spans="1:16" x14ac:dyDescent="0.2">
      <c r="A724" s="4">
        <v>783</v>
      </c>
      <c r="B724" s="5" t="s">
        <v>278</v>
      </c>
      <c r="C724" s="5" t="s">
        <v>2857</v>
      </c>
      <c r="D724" s="5" t="s">
        <v>1</v>
      </c>
      <c r="E724" s="5" t="s">
        <v>2858</v>
      </c>
      <c r="F724" s="5" t="s">
        <v>276</v>
      </c>
      <c r="G724" s="5" t="s">
        <v>277</v>
      </c>
      <c r="H724" s="5" t="s">
        <v>279</v>
      </c>
      <c r="I724" s="5" t="s">
        <v>217</v>
      </c>
      <c r="J724" s="5" t="s">
        <v>1</v>
      </c>
      <c r="K724" s="5" t="s">
        <v>1</v>
      </c>
      <c r="L724" s="5" t="s">
        <v>1</v>
      </c>
      <c r="M724" s="5" t="s">
        <v>1</v>
      </c>
      <c r="N724" s="5" t="s">
        <v>1</v>
      </c>
      <c r="O724" s="5" t="s">
        <v>1</v>
      </c>
      <c r="P724" s="5" t="s">
        <v>1</v>
      </c>
    </row>
    <row r="725" spans="1:16" x14ac:dyDescent="0.2">
      <c r="A725" s="4">
        <v>776</v>
      </c>
      <c r="B725" s="5" t="s">
        <v>241</v>
      </c>
      <c r="C725" s="5" t="s">
        <v>2859</v>
      </c>
      <c r="D725" s="5" t="s">
        <v>1</v>
      </c>
      <c r="E725" s="5" t="s">
        <v>2860</v>
      </c>
      <c r="F725" s="5" t="s">
        <v>213</v>
      </c>
      <c r="G725" s="5" t="s">
        <v>240</v>
      </c>
      <c r="H725" s="5" t="s">
        <v>216</v>
      </c>
      <c r="I725" s="5" t="s">
        <v>217</v>
      </c>
      <c r="J725" s="5" t="s">
        <v>1</v>
      </c>
      <c r="K725" s="5" t="s">
        <v>1</v>
      </c>
      <c r="L725" s="5" t="s">
        <v>1</v>
      </c>
      <c r="M725" s="5" t="s">
        <v>1</v>
      </c>
      <c r="N725" s="5" t="s">
        <v>1</v>
      </c>
      <c r="O725" s="5" t="s">
        <v>1</v>
      </c>
      <c r="P725" s="5" t="s">
        <v>1</v>
      </c>
    </row>
    <row r="726" spans="1:16" x14ac:dyDescent="0.2">
      <c r="A726" s="4">
        <v>777</v>
      </c>
      <c r="B726" s="5" t="s">
        <v>241</v>
      </c>
      <c r="C726" s="5" t="s">
        <v>2861</v>
      </c>
      <c r="D726" s="5" t="s">
        <v>1</v>
      </c>
      <c r="E726" s="5" t="s">
        <v>2862</v>
      </c>
      <c r="F726" s="5" t="s">
        <v>213</v>
      </c>
      <c r="G726" s="5" t="s">
        <v>240</v>
      </c>
      <c r="H726" s="5" t="s">
        <v>216</v>
      </c>
      <c r="I726" s="5" t="s">
        <v>217</v>
      </c>
      <c r="J726" s="5" t="s">
        <v>1</v>
      </c>
      <c r="K726" s="5" t="s">
        <v>1</v>
      </c>
      <c r="L726" s="5" t="s">
        <v>1</v>
      </c>
      <c r="M726" s="5" t="s">
        <v>1</v>
      </c>
      <c r="N726" s="5" t="s">
        <v>1</v>
      </c>
      <c r="O726" s="5" t="s">
        <v>1</v>
      </c>
      <c r="P726" s="5" t="s">
        <v>1</v>
      </c>
    </row>
    <row r="727" spans="1:16" x14ac:dyDescent="0.2">
      <c r="A727" s="4">
        <v>787</v>
      </c>
      <c r="B727" s="5" t="s">
        <v>1</v>
      </c>
      <c r="C727" s="5" t="s">
        <v>2863</v>
      </c>
      <c r="D727" s="5" t="s">
        <v>1</v>
      </c>
      <c r="E727" s="5" t="s">
        <v>2864</v>
      </c>
      <c r="F727" s="5" t="s">
        <v>213</v>
      </c>
      <c r="G727" s="5" t="s">
        <v>2865</v>
      </c>
      <c r="H727" s="5" t="s">
        <v>1</v>
      </c>
      <c r="I727" s="5" t="s">
        <v>217</v>
      </c>
      <c r="J727" s="5" t="s">
        <v>1</v>
      </c>
      <c r="K727" s="5" t="s">
        <v>1</v>
      </c>
      <c r="L727" s="5" t="s">
        <v>1</v>
      </c>
      <c r="M727" s="5" t="s">
        <v>1</v>
      </c>
      <c r="N727" s="5" t="s">
        <v>1</v>
      </c>
      <c r="O727" s="5" t="s">
        <v>1</v>
      </c>
      <c r="P727" s="5" t="s">
        <v>1</v>
      </c>
    </row>
    <row r="728" spans="1:16" x14ac:dyDescent="0.2">
      <c r="A728" s="4">
        <v>772</v>
      </c>
      <c r="B728" s="5" t="s">
        <v>574</v>
      </c>
      <c r="C728" s="5" t="s">
        <v>2866</v>
      </c>
      <c r="D728" s="5" t="s">
        <v>1</v>
      </c>
      <c r="E728" s="5" t="s">
        <v>2867</v>
      </c>
      <c r="F728" s="5" t="s">
        <v>572</v>
      </c>
      <c r="G728" s="5" t="s">
        <v>573</v>
      </c>
      <c r="H728" s="5" t="s">
        <v>428</v>
      </c>
      <c r="I728" s="5" t="s">
        <v>217</v>
      </c>
      <c r="J728" s="5" t="s">
        <v>1</v>
      </c>
      <c r="K728" s="5" t="s">
        <v>1</v>
      </c>
      <c r="L728" s="5" t="s">
        <v>1</v>
      </c>
      <c r="M728" s="5" t="s">
        <v>1</v>
      </c>
      <c r="N728" s="5" t="s">
        <v>1</v>
      </c>
      <c r="O728" s="5" t="s">
        <v>1</v>
      </c>
      <c r="P728" s="5" t="s">
        <v>1</v>
      </c>
    </row>
    <row r="729" spans="1:16" x14ac:dyDescent="0.2">
      <c r="A729" s="4">
        <v>784</v>
      </c>
      <c r="B729" s="5" t="s">
        <v>278</v>
      </c>
      <c r="C729" s="5" t="s">
        <v>2868</v>
      </c>
      <c r="D729" s="5" t="s">
        <v>1</v>
      </c>
      <c r="E729" s="5" t="s">
        <v>2869</v>
      </c>
      <c r="F729" s="5" t="s">
        <v>276</v>
      </c>
      <c r="G729" s="5" t="s">
        <v>277</v>
      </c>
      <c r="H729" s="5" t="s">
        <v>279</v>
      </c>
      <c r="I729" s="5" t="s">
        <v>217</v>
      </c>
      <c r="J729" s="5" t="s">
        <v>1</v>
      </c>
      <c r="K729" s="5" t="s">
        <v>1</v>
      </c>
      <c r="L729" s="5" t="s">
        <v>1</v>
      </c>
      <c r="M729" s="5" t="s">
        <v>1</v>
      </c>
      <c r="N729" s="5" t="s">
        <v>1</v>
      </c>
      <c r="O729" s="5" t="s">
        <v>1</v>
      </c>
      <c r="P729" s="5" t="s">
        <v>1</v>
      </c>
    </row>
    <row r="730" spans="1:16" x14ac:dyDescent="0.2">
      <c r="A730" s="4">
        <v>782</v>
      </c>
      <c r="B730" s="5" t="s">
        <v>228</v>
      </c>
      <c r="C730" s="5" t="s">
        <v>2870</v>
      </c>
      <c r="D730" s="5" t="s">
        <v>1</v>
      </c>
      <c r="E730" s="5" t="s">
        <v>2871</v>
      </c>
      <c r="F730" s="5" t="s">
        <v>213</v>
      </c>
      <c r="G730" s="5" t="s">
        <v>227</v>
      </c>
      <c r="H730" s="5" t="s">
        <v>216</v>
      </c>
      <c r="I730" s="5" t="s">
        <v>217</v>
      </c>
      <c r="J730" s="5" t="s">
        <v>1</v>
      </c>
      <c r="K730" s="5" t="s">
        <v>1</v>
      </c>
      <c r="L730" s="5" t="s">
        <v>1</v>
      </c>
      <c r="M730" s="5" t="s">
        <v>1</v>
      </c>
      <c r="N730" s="5" t="s">
        <v>1</v>
      </c>
      <c r="O730" s="5" t="s">
        <v>1</v>
      </c>
      <c r="P730" s="5" t="s">
        <v>1</v>
      </c>
    </row>
    <row r="731" spans="1:16" x14ac:dyDescent="0.2">
      <c r="A731" s="4">
        <v>789</v>
      </c>
      <c r="B731" s="5" t="s">
        <v>1</v>
      </c>
      <c r="C731" s="5" t="s">
        <v>2872</v>
      </c>
      <c r="D731" s="5" t="s">
        <v>1</v>
      </c>
      <c r="E731" s="5" t="s">
        <v>2873</v>
      </c>
      <c r="F731" s="5" t="s">
        <v>1</v>
      </c>
      <c r="G731" s="5" t="s">
        <v>1</v>
      </c>
      <c r="H731" s="5" t="s">
        <v>1</v>
      </c>
      <c r="I731" s="5" t="s">
        <v>269</v>
      </c>
      <c r="J731" s="5" t="s">
        <v>1</v>
      </c>
      <c r="K731" s="5" t="s">
        <v>1</v>
      </c>
      <c r="L731" s="5" t="s">
        <v>1</v>
      </c>
      <c r="M731" s="5" t="s">
        <v>1</v>
      </c>
      <c r="N731" s="5" t="s">
        <v>1</v>
      </c>
      <c r="O731" s="5" t="s">
        <v>1</v>
      </c>
      <c r="P731" s="5" t="s">
        <v>1</v>
      </c>
    </row>
    <row r="732" spans="1:16" x14ac:dyDescent="0.2">
      <c r="A732" s="4">
        <v>791</v>
      </c>
      <c r="B732" s="5" t="s">
        <v>278</v>
      </c>
      <c r="C732" s="5" t="s">
        <v>2874</v>
      </c>
      <c r="D732" s="5" t="s">
        <v>1</v>
      </c>
      <c r="E732" s="5" t="s">
        <v>2875</v>
      </c>
      <c r="F732" s="5" t="s">
        <v>276</v>
      </c>
      <c r="G732" s="5" t="s">
        <v>277</v>
      </c>
      <c r="H732" s="5" t="s">
        <v>279</v>
      </c>
      <c r="I732" s="5" t="s">
        <v>217</v>
      </c>
      <c r="J732" s="5" t="s">
        <v>1</v>
      </c>
      <c r="K732" s="5" t="s">
        <v>1</v>
      </c>
      <c r="L732" s="5" t="s">
        <v>1</v>
      </c>
      <c r="M732" s="5" t="s">
        <v>1</v>
      </c>
      <c r="N732" s="5" t="s">
        <v>1</v>
      </c>
      <c r="O732" s="5" t="s">
        <v>1</v>
      </c>
      <c r="P732" s="5" t="s">
        <v>1</v>
      </c>
    </row>
    <row r="733" spans="1:16" x14ac:dyDescent="0.2">
      <c r="A733" s="4">
        <v>796</v>
      </c>
      <c r="B733" s="5" t="s">
        <v>1</v>
      </c>
      <c r="C733" s="5" t="s">
        <v>2876</v>
      </c>
      <c r="D733" s="5" t="s">
        <v>1</v>
      </c>
      <c r="E733" s="5" t="s">
        <v>2877</v>
      </c>
      <c r="F733" s="5" t="s">
        <v>1</v>
      </c>
      <c r="G733" s="5" t="s">
        <v>1</v>
      </c>
      <c r="H733" s="5" t="s">
        <v>1</v>
      </c>
      <c r="I733" s="5" t="s">
        <v>269</v>
      </c>
      <c r="J733" s="5" t="s">
        <v>1</v>
      </c>
      <c r="K733" s="5" t="s">
        <v>1</v>
      </c>
      <c r="L733" s="5" t="s">
        <v>1</v>
      </c>
      <c r="M733" s="5" t="s">
        <v>1</v>
      </c>
      <c r="N733" s="5" t="s">
        <v>1</v>
      </c>
      <c r="O733" s="5" t="s">
        <v>1</v>
      </c>
      <c r="P733" s="5" t="s">
        <v>1</v>
      </c>
    </row>
    <row r="734" spans="1:16" x14ac:dyDescent="0.2">
      <c r="A734" s="4">
        <v>803</v>
      </c>
      <c r="B734" s="5" t="s">
        <v>435</v>
      </c>
      <c r="C734" s="5" t="s">
        <v>2878</v>
      </c>
      <c r="D734" s="5" t="s">
        <v>1</v>
      </c>
      <c r="E734" s="5" t="s">
        <v>2879</v>
      </c>
      <c r="F734" s="5" t="s">
        <v>2880</v>
      </c>
      <c r="G734" s="5" t="s">
        <v>434</v>
      </c>
      <c r="H734" s="5" t="s">
        <v>216</v>
      </c>
      <c r="I734" s="5" t="s">
        <v>217</v>
      </c>
      <c r="J734" s="5" t="s">
        <v>1</v>
      </c>
      <c r="K734" s="5" t="s">
        <v>1</v>
      </c>
      <c r="L734" s="5" t="s">
        <v>1</v>
      </c>
      <c r="M734" s="5" t="s">
        <v>1</v>
      </c>
      <c r="N734" s="5" t="s">
        <v>1</v>
      </c>
      <c r="O734" s="5" t="s">
        <v>1</v>
      </c>
      <c r="P734" s="5" t="s">
        <v>1</v>
      </c>
    </row>
    <row r="735" spans="1:16" x14ac:dyDescent="0.2">
      <c r="A735" s="4">
        <v>810</v>
      </c>
      <c r="B735" s="5" t="s">
        <v>278</v>
      </c>
      <c r="C735" s="5" t="s">
        <v>2881</v>
      </c>
      <c r="D735" s="5" t="s">
        <v>1</v>
      </c>
      <c r="E735" s="5" t="s">
        <v>2882</v>
      </c>
      <c r="F735" s="5" t="s">
        <v>276</v>
      </c>
      <c r="G735" s="5" t="s">
        <v>277</v>
      </c>
      <c r="H735" s="5" t="s">
        <v>279</v>
      </c>
      <c r="I735" s="5" t="s">
        <v>217</v>
      </c>
      <c r="J735" s="5" t="s">
        <v>1</v>
      </c>
      <c r="K735" s="5" t="s">
        <v>1</v>
      </c>
      <c r="L735" s="5" t="s">
        <v>1</v>
      </c>
      <c r="M735" s="5" t="s">
        <v>1</v>
      </c>
      <c r="N735" s="5" t="s">
        <v>1</v>
      </c>
      <c r="O735" s="5" t="s">
        <v>1</v>
      </c>
      <c r="P735" s="5" t="s">
        <v>1</v>
      </c>
    </row>
    <row r="736" spans="1:16" x14ac:dyDescent="0.2">
      <c r="A736" s="4">
        <v>834</v>
      </c>
      <c r="B736" s="5" t="s">
        <v>278</v>
      </c>
      <c r="C736" s="5" t="s">
        <v>2883</v>
      </c>
      <c r="D736" s="5" t="s">
        <v>1</v>
      </c>
      <c r="E736" s="5" t="s">
        <v>2884</v>
      </c>
      <c r="F736" s="5" t="s">
        <v>276</v>
      </c>
      <c r="G736" s="5" t="s">
        <v>277</v>
      </c>
      <c r="H736" s="5" t="s">
        <v>279</v>
      </c>
      <c r="I736" s="5" t="s">
        <v>217</v>
      </c>
      <c r="J736" s="5" t="s">
        <v>1</v>
      </c>
      <c r="K736" s="5" t="s">
        <v>1</v>
      </c>
      <c r="L736" s="5" t="s">
        <v>1</v>
      </c>
      <c r="M736" s="5" t="s">
        <v>1</v>
      </c>
      <c r="N736" s="5" t="s">
        <v>1</v>
      </c>
      <c r="O736" s="5" t="s">
        <v>1</v>
      </c>
      <c r="P736" s="5" t="s">
        <v>1</v>
      </c>
    </row>
    <row r="737" spans="1:16" x14ac:dyDescent="0.2">
      <c r="A737" s="4">
        <v>833</v>
      </c>
      <c r="B737" s="5" t="s">
        <v>569</v>
      </c>
      <c r="C737" s="5" t="s">
        <v>2885</v>
      </c>
      <c r="D737" s="5" t="s">
        <v>1</v>
      </c>
      <c r="E737" s="5" t="s">
        <v>2886</v>
      </c>
      <c r="F737" s="5" t="s">
        <v>567</v>
      </c>
      <c r="G737" s="5" t="s">
        <v>568</v>
      </c>
      <c r="H737" s="5" t="s">
        <v>216</v>
      </c>
      <c r="I737" s="5" t="s">
        <v>217</v>
      </c>
      <c r="J737" s="5" t="s">
        <v>1</v>
      </c>
      <c r="K737" s="5" t="s">
        <v>1</v>
      </c>
      <c r="L737" s="5" t="s">
        <v>1</v>
      </c>
      <c r="M737" s="5" t="s">
        <v>1</v>
      </c>
      <c r="N737" s="5" t="s">
        <v>1</v>
      </c>
      <c r="O737" s="5" t="s">
        <v>1</v>
      </c>
      <c r="P737" s="5" t="s">
        <v>1</v>
      </c>
    </row>
    <row r="738" spans="1:16" x14ac:dyDescent="0.2">
      <c r="A738" s="4">
        <v>832</v>
      </c>
      <c r="B738" s="5" t="s">
        <v>1</v>
      </c>
      <c r="C738" s="5" t="s">
        <v>2887</v>
      </c>
      <c r="D738" s="5" t="s">
        <v>1</v>
      </c>
      <c r="E738" s="5" t="s">
        <v>2888</v>
      </c>
      <c r="F738" s="5" t="s">
        <v>1586</v>
      </c>
      <c r="G738" s="5" t="s">
        <v>1</v>
      </c>
      <c r="H738" s="5" t="s">
        <v>1</v>
      </c>
      <c r="I738" s="5" t="s">
        <v>269</v>
      </c>
      <c r="J738" s="5" t="s">
        <v>1</v>
      </c>
      <c r="K738" s="5" t="s">
        <v>1</v>
      </c>
      <c r="L738" s="5" t="s">
        <v>1</v>
      </c>
      <c r="M738" s="5" t="s">
        <v>1</v>
      </c>
      <c r="N738" s="5" t="s">
        <v>1</v>
      </c>
      <c r="O738" s="5" t="s">
        <v>1</v>
      </c>
      <c r="P738" s="5" t="s">
        <v>1</v>
      </c>
    </row>
    <row r="739" spans="1:16" x14ac:dyDescent="0.2">
      <c r="A739" s="4">
        <v>835</v>
      </c>
      <c r="B739" s="5" t="s">
        <v>1</v>
      </c>
      <c r="C739" s="5" t="s">
        <v>2889</v>
      </c>
      <c r="D739" s="5" t="s">
        <v>1</v>
      </c>
      <c r="E739" s="5" t="s">
        <v>2890</v>
      </c>
      <c r="F739" s="5" t="s">
        <v>1586</v>
      </c>
      <c r="G739" s="5" t="s">
        <v>268</v>
      </c>
      <c r="H739" s="5" t="s">
        <v>1</v>
      </c>
      <c r="I739" s="5" t="s">
        <v>269</v>
      </c>
      <c r="J739" s="5" t="s">
        <v>1</v>
      </c>
      <c r="K739" s="5" t="s">
        <v>1</v>
      </c>
      <c r="L739" s="5" t="s">
        <v>1</v>
      </c>
      <c r="M739" s="5" t="s">
        <v>1</v>
      </c>
      <c r="N739" s="5" t="s">
        <v>1</v>
      </c>
      <c r="O739" s="5" t="s">
        <v>1</v>
      </c>
      <c r="P739" s="5" t="s">
        <v>1</v>
      </c>
    </row>
    <row r="740" spans="1:16" x14ac:dyDescent="0.2">
      <c r="A740" s="4">
        <v>838</v>
      </c>
      <c r="B740" s="5" t="s">
        <v>278</v>
      </c>
      <c r="C740" s="5" t="s">
        <v>2891</v>
      </c>
      <c r="D740" s="5" t="s">
        <v>1</v>
      </c>
      <c r="E740" s="5" t="s">
        <v>2892</v>
      </c>
      <c r="F740" s="5" t="s">
        <v>222</v>
      </c>
      <c r="G740" s="5" t="s">
        <v>277</v>
      </c>
      <c r="H740" s="5" t="s">
        <v>279</v>
      </c>
      <c r="I740" s="5" t="s">
        <v>217</v>
      </c>
      <c r="J740" s="5" t="s">
        <v>1</v>
      </c>
      <c r="K740" s="5" t="s">
        <v>1</v>
      </c>
      <c r="L740" s="5" t="s">
        <v>1</v>
      </c>
      <c r="M740" s="5" t="s">
        <v>1</v>
      </c>
      <c r="N740" s="5" t="s">
        <v>1</v>
      </c>
      <c r="O740" s="5" t="s">
        <v>1</v>
      </c>
      <c r="P740" s="5" t="s">
        <v>1</v>
      </c>
    </row>
    <row r="741" spans="1:16" x14ac:dyDescent="0.2">
      <c r="A741" s="4">
        <v>898</v>
      </c>
      <c r="B741" s="5" t="s">
        <v>278</v>
      </c>
      <c r="C741" s="5" t="s">
        <v>2893</v>
      </c>
      <c r="D741" s="5" t="s">
        <v>1</v>
      </c>
      <c r="E741" s="5" t="s">
        <v>2894</v>
      </c>
      <c r="F741" s="5" t="s">
        <v>2895</v>
      </c>
      <c r="G741" s="5" t="s">
        <v>277</v>
      </c>
      <c r="H741" s="5" t="s">
        <v>279</v>
      </c>
      <c r="I741" s="5" t="s">
        <v>217</v>
      </c>
      <c r="J741" s="5" t="s">
        <v>1</v>
      </c>
      <c r="K741" s="5" t="s">
        <v>1</v>
      </c>
      <c r="L741" s="5" t="s">
        <v>1</v>
      </c>
      <c r="M741" s="5" t="s">
        <v>1</v>
      </c>
      <c r="N741" s="5" t="s">
        <v>1</v>
      </c>
      <c r="O741" s="5" t="s">
        <v>1</v>
      </c>
      <c r="P741" s="5" t="s">
        <v>1</v>
      </c>
    </row>
    <row r="742" spans="1:16" x14ac:dyDescent="0.2">
      <c r="A742" s="4">
        <v>837</v>
      </c>
      <c r="B742" s="5" t="s">
        <v>1</v>
      </c>
      <c r="C742" s="5" t="s">
        <v>2896</v>
      </c>
      <c r="D742" s="5" t="s">
        <v>1</v>
      </c>
      <c r="E742" s="5" t="s">
        <v>2343</v>
      </c>
      <c r="F742" s="5" t="s">
        <v>1586</v>
      </c>
      <c r="G742" s="5" t="s">
        <v>268</v>
      </c>
      <c r="H742" s="5" t="s">
        <v>1</v>
      </c>
      <c r="I742" s="5" t="s">
        <v>269</v>
      </c>
      <c r="J742" s="5" t="s">
        <v>1</v>
      </c>
      <c r="K742" s="5" t="s">
        <v>1</v>
      </c>
      <c r="L742" s="5" t="s">
        <v>1</v>
      </c>
      <c r="M742" s="5" t="s">
        <v>1</v>
      </c>
      <c r="N742" s="5" t="s">
        <v>1</v>
      </c>
      <c r="O742" s="5" t="s">
        <v>1</v>
      </c>
      <c r="P742" s="5" t="s">
        <v>1</v>
      </c>
    </row>
    <row r="743" spans="1:16" x14ac:dyDescent="0.2">
      <c r="A743" s="4">
        <v>839</v>
      </c>
      <c r="B743" s="5" t="s">
        <v>1127</v>
      </c>
      <c r="C743" s="5" t="s">
        <v>2897</v>
      </c>
      <c r="D743" s="5" t="s">
        <v>1</v>
      </c>
      <c r="E743" s="5" t="s">
        <v>1618</v>
      </c>
      <c r="F743" s="5" t="s">
        <v>1658</v>
      </c>
      <c r="G743" s="5" t="s">
        <v>1126</v>
      </c>
      <c r="H743" s="5" t="s">
        <v>216</v>
      </c>
      <c r="I743" s="5" t="s">
        <v>217</v>
      </c>
      <c r="J743" s="5" t="s">
        <v>1</v>
      </c>
      <c r="K743" s="5" t="s">
        <v>1</v>
      </c>
      <c r="L743" s="5" t="s">
        <v>1</v>
      </c>
      <c r="M743" s="5" t="s">
        <v>1</v>
      </c>
      <c r="N743" s="5" t="s">
        <v>1</v>
      </c>
      <c r="O743" s="5" t="s">
        <v>1</v>
      </c>
      <c r="P743" s="5" t="s">
        <v>1</v>
      </c>
    </row>
    <row r="744" spans="1:16" x14ac:dyDescent="0.2">
      <c r="A744" s="4">
        <v>1014</v>
      </c>
      <c r="B744" s="5" t="s">
        <v>1166</v>
      </c>
      <c r="C744" s="5" t="s">
        <v>2898</v>
      </c>
      <c r="D744" s="5" t="s">
        <v>1</v>
      </c>
      <c r="E744" s="5" t="s">
        <v>2899</v>
      </c>
      <c r="F744" s="5" t="s">
        <v>832</v>
      </c>
      <c r="G744" s="5" t="s">
        <v>1165</v>
      </c>
      <c r="H744" s="5" t="s">
        <v>216</v>
      </c>
      <c r="I744" s="5" t="s">
        <v>217</v>
      </c>
      <c r="J744" s="5" t="s">
        <v>1</v>
      </c>
      <c r="K744" s="5" t="s">
        <v>1</v>
      </c>
      <c r="L744" s="5" t="s">
        <v>1</v>
      </c>
      <c r="M744" s="5" t="s">
        <v>1</v>
      </c>
      <c r="N744" s="5" t="s">
        <v>1</v>
      </c>
      <c r="O744" s="5" t="s">
        <v>1</v>
      </c>
      <c r="P744" s="5" t="s">
        <v>1</v>
      </c>
    </row>
    <row r="745" spans="1:16" x14ac:dyDescent="0.2">
      <c r="A745" s="4">
        <v>1015</v>
      </c>
      <c r="B745" s="5" t="s">
        <v>1529</v>
      </c>
      <c r="C745" s="5" t="s">
        <v>2900</v>
      </c>
      <c r="D745" s="5" t="s">
        <v>1</v>
      </c>
      <c r="E745" s="5" t="s">
        <v>2901</v>
      </c>
      <c r="F745" s="5" t="s">
        <v>526</v>
      </c>
      <c r="G745" s="5" t="s">
        <v>1528</v>
      </c>
      <c r="H745" s="5" t="s">
        <v>216</v>
      </c>
      <c r="I745" s="5" t="s">
        <v>217</v>
      </c>
      <c r="J745" s="5" t="s">
        <v>1530</v>
      </c>
      <c r="K745" s="5" t="s">
        <v>1531</v>
      </c>
      <c r="L745" s="5" t="s">
        <v>220</v>
      </c>
      <c r="M745" s="5" t="s">
        <v>1532</v>
      </c>
      <c r="N745" s="5" t="s">
        <v>1533</v>
      </c>
      <c r="O745" s="5" t="s">
        <v>223</v>
      </c>
      <c r="P745" s="5" t="s">
        <v>1534</v>
      </c>
    </row>
    <row r="746" spans="1:16" x14ac:dyDescent="0.2">
      <c r="A746" s="4">
        <v>747</v>
      </c>
      <c r="B746" s="5" t="s">
        <v>2904</v>
      </c>
      <c r="C746" s="5" t="s">
        <v>2902</v>
      </c>
      <c r="D746" s="5" t="s">
        <v>1</v>
      </c>
      <c r="E746" s="5" t="s">
        <v>2145</v>
      </c>
      <c r="F746" s="5" t="s">
        <v>1</v>
      </c>
      <c r="G746" s="5" t="s">
        <v>2903</v>
      </c>
      <c r="H746" s="5" t="s">
        <v>216</v>
      </c>
      <c r="I746" s="5" t="s">
        <v>1630</v>
      </c>
      <c r="J746" s="5" t="s">
        <v>1</v>
      </c>
      <c r="K746" s="5" t="s">
        <v>1</v>
      </c>
      <c r="L746" s="5" t="s">
        <v>1</v>
      </c>
      <c r="M746" s="5" t="s">
        <v>1</v>
      </c>
      <c r="N746" s="5" t="s">
        <v>1</v>
      </c>
      <c r="O746" s="5" t="s">
        <v>1</v>
      </c>
      <c r="P746" s="5" t="s">
        <v>1</v>
      </c>
    </row>
    <row r="747" spans="1:16" x14ac:dyDescent="0.2">
      <c r="A747" s="4">
        <v>830</v>
      </c>
      <c r="B747" s="5" t="s">
        <v>2908</v>
      </c>
      <c r="C747" s="5" t="s">
        <v>2905</v>
      </c>
      <c r="D747" s="5" t="s">
        <v>1</v>
      </c>
      <c r="E747" s="5" t="s">
        <v>2906</v>
      </c>
      <c r="F747" s="5" t="s">
        <v>1</v>
      </c>
      <c r="G747" s="5" t="s">
        <v>2907</v>
      </c>
      <c r="H747" s="5" t="s">
        <v>313</v>
      </c>
      <c r="I747" s="5" t="s">
        <v>1630</v>
      </c>
      <c r="J747" s="5" t="s">
        <v>1</v>
      </c>
      <c r="K747" s="5" t="s">
        <v>1</v>
      </c>
      <c r="L747" s="5" t="s">
        <v>1</v>
      </c>
      <c r="M747" s="5" t="s">
        <v>1</v>
      </c>
      <c r="N747" s="5" t="s">
        <v>1</v>
      </c>
      <c r="O747" s="5" t="s">
        <v>1</v>
      </c>
      <c r="P747" s="5" t="s">
        <v>1</v>
      </c>
    </row>
    <row r="748" spans="1:16" x14ac:dyDescent="0.2">
      <c r="A748" s="4">
        <v>736</v>
      </c>
      <c r="B748" s="5" t="s">
        <v>2912</v>
      </c>
      <c r="C748" s="5" t="s">
        <v>2909</v>
      </c>
      <c r="D748" s="5" t="s">
        <v>1</v>
      </c>
      <c r="E748" s="5" t="s">
        <v>2910</v>
      </c>
      <c r="F748" s="5" t="s">
        <v>1</v>
      </c>
      <c r="G748" s="5" t="s">
        <v>2911</v>
      </c>
      <c r="H748" s="5" t="s">
        <v>2913</v>
      </c>
      <c r="I748" s="5" t="s">
        <v>2335</v>
      </c>
      <c r="J748" s="5" t="s">
        <v>1</v>
      </c>
      <c r="K748" s="5" t="s">
        <v>1</v>
      </c>
      <c r="L748" s="5" t="s">
        <v>1</v>
      </c>
      <c r="M748" s="5" t="s">
        <v>1</v>
      </c>
      <c r="N748" s="5" t="s">
        <v>1</v>
      </c>
      <c r="O748" s="5" t="s">
        <v>1</v>
      </c>
      <c r="P748" s="5" t="s">
        <v>1</v>
      </c>
    </row>
    <row r="749" spans="1:16" x14ac:dyDescent="0.2">
      <c r="A749" s="4">
        <v>737</v>
      </c>
      <c r="B749" s="5" t="s">
        <v>2917</v>
      </c>
      <c r="C749" s="5" t="s">
        <v>2914</v>
      </c>
      <c r="D749" s="5" t="s">
        <v>1</v>
      </c>
      <c r="E749" s="5" t="s">
        <v>2915</v>
      </c>
      <c r="F749" s="5" t="s">
        <v>1</v>
      </c>
      <c r="G749" s="5" t="s">
        <v>2916</v>
      </c>
      <c r="H749" s="5" t="s">
        <v>216</v>
      </c>
      <c r="I749" s="5" t="s">
        <v>1661</v>
      </c>
      <c r="J749" s="5" t="s">
        <v>1</v>
      </c>
      <c r="K749" s="5" t="s">
        <v>1</v>
      </c>
      <c r="L749" s="5" t="s">
        <v>2918</v>
      </c>
      <c r="M749" s="5" t="s">
        <v>2919</v>
      </c>
      <c r="N749" s="5" t="s">
        <v>339</v>
      </c>
      <c r="O749" s="5" t="s">
        <v>223</v>
      </c>
      <c r="P749" s="5" t="s">
        <v>2920</v>
      </c>
    </row>
    <row r="750" spans="1:16" x14ac:dyDescent="0.2">
      <c r="A750" s="4">
        <v>738</v>
      </c>
      <c r="B750" s="5" t="s">
        <v>2924</v>
      </c>
      <c r="C750" s="5" t="s">
        <v>2921</v>
      </c>
      <c r="D750" s="5" t="s">
        <v>1</v>
      </c>
      <c r="E750" s="5" t="s">
        <v>2922</v>
      </c>
      <c r="F750" s="5" t="s">
        <v>1</v>
      </c>
      <c r="G750" s="5" t="s">
        <v>2923</v>
      </c>
      <c r="H750" s="5" t="s">
        <v>216</v>
      </c>
      <c r="I750" s="5" t="s">
        <v>1661</v>
      </c>
      <c r="J750" s="5" t="s">
        <v>1</v>
      </c>
      <c r="K750" s="5" t="s">
        <v>2925</v>
      </c>
      <c r="L750" s="5" t="s">
        <v>1</v>
      </c>
      <c r="M750" s="5" t="s">
        <v>2926</v>
      </c>
      <c r="N750" s="5" t="s">
        <v>222</v>
      </c>
      <c r="O750" s="5" t="s">
        <v>223</v>
      </c>
      <c r="P750" s="5" t="s">
        <v>2927</v>
      </c>
    </row>
    <row r="751" spans="1:16" x14ac:dyDescent="0.2">
      <c r="A751" s="4">
        <v>903</v>
      </c>
      <c r="B751" s="5" t="s">
        <v>2930</v>
      </c>
      <c r="C751" s="5" t="s">
        <v>2928</v>
      </c>
      <c r="D751" s="5" t="s">
        <v>1</v>
      </c>
      <c r="E751" s="5" t="s">
        <v>2269</v>
      </c>
      <c r="F751" s="5" t="s">
        <v>1</v>
      </c>
      <c r="G751" s="5" t="s">
        <v>2929</v>
      </c>
      <c r="H751" s="5" t="s">
        <v>313</v>
      </c>
      <c r="I751" s="5" t="s">
        <v>1630</v>
      </c>
      <c r="J751" s="5" t="s">
        <v>1</v>
      </c>
      <c r="K751" s="5" t="s">
        <v>1</v>
      </c>
      <c r="L751" s="5" t="s">
        <v>1</v>
      </c>
      <c r="M751" s="5" t="s">
        <v>1</v>
      </c>
      <c r="N751" s="5" t="s">
        <v>1</v>
      </c>
      <c r="O751" s="5" t="s">
        <v>1</v>
      </c>
      <c r="P751" s="5" t="s">
        <v>1</v>
      </c>
    </row>
    <row r="752" spans="1:16" x14ac:dyDescent="0.2">
      <c r="A752" s="4">
        <v>748</v>
      </c>
      <c r="B752" s="5" t="s">
        <v>2934</v>
      </c>
      <c r="C752" s="5" t="s">
        <v>2931</v>
      </c>
      <c r="D752" s="5" t="s">
        <v>1</v>
      </c>
      <c r="E752" s="5" t="s">
        <v>2932</v>
      </c>
      <c r="F752" s="5" t="s">
        <v>1</v>
      </c>
      <c r="G752" s="5" t="s">
        <v>2933</v>
      </c>
      <c r="H752" s="5" t="s">
        <v>216</v>
      </c>
      <c r="I752" s="5" t="s">
        <v>1630</v>
      </c>
      <c r="J752" s="5" t="s">
        <v>1</v>
      </c>
      <c r="K752" s="5" t="s">
        <v>1</v>
      </c>
      <c r="L752" s="5" t="s">
        <v>1</v>
      </c>
      <c r="M752" s="5" t="s">
        <v>1</v>
      </c>
      <c r="N752" s="5" t="s">
        <v>1</v>
      </c>
      <c r="O752" s="5" t="s">
        <v>1</v>
      </c>
      <c r="P752" s="5" t="s">
        <v>1</v>
      </c>
    </row>
    <row r="753" spans="1:16" x14ac:dyDescent="0.2">
      <c r="A753" s="4">
        <v>742</v>
      </c>
      <c r="B753" s="5" t="s">
        <v>2938</v>
      </c>
      <c r="C753" s="5" t="s">
        <v>2935</v>
      </c>
      <c r="D753" s="5" t="s">
        <v>1</v>
      </c>
      <c r="E753" s="5" t="s">
        <v>2936</v>
      </c>
      <c r="F753" s="5" t="s">
        <v>1</v>
      </c>
      <c r="G753" s="5" t="s">
        <v>2937</v>
      </c>
      <c r="H753" s="5" t="s">
        <v>216</v>
      </c>
      <c r="I753" s="5" t="s">
        <v>1630</v>
      </c>
      <c r="J753" s="5" t="s">
        <v>1</v>
      </c>
      <c r="K753" s="5" t="s">
        <v>1</v>
      </c>
      <c r="L753" s="5" t="s">
        <v>1</v>
      </c>
      <c r="M753" s="5" t="s">
        <v>1</v>
      </c>
      <c r="N753" s="5" t="s">
        <v>1</v>
      </c>
      <c r="O753" s="5" t="s">
        <v>1</v>
      </c>
      <c r="P753" s="5" t="s">
        <v>1</v>
      </c>
    </row>
    <row r="754" spans="1:16" x14ac:dyDescent="0.2">
      <c r="A754" s="4">
        <v>821</v>
      </c>
      <c r="B754" s="5" t="s">
        <v>2938</v>
      </c>
      <c r="C754" s="5" t="s">
        <v>2939</v>
      </c>
      <c r="D754" s="5" t="s">
        <v>1</v>
      </c>
      <c r="E754" s="5" t="s">
        <v>2940</v>
      </c>
      <c r="F754" s="5" t="s">
        <v>1</v>
      </c>
      <c r="G754" s="5" t="s">
        <v>2937</v>
      </c>
      <c r="H754" s="5" t="s">
        <v>428</v>
      </c>
      <c r="I754" s="5" t="s">
        <v>1630</v>
      </c>
      <c r="J754" s="5" t="s">
        <v>1</v>
      </c>
      <c r="K754" s="5" t="s">
        <v>1</v>
      </c>
      <c r="L754" s="5" t="s">
        <v>1</v>
      </c>
      <c r="M754" s="5" t="s">
        <v>1</v>
      </c>
      <c r="N754" s="5" t="s">
        <v>1</v>
      </c>
      <c r="O754" s="5" t="s">
        <v>1</v>
      </c>
      <c r="P754" s="5" t="s">
        <v>1</v>
      </c>
    </row>
    <row r="755" spans="1:16" x14ac:dyDescent="0.2">
      <c r="A755" s="4">
        <v>750</v>
      </c>
      <c r="B755" s="5" t="s">
        <v>2944</v>
      </c>
      <c r="C755" s="5" t="s">
        <v>2941</v>
      </c>
      <c r="D755" s="5" t="s">
        <v>1</v>
      </c>
      <c r="E755" s="5" t="s">
        <v>2942</v>
      </c>
      <c r="F755" s="5" t="s">
        <v>1</v>
      </c>
      <c r="G755" s="5" t="s">
        <v>2943</v>
      </c>
      <c r="H755" s="5" t="s">
        <v>216</v>
      </c>
      <c r="I755" s="5" t="s">
        <v>1661</v>
      </c>
      <c r="J755" s="5" t="s">
        <v>1</v>
      </c>
      <c r="K755" s="5" t="s">
        <v>1</v>
      </c>
      <c r="L755" s="5" t="s">
        <v>1</v>
      </c>
      <c r="M755" s="5" t="s">
        <v>1</v>
      </c>
      <c r="N755" s="5" t="s">
        <v>1</v>
      </c>
      <c r="O755" s="5" t="s">
        <v>1</v>
      </c>
      <c r="P755" s="5" t="s">
        <v>1</v>
      </c>
    </row>
    <row r="756" spans="1:16" x14ac:dyDescent="0.2">
      <c r="A756" s="4">
        <v>751</v>
      </c>
      <c r="B756" s="5" t="s">
        <v>2948</v>
      </c>
      <c r="C756" s="5" t="s">
        <v>2945</v>
      </c>
      <c r="D756" s="5" t="s">
        <v>1</v>
      </c>
      <c r="E756" s="5" t="s">
        <v>2946</v>
      </c>
      <c r="F756" s="5" t="s">
        <v>1</v>
      </c>
      <c r="G756" s="5" t="s">
        <v>2947</v>
      </c>
      <c r="H756" s="5" t="s">
        <v>216</v>
      </c>
      <c r="I756" s="5" t="s">
        <v>1661</v>
      </c>
      <c r="J756" s="5" t="s">
        <v>1</v>
      </c>
      <c r="K756" s="5" t="s">
        <v>1</v>
      </c>
      <c r="L756" s="5" t="s">
        <v>1</v>
      </c>
      <c r="M756" s="5" t="s">
        <v>1</v>
      </c>
      <c r="N756" s="5" t="s">
        <v>1</v>
      </c>
      <c r="O756" s="5" t="s">
        <v>1</v>
      </c>
      <c r="P756" s="5" t="s">
        <v>1</v>
      </c>
    </row>
    <row r="757" spans="1:16" x14ac:dyDescent="0.2">
      <c r="A757" s="4">
        <v>740</v>
      </c>
      <c r="B757" s="5" t="s">
        <v>2952</v>
      </c>
      <c r="C757" s="5" t="s">
        <v>2949</v>
      </c>
      <c r="D757" s="5" t="s">
        <v>1</v>
      </c>
      <c r="E757" s="5" t="s">
        <v>2950</v>
      </c>
      <c r="F757" s="5" t="s">
        <v>1</v>
      </c>
      <c r="G757" s="5" t="s">
        <v>2951</v>
      </c>
      <c r="H757" s="5" t="s">
        <v>216</v>
      </c>
      <c r="I757" s="5" t="s">
        <v>1661</v>
      </c>
      <c r="J757" s="5" t="s">
        <v>1</v>
      </c>
      <c r="K757" s="5" t="s">
        <v>1</v>
      </c>
      <c r="L757" s="5" t="s">
        <v>1</v>
      </c>
      <c r="M757" s="5" t="s">
        <v>1</v>
      </c>
      <c r="N757" s="5" t="s">
        <v>1</v>
      </c>
      <c r="O757" s="5" t="s">
        <v>1</v>
      </c>
      <c r="P757" s="5" t="s">
        <v>1</v>
      </c>
    </row>
    <row r="758" spans="1:16" x14ac:dyDescent="0.2">
      <c r="A758" s="4">
        <v>752</v>
      </c>
      <c r="B758" s="5" t="s">
        <v>2956</v>
      </c>
      <c r="C758" s="5" t="s">
        <v>2953</v>
      </c>
      <c r="D758" s="5" t="s">
        <v>1</v>
      </c>
      <c r="E758" s="5" t="s">
        <v>2954</v>
      </c>
      <c r="F758" s="5" t="s">
        <v>1</v>
      </c>
      <c r="G758" s="5" t="s">
        <v>2955</v>
      </c>
      <c r="H758" s="5" t="s">
        <v>216</v>
      </c>
      <c r="I758" s="5" t="s">
        <v>1661</v>
      </c>
      <c r="J758" s="5" t="s">
        <v>1</v>
      </c>
      <c r="K758" s="5" t="s">
        <v>1</v>
      </c>
      <c r="L758" s="5" t="s">
        <v>1</v>
      </c>
      <c r="M758" s="5" t="s">
        <v>1</v>
      </c>
      <c r="N758" s="5" t="s">
        <v>1</v>
      </c>
      <c r="O758" s="5" t="s">
        <v>1</v>
      </c>
      <c r="P758" s="5" t="s">
        <v>1</v>
      </c>
    </row>
    <row r="759" spans="1:16" x14ac:dyDescent="0.2">
      <c r="A759" s="4">
        <v>753</v>
      </c>
      <c r="B759" s="5" t="s">
        <v>2959</v>
      </c>
      <c r="C759" s="5" t="s">
        <v>2957</v>
      </c>
      <c r="D759" s="5" t="s">
        <v>1</v>
      </c>
      <c r="E759" s="5" t="s">
        <v>2359</v>
      </c>
      <c r="F759" s="5" t="s">
        <v>1</v>
      </c>
      <c r="G759" s="5" t="s">
        <v>2958</v>
      </c>
      <c r="H759" s="5" t="s">
        <v>216</v>
      </c>
      <c r="I759" s="5" t="s">
        <v>1630</v>
      </c>
      <c r="J759" s="5" t="s">
        <v>1</v>
      </c>
      <c r="K759" s="5" t="s">
        <v>1</v>
      </c>
      <c r="L759" s="5" t="s">
        <v>1</v>
      </c>
      <c r="M759" s="5" t="s">
        <v>1</v>
      </c>
      <c r="N759" s="5" t="s">
        <v>1</v>
      </c>
      <c r="O759" s="5" t="s">
        <v>1</v>
      </c>
      <c r="P759" s="5" t="s">
        <v>1</v>
      </c>
    </row>
    <row r="760" spans="1:16" x14ac:dyDescent="0.2">
      <c r="A760" s="4">
        <v>754</v>
      </c>
      <c r="B760" s="5" t="s">
        <v>2963</v>
      </c>
      <c r="C760" s="5" t="s">
        <v>2960</v>
      </c>
      <c r="D760" s="5" t="s">
        <v>1</v>
      </c>
      <c r="E760" s="5" t="s">
        <v>2961</v>
      </c>
      <c r="F760" s="5" t="s">
        <v>1</v>
      </c>
      <c r="G760" s="5" t="s">
        <v>2962</v>
      </c>
      <c r="H760" s="5" t="s">
        <v>216</v>
      </c>
      <c r="I760" s="5" t="s">
        <v>1661</v>
      </c>
      <c r="J760" s="5" t="s">
        <v>1</v>
      </c>
      <c r="K760" s="5" t="s">
        <v>1</v>
      </c>
      <c r="L760" s="5" t="s">
        <v>1</v>
      </c>
      <c r="M760" s="5" t="s">
        <v>1</v>
      </c>
      <c r="N760" s="5" t="s">
        <v>1</v>
      </c>
      <c r="O760" s="5" t="s">
        <v>1</v>
      </c>
      <c r="P760" s="5" t="s">
        <v>1</v>
      </c>
    </row>
    <row r="761" spans="1:16" x14ac:dyDescent="0.2">
      <c r="A761" s="4">
        <v>755</v>
      </c>
      <c r="B761" s="5" t="s">
        <v>2967</v>
      </c>
      <c r="C761" s="5" t="s">
        <v>2964</v>
      </c>
      <c r="D761" s="5" t="s">
        <v>1</v>
      </c>
      <c r="E761" s="5" t="s">
        <v>2965</v>
      </c>
      <c r="F761" s="5" t="s">
        <v>1</v>
      </c>
      <c r="G761" s="5" t="s">
        <v>2966</v>
      </c>
      <c r="H761" s="5" t="s">
        <v>216</v>
      </c>
      <c r="I761" s="5" t="s">
        <v>1661</v>
      </c>
      <c r="J761" s="5" t="s">
        <v>1</v>
      </c>
      <c r="K761" s="5" t="s">
        <v>1</v>
      </c>
      <c r="L761" s="5" t="s">
        <v>1</v>
      </c>
      <c r="M761" s="5" t="s">
        <v>1</v>
      </c>
      <c r="N761" s="5" t="s">
        <v>1</v>
      </c>
      <c r="O761" s="5" t="s">
        <v>1</v>
      </c>
      <c r="P761" s="5" t="s">
        <v>1</v>
      </c>
    </row>
    <row r="762" spans="1:16" x14ac:dyDescent="0.2">
      <c r="A762" s="4">
        <v>756</v>
      </c>
      <c r="B762" s="5" t="s">
        <v>1</v>
      </c>
      <c r="C762" s="5" t="s">
        <v>2968</v>
      </c>
      <c r="D762" s="5" t="s">
        <v>1</v>
      </c>
      <c r="E762" s="5" t="s">
        <v>2969</v>
      </c>
      <c r="F762" s="5" t="s">
        <v>1</v>
      </c>
      <c r="G762" s="5" t="s">
        <v>2970</v>
      </c>
      <c r="H762" s="5" t="s">
        <v>1</v>
      </c>
      <c r="I762" s="5" t="s">
        <v>1630</v>
      </c>
      <c r="J762" s="5" t="s">
        <v>1</v>
      </c>
      <c r="K762" s="5" t="s">
        <v>1</v>
      </c>
      <c r="L762" s="5" t="s">
        <v>1</v>
      </c>
      <c r="M762" s="5" t="s">
        <v>1</v>
      </c>
      <c r="N762" s="5" t="s">
        <v>1</v>
      </c>
      <c r="O762" s="5" t="s">
        <v>1</v>
      </c>
      <c r="P762" s="5" t="s">
        <v>1</v>
      </c>
    </row>
    <row r="763" spans="1:16" x14ac:dyDescent="0.2">
      <c r="A763" s="4">
        <v>757</v>
      </c>
      <c r="B763" s="5" t="s">
        <v>1</v>
      </c>
      <c r="C763" s="5" t="s">
        <v>2971</v>
      </c>
      <c r="D763" s="5" t="s">
        <v>1</v>
      </c>
      <c r="E763" s="5" t="s">
        <v>2972</v>
      </c>
      <c r="F763" s="5" t="s">
        <v>1</v>
      </c>
      <c r="G763" s="5" t="s">
        <v>2973</v>
      </c>
      <c r="H763" s="5" t="s">
        <v>1</v>
      </c>
      <c r="I763" s="5" t="s">
        <v>1630</v>
      </c>
      <c r="J763" s="5" t="s">
        <v>1</v>
      </c>
      <c r="K763" s="5" t="s">
        <v>1</v>
      </c>
      <c r="L763" s="5" t="s">
        <v>1</v>
      </c>
      <c r="M763" s="5" t="s">
        <v>1</v>
      </c>
      <c r="N763" s="5" t="s">
        <v>1</v>
      </c>
      <c r="O763" s="5" t="s">
        <v>1</v>
      </c>
      <c r="P763" s="5" t="s">
        <v>1</v>
      </c>
    </row>
    <row r="764" spans="1:16" x14ac:dyDescent="0.2">
      <c r="A764" s="4">
        <v>758</v>
      </c>
      <c r="B764" s="5" t="s">
        <v>2977</v>
      </c>
      <c r="C764" s="5" t="s">
        <v>2974</v>
      </c>
      <c r="D764" s="5" t="s">
        <v>1</v>
      </c>
      <c r="E764" s="5" t="s">
        <v>2975</v>
      </c>
      <c r="F764" s="5" t="s">
        <v>1</v>
      </c>
      <c r="G764" s="5" t="s">
        <v>2976</v>
      </c>
      <c r="H764" s="5" t="s">
        <v>216</v>
      </c>
      <c r="I764" s="5" t="s">
        <v>1661</v>
      </c>
      <c r="J764" s="5" t="s">
        <v>1</v>
      </c>
      <c r="K764" s="5" t="s">
        <v>1</v>
      </c>
      <c r="L764" s="5" t="s">
        <v>1</v>
      </c>
      <c r="M764" s="5" t="s">
        <v>1</v>
      </c>
      <c r="N764" s="5" t="s">
        <v>1</v>
      </c>
      <c r="O764" s="5" t="s">
        <v>1</v>
      </c>
      <c r="P764" s="5" t="s">
        <v>1</v>
      </c>
    </row>
    <row r="765" spans="1:16" x14ac:dyDescent="0.2">
      <c r="A765" s="4">
        <v>759</v>
      </c>
      <c r="B765" s="5" t="s">
        <v>2981</v>
      </c>
      <c r="C765" s="5" t="s">
        <v>2978</v>
      </c>
      <c r="D765" s="5" t="s">
        <v>1</v>
      </c>
      <c r="E765" s="5" t="s">
        <v>2979</v>
      </c>
      <c r="F765" s="5" t="s">
        <v>1</v>
      </c>
      <c r="G765" s="5" t="s">
        <v>2980</v>
      </c>
      <c r="H765" s="5" t="s">
        <v>2982</v>
      </c>
      <c r="I765" s="5" t="s">
        <v>1661</v>
      </c>
      <c r="J765" s="5" t="s">
        <v>1</v>
      </c>
      <c r="K765" s="5" t="s">
        <v>1</v>
      </c>
      <c r="L765" s="5" t="s">
        <v>1</v>
      </c>
      <c r="M765" s="5" t="s">
        <v>1</v>
      </c>
      <c r="N765" s="5" t="s">
        <v>1</v>
      </c>
      <c r="O765" s="5" t="s">
        <v>1</v>
      </c>
      <c r="P765" s="5" t="s">
        <v>1</v>
      </c>
    </row>
    <row r="766" spans="1:16" x14ac:dyDescent="0.2">
      <c r="A766" s="4">
        <v>760</v>
      </c>
      <c r="B766" s="5" t="s">
        <v>2986</v>
      </c>
      <c r="C766" s="5" t="s">
        <v>2983</v>
      </c>
      <c r="D766" s="5" t="s">
        <v>1</v>
      </c>
      <c r="E766" s="5" t="s">
        <v>2984</v>
      </c>
      <c r="F766" s="5" t="s">
        <v>1</v>
      </c>
      <c r="G766" s="5" t="s">
        <v>2985</v>
      </c>
      <c r="H766" s="5" t="s">
        <v>216</v>
      </c>
      <c r="I766" s="5" t="s">
        <v>1661</v>
      </c>
      <c r="J766" s="5" t="s">
        <v>1</v>
      </c>
      <c r="K766" s="5" t="s">
        <v>1</v>
      </c>
      <c r="L766" s="5" t="s">
        <v>1</v>
      </c>
      <c r="M766" s="5" t="s">
        <v>1</v>
      </c>
      <c r="N766" s="5" t="s">
        <v>1</v>
      </c>
      <c r="O766" s="5" t="s">
        <v>1</v>
      </c>
      <c r="P766" s="5" t="s">
        <v>1</v>
      </c>
    </row>
    <row r="767" spans="1:16" x14ac:dyDescent="0.2">
      <c r="A767" s="4">
        <v>761</v>
      </c>
      <c r="B767" s="5" t="s">
        <v>2989</v>
      </c>
      <c r="C767" s="5" t="s">
        <v>2987</v>
      </c>
      <c r="D767" s="5" t="s">
        <v>1</v>
      </c>
      <c r="E767" s="5" t="s">
        <v>2988</v>
      </c>
      <c r="F767" s="5" t="s">
        <v>1</v>
      </c>
      <c r="G767" s="5" t="s">
        <v>2382</v>
      </c>
      <c r="H767" s="5" t="s">
        <v>216</v>
      </c>
      <c r="I767" s="5" t="s">
        <v>1661</v>
      </c>
      <c r="J767" s="5" t="s">
        <v>1</v>
      </c>
      <c r="K767" s="5" t="s">
        <v>1</v>
      </c>
      <c r="L767" s="5" t="s">
        <v>1</v>
      </c>
      <c r="M767" s="5" t="s">
        <v>1</v>
      </c>
      <c r="N767" s="5" t="s">
        <v>1</v>
      </c>
      <c r="O767" s="5" t="s">
        <v>1</v>
      </c>
      <c r="P767" s="5" t="s">
        <v>1</v>
      </c>
    </row>
    <row r="768" spans="1:16" x14ac:dyDescent="0.2">
      <c r="A768" s="4">
        <v>762</v>
      </c>
      <c r="B768" s="5" t="s">
        <v>2993</v>
      </c>
      <c r="C768" s="5" t="s">
        <v>2990</v>
      </c>
      <c r="D768" s="5" t="s">
        <v>1</v>
      </c>
      <c r="E768" s="5" t="s">
        <v>2991</v>
      </c>
      <c r="F768" s="5" t="s">
        <v>1</v>
      </c>
      <c r="G768" s="5" t="s">
        <v>2992</v>
      </c>
      <c r="H768" s="5" t="s">
        <v>216</v>
      </c>
      <c r="I768" s="5" t="s">
        <v>1661</v>
      </c>
      <c r="J768" s="5" t="s">
        <v>1</v>
      </c>
      <c r="K768" s="5" t="s">
        <v>1</v>
      </c>
      <c r="L768" s="5" t="s">
        <v>1</v>
      </c>
      <c r="M768" s="5" t="s">
        <v>1</v>
      </c>
      <c r="N768" s="5" t="s">
        <v>1</v>
      </c>
      <c r="O768" s="5" t="s">
        <v>1</v>
      </c>
      <c r="P768" s="5" t="s">
        <v>1</v>
      </c>
    </row>
    <row r="769" spans="1:16" x14ac:dyDescent="0.2">
      <c r="A769" s="4">
        <v>763</v>
      </c>
      <c r="B769" s="5" t="s">
        <v>2997</v>
      </c>
      <c r="C769" s="5" t="s">
        <v>2994</v>
      </c>
      <c r="D769" s="5" t="s">
        <v>1</v>
      </c>
      <c r="E769" s="5" t="s">
        <v>2995</v>
      </c>
      <c r="F769" s="5" t="s">
        <v>1</v>
      </c>
      <c r="G769" s="5" t="s">
        <v>2996</v>
      </c>
      <c r="H769" s="5" t="s">
        <v>313</v>
      </c>
      <c r="I769" s="5" t="s">
        <v>1630</v>
      </c>
      <c r="J769" s="5" t="s">
        <v>1</v>
      </c>
      <c r="K769" s="5" t="s">
        <v>1</v>
      </c>
      <c r="L769" s="5" t="s">
        <v>1</v>
      </c>
      <c r="M769" s="5" t="s">
        <v>1</v>
      </c>
      <c r="N769" s="5" t="s">
        <v>1</v>
      </c>
      <c r="O769" s="5" t="s">
        <v>1</v>
      </c>
      <c r="P769" s="5" t="s">
        <v>1</v>
      </c>
    </row>
    <row r="770" spans="1:16" x14ac:dyDescent="0.2">
      <c r="A770" s="4">
        <v>831</v>
      </c>
      <c r="B770" s="5" t="s">
        <v>3001</v>
      </c>
      <c r="C770" s="5" t="s">
        <v>2998</v>
      </c>
      <c r="D770" s="5" t="s">
        <v>1</v>
      </c>
      <c r="E770" s="5" t="s">
        <v>2999</v>
      </c>
      <c r="F770" s="5" t="s">
        <v>1</v>
      </c>
      <c r="G770" s="5" t="s">
        <v>3000</v>
      </c>
      <c r="H770" s="5" t="s">
        <v>216</v>
      </c>
      <c r="I770" s="5" t="s">
        <v>1661</v>
      </c>
      <c r="J770" s="5" t="s">
        <v>1</v>
      </c>
      <c r="K770" s="5" t="s">
        <v>1</v>
      </c>
      <c r="L770" s="5" t="s">
        <v>1</v>
      </c>
      <c r="M770" s="5" t="s">
        <v>1</v>
      </c>
      <c r="N770" s="5" t="s">
        <v>1</v>
      </c>
      <c r="O770" s="5" t="s">
        <v>1</v>
      </c>
      <c r="P770" s="5" t="s">
        <v>1</v>
      </c>
    </row>
    <row r="771" spans="1:16" x14ac:dyDescent="0.2">
      <c r="A771" s="4">
        <v>764</v>
      </c>
      <c r="B771" s="5" t="s">
        <v>1</v>
      </c>
      <c r="C771" s="5" t="s">
        <v>3002</v>
      </c>
      <c r="D771" s="5" t="s">
        <v>1</v>
      </c>
      <c r="E771" s="5" t="s">
        <v>3003</v>
      </c>
      <c r="F771" s="5" t="s">
        <v>1</v>
      </c>
      <c r="G771" s="5" t="s">
        <v>3004</v>
      </c>
      <c r="H771" s="5" t="s">
        <v>1</v>
      </c>
      <c r="I771" s="5" t="s">
        <v>1661</v>
      </c>
      <c r="J771" s="5" t="s">
        <v>1</v>
      </c>
      <c r="K771" s="5" t="s">
        <v>1</v>
      </c>
      <c r="L771" s="5" t="s">
        <v>1</v>
      </c>
      <c r="M771" s="5" t="s">
        <v>1</v>
      </c>
      <c r="N771" s="5" t="s">
        <v>1</v>
      </c>
      <c r="O771" s="5" t="s">
        <v>1</v>
      </c>
      <c r="P771" s="5" t="s">
        <v>1</v>
      </c>
    </row>
    <row r="772" spans="1:16" x14ac:dyDescent="0.2">
      <c r="A772" s="4">
        <v>826</v>
      </c>
      <c r="B772" s="5" t="s">
        <v>3007</v>
      </c>
      <c r="C772" s="5" t="s">
        <v>3005</v>
      </c>
      <c r="D772" s="5" t="s">
        <v>1</v>
      </c>
      <c r="E772" s="5" t="s">
        <v>3006</v>
      </c>
      <c r="F772" s="5" t="s">
        <v>1</v>
      </c>
      <c r="G772" s="5" t="s">
        <v>2394</v>
      </c>
      <c r="H772" s="5" t="s">
        <v>216</v>
      </c>
      <c r="I772" s="5" t="s">
        <v>1661</v>
      </c>
      <c r="J772" s="5" t="s">
        <v>1</v>
      </c>
      <c r="K772" s="5" t="s">
        <v>1</v>
      </c>
      <c r="L772" s="5" t="s">
        <v>1</v>
      </c>
      <c r="M772" s="5" t="s">
        <v>1</v>
      </c>
      <c r="N772" s="5" t="s">
        <v>1</v>
      </c>
      <c r="O772" s="5" t="s">
        <v>1</v>
      </c>
      <c r="P772" s="5" t="s">
        <v>1</v>
      </c>
    </row>
    <row r="773" spans="1:16" x14ac:dyDescent="0.2">
      <c r="A773" s="4">
        <v>765</v>
      </c>
      <c r="B773" s="5" t="s">
        <v>3011</v>
      </c>
      <c r="C773" s="5" t="s">
        <v>3008</v>
      </c>
      <c r="D773" s="5" t="s">
        <v>1</v>
      </c>
      <c r="E773" s="5" t="s">
        <v>3009</v>
      </c>
      <c r="F773" s="5" t="s">
        <v>1</v>
      </c>
      <c r="G773" s="5" t="s">
        <v>3010</v>
      </c>
      <c r="H773" s="5" t="s">
        <v>216</v>
      </c>
      <c r="I773" s="5" t="s">
        <v>1661</v>
      </c>
      <c r="J773" s="5" t="s">
        <v>1</v>
      </c>
      <c r="K773" s="5" t="s">
        <v>1</v>
      </c>
      <c r="L773" s="5" t="s">
        <v>1</v>
      </c>
      <c r="M773" s="5" t="s">
        <v>1</v>
      </c>
      <c r="N773" s="5" t="s">
        <v>1</v>
      </c>
      <c r="O773" s="5" t="s">
        <v>1</v>
      </c>
      <c r="P773" s="5" t="s">
        <v>1</v>
      </c>
    </row>
    <row r="774" spans="1:16" x14ac:dyDescent="0.2">
      <c r="A774" s="4">
        <v>823</v>
      </c>
      <c r="B774" s="5" t="s">
        <v>3015</v>
      </c>
      <c r="C774" s="5" t="s">
        <v>3012</v>
      </c>
      <c r="D774" s="5" t="s">
        <v>1</v>
      </c>
      <c r="E774" s="5" t="s">
        <v>3013</v>
      </c>
      <c r="F774" s="5" t="s">
        <v>1</v>
      </c>
      <c r="G774" s="5" t="s">
        <v>3014</v>
      </c>
      <c r="H774" s="5" t="s">
        <v>216</v>
      </c>
      <c r="I774" s="5" t="s">
        <v>1661</v>
      </c>
      <c r="J774" s="5" t="s">
        <v>1</v>
      </c>
      <c r="K774" s="5" t="s">
        <v>1</v>
      </c>
      <c r="L774" s="5" t="s">
        <v>1</v>
      </c>
      <c r="M774" s="5" t="s">
        <v>1</v>
      </c>
      <c r="N774" s="5" t="s">
        <v>1</v>
      </c>
      <c r="O774" s="5" t="s">
        <v>1</v>
      </c>
      <c r="P774" s="5" t="s">
        <v>1</v>
      </c>
    </row>
    <row r="775" spans="1:16" x14ac:dyDescent="0.2">
      <c r="A775" s="4">
        <v>766</v>
      </c>
      <c r="B775" s="5" t="s">
        <v>3018</v>
      </c>
      <c r="C775" s="5" t="s">
        <v>3016</v>
      </c>
      <c r="D775" s="5" t="s">
        <v>1</v>
      </c>
      <c r="E775" s="5" t="s">
        <v>3017</v>
      </c>
      <c r="F775" s="5" t="s">
        <v>1</v>
      </c>
      <c r="G775" s="5" t="s">
        <v>1980</v>
      </c>
      <c r="H775" s="5" t="s">
        <v>216</v>
      </c>
      <c r="I775" s="5" t="s">
        <v>1661</v>
      </c>
      <c r="J775" s="5" t="s">
        <v>1</v>
      </c>
      <c r="K775" s="5" t="s">
        <v>1</v>
      </c>
      <c r="L775" s="5" t="s">
        <v>1</v>
      </c>
      <c r="M775" s="5" t="s">
        <v>1</v>
      </c>
      <c r="N775" s="5" t="s">
        <v>1</v>
      </c>
      <c r="O775" s="5" t="s">
        <v>1</v>
      </c>
      <c r="P775" s="5" t="s">
        <v>1</v>
      </c>
    </row>
    <row r="776" spans="1:16" x14ac:dyDescent="0.2">
      <c r="A776" s="4">
        <v>767</v>
      </c>
      <c r="B776" s="5" t="s">
        <v>1</v>
      </c>
      <c r="C776" s="5" t="s">
        <v>3019</v>
      </c>
      <c r="D776" s="5" t="s">
        <v>1</v>
      </c>
      <c r="E776" s="5" t="s">
        <v>2311</v>
      </c>
      <c r="F776" s="5" t="s">
        <v>1</v>
      </c>
      <c r="G776" s="5" t="s">
        <v>3020</v>
      </c>
      <c r="H776" s="5" t="s">
        <v>1</v>
      </c>
      <c r="I776" s="5" t="s">
        <v>1630</v>
      </c>
      <c r="J776" s="5" t="s">
        <v>1</v>
      </c>
      <c r="K776" s="5" t="s">
        <v>1</v>
      </c>
      <c r="L776" s="5" t="s">
        <v>1</v>
      </c>
      <c r="M776" s="5" t="s">
        <v>1</v>
      </c>
      <c r="N776" s="5" t="s">
        <v>1</v>
      </c>
      <c r="O776" s="5" t="s">
        <v>1</v>
      </c>
      <c r="P776" s="5" t="s">
        <v>1</v>
      </c>
    </row>
    <row r="777" spans="1:16" x14ac:dyDescent="0.2">
      <c r="A777" s="4">
        <v>741</v>
      </c>
      <c r="B777" s="5" t="s">
        <v>3024</v>
      </c>
      <c r="C777" s="5" t="s">
        <v>3021</v>
      </c>
      <c r="D777" s="5" t="s">
        <v>1</v>
      </c>
      <c r="E777" s="5" t="s">
        <v>3022</v>
      </c>
      <c r="F777" s="5" t="s">
        <v>1</v>
      </c>
      <c r="G777" s="5" t="s">
        <v>3023</v>
      </c>
      <c r="H777" s="5" t="s">
        <v>428</v>
      </c>
      <c r="I777" s="5" t="s">
        <v>1661</v>
      </c>
      <c r="J777" s="5" t="s">
        <v>1</v>
      </c>
      <c r="K777" s="5" t="s">
        <v>1</v>
      </c>
      <c r="L777" s="5" t="s">
        <v>1</v>
      </c>
      <c r="M777" s="5" t="s">
        <v>1</v>
      </c>
      <c r="N777" s="5" t="s">
        <v>1</v>
      </c>
      <c r="O777" s="5" t="s">
        <v>1</v>
      </c>
      <c r="P777" s="5" t="s">
        <v>1</v>
      </c>
    </row>
    <row r="778" spans="1:16" x14ac:dyDescent="0.2">
      <c r="A778" s="4">
        <v>992</v>
      </c>
      <c r="B778" s="5" t="s">
        <v>3027</v>
      </c>
      <c r="C778" s="5" t="s">
        <v>3025</v>
      </c>
      <c r="D778" s="5" t="s">
        <v>1</v>
      </c>
      <c r="E778" s="5" t="s">
        <v>3026</v>
      </c>
      <c r="F778" s="5" t="s">
        <v>1</v>
      </c>
      <c r="G778" s="5" t="s">
        <v>1653</v>
      </c>
      <c r="H778" s="5" t="s">
        <v>216</v>
      </c>
      <c r="I778" s="5" t="s">
        <v>1630</v>
      </c>
      <c r="J778" s="5" t="s">
        <v>1</v>
      </c>
      <c r="K778" s="5" t="s">
        <v>1</v>
      </c>
      <c r="L778" s="5" t="s">
        <v>1</v>
      </c>
      <c r="M778" s="5" t="s">
        <v>1</v>
      </c>
      <c r="N778" s="5" t="s">
        <v>1</v>
      </c>
      <c r="O778" s="5" t="s">
        <v>1</v>
      </c>
      <c r="P778" s="5" t="s">
        <v>1</v>
      </c>
    </row>
    <row r="779" spans="1:16" x14ac:dyDescent="0.2">
      <c r="A779" s="4">
        <v>768</v>
      </c>
      <c r="B779" s="5" t="s">
        <v>1</v>
      </c>
      <c r="C779" s="5" t="s">
        <v>3028</v>
      </c>
      <c r="D779" s="5" t="s">
        <v>1</v>
      </c>
      <c r="E779" s="5" t="s">
        <v>3029</v>
      </c>
      <c r="F779" s="5" t="s">
        <v>1</v>
      </c>
      <c r="G779" s="5" t="s">
        <v>3030</v>
      </c>
      <c r="H779" s="5" t="s">
        <v>1</v>
      </c>
      <c r="I779" s="5" t="s">
        <v>1661</v>
      </c>
      <c r="J779" s="5" t="s">
        <v>1</v>
      </c>
      <c r="K779" s="5" t="s">
        <v>1</v>
      </c>
      <c r="L779" s="5" t="s">
        <v>1</v>
      </c>
      <c r="M779" s="5" t="s">
        <v>1</v>
      </c>
      <c r="N779" s="5" t="s">
        <v>1</v>
      </c>
      <c r="O779" s="5" t="s">
        <v>1</v>
      </c>
      <c r="P779" s="5" t="s">
        <v>1</v>
      </c>
    </row>
    <row r="780" spans="1:16" x14ac:dyDescent="0.2">
      <c r="A780" s="4">
        <v>825</v>
      </c>
      <c r="B780" s="5" t="s">
        <v>1650</v>
      </c>
      <c r="C780" s="5" t="s">
        <v>3031</v>
      </c>
      <c r="D780" s="5" t="s">
        <v>1</v>
      </c>
      <c r="E780" s="5" t="s">
        <v>3032</v>
      </c>
      <c r="F780" s="5" t="s">
        <v>1</v>
      </c>
      <c r="G780" s="5" t="s">
        <v>1649</v>
      </c>
      <c r="H780" s="5" t="s">
        <v>1641</v>
      </c>
      <c r="I780" s="5" t="s">
        <v>1630</v>
      </c>
      <c r="J780" s="5" t="s">
        <v>1</v>
      </c>
      <c r="K780" s="5" t="s">
        <v>1</v>
      </c>
      <c r="L780" s="5" t="s">
        <v>1</v>
      </c>
      <c r="M780" s="5" t="s">
        <v>1</v>
      </c>
      <c r="N780" s="5" t="s">
        <v>1</v>
      </c>
      <c r="O780" s="5" t="s">
        <v>1</v>
      </c>
      <c r="P780" s="5" t="s">
        <v>1</v>
      </c>
    </row>
    <row r="781" spans="1:16" x14ac:dyDescent="0.2">
      <c r="A781" s="4">
        <v>773</v>
      </c>
      <c r="B781" s="5" t="s">
        <v>574</v>
      </c>
      <c r="C781" s="5" t="s">
        <v>3033</v>
      </c>
      <c r="D781" s="5" t="s">
        <v>1</v>
      </c>
      <c r="E781" s="5" t="s">
        <v>3034</v>
      </c>
      <c r="F781" s="5" t="s">
        <v>572</v>
      </c>
      <c r="G781" s="5" t="s">
        <v>573</v>
      </c>
      <c r="H781" s="5" t="s">
        <v>428</v>
      </c>
      <c r="I781" s="5" t="s">
        <v>217</v>
      </c>
      <c r="J781" s="5" t="s">
        <v>1</v>
      </c>
      <c r="K781" s="5" t="s">
        <v>1</v>
      </c>
      <c r="L781" s="5" t="s">
        <v>1</v>
      </c>
      <c r="M781" s="5" t="s">
        <v>1</v>
      </c>
      <c r="N781" s="5" t="s">
        <v>1</v>
      </c>
      <c r="O781" s="5" t="s">
        <v>1</v>
      </c>
      <c r="P781" s="5" t="s">
        <v>1</v>
      </c>
    </row>
    <row r="782" spans="1:16" x14ac:dyDescent="0.2">
      <c r="A782" s="4">
        <v>735</v>
      </c>
      <c r="B782" s="5" t="s">
        <v>1838</v>
      </c>
      <c r="C782" s="5" t="s">
        <v>3035</v>
      </c>
      <c r="D782" s="5" t="s">
        <v>1</v>
      </c>
      <c r="E782" s="5" t="s">
        <v>1836</v>
      </c>
      <c r="F782" s="5" t="s">
        <v>1</v>
      </c>
      <c r="G782" s="5" t="s">
        <v>1837</v>
      </c>
      <c r="H782" s="5" t="s">
        <v>216</v>
      </c>
      <c r="I782" s="5" t="s">
        <v>217</v>
      </c>
      <c r="J782" s="5" t="s">
        <v>1</v>
      </c>
      <c r="K782" s="5" t="s">
        <v>1</v>
      </c>
      <c r="L782" s="5" t="s">
        <v>1</v>
      </c>
      <c r="M782" s="5" t="s">
        <v>1</v>
      </c>
      <c r="N782" s="5" t="s">
        <v>1</v>
      </c>
      <c r="O782" s="5" t="s">
        <v>1</v>
      </c>
      <c r="P782" s="5" t="s">
        <v>1</v>
      </c>
    </row>
    <row r="783" spans="1:16" x14ac:dyDescent="0.2">
      <c r="A783" s="4">
        <v>451</v>
      </c>
      <c r="B783" s="5" t="s">
        <v>1838</v>
      </c>
      <c r="C783" s="5" t="s">
        <v>3036</v>
      </c>
      <c r="D783" s="5" t="s">
        <v>1</v>
      </c>
      <c r="E783" s="5" t="s">
        <v>1836</v>
      </c>
      <c r="F783" s="5" t="s">
        <v>1</v>
      </c>
      <c r="G783" s="5" t="s">
        <v>1837</v>
      </c>
      <c r="H783" s="5" t="s">
        <v>216</v>
      </c>
      <c r="I783" s="5" t="s">
        <v>217</v>
      </c>
      <c r="J783" s="5" t="s">
        <v>1</v>
      </c>
      <c r="K783" s="5" t="s">
        <v>1</v>
      </c>
      <c r="L783" s="5" t="s">
        <v>1</v>
      </c>
      <c r="M783" s="5" t="s">
        <v>1</v>
      </c>
      <c r="N783" s="5" t="s">
        <v>1</v>
      </c>
      <c r="O783" s="5" t="s">
        <v>1</v>
      </c>
      <c r="P783" s="5" t="s">
        <v>1</v>
      </c>
    </row>
    <row r="784" spans="1:16" x14ac:dyDescent="0.2">
      <c r="A784" s="4">
        <v>812</v>
      </c>
      <c r="B784" s="5" t="s">
        <v>191</v>
      </c>
      <c r="C784" s="5" t="s">
        <v>3037</v>
      </c>
      <c r="D784" s="5" t="s">
        <v>1</v>
      </c>
      <c r="E784" s="5" t="s">
        <v>3038</v>
      </c>
      <c r="F784" s="5" t="s">
        <v>2520</v>
      </c>
      <c r="G784" s="5" t="s">
        <v>353</v>
      </c>
      <c r="H784" s="5" t="s">
        <v>354</v>
      </c>
      <c r="I784" s="5" t="s">
        <v>217</v>
      </c>
      <c r="J784" s="5" t="s">
        <v>1</v>
      </c>
      <c r="K784" s="5" t="s">
        <v>1</v>
      </c>
      <c r="L784" s="5" t="s">
        <v>1</v>
      </c>
      <c r="M784" s="5" t="s">
        <v>1</v>
      </c>
      <c r="N784" s="5" t="s">
        <v>1</v>
      </c>
      <c r="O784" s="5" t="s">
        <v>1</v>
      </c>
      <c r="P784" s="5" t="s">
        <v>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198"/>
  <sheetViews>
    <sheetView topLeftCell="A31" workbookViewId="0">
      <selection activeCell="G31" sqref="G1:H1048576"/>
    </sheetView>
  </sheetViews>
  <sheetFormatPr defaultColWidth="20" defaultRowHeight="12.75" x14ac:dyDescent="0.2"/>
  <cols>
    <col min="1" max="1" width="15.140625" style="23" bestFit="1" customWidth="1"/>
    <col min="2" max="2" width="38.42578125" style="23" bestFit="1" customWidth="1"/>
    <col min="3" max="3" width="15" style="23" bestFit="1" customWidth="1"/>
    <col min="4" max="4" width="38.42578125" style="23" bestFit="1" customWidth="1"/>
    <col min="5" max="5" width="15.140625" style="23" bestFit="1" customWidth="1"/>
    <col min="6" max="6" width="38.42578125" style="23" bestFit="1" customWidth="1"/>
    <col min="7" max="254" width="20" style="23"/>
    <col min="255" max="255" width="20" style="23" customWidth="1"/>
    <col min="256" max="256" width="46.28515625" style="23" customWidth="1"/>
    <col min="257" max="257" width="20" style="23" customWidth="1"/>
    <col min="258" max="258" width="31.42578125" style="23" customWidth="1"/>
    <col min="259" max="510" width="20" style="23"/>
    <col min="511" max="511" width="20" style="23" customWidth="1"/>
    <col min="512" max="512" width="46.28515625" style="23" customWidth="1"/>
    <col min="513" max="513" width="20" style="23" customWidth="1"/>
    <col min="514" max="514" width="31.42578125" style="23" customWidth="1"/>
    <col min="515" max="766" width="20" style="23"/>
    <col min="767" max="767" width="20" style="23" customWidth="1"/>
    <col min="768" max="768" width="46.28515625" style="23" customWidth="1"/>
    <col min="769" max="769" width="20" style="23" customWidth="1"/>
    <col min="770" max="770" width="31.42578125" style="23" customWidth="1"/>
    <col min="771" max="1022" width="20" style="23"/>
    <col min="1023" max="1023" width="20" style="23" customWidth="1"/>
    <col min="1024" max="1024" width="46.28515625" style="23" customWidth="1"/>
    <col min="1025" max="1025" width="20" style="23" customWidth="1"/>
    <col min="1026" max="1026" width="31.42578125" style="23" customWidth="1"/>
    <col min="1027" max="1278" width="20" style="23"/>
    <col min="1279" max="1279" width="20" style="23" customWidth="1"/>
    <col min="1280" max="1280" width="46.28515625" style="23" customWidth="1"/>
    <col min="1281" max="1281" width="20" style="23" customWidth="1"/>
    <col min="1282" max="1282" width="31.42578125" style="23" customWidth="1"/>
    <col min="1283" max="1534" width="20" style="23"/>
    <col min="1535" max="1535" width="20" style="23" customWidth="1"/>
    <col min="1536" max="1536" width="46.28515625" style="23" customWidth="1"/>
    <col min="1537" max="1537" width="20" style="23" customWidth="1"/>
    <col min="1538" max="1538" width="31.42578125" style="23" customWidth="1"/>
    <col min="1539" max="1790" width="20" style="23"/>
    <col min="1791" max="1791" width="20" style="23" customWidth="1"/>
    <col min="1792" max="1792" width="46.28515625" style="23" customWidth="1"/>
    <col min="1793" max="1793" width="20" style="23" customWidth="1"/>
    <col min="1794" max="1794" width="31.42578125" style="23" customWidth="1"/>
    <col min="1795" max="2046" width="20" style="23"/>
    <col min="2047" max="2047" width="20" style="23" customWidth="1"/>
    <col min="2048" max="2048" width="46.28515625" style="23" customWidth="1"/>
    <col min="2049" max="2049" width="20" style="23" customWidth="1"/>
    <col min="2050" max="2050" width="31.42578125" style="23" customWidth="1"/>
    <col min="2051" max="2302" width="20" style="23"/>
    <col min="2303" max="2303" width="20" style="23" customWidth="1"/>
    <col min="2304" max="2304" width="46.28515625" style="23" customWidth="1"/>
    <col min="2305" max="2305" width="20" style="23" customWidth="1"/>
    <col min="2306" max="2306" width="31.42578125" style="23" customWidth="1"/>
    <col min="2307" max="2558" width="20" style="23"/>
    <col min="2559" max="2559" width="20" style="23" customWidth="1"/>
    <col min="2560" max="2560" width="46.28515625" style="23" customWidth="1"/>
    <col min="2561" max="2561" width="20" style="23" customWidth="1"/>
    <col min="2562" max="2562" width="31.42578125" style="23" customWidth="1"/>
    <col min="2563" max="2814" width="20" style="23"/>
    <col min="2815" max="2815" width="20" style="23" customWidth="1"/>
    <col min="2816" max="2816" width="46.28515625" style="23" customWidth="1"/>
    <col min="2817" max="2817" width="20" style="23" customWidth="1"/>
    <col min="2818" max="2818" width="31.42578125" style="23" customWidth="1"/>
    <col min="2819" max="3070" width="20" style="23"/>
    <col min="3071" max="3071" width="20" style="23" customWidth="1"/>
    <col min="3072" max="3072" width="46.28515625" style="23" customWidth="1"/>
    <col min="3073" max="3073" width="20" style="23" customWidth="1"/>
    <col min="3074" max="3074" width="31.42578125" style="23" customWidth="1"/>
    <col min="3075" max="3326" width="20" style="23"/>
    <col min="3327" max="3327" width="20" style="23" customWidth="1"/>
    <col min="3328" max="3328" width="46.28515625" style="23" customWidth="1"/>
    <col min="3329" max="3329" width="20" style="23" customWidth="1"/>
    <col min="3330" max="3330" width="31.42578125" style="23" customWidth="1"/>
    <col min="3331" max="3582" width="20" style="23"/>
    <col min="3583" max="3583" width="20" style="23" customWidth="1"/>
    <col min="3584" max="3584" width="46.28515625" style="23" customWidth="1"/>
    <col min="3585" max="3585" width="20" style="23" customWidth="1"/>
    <col min="3586" max="3586" width="31.42578125" style="23" customWidth="1"/>
    <col min="3587" max="3838" width="20" style="23"/>
    <col min="3839" max="3839" width="20" style="23" customWidth="1"/>
    <col min="3840" max="3840" width="46.28515625" style="23" customWidth="1"/>
    <col min="3841" max="3841" width="20" style="23" customWidth="1"/>
    <col min="3842" max="3842" width="31.42578125" style="23" customWidth="1"/>
    <col min="3843" max="4094" width="20" style="23"/>
    <col min="4095" max="4095" width="20" style="23" customWidth="1"/>
    <col min="4096" max="4096" width="46.28515625" style="23" customWidth="1"/>
    <col min="4097" max="4097" width="20" style="23" customWidth="1"/>
    <col min="4098" max="4098" width="31.42578125" style="23" customWidth="1"/>
    <col min="4099" max="4350" width="20" style="23"/>
    <col min="4351" max="4351" width="20" style="23" customWidth="1"/>
    <col min="4352" max="4352" width="46.28515625" style="23" customWidth="1"/>
    <col min="4353" max="4353" width="20" style="23" customWidth="1"/>
    <col min="4354" max="4354" width="31.42578125" style="23" customWidth="1"/>
    <col min="4355" max="4606" width="20" style="23"/>
    <col min="4607" max="4607" width="20" style="23" customWidth="1"/>
    <col min="4608" max="4608" width="46.28515625" style="23" customWidth="1"/>
    <col min="4609" max="4609" width="20" style="23" customWidth="1"/>
    <col min="4610" max="4610" width="31.42578125" style="23" customWidth="1"/>
    <col min="4611" max="4862" width="20" style="23"/>
    <col min="4863" max="4863" width="20" style="23" customWidth="1"/>
    <col min="4864" max="4864" width="46.28515625" style="23" customWidth="1"/>
    <col min="4865" max="4865" width="20" style="23" customWidth="1"/>
    <col min="4866" max="4866" width="31.42578125" style="23" customWidth="1"/>
    <col min="4867" max="5118" width="20" style="23"/>
    <col min="5119" max="5119" width="20" style="23" customWidth="1"/>
    <col min="5120" max="5120" width="46.28515625" style="23" customWidth="1"/>
    <col min="5121" max="5121" width="20" style="23" customWidth="1"/>
    <col min="5122" max="5122" width="31.42578125" style="23" customWidth="1"/>
    <col min="5123" max="5374" width="20" style="23"/>
    <col min="5375" max="5375" width="20" style="23" customWidth="1"/>
    <col min="5376" max="5376" width="46.28515625" style="23" customWidth="1"/>
    <col min="5377" max="5377" width="20" style="23" customWidth="1"/>
    <col min="5378" max="5378" width="31.42578125" style="23" customWidth="1"/>
    <col min="5379" max="5630" width="20" style="23"/>
    <col min="5631" max="5631" width="20" style="23" customWidth="1"/>
    <col min="5632" max="5632" width="46.28515625" style="23" customWidth="1"/>
    <col min="5633" max="5633" width="20" style="23" customWidth="1"/>
    <col min="5634" max="5634" width="31.42578125" style="23" customWidth="1"/>
    <col min="5635" max="5886" width="20" style="23"/>
    <col min="5887" max="5887" width="20" style="23" customWidth="1"/>
    <col min="5888" max="5888" width="46.28515625" style="23" customWidth="1"/>
    <col min="5889" max="5889" width="20" style="23" customWidth="1"/>
    <col min="5890" max="5890" width="31.42578125" style="23" customWidth="1"/>
    <col min="5891" max="6142" width="20" style="23"/>
    <col min="6143" max="6143" width="20" style="23" customWidth="1"/>
    <col min="6144" max="6144" width="46.28515625" style="23" customWidth="1"/>
    <col min="6145" max="6145" width="20" style="23" customWidth="1"/>
    <col min="6146" max="6146" width="31.42578125" style="23" customWidth="1"/>
    <col min="6147" max="6398" width="20" style="23"/>
    <col min="6399" max="6399" width="20" style="23" customWidth="1"/>
    <col min="6400" max="6400" width="46.28515625" style="23" customWidth="1"/>
    <col min="6401" max="6401" width="20" style="23" customWidth="1"/>
    <col min="6402" max="6402" width="31.42578125" style="23" customWidth="1"/>
    <col min="6403" max="6654" width="20" style="23"/>
    <col min="6655" max="6655" width="20" style="23" customWidth="1"/>
    <col min="6656" max="6656" width="46.28515625" style="23" customWidth="1"/>
    <col min="6657" max="6657" width="20" style="23" customWidth="1"/>
    <col min="6658" max="6658" width="31.42578125" style="23" customWidth="1"/>
    <col min="6659" max="6910" width="20" style="23"/>
    <col min="6911" max="6911" width="20" style="23" customWidth="1"/>
    <col min="6912" max="6912" width="46.28515625" style="23" customWidth="1"/>
    <col min="6913" max="6913" width="20" style="23" customWidth="1"/>
    <col min="6914" max="6914" width="31.42578125" style="23" customWidth="1"/>
    <col min="6915" max="7166" width="20" style="23"/>
    <col min="7167" max="7167" width="20" style="23" customWidth="1"/>
    <col min="7168" max="7168" width="46.28515625" style="23" customWidth="1"/>
    <col min="7169" max="7169" width="20" style="23" customWidth="1"/>
    <col min="7170" max="7170" width="31.42578125" style="23" customWidth="1"/>
    <col min="7171" max="7422" width="20" style="23"/>
    <col min="7423" max="7423" width="20" style="23" customWidth="1"/>
    <col min="7424" max="7424" width="46.28515625" style="23" customWidth="1"/>
    <col min="7425" max="7425" width="20" style="23" customWidth="1"/>
    <col min="7426" max="7426" width="31.42578125" style="23" customWidth="1"/>
    <col min="7427" max="7678" width="20" style="23"/>
    <col min="7679" max="7679" width="20" style="23" customWidth="1"/>
    <col min="7680" max="7680" width="46.28515625" style="23" customWidth="1"/>
    <col min="7681" max="7681" width="20" style="23" customWidth="1"/>
    <col min="7682" max="7682" width="31.42578125" style="23" customWidth="1"/>
    <col min="7683" max="7934" width="20" style="23"/>
    <col min="7935" max="7935" width="20" style="23" customWidth="1"/>
    <col min="7936" max="7936" width="46.28515625" style="23" customWidth="1"/>
    <col min="7937" max="7937" width="20" style="23" customWidth="1"/>
    <col min="7938" max="7938" width="31.42578125" style="23" customWidth="1"/>
    <col min="7939" max="8190" width="20" style="23"/>
    <col min="8191" max="8191" width="20" style="23" customWidth="1"/>
    <col min="8192" max="8192" width="46.28515625" style="23" customWidth="1"/>
    <col min="8193" max="8193" width="20" style="23" customWidth="1"/>
    <col min="8194" max="8194" width="31.42578125" style="23" customWidth="1"/>
    <col min="8195" max="8446" width="20" style="23"/>
    <col min="8447" max="8447" width="20" style="23" customWidth="1"/>
    <col min="8448" max="8448" width="46.28515625" style="23" customWidth="1"/>
    <col min="8449" max="8449" width="20" style="23" customWidth="1"/>
    <col min="8450" max="8450" width="31.42578125" style="23" customWidth="1"/>
    <col min="8451" max="8702" width="20" style="23"/>
    <col min="8703" max="8703" width="20" style="23" customWidth="1"/>
    <col min="8704" max="8704" width="46.28515625" style="23" customWidth="1"/>
    <col min="8705" max="8705" width="20" style="23" customWidth="1"/>
    <col min="8706" max="8706" width="31.42578125" style="23" customWidth="1"/>
    <col min="8707" max="8958" width="20" style="23"/>
    <col min="8959" max="8959" width="20" style="23" customWidth="1"/>
    <col min="8960" max="8960" width="46.28515625" style="23" customWidth="1"/>
    <col min="8961" max="8961" width="20" style="23" customWidth="1"/>
    <col min="8962" max="8962" width="31.42578125" style="23" customWidth="1"/>
    <col min="8963" max="9214" width="20" style="23"/>
    <col min="9215" max="9215" width="20" style="23" customWidth="1"/>
    <col min="9216" max="9216" width="46.28515625" style="23" customWidth="1"/>
    <col min="9217" max="9217" width="20" style="23" customWidth="1"/>
    <col min="9218" max="9218" width="31.42578125" style="23" customWidth="1"/>
    <col min="9219" max="9470" width="20" style="23"/>
    <col min="9471" max="9471" width="20" style="23" customWidth="1"/>
    <col min="9472" max="9472" width="46.28515625" style="23" customWidth="1"/>
    <col min="9473" max="9473" width="20" style="23" customWidth="1"/>
    <col min="9474" max="9474" width="31.42578125" style="23" customWidth="1"/>
    <col min="9475" max="9726" width="20" style="23"/>
    <col min="9727" max="9727" width="20" style="23" customWidth="1"/>
    <col min="9728" max="9728" width="46.28515625" style="23" customWidth="1"/>
    <col min="9729" max="9729" width="20" style="23" customWidth="1"/>
    <col min="9730" max="9730" width="31.42578125" style="23" customWidth="1"/>
    <col min="9731" max="9982" width="20" style="23"/>
    <col min="9983" max="9983" width="20" style="23" customWidth="1"/>
    <col min="9984" max="9984" width="46.28515625" style="23" customWidth="1"/>
    <col min="9985" max="9985" width="20" style="23" customWidth="1"/>
    <col min="9986" max="9986" width="31.42578125" style="23" customWidth="1"/>
    <col min="9987" max="10238" width="20" style="23"/>
    <col min="10239" max="10239" width="20" style="23" customWidth="1"/>
    <col min="10240" max="10240" width="46.28515625" style="23" customWidth="1"/>
    <col min="10241" max="10241" width="20" style="23" customWidth="1"/>
    <col min="10242" max="10242" width="31.42578125" style="23" customWidth="1"/>
    <col min="10243" max="10494" width="20" style="23"/>
    <col min="10495" max="10495" width="20" style="23" customWidth="1"/>
    <col min="10496" max="10496" width="46.28515625" style="23" customWidth="1"/>
    <col min="10497" max="10497" width="20" style="23" customWidth="1"/>
    <col min="10498" max="10498" width="31.42578125" style="23" customWidth="1"/>
    <col min="10499" max="10750" width="20" style="23"/>
    <col min="10751" max="10751" width="20" style="23" customWidth="1"/>
    <col min="10752" max="10752" width="46.28515625" style="23" customWidth="1"/>
    <col min="10753" max="10753" width="20" style="23" customWidth="1"/>
    <col min="10754" max="10754" width="31.42578125" style="23" customWidth="1"/>
    <col min="10755" max="11006" width="20" style="23"/>
    <col min="11007" max="11007" width="20" style="23" customWidth="1"/>
    <col min="11008" max="11008" width="46.28515625" style="23" customWidth="1"/>
    <col min="11009" max="11009" width="20" style="23" customWidth="1"/>
    <col min="11010" max="11010" width="31.42578125" style="23" customWidth="1"/>
    <col min="11011" max="11262" width="20" style="23"/>
    <col min="11263" max="11263" width="20" style="23" customWidth="1"/>
    <col min="11264" max="11264" width="46.28515625" style="23" customWidth="1"/>
    <col min="11265" max="11265" width="20" style="23" customWidth="1"/>
    <col min="11266" max="11266" width="31.42578125" style="23" customWidth="1"/>
    <col min="11267" max="11518" width="20" style="23"/>
    <col min="11519" max="11519" width="20" style="23" customWidth="1"/>
    <col min="11520" max="11520" width="46.28515625" style="23" customWidth="1"/>
    <col min="11521" max="11521" width="20" style="23" customWidth="1"/>
    <col min="11522" max="11522" width="31.42578125" style="23" customWidth="1"/>
    <col min="11523" max="11774" width="20" style="23"/>
    <col min="11775" max="11775" width="20" style="23" customWidth="1"/>
    <col min="11776" max="11776" width="46.28515625" style="23" customWidth="1"/>
    <col min="11777" max="11777" width="20" style="23" customWidth="1"/>
    <col min="11778" max="11778" width="31.42578125" style="23" customWidth="1"/>
    <col min="11779" max="12030" width="20" style="23"/>
    <col min="12031" max="12031" width="20" style="23" customWidth="1"/>
    <col min="12032" max="12032" width="46.28515625" style="23" customWidth="1"/>
    <col min="12033" max="12033" width="20" style="23" customWidth="1"/>
    <col min="12034" max="12034" width="31.42578125" style="23" customWidth="1"/>
    <col min="12035" max="12286" width="20" style="23"/>
    <col min="12287" max="12287" width="20" style="23" customWidth="1"/>
    <col min="12288" max="12288" width="46.28515625" style="23" customWidth="1"/>
    <col min="12289" max="12289" width="20" style="23" customWidth="1"/>
    <col min="12290" max="12290" width="31.42578125" style="23" customWidth="1"/>
    <col min="12291" max="12542" width="20" style="23"/>
    <col min="12543" max="12543" width="20" style="23" customWidth="1"/>
    <col min="12544" max="12544" width="46.28515625" style="23" customWidth="1"/>
    <col min="12545" max="12545" width="20" style="23" customWidth="1"/>
    <col min="12546" max="12546" width="31.42578125" style="23" customWidth="1"/>
    <col min="12547" max="12798" width="20" style="23"/>
    <col min="12799" max="12799" width="20" style="23" customWidth="1"/>
    <col min="12800" max="12800" width="46.28515625" style="23" customWidth="1"/>
    <col min="12801" max="12801" width="20" style="23" customWidth="1"/>
    <col min="12802" max="12802" width="31.42578125" style="23" customWidth="1"/>
    <col min="12803" max="13054" width="20" style="23"/>
    <col min="13055" max="13055" width="20" style="23" customWidth="1"/>
    <col min="13056" max="13056" width="46.28515625" style="23" customWidth="1"/>
    <col min="13057" max="13057" width="20" style="23" customWidth="1"/>
    <col min="13058" max="13058" width="31.42578125" style="23" customWidth="1"/>
    <col min="13059" max="13310" width="20" style="23"/>
    <col min="13311" max="13311" width="20" style="23" customWidth="1"/>
    <col min="13312" max="13312" width="46.28515625" style="23" customWidth="1"/>
    <col min="13313" max="13313" width="20" style="23" customWidth="1"/>
    <col min="13314" max="13314" width="31.42578125" style="23" customWidth="1"/>
    <col min="13315" max="13566" width="20" style="23"/>
    <col min="13567" max="13567" width="20" style="23" customWidth="1"/>
    <col min="13568" max="13568" width="46.28515625" style="23" customWidth="1"/>
    <col min="13569" max="13569" width="20" style="23" customWidth="1"/>
    <col min="13570" max="13570" width="31.42578125" style="23" customWidth="1"/>
    <col min="13571" max="13822" width="20" style="23"/>
    <col min="13823" max="13823" width="20" style="23" customWidth="1"/>
    <col min="13824" max="13824" width="46.28515625" style="23" customWidth="1"/>
    <col min="13825" max="13825" width="20" style="23" customWidth="1"/>
    <col min="13826" max="13826" width="31.42578125" style="23" customWidth="1"/>
    <col min="13827" max="14078" width="20" style="23"/>
    <col min="14079" max="14079" width="20" style="23" customWidth="1"/>
    <col min="14080" max="14080" width="46.28515625" style="23" customWidth="1"/>
    <col min="14081" max="14081" width="20" style="23" customWidth="1"/>
    <col min="14082" max="14082" width="31.42578125" style="23" customWidth="1"/>
    <col min="14083" max="14334" width="20" style="23"/>
    <col min="14335" max="14335" width="20" style="23" customWidth="1"/>
    <col min="14336" max="14336" width="46.28515625" style="23" customWidth="1"/>
    <col min="14337" max="14337" width="20" style="23" customWidth="1"/>
    <col min="14338" max="14338" width="31.42578125" style="23" customWidth="1"/>
    <col min="14339" max="14590" width="20" style="23"/>
    <col min="14591" max="14591" width="20" style="23" customWidth="1"/>
    <col min="14592" max="14592" width="46.28515625" style="23" customWidth="1"/>
    <col min="14593" max="14593" width="20" style="23" customWidth="1"/>
    <col min="14594" max="14594" width="31.42578125" style="23" customWidth="1"/>
    <col min="14595" max="14846" width="20" style="23"/>
    <col min="14847" max="14847" width="20" style="23" customWidth="1"/>
    <col min="14848" max="14848" width="46.28515625" style="23" customWidth="1"/>
    <col min="14849" max="14849" width="20" style="23" customWidth="1"/>
    <col min="14850" max="14850" width="31.42578125" style="23" customWidth="1"/>
    <col min="14851" max="15102" width="20" style="23"/>
    <col min="15103" max="15103" width="20" style="23" customWidth="1"/>
    <col min="15104" max="15104" width="46.28515625" style="23" customWidth="1"/>
    <col min="15105" max="15105" width="20" style="23" customWidth="1"/>
    <col min="15106" max="15106" width="31.42578125" style="23" customWidth="1"/>
    <col min="15107" max="15358" width="20" style="23"/>
    <col min="15359" max="15359" width="20" style="23" customWidth="1"/>
    <col min="15360" max="15360" width="46.28515625" style="23" customWidth="1"/>
    <col min="15361" max="15361" width="20" style="23" customWidth="1"/>
    <col min="15362" max="15362" width="31.42578125" style="23" customWidth="1"/>
    <col min="15363" max="15614" width="20" style="23"/>
    <col min="15615" max="15615" width="20" style="23" customWidth="1"/>
    <col min="15616" max="15616" width="46.28515625" style="23" customWidth="1"/>
    <col min="15617" max="15617" width="20" style="23" customWidth="1"/>
    <col min="15618" max="15618" width="31.42578125" style="23" customWidth="1"/>
    <col min="15619" max="15870" width="20" style="23"/>
    <col min="15871" max="15871" width="20" style="23" customWidth="1"/>
    <col min="15872" max="15872" width="46.28515625" style="23" customWidth="1"/>
    <col min="15873" max="15873" width="20" style="23" customWidth="1"/>
    <col min="15874" max="15874" width="31.42578125" style="23" customWidth="1"/>
    <col min="15875" max="16126" width="20" style="23"/>
    <col min="16127" max="16127" width="20" style="23" customWidth="1"/>
    <col min="16128" max="16128" width="46.28515625" style="23" customWidth="1"/>
    <col min="16129" max="16129" width="20" style="23" customWidth="1"/>
    <col min="16130" max="16130" width="31.42578125" style="23" customWidth="1"/>
    <col min="16131" max="16384" width="20" style="23"/>
  </cols>
  <sheetData>
    <row r="1" spans="1:6" x14ac:dyDescent="0.2">
      <c r="A1" s="22" t="s">
        <v>3041</v>
      </c>
      <c r="B1" s="22" t="s">
        <v>3042</v>
      </c>
      <c r="C1" s="22" t="s">
        <v>3043</v>
      </c>
      <c r="D1" s="22" t="s">
        <v>3044</v>
      </c>
      <c r="E1" s="22" t="s">
        <v>3041</v>
      </c>
      <c r="F1" s="22" t="s">
        <v>3042</v>
      </c>
    </row>
    <row r="2" spans="1:6" x14ac:dyDescent="0.2">
      <c r="A2" s="24" t="s">
        <v>66</v>
      </c>
      <c r="B2" s="24" t="s">
        <v>3045</v>
      </c>
      <c r="C2" s="25" t="s">
        <v>32</v>
      </c>
      <c r="D2" s="26" t="s">
        <v>3046</v>
      </c>
      <c r="E2" s="24" t="s">
        <v>66</v>
      </c>
      <c r="F2" s="24" t="s">
        <v>3045</v>
      </c>
    </row>
    <row r="3" spans="1:6" x14ac:dyDescent="0.2">
      <c r="A3" s="24" t="s">
        <v>68</v>
      </c>
      <c r="B3" s="24" t="s">
        <v>3047</v>
      </c>
      <c r="C3" s="24" t="s">
        <v>6</v>
      </c>
      <c r="D3" s="26" t="s">
        <v>3048</v>
      </c>
      <c r="E3" s="24" t="s">
        <v>68</v>
      </c>
      <c r="F3" s="24" t="s">
        <v>3047</v>
      </c>
    </row>
    <row r="4" spans="1:6" x14ac:dyDescent="0.2">
      <c r="A4" s="24" t="s">
        <v>70</v>
      </c>
      <c r="B4" s="24" t="s">
        <v>3049</v>
      </c>
      <c r="C4" s="24" t="s">
        <v>8</v>
      </c>
      <c r="D4" s="26" t="s">
        <v>3050</v>
      </c>
      <c r="E4" s="24" t="s">
        <v>70</v>
      </c>
      <c r="F4" s="24" t="s">
        <v>3049</v>
      </c>
    </row>
    <row r="5" spans="1:6" x14ac:dyDescent="0.2">
      <c r="A5" s="24" t="s">
        <v>72</v>
      </c>
      <c r="B5" s="24" t="s">
        <v>3051</v>
      </c>
      <c r="C5" s="24" t="s">
        <v>10</v>
      </c>
      <c r="D5" s="26" t="s">
        <v>3052</v>
      </c>
      <c r="E5" s="24" t="s">
        <v>72</v>
      </c>
      <c r="F5" s="24" t="s">
        <v>3051</v>
      </c>
    </row>
    <row r="6" spans="1:6" x14ac:dyDescent="0.2">
      <c r="A6" s="24" t="s">
        <v>147</v>
      </c>
      <c r="B6" s="24" t="s">
        <v>3053</v>
      </c>
      <c r="C6" s="24" t="s">
        <v>247</v>
      </c>
      <c r="D6" s="26" t="s">
        <v>3054</v>
      </c>
      <c r="E6" s="24" t="s">
        <v>147</v>
      </c>
      <c r="F6" s="24" t="s">
        <v>3053</v>
      </c>
    </row>
    <row r="7" spans="1:6" x14ac:dyDescent="0.2">
      <c r="A7" s="24" t="s">
        <v>147</v>
      </c>
      <c r="B7" s="24" t="s">
        <v>3053</v>
      </c>
      <c r="C7" s="24" t="s">
        <v>252</v>
      </c>
      <c r="D7" s="26" t="s">
        <v>3055</v>
      </c>
      <c r="E7" s="24" t="s">
        <v>147</v>
      </c>
      <c r="F7" s="24" t="s">
        <v>3053</v>
      </c>
    </row>
    <row r="8" spans="1:6" x14ac:dyDescent="0.2">
      <c r="A8" s="24" t="s">
        <v>74</v>
      </c>
      <c r="B8" s="24" t="s">
        <v>3056</v>
      </c>
      <c r="C8" s="24" t="s">
        <v>57</v>
      </c>
      <c r="D8" s="26" t="s">
        <v>3057</v>
      </c>
      <c r="E8" s="24" t="s">
        <v>74</v>
      </c>
      <c r="F8" s="24" t="s">
        <v>3056</v>
      </c>
    </row>
    <row r="9" spans="1:6" s="27" customFormat="1" x14ac:dyDescent="0.2">
      <c r="A9" s="24" t="s">
        <v>161</v>
      </c>
      <c r="B9" s="24" t="s">
        <v>3058</v>
      </c>
      <c r="C9" s="24" t="s">
        <v>280</v>
      </c>
      <c r="D9" s="26" t="s">
        <v>286</v>
      </c>
      <c r="E9" s="24" t="s">
        <v>161</v>
      </c>
      <c r="F9" s="24" t="s">
        <v>3058</v>
      </c>
    </row>
    <row r="10" spans="1:6" s="27" customFormat="1" x14ac:dyDescent="0.2">
      <c r="A10" s="24" t="s">
        <v>161</v>
      </c>
      <c r="B10" s="24" t="s">
        <v>3058</v>
      </c>
      <c r="C10" s="24" t="s">
        <v>292</v>
      </c>
      <c r="D10" s="26" t="s">
        <v>3059</v>
      </c>
      <c r="E10" s="24" t="s">
        <v>161</v>
      </c>
      <c r="F10" s="24" t="s">
        <v>3058</v>
      </c>
    </row>
    <row r="11" spans="1:6" x14ac:dyDescent="0.2">
      <c r="A11" s="24" t="s">
        <v>76</v>
      </c>
      <c r="B11" s="24" t="s">
        <v>3060</v>
      </c>
      <c r="C11" s="24" t="s">
        <v>21</v>
      </c>
      <c r="D11" s="26" t="s">
        <v>3061</v>
      </c>
      <c r="E11" s="24" t="s">
        <v>76</v>
      </c>
      <c r="F11" s="24" t="s">
        <v>3060</v>
      </c>
    </row>
    <row r="12" spans="1:6" x14ac:dyDescent="0.2">
      <c r="A12" s="24" t="s">
        <v>78</v>
      </c>
      <c r="B12" s="24" t="s">
        <v>3062</v>
      </c>
      <c r="C12" s="24" t="s">
        <v>49</v>
      </c>
      <c r="D12" s="26" t="s">
        <v>3063</v>
      </c>
      <c r="E12" s="24" t="s">
        <v>78</v>
      </c>
      <c r="F12" s="24" t="s">
        <v>3062</v>
      </c>
    </row>
    <row r="13" spans="1:6" x14ac:dyDescent="0.2">
      <c r="A13" s="24" t="s">
        <v>80</v>
      </c>
      <c r="B13" s="24" t="s">
        <v>3064</v>
      </c>
      <c r="C13" s="24" t="s">
        <v>13</v>
      </c>
      <c r="D13" s="26" t="s">
        <v>3065</v>
      </c>
      <c r="E13" s="24" t="s">
        <v>80</v>
      </c>
      <c r="F13" s="24" t="s">
        <v>3064</v>
      </c>
    </row>
    <row r="14" spans="1:6" x14ac:dyDescent="0.2">
      <c r="A14" s="24" t="s">
        <v>82</v>
      </c>
      <c r="B14" s="24" t="s">
        <v>3066</v>
      </c>
      <c r="C14" s="24" t="s">
        <v>31</v>
      </c>
      <c r="D14" s="26" t="s">
        <v>3067</v>
      </c>
      <c r="E14" s="24" t="s">
        <v>82</v>
      </c>
      <c r="F14" s="24" t="s">
        <v>3066</v>
      </c>
    </row>
    <row r="15" spans="1:6" x14ac:dyDescent="0.2">
      <c r="A15" s="24" t="s">
        <v>147</v>
      </c>
      <c r="B15" s="24" t="s">
        <v>3053</v>
      </c>
      <c r="C15" s="24" t="s">
        <v>341</v>
      </c>
      <c r="D15" s="26" t="s">
        <v>346</v>
      </c>
      <c r="E15" s="24" t="s">
        <v>147</v>
      </c>
      <c r="F15" s="24" t="s">
        <v>3053</v>
      </c>
    </row>
    <row r="16" spans="1:6" x14ac:dyDescent="0.2">
      <c r="A16" s="24" t="s">
        <v>84</v>
      </c>
      <c r="B16" s="24" t="s">
        <v>3068</v>
      </c>
      <c r="C16" s="24" t="s">
        <v>7</v>
      </c>
      <c r="D16" s="26" t="s">
        <v>3069</v>
      </c>
      <c r="E16" s="24" t="s">
        <v>84</v>
      </c>
      <c r="F16" s="24" t="s">
        <v>3068</v>
      </c>
    </row>
    <row r="17" spans="1:6" x14ac:dyDescent="0.2">
      <c r="A17" s="24" t="s">
        <v>147</v>
      </c>
      <c r="B17" s="24" t="s">
        <v>3053</v>
      </c>
      <c r="C17" s="24" t="s">
        <v>360</v>
      </c>
      <c r="D17" s="26" t="s">
        <v>3070</v>
      </c>
      <c r="E17" s="24" t="s">
        <v>147</v>
      </c>
      <c r="F17" s="24" t="s">
        <v>3053</v>
      </c>
    </row>
    <row r="18" spans="1:6" s="27" customFormat="1" x14ac:dyDescent="0.2">
      <c r="A18" s="24" t="s">
        <v>159</v>
      </c>
      <c r="B18" s="24" t="s">
        <v>3071</v>
      </c>
      <c r="C18" s="24" t="s">
        <v>367</v>
      </c>
      <c r="D18" s="26" t="s">
        <v>373</v>
      </c>
      <c r="E18" s="24" t="s">
        <v>159</v>
      </c>
      <c r="F18" s="24" t="s">
        <v>3071</v>
      </c>
    </row>
    <row r="19" spans="1:6" s="27" customFormat="1" x14ac:dyDescent="0.2">
      <c r="A19" s="24" t="s">
        <v>167</v>
      </c>
      <c r="B19" s="24" t="s">
        <v>3072</v>
      </c>
      <c r="C19" s="24" t="s">
        <v>378</v>
      </c>
      <c r="D19" s="26" t="s">
        <v>3073</v>
      </c>
      <c r="E19" s="24" t="s">
        <v>167</v>
      </c>
      <c r="F19" s="24" t="s">
        <v>3072</v>
      </c>
    </row>
    <row r="20" spans="1:6" s="27" customFormat="1" x14ac:dyDescent="0.2">
      <c r="A20" s="24" t="s">
        <v>167</v>
      </c>
      <c r="B20" s="24" t="s">
        <v>3072</v>
      </c>
      <c r="C20" s="24" t="s">
        <v>384</v>
      </c>
      <c r="D20" s="26" t="s">
        <v>3074</v>
      </c>
      <c r="E20" s="24" t="s">
        <v>167</v>
      </c>
      <c r="F20" s="24" t="s">
        <v>3072</v>
      </c>
    </row>
    <row r="21" spans="1:6" s="27" customFormat="1" x14ac:dyDescent="0.2">
      <c r="A21" s="24" t="s">
        <v>167</v>
      </c>
      <c r="B21" s="24" t="s">
        <v>3072</v>
      </c>
      <c r="C21" s="24" t="s">
        <v>389</v>
      </c>
      <c r="D21" s="26" t="s">
        <v>3075</v>
      </c>
      <c r="E21" s="24" t="s">
        <v>167</v>
      </c>
      <c r="F21" s="24" t="s">
        <v>3072</v>
      </c>
    </row>
    <row r="22" spans="1:6" s="27" customFormat="1" x14ac:dyDescent="0.2">
      <c r="A22" s="24" t="s">
        <v>167</v>
      </c>
      <c r="B22" s="24" t="s">
        <v>3072</v>
      </c>
      <c r="C22" s="24" t="s">
        <v>394</v>
      </c>
      <c r="D22" s="26" t="s">
        <v>3076</v>
      </c>
      <c r="E22" s="24" t="s">
        <v>167</v>
      </c>
      <c r="F22" s="24" t="s">
        <v>3072</v>
      </c>
    </row>
    <row r="23" spans="1:6" s="27" customFormat="1" x14ac:dyDescent="0.2">
      <c r="A23" s="24" t="s">
        <v>167</v>
      </c>
      <c r="B23" s="24" t="s">
        <v>3072</v>
      </c>
      <c r="C23" s="24" t="s">
        <v>401</v>
      </c>
      <c r="D23" s="26" t="s">
        <v>406</v>
      </c>
      <c r="E23" s="24" t="s">
        <v>167</v>
      </c>
      <c r="F23" s="24" t="s">
        <v>3072</v>
      </c>
    </row>
    <row r="24" spans="1:6" s="27" customFormat="1" x14ac:dyDescent="0.2">
      <c r="A24" s="24" t="s">
        <v>163</v>
      </c>
      <c r="B24" s="24" t="s">
        <v>2549</v>
      </c>
      <c r="C24" s="24" t="s">
        <v>411</v>
      </c>
      <c r="D24" s="26" t="s">
        <v>3077</v>
      </c>
      <c r="E24" s="24" t="s">
        <v>163</v>
      </c>
      <c r="F24" s="24" t="s">
        <v>2549</v>
      </c>
    </row>
    <row r="25" spans="1:6" s="27" customFormat="1" x14ac:dyDescent="0.2">
      <c r="A25" s="24" t="s">
        <v>167</v>
      </c>
      <c r="B25" s="24" t="s">
        <v>3072</v>
      </c>
      <c r="C25" s="24" t="s">
        <v>418</v>
      </c>
      <c r="D25" s="26" t="s">
        <v>3078</v>
      </c>
      <c r="E25" s="24" t="s">
        <v>167</v>
      </c>
      <c r="F25" s="24" t="s">
        <v>3072</v>
      </c>
    </row>
    <row r="26" spans="1:6" x14ac:dyDescent="0.2">
      <c r="A26" s="24" t="s">
        <v>86</v>
      </c>
      <c r="B26" s="24" t="s">
        <v>3079</v>
      </c>
      <c r="C26" s="24" t="s">
        <v>45</v>
      </c>
      <c r="D26" s="26" t="s">
        <v>3080</v>
      </c>
      <c r="E26" s="24" t="s">
        <v>86</v>
      </c>
      <c r="F26" s="24" t="s">
        <v>3079</v>
      </c>
    </row>
    <row r="27" spans="1:6" x14ac:dyDescent="0.2">
      <c r="A27" s="24" t="s">
        <v>88</v>
      </c>
      <c r="B27" s="24" t="s">
        <v>3081</v>
      </c>
      <c r="C27" s="24" t="s">
        <v>9</v>
      </c>
      <c r="D27" s="26" t="s">
        <v>3082</v>
      </c>
      <c r="E27" s="24" t="s">
        <v>88</v>
      </c>
      <c r="F27" s="24" t="s">
        <v>3081</v>
      </c>
    </row>
    <row r="28" spans="1:6" s="27" customFormat="1" x14ac:dyDescent="0.2">
      <c r="A28" s="24" t="s">
        <v>151</v>
      </c>
      <c r="B28" s="24" t="s">
        <v>3083</v>
      </c>
      <c r="C28" s="24" t="s">
        <v>455</v>
      </c>
      <c r="D28" s="26" t="s">
        <v>3084</v>
      </c>
      <c r="E28" s="24" t="s">
        <v>151</v>
      </c>
      <c r="F28" s="24" t="s">
        <v>3083</v>
      </c>
    </row>
    <row r="29" spans="1:6" s="27" customFormat="1" x14ac:dyDescent="0.2">
      <c r="A29" s="24" t="s">
        <v>151</v>
      </c>
      <c r="B29" s="24" t="s">
        <v>3083</v>
      </c>
      <c r="C29" s="24" t="s">
        <v>461</v>
      </c>
      <c r="D29" s="26" t="s">
        <v>466</v>
      </c>
      <c r="E29" s="24" t="s">
        <v>151</v>
      </c>
      <c r="F29" s="24" t="s">
        <v>3083</v>
      </c>
    </row>
    <row r="30" spans="1:6" x14ac:dyDescent="0.2">
      <c r="A30" s="24" t="s">
        <v>147</v>
      </c>
      <c r="B30" s="24" t="s">
        <v>3053</v>
      </c>
      <c r="C30" s="24" t="s">
        <v>471</v>
      </c>
      <c r="D30" s="26" t="s">
        <v>3085</v>
      </c>
      <c r="E30" s="24" t="s">
        <v>147</v>
      </c>
      <c r="F30" s="24" t="s">
        <v>3053</v>
      </c>
    </row>
    <row r="31" spans="1:6" x14ac:dyDescent="0.2">
      <c r="A31" s="24" t="s">
        <v>147</v>
      </c>
      <c r="B31" s="24" t="s">
        <v>3053</v>
      </c>
      <c r="C31" s="24" t="s">
        <v>477</v>
      </c>
      <c r="D31" s="26" t="s">
        <v>3086</v>
      </c>
      <c r="E31" s="24" t="s">
        <v>147</v>
      </c>
      <c r="F31" s="24" t="s">
        <v>3053</v>
      </c>
    </row>
    <row r="32" spans="1:6" x14ac:dyDescent="0.2">
      <c r="A32" s="24" t="s">
        <v>149</v>
      </c>
      <c r="B32" s="24" t="s">
        <v>3087</v>
      </c>
      <c r="C32" s="24" t="s">
        <v>482</v>
      </c>
      <c r="D32" s="26" t="s">
        <v>3088</v>
      </c>
      <c r="E32" s="24" t="s">
        <v>149</v>
      </c>
      <c r="F32" s="24" t="s">
        <v>3087</v>
      </c>
    </row>
    <row r="33" spans="1:6" s="27" customFormat="1" x14ac:dyDescent="0.2">
      <c r="A33" s="24" t="s">
        <v>161</v>
      </c>
      <c r="B33" s="24" t="s">
        <v>3058</v>
      </c>
      <c r="C33" s="24" t="s">
        <v>493</v>
      </c>
      <c r="D33" s="26" t="s">
        <v>3089</v>
      </c>
      <c r="E33" s="24" t="s">
        <v>161</v>
      </c>
      <c r="F33" s="24" t="s">
        <v>3058</v>
      </c>
    </row>
    <row r="34" spans="1:6" s="27" customFormat="1" x14ac:dyDescent="0.2">
      <c r="A34" s="24" t="s">
        <v>161</v>
      </c>
      <c r="B34" s="24" t="s">
        <v>3058</v>
      </c>
      <c r="C34" s="24" t="s">
        <v>499</v>
      </c>
      <c r="D34" s="26" t="s">
        <v>3090</v>
      </c>
      <c r="E34" s="24" t="s">
        <v>161</v>
      </c>
      <c r="F34" s="24" t="s">
        <v>3058</v>
      </c>
    </row>
    <row r="35" spans="1:6" s="27" customFormat="1" x14ac:dyDescent="0.2">
      <c r="A35" s="24" t="s">
        <v>161</v>
      </c>
      <c r="B35" s="24" t="s">
        <v>3058</v>
      </c>
      <c r="C35" s="24" t="s">
        <v>504</v>
      </c>
      <c r="D35" s="26" t="s">
        <v>3091</v>
      </c>
      <c r="E35" s="24" t="s">
        <v>161</v>
      </c>
      <c r="F35" s="24" t="s">
        <v>3058</v>
      </c>
    </row>
    <row r="36" spans="1:6" s="27" customFormat="1" x14ac:dyDescent="0.2">
      <c r="A36" s="24" t="s">
        <v>161</v>
      </c>
      <c r="B36" s="24" t="s">
        <v>3058</v>
      </c>
      <c r="C36" s="24" t="s">
        <v>509</v>
      </c>
      <c r="D36" s="26" t="s">
        <v>3092</v>
      </c>
      <c r="E36" s="24" t="s">
        <v>161</v>
      </c>
      <c r="F36" s="24" t="s">
        <v>3058</v>
      </c>
    </row>
    <row r="37" spans="1:6" s="27" customFormat="1" x14ac:dyDescent="0.2">
      <c r="A37" s="24" t="s">
        <v>161</v>
      </c>
      <c r="B37" s="24" t="s">
        <v>3058</v>
      </c>
      <c r="C37" s="24" t="s">
        <v>519</v>
      </c>
      <c r="D37" s="26" t="s">
        <v>3093</v>
      </c>
      <c r="E37" s="24" t="s">
        <v>161</v>
      </c>
      <c r="F37" s="24" t="s">
        <v>3058</v>
      </c>
    </row>
    <row r="38" spans="1:6" s="27" customFormat="1" x14ac:dyDescent="0.2">
      <c r="A38" s="24" t="s">
        <v>165</v>
      </c>
      <c r="B38" s="24" t="s">
        <v>3094</v>
      </c>
      <c r="C38" s="24" t="s">
        <v>529</v>
      </c>
      <c r="D38" s="26" t="s">
        <v>3095</v>
      </c>
      <c r="E38" s="24" t="s">
        <v>165</v>
      </c>
      <c r="F38" s="24" t="s">
        <v>3094</v>
      </c>
    </row>
    <row r="39" spans="1:6" s="27" customFormat="1" x14ac:dyDescent="0.2">
      <c r="A39" s="24" t="s">
        <v>165</v>
      </c>
      <c r="B39" s="24" t="s">
        <v>3094</v>
      </c>
      <c r="C39" s="24" t="s">
        <v>535</v>
      </c>
      <c r="D39" s="26" t="s">
        <v>3096</v>
      </c>
      <c r="E39" s="24" t="s">
        <v>165</v>
      </c>
      <c r="F39" s="24" t="s">
        <v>3094</v>
      </c>
    </row>
    <row r="40" spans="1:6" x14ac:dyDescent="0.2">
      <c r="A40" s="24" t="s">
        <v>90</v>
      </c>
      <c r="B40" s="24" t="s">
        <v>3097</v>
      </c>
      <c r="C40" s="24" t="s">
        <v>16</v>
      </c>
      <c r="D40" s="26" t="s">
        <v>3098</v>
      </c>
      <c r="E40" s="24" t="s">
        <v>90</v>
      </c>
      <c r="F40" s="24" t="s">
        <v>3097</v>
      </c>
    </row>
    <row r="41" spans="1:6" x14ac:dyDescent="0.2">
      <c r="A41" s="24" t="s">
        <v>92</v>
      </c>
      <c r="B41" s="24" t="s">
        <v>3099</v>
      </c>
      <c r="C41" s="24" t="s">
        <v>17</v>
      </c>
      <c r="D41" s="26" t="s">
        <v>3100</v>
      </c>
      <c r="E41" s="24" t="s">
        <v>92</v>
      </c>
      <c r="F41" s="24" t="s">
        <v>3099</v>
      </c>
    </row>
    <row r="42" spans="1:6" s="27" customFormat="1" x14ac:dyDescent="0.2">
      <c r="A42" s="24" t="s">
        <v>159</v>
      </c>
      <c r="B42" s="24" t="s">
        <v>3071</v>
      </c>
      <c r="C42" s="24" t="s">
        <v>559</v>
      </c>
      <c r="D42" s="26" t="s">
        <v>3101</v>
      </c>
      <c r="E42" s="24" t="s">
        <v>159</v>
      </c>
      <c r="F42" s="24" t="s">
        <v>3071</v>
      </c>
    </row>
    <row r="43" spans="1:6" x14ac:dyDescent="0.2">
      <c r="A43" s="24" t="s">
        <v>95</v>
      </c>
      <c r="B43" s="24" t="s">
        <v>3102</v>
      </c>
      <c r="C43" s="24" t="s">
        <v>18</v>
      </c>
      <c r="D43" s="26" t="s">
        <v>3103</v>
      </c>
      <c r="E43" s="24" t="s">
        <v>95</v>
      </c>
      <c r="F43" s="24" t="s">
        <v>3102</v>
      </c>
    </row>
    <row r="44" spans="1:6" s="27" customFormat="1" x14ac:dyDescent="0.2">
      <c r="A44" s="24" t="s">
        <v>151</v>
      </c>
      <c r="B44" s="26" t="s">
        <v>94</v>
      </c>
      <c r="C44" s="24" t="s">
        <v>19</v>
      </c>
      <c r="D44" s="26" t="s">
        <v>3104</v>
      </c>
      <c r="E44" s="28">
        <v>19010</v>
      </c>
      <c r="F44" s="26" t="s">
        <v>3104</v>
      </c>
    </row>
    <row r="45" spans="1:6" x14ac:dyDescent="0.2">
      <c r="A45" s="24">
        <v>19205</v>
      </c>
      <c r="B45" s="26" t="s">
        <v>3105</v>
      </c>
      <c r="C45" s="24" t="s">
        <v>591</v>
      </c>
      <c r="D45" s="26" t="s">
        <v>3105</v>
      </c>
      <c r="E45" s="28">
        <v>19205</v>
      </c>
      <c r="F45" s="26" t="s">
        <v>3105</v>
      </c>
    </row>
    <row r="46" spans="1:6" x14ac:dyDescent="0.2">
      <c r="A46" s="24" t="s">
        <v>147</v>
      </c>
      <c r="B46" s="24" t="s">
        <v>3053</v>
      </c>
      <c r="C46" s="24" t="s">
        <v>602</v>
      </c>
      <c r="D46" s="26" t="s">
        <v>607</v>
      </c>
      <c r="E46" s="24" t="s">
        <v>147</v>
      </c>
      <c r="F46" s="24" t="s">
        <v>3053</v>
      </c>
    </row>
    <row r="47" spans="1:6" s="27" customFormat="1" x14ac:dyDescent="0.2">
      <c r="A47" s="24" t="s">
        <v>157</v>
      </c>
      <c r="B47" s="24" t="s">
        <v>3106</v>
      </c>
      <c r="C47" s="24" t="s">
        <v>614</v>
      </c>
      <c r="D47" s="26" t="s">
        <v>619</v>
      </c>
      <c r="E47" s="24" t="s">
        <v>157</v>
      </c>
      <c r="F47" s="24" t="s">
        <v>3106</v>
      </c>
    </row>
    <row r="48" spans="1:6" s="27" customFormat="1" x14ac:dyDescent="0.2">
      <c r="A48" s="24" t="s">
        <v>157</v>
      </c>
      <c r="B48" s="24" t="s">
        <v>3106</v>
      </c>
      <c r="C48" s="24" t="s">
        <v>624</v>
      </c>
      <c r="D48" s="26" t="s">
        <v>3107</v>
      </c>
      <c r="E48" s="24" t="s">
        <v>157</v>
      </c>
      <c r="F48" s="24" t="s">
        <v>3106</v>
      </c>
    </row>
    <row r="49" spans="1:6" x14ac:dyDescent="0.2">
      <c r="A49" s="24" t="s">
        <v>147</v>
      </c>
      <c r="B49" s="24" t="s">
        <v>3053</v>
      </c>
      <c r="C49" s="24" t="s">
        <v>629</v>
      </c>
      <c r="D49" s="26" t="s">
        <v>3108</v>
      </c>
      <c r="E49" s="24" t="s">
        <v>147</v>
      </c>
      <c r="F49" s="24" t="s">
        <v>3053</v>
      </c>
    </row>
    <row r="50" spans="1:6" s="27" customFormat="1" x14ac:dyDescent="0.2">
      <c r="A50" s="24" t="s">
        <v>157</v>
      </c>
      <c r="B50" s="24" t="s">
        <v>3106</v>
      </c>
      <c r="C50" s="24" t="s">
        <v>634</v>
      </c>
      <c r="D50" s="26" t="s">
        <v>3109</v>
      </c>
      <c r="E50" s="24" t="s">
        <v>157</v>
      </c>
      <c r="F50" s="24" t="s">
        <v>3106</v>
      </c>
    </row>
    <row r="51" spans="1:6" x14ac:dyDescent="0.2">
      <c r="A51" s="24" t="s">
        <v>97</v>
      </c>
      <c r="B51" s="24" t="s">
        <v>3110</v>
      </c>
      <c r="C51" s="24" t="s">
        <v>27</v>
      </c>
      <c r="D51" s="26" t="s">
        <v>3111</v>
      </c>
      <c r="E51" s="24" t="s">
        <v>97</v>
      </c>
      <c r="F51" s="24" t="s">
        <v>3110</v>
      </c>
    </row>
    <row r="52" spans="1:6" x14ac:dyDescent="0.2">
      <c r="A52" s="24" t="s">
        <v>99</v>
      </c>
      <c r="B52" s="24" t="s">
        <v>3112</v>
      </c>
      <c r="C52" s="24" t="s">
        <v>58</v>
      </c>
      <c r="D52" s="26" t="s">
        <v>3113</v>
      </c>
      <c r="E52" s="24" t="s">
        <v>99</v>
      </c>
      <c r="F52" s="24" t="s">
        <v>3112</v>
      </c>
    </row>
    <row r="53" spans="1:6" x14ac:dyDescent="0.2">
      <c r="A53" s="24" t="s">
        <v>101</v>
      </c>
      <c r="B53" s="24" t="s">
        <v>3114</v>
      </c>
      <c r="C53" s="24" t="s">
        <v>24</v>
      </c>
      <c r="D53" s="26" t="s">
        <v>3115</v>
      </c>
      <c r="E53" s="24">
        <v>21040</v>
      </c>
      <c r="F53" s="24" t="s">
        <v>3114</v>
      </c>
    </row>
    <row r="54" spans="1:6" x14ac:dyDescent="0.2">
      <c r="A54" s="24" t="s">
        <v>103</v>
      </c>
      <c r="B54" s="24" t="s">
        <v>3116</v>
      </c>
      <c r="C54" s="24" t="s">
        <v>15</v>
      </c>
      <c r="D54" s="26" t="s">
        <v>3117</v>
      </c>
      <c r="E54" s="24">
        <v>21050</v>
      </c>
      <c r="F54" s="24" t="s">
        <v>3116</v>
      </c>
    </row>
    <row r="55" spans="1:6" x14ac:dyDescent="0.2">
      <c r="A55" s="24" t="s">
        <v>105</v>
      </c>
      <c r="B55" s="24" t="s">
        <v>3118</v>
      </c>
      <c r="C55" s="24" t="s">
        <v>14</v>
      </c>
      <c r="D55" s="26" t="s">
        <v>3119</v>
      </c>
      <c r="E55" s="24">
        <v>21060</v>
      </c>
      <c r="F55" s="24" t="s">
        <v>3118</v>
      </c>
    </row>
    <row r="56" spans="1:6" s="27" customFormat="1" x14ac:dyDescent="0.2">
      <c r="A56" s="24" t="s">
        <v>173</v>
      </c>
      <c r="B56" s="24" t="s">
        <v>2555</v>
      </c>
      <c r="C56" s="24" t="s">
        <v>676</v>
      </c>
      <c r="D56" s="26" t="s">
        <v>3120</v>
      </c>
      <c r="E56" s="24">
        <v>64205</v>
      </c>
      <c r="F56" s="24" t="s">
        <v>2555</v>
      </c>
    </row>
    <row r="57" spans="1:6" x14ac:dyDescent="0.2">
      <c r="A57" s="24" t="s">
        <v>107</v>
      </c>
      <c r="B57" s="24" t="s">
        <v>3121</v>
      </c>
      <c r="C57" s="24" t="s">
        <v>5</v>
      </c>
      <c r="D57" s="26" t="s">
        <v>3122</v>
      </c>
      <c r="E57" s="24">
        <v>21080</v>
      </c>
      <c r="F57" s="24" t="s">
        <v>3121</v>
      </c>
    </row>
    <row r="58" spans="1:6" s="27" customFormat="1" x14ac:dyDescent="0.2">
      <c r="A58" s="24" t="s">
        <v>157</v>
      </c>
      <c r="B58" s="24" t="s">
        <v>3106</v>
      </c>
      <c r="C58" s="24" t="s">
        <v>690</v>
      </c>
      <c r="D58" s="26" t="s">
        <v>3123</v>
      </c>
      <c r="E58" s="24">
        <v>64133</v>
      </c>
      <c r="F58" s="24" t="s">
        <v>3106</v>
      </c>
    </row>
    <row r="59" spans="1:6" s="27" customFormat="1" x14ac:dyDescent="0.2">
      <c r="A59" s="24" t="s">
        <v>157</v>
      </c>
      <c r="B59" s="24" t="s">
        <v>3106</v>
      </c>
      <c r="C59" s="24" t="s">
        <v>695</v>
      </c>
      <c r="D59" s="24" t="s">
        <v>700</v>
      </c>
      <c r="E59" s="24">
        <v>64133</v>
      </c>
      <c r="F59" s="24" t="s">
        <v>3106</v>
      </c>
    </row>
    <row r="60" spans="1:6" s="27" customFormat="1" x14ac:dyDescent="0.2">
      <c r="A60" s="24" t="s">
        <v>157</v>
      </c>
      <c r="B60" s="24" t="s">
        <v>3106</v>
      </c>
      <c r="C60" s="24" t="s">
        <v>705</v>
      </c>
      <c r="D60" s="24" t="s">
        <v>3124</v>
      </c>
      <c r="E60" s="24">
        <v>64133</v>
      </c>
      <c r="F60" s="24" t="s">
        <v>3106</v>
      </c>
    </row>
    <row r="61" spans="1:6" x14ac:dyDescent="0.2">
      <c r="A61" s="24" t="s">
        <v>109</v>
      </c>
      <c r="B61" s="24" t="s">
        <v>3125</v>
      </c>
      <c r="C61" s="24" t="s">
        <v>30</v>
      </c>
      <c r="D61" s="24" t="s">
        <v>3126</v>
      </c>
      <c r="E61" s="24">
        <v>21085</v>
      </c>
      <c r="F61" s="24" t="s">
        <v>3125</v>
      </c>
    </row>
    <row r="62" spans="1:6" x14ac:dyDescent="0.2">
      <c r="A62" s="24" t="s">
        <v>111</v>
      </c>
      <c r="B62" s="24" t="s">
        <v>3127</v>
      </c>
      <c r="C62" s="24" t="s">
        <v>22</v>
      </c>
      <c r="D62" s="24" t="s">
        <v>3128</v>
      </c>
      <c r="E62" s="24">
        <v>21090</v>
      </c>
      <c r="F62" s="24" t="s">
        <v>3127</v>
      </c>
    </row>
    <row r="63" spans="1:6" s="27" customFormat="1" x14ac:dyDescent="0.2">
      <c r="A63" s="24" t="s">
        <v>157</v>
      </c>
      <c r="B63" s="24" t="s">
        <v>3106</v>
      </c>
      <c r="C63" s="24" t="s">
        <v>727</v>
      </c>
      <c r="D63" s="24" t="s">
        <v>3129</v>
      </c>
      <c r="E63" s="24">
        <v>64133</v>
      </c>
      <c r="F63" s="24" t="s">
        <v>3106</v>
      </c>
    </row>
    <row r="64" spans="1:6" s="27" customFormat="1" x14ac:dyDescent="0.2">
      <c r="A64" s="24" t="s">
        <v>157</v>
      </c>
      <c r="B64" s="24" t="s">
        <v>3106</v>
      </c>
      <c r="C64" s="24" t="s">
        <v>732</v>
      </c>
      <c r="D64" s="24" t="s">
        <v>3130</v>
      </c>
      <c r="E64" s="24">
        <v>64133</v>
      </c>
      <c r="F64" s="24" t="s">
        <v>3106</v>
      </c>
    </row>
    <row r="65" spans="1:6" x14ac:dyDescent="0.2">
      <c r="A65" s="24" t="s">
        <v>115</v>
      </c>
      <c r="B65" s="24" t="s">
        <v>3131</v>
      </c>
      <c r="C65" s="24" t="s">
        <v>11</v>
      </c>
      <c r="D65" s="24" t="s">
        <v>3132</v>
      </c>
      <c r="E65" s="24">
        <v>22010</v>
      </c>
      <c r="F65" s="24" t="s">
        <v>3131</v>
      </c>
    </row>
    <row r="66" spans="1:6" s="27" customFormat="1" x14ac:dyDescent="0.2">
      <c r="A66" s="24" t="s">
        <v>157</v>
      </c>
      <c r="B66" s="24" t="s">
        <v>3106</v>
      </c>
      <c r="C66" s="24" t="s">
        <v>747</v>
      </c>
      <c r="D66" s="24" t="s">
        <v>3133</v>
      </c>
      <c r="E66" s="24">
        <v>64133</v>
      </c>
      <c r="F66" s="24" t="s">
        <v>3106</v>
      </c>
    </row>
    <row r="67" spans="1:6" s="27" customFormat="1" x14ac:dyDescent="0.2">
      <c r="A67" s="24" t="s">
        <v>165</v>
      </c>
      <c r="B67" s="24" t="s">
        <v>3094</v>
      </c>
      <c r="C67" s="24" t="s">
        <v>752</v>
      </c>
      <c r="D67" s="24" t="s">
        <v>3134</v>
      </c>
      <c r="E67" s="24">
        <v>64163</v>
      </c>
      <c r="F67" s="24" t="s">
        <v>3094</v>
      </c>
    </row>
    <row r="68" spans="1:6" s="27" customFormat="1" x14ac:dyDescent="0.2">
      <c r="A68" s="24" t="s">
        <v>151</v>
      </c>
      <c r="B68" s="24" t="s">
        <v>3083</v>
      </c>
      <c r="C68" s="24" t="s">
        <v>757</v>
      </c>
      <c r="D68" s="24" t="s">
        <v>3135</v>
      </c>
      <c r="E68" s="24">
        <v>64093</v>
      </c>
      <c r="F68" s="24" t="s">
        <v>3083</v>
      </c>
    </row>
    <row r="69" spans="1:6" s="27" customFormat="1" x14ac:dyDescent="0.2">
      <c r="A69" s="24" t="s">
        <v>151</v>
      </c>
      <c r="B69" s="24" t="s">
        <v>3083</v>
      </c>
      <c r="C69" s="24" t="s">
        <v>767</v>
      </c>
      <c r="D69" s="24" t="s">
        <v>3136</v>
      </c>
      <c r="E69" s="24">
        <v>64093</v>
      </c>
      <c r="F69" s="24" t="s">
        <v>3083</v>
      </c>
    </row>
    <row r="70" spans="1:6" s="27" customFormat="1" x14ac:dyDescent="0.2">
      <c r="A70" s="24" t="s">
        <v>151</v>
      </c>
      <c r="B70" s="24" t="s">
        <v>3083</v>
      </c>
      <c r="C70" s="24" t="s">
        <v>774</v>
      </c>
      <c r="D70" s="24" t="s">
        <v>3137</v>
      </c>
      <c r="E70" s="24">
        <v>64093</v>
      </c>
      <c r="F70" s="24" t="s">
        <v>3083</v>
      </c>
    </row>
    <row r="71" spans="1:6" x14ac:dyDescent="0.2">
      <c r="A71" s="24" t="s">
        <v>149</v>
      </c>
      <c r="B71" s="24" t="s">
        <v>3087</v>
      </c>
      <c r="C71" s="24" t="s">
        <v>781</v>
      </c>
      <c r="D71" s="24" t="s">
        <v>3138</v>
      </c>
      <c r="E71" s="24">
        <v>64053</v>
      </c>
      <c r="F71" s="24" t="s">
        <v>3087</v>
      </c>
    </row>
    <row r="72" spans="1:6" s="27" customFormat="1" x14ac:dyDescent="0.2">
      <c r="A72" s="24" t="s">
        <v>155</v>
      </c>
      <c r="B72" s="24" t="s">
        <v>3139</v>
      </c>
      <c r="C72" s="24" t="s">
        <v>787</v>
      </c>
      <c r="D72" s="24" t="s">
        <v>3140</v>
      </c>
      <c r="E72" s="24">
        <v>64123</v>
      </c>
      <c r="F72" s="24" t="s">
        <v>3139</v>
      </c>
    </row>
    <row r="73" spans="1:6" s="27" customFormat="1" x14ac:dyDescent="0.2">
      <c r="A73" s="24" t="s">
        <v>155</v>
      </c>
      <c r="B73" s="24" t="s">
        <v>3139</v>
      </c>
      <c r="C73" s="24" t="s">
        <v>793</v>
      </c>
      <c r="D73" s="24" t="s">
        <v>3141</v>
      </c>
      <c r="E73" s="24">
        <v>64123</v>
      </c>
      <c r="F73" s="24" t="s">
        <v>3139</v>
      </c>
    </row>
    <row r="74" spans="1:6" x14ac:dyDescent="0.2">
      <c r="A74" s="24" t="s">
        <v>117</v>
      </c>
      <c r="B74" s="24" t="s">
        <v>3142</v>
      </c>
      <c r="C74" s="24" t="s">
        <v>26</v>
      </c>
      <c r="D74" s="24" t="s">
        <v>3143</v>
      </c>
      <c r="E74" s="24">
        <v>26011</v>
      </c>
      <c r="F74" s="24" t="s">
        <v>3142</v>
      </c>
    </row>
    <row r="75" spans="1:6" x14ac:dyDescent="0.2">
      <c r="A75" s="24" t="s">
        <v>117</v>
      </c>
      <c r="B75" s="24" t="s">
        <v>3142</v>
      </c>
      <c r="C75" s="24" t="s">
        <v>814</v>
      </c>
      <c r="D75" s="24" t="s">
        <v>3144</v>
      </c>
      <c r="E75" s="24">
        <v>26011</v>
      </c>
      <c r="F75" s="24" t="s">
        <v>3142</v>
      </c>
    </row>
    <row r="76" spans="1:6" s="27" customFormat="1" x14ac:dyDescent="0.2">
      <c r="A76" s="24" t="s">
        <v>165</v>
      </c>
      <c r="B76" s="24" t="s">
        <v>3094</v>
      </c>
      <c r="C76" s="24" t="s">
        <v>824</v>
      </c>
      <c r="D76" s="24" t="s">
        <v>3145</v>
      </c>
      <c r="E76" s="24">
        <v>64163</v>
      </c>
      <c r="F76" s="24" t="s">
        <v>3094</v>
      </c>
    </row>
    <row r="77" spans="1:6" s="27" customFormat="1" x14ac:dyDescent="0.2">
      <c r="A77" s="24" t="s">
        <v>165</v>
      </c>
      <c r="B77" s="24" t="s">
        <v>3094</v>
      </c>
      <c r="C77" s="24" t="s">
        <v>835</v>
      </c>
      <c r="D77" s="24" t="s">
        <v>3146</v>
      </c>
      <c r="E77" s="24">
        <v>64163</v>
      </c>
      <c r="F77" s="24" t="s">
        <v>3094</v>
      </c>
    </row>
    <row r="78" spans="1:6" s="27" customFormat="1" x14ac:dyDescent="0.2">
      <c r="A78" s="24" t="s">
        <v>155</v>
      </c>
      <c r="B78" s="24" t="s">
        <v>3139</v>
      </c>
      <c r="C78" s="24" t="s">
        <v>844</v>
      </c>
      <c r="D78" s="24" t="s">
        <v>3147</v>
      </c>
      <c r="E78" s="24">
        <v>64123</v>
      </c>
      <c r="F78" s="24" t="s">
        <v>3139</v>
      </c>
    </row>
    <row r="79" spans="1:6" x14ac:dyDescent="0.2">
      <c r="A79" s="24" t="s">
        <v>119</v>
      </c>
      <c r="B79" s="24" t="s">
        <v>3148</v>
      </c>
      <c r="C79" s="24" t="s">
        <v>28</v>
      </c>
      <c r="D79" s="24" t="s">
        <v>3149</v>
      </c>
      <c r="E79" s="24">
        <v>30011</v>
      </c>
      <c r="F79" s="24" t="s">
        <v>3148</v>
      </c>
    </row>
    <row r="80" spans="1:6" s="27" customFormat="1" x14ac:dyDescent="0.2">
      <c r="A80" s="24" t="s">
        <v>167</v>
      </c>
      <c r="B80" s="24" t="s">
        <v>3072</v>
      </c>
      <c r="C80" s="24" t="s">
        <v>863</v>
      </c>
      <c r="D80" s="24" t="s">
        <v>3150</v>
      </c>
      <c r="E80" s="24">
        <v>64193</v>
      </c>
      <c r="F80" s="24" t="s">
        <v>3072</v>
      </c>
    </row>
    <row r="81" spans="1:6" s="27" customFormat="1" x14ac:dyDescent="0.2">
      <c r="A81" s="24" t="s">
        <v>167</v>
      </c>
      <c r="B81" s="24" t="s">
        <v>3072</v>
      </c>
      <c r="C81" s="24" t="s">
        <v>869</v>
      </c>
      <c r="D81" s="24" t="s">
        <v>3151</v>
      </c>
      <c r="E81" s="24">
        <v>64193</v>
      </c>
      <c r="F81" s="24" t="s">
        <v>3072</v>
      </c>
    </row>
    <row r="82" spans="1:6" x14ac:dyDescent="0.2">
      <c r="A82" s="24" t="s">
        <v>147</v>
      </c>
      <c r="B82" s="24" t="s">
        <v>3053</v>
      </c>
      <c r="C82" s="24" t="s">
        <v>878</v>
      </c>
      <c r="D82" s="24" t="s">
        <v>3152</v>
      </c>
      <c r="E82" s="24">
        <v>64043</v>
      </c>
      <c r="F82" s="24" t="s">
        <v>3053</v>
      </c>
    </row>
    <row r="83" spans="1:6" x14ac:dyDescent="0.2">
      <c r="A83" s="24" t="s">
        <v>147</v>
      </c>
      <c r="B83" s="24" t="s">
        <v>3053</v>
      </c>
      <c r="C83" s="24" t="s">
        <v>887</v>
      </c>
      <c r="D83" s="24" t="s">
        <v>3153</v>
      </c>
      <c r="E83" s="24">
        <v>64043</v>
      </c>
      <c r="F83" s="24" t="s">
        <v>3053</v>
      </c>
    </row>
    <row r="84" spans="1:6" x14ac:dyDescent="0.2">
      <c r="A84" s="24" t="s">
        <v>147</v>
      </c>
      <c r="B84" s="24" t="s">
        <v>3053</v>
      </c>
      <c r="C84" s="24" t="s">
        <v>892</v>
      </c>
      <c r="D84" s="24" t="s">
        <v>3154</v>
      </c>
      <c r="E84" s="24">
        <v>64043</v>
      </c>
      <c r="F84" s="24" t="s">
        <v>3053</v>
      </c>
    </row>
    <row r="85" spans="1:6" x14ac:dyDescent="0.2">
      <c r="A85" s="24" t="s">
        <v>147</v>
      </c>
      <c r="B85" s="24" t="s">
        <v>3053</v>
      </c>
      <c r="C85" s="24" t="s">
        <v>897</v>
      </c>
      <c r="D85" s="24" t="s">
        <v>3155</v>
      </c>
      <c r="E85" s="24">
        <v>64043</v>
      </c>
      <c r="F85" s="24" t="s">
        <v>3053</v>
      </c>
    </row>
    <row r="86" spans="1:6" x14ac:dyDescent="0.2">
      <c r="A86" s="24" t="s">
        <v>147</v>
      </c>
      <c r="B86" s="24" t="s">
        <v>3053</v>
      </c>
      <c r="C86" s="24" t="s">
        <v>902</v>
      </c>
      <c r="D86" s="24" t="s">
        <v>907</v>
      </c>
      <c r="E86" s="24">
        <v>64043</v>
      </c>
      <c r="F86" s="24" t="s">
        <v>3053</v>
      </c>
    </row>
    <row r="87" spans="1:6" s="27" customFormat="1" x14ac:dyDescent="0.2">
      <c r="A87" s="24" t="s">
        <v>151</v>
      </c>
      <c r="B87" s="24" t="s">
        <v>3083</v>
      </c>
      <c r="C87" s="24" t="s">
        <v>912</v>
      </c>
      <c r="D87" s="24" t="s">
        <v>3156</v>
      </c>
      <c r="E87" s="24">
        <v>64093</v>
      </c>
      <c r="F87" s="24" t="s">
        <v>3083</v>
      </c>
    </row>
    <row r="88" spans="1:6" s="27" customFormat="1" x14ac:dyDescent="0.2">
      <c r="A88" s="24" t="s">
        <v>159</v>
      </c>
      <c r="B88" s="24" t="s">
        <v>3071</v>
      </c>
      <c r="C88" s="24" t="s">
        <v>924</v>
      </c>
      <c r="D88" s="24" t="s">
        <v>3157</v>
      </c>
      <c r="E88" s="24">
        <v>64143</v>
      </c>
      <c r="F88" s="24" t="s">
        <v>3071</v>
      </c>
    </row>
    <row r="89" spans="1:6" s="27" customFormat="1" x14ac:dyDescent="0.2">
      <c r="A89" s="24" t="s">
        <v>159</v>
      </c>
      <c r="B89" s="24" t="s">
        <v>3071</v>
      </c>
      <c r="C89" s="24" t="s">
        <v>930</v>
      </c>
      <c r="D89" s="24" t="s">
        <v>935</v>
      </c>
      <c r="E89" s="24">
        <v>64143</v>
      </c>
      <c r="F89" s="24" t="s">
        <v>3071</v>
      </c>
    </row>
    <row r="90" spans="1:6" s="27" customFormat="1" x14ac:dyDescent="0.2">
      <c r="A90" s="24" t="s">
        <v>159</v>
      </c>
      <c r="B90" s="24" t="s">
        <v>3071</v>
      </c>
      <c r="C90" s="24" t="s">
        <v>940</v>
      </c>
      <c r="D90" s="24" t="s">
        <v>3158</v>
      </c>
      <c r="E90" s="24">
        <v>64143</v>
      </c>
      <c r="F90" s="24" t="s">
        <v>3071</v>
      </c>
    </row>
    <row r="91" spans="1:6" x14ac:dyDescent="0.2">
      <c r="A91" s="24" t="s">
        <v>121</v>
      </c>
      <c r="B91" s="24" t="s">
        <v>3159</v>
      </c>
      <c r="C91" s="24" t="s">
        <v>41</v>
      </c>
      <c r="D91" s="24" t="s">
        <v>3160</v>
      </c>
      <c r="E91" s="24">
        <v>35010</v>
      </c>
      <c r="F91" s="24" t="s">
        <v>3159</v>
      </c>
    </row>
    <row r="92" spans="1:6" x14ac:dyDescent="0.2">
      <c r="A92" s="24" t="s">
        <v>123</v>
      </c>
      <c r="B92" s="24" t="s">
        <v>3161</v>
      </c>
      <c r="C92" s="24" t="s">
        <v>52</v>
      </c>
      <c r="D92" s="24" t="s">
        <v>3162</v>
      </c>
      <c r="E92" s="24">
        <v>35020</v>
      </c>
      <c r="F92" s="24" t="s">
        <v>3161</v>
      </c>
    </row>
    <row r="93" spans="1:6" x14ac:dyDescent="0.2">
      <c r="A93" s="24" t="s">
        <v>125</v>
      </c>
      <c r="B93" s="24" t="s">
        <v>3163</v>
      </c>
      <c r="C93" s="24" t="s">
        <v>65</v>
      </c>
      <c r="D93" s="24" t="s">
        <v>3164</v>
      </c>
      <c r="E93" s="24">
        <v>35030</v>
      </c>
      <c r="F93" s="24" t="s">
        <v>3163</v>
      </c>
    </row>
    <row r="94" spans="1:6" s="27" customFormat="1" x14ac:dyDescent="0.2">
      <c r="A94" s="24" t="s">
        <v>165</v>
      </c>
      <c r="B94" s="24" t="s">
        <v>3094</v>
      </c>
      <c r="C94" s="24" t="s">
        <v>971</v>
      </c>
      <c r="D94" s="24" t="s">
        <v>3165</v>
      </c>
      <c r="E94" s="24">
        <v>64163</v>
      </c>
      <c r="F94" s="24" t="s">
        <v>3094</v>
      </c>
    </row>
    <row r="95" spans="1:6" s="27" customFormat="1" x14ac:dyDescent="0.2">
      <c r="A95" s="24" t="s">
        <v>165</v>
      </c>
      <c r="B95" s="24" t="s">
        <v>3094</v>
      </c>
      <c r="C95" s="24" t="s">
        <v>978</v>
      </c>
      <c r="D95" s="24" t="s">
        <v>3166</v>
      </c>
      <c r="E95" s="24">
        <v>64163</v>
      </c>
      <c r="F95" s="24" t="s">
        <v>3094</v>
      </c>
    </row>
    <row r="96" spans="1:6" s="27" customFormat="1" x14ac:dyDescent="0.2">
      <c r="A96" s="24" t="s">
        <v>165</v>
      </c>
      <c r="B96" s="24" t="s">
        <v>3094</v>
      </c>
      <c r="C96" s="24" t="s">
        <v>983</v>
      </c>
      <c r="D96" s="24" t="s">
        <v>3167</v>
      </c>
      <c r="E96" s="24">
        <v>64163</v>
      </c>
      <c r="F96" s="24" t="s">
        <v>3094</v>
      </c>
    </row>
    <row r="97" spans="1:6" s="27" customFormat="1" x14ac:dyDescent="0.2">
      <c r="A97" s="24" t="s">
        <v>165</v>
      </c>
      <c r="B97" s="24" t="s">
        <v>3094</v>
      </c>
      <c r="C97" s="24" t="s">
        <v>989</v>
      </c>
      <c r="D97" s="24" t="s">
        <v>3168</v>
      </c>
      <c r="E97" s="24" t="s">
        <v>165</v>
      </c>
      <c r="F97" s="24" t="s">
        <v>3094</v>
      </c>
    </row>
    <row r="98" spans="1:6" s="27" customFormat="1" x14ac:dyDescent="0.2">
      <c r="A98" s="24" t="s">
        <v>165</v>
      </c>
      <c r="B98" s="24" t="s">
        <v>3094</v>
      </c>
      <c r="C98" s="24" t="s">
        <v>996</v>
      </c>
      <c r="D98" s="24" t="s">
        <v>3169</v>
      </c>
      <c r="E98" s="24" t="s">
        <v>165</v>
      </c>
      <c r="F98" s="24" t="s">
        <v>3094</v>
      </c>
    </row>
    <row r="99" spans="1:6" s="27" customFormat="1" x14ac:dyDescent="0.2">
      <c r="A99" s="24" t="s">
        <v>167</v>
      </c>
      <c r="B99" s="24" t="s">
        <v>3072</v>
      </c>
      <c r="C99" s="24" t="s">
        <v>1001</v>
      </c>
      <c r="D99" s="24" t="s">
        <v>3170</v>
      </c>
      <c r="E99" s="24" t="s">
        <v>167</v>
      </c>
      <c r="F99" s="24" t="s">
        <v>3072</v>
      </c>
    </row>
    <row r="100" spans="1:6" x14ac:dyDescent="0.2">
      <c r="A100" s="24" t="s">
        <v>147</v>
      </c>
      <c r="B100" s="24" t="s">
        <v>3053</v>
      </c>
      <c r="C100" s="24" t="s">
        <v>1006</v>
      </c>
      <c r="D100" s="24" t="s">
        <v>1012</v>
      </c>
      <c r="E100" s="24" t="s">
        <v>147</v>
      </c>
      <c r="F100" s="24" t="s">
        <v>3053</v>
      </c>
    </row>
    <row r="101" spans="1:6" x14ac:dyDescent="0.2">
      <c r="A101" s="24" t="s">
        <v>147</v>
      </c>
      <c r="B101" s="24" t="s">
        <v>3053</v>
      </c>
      <c r="C101" s="24" t="s">
        <v>1017</v>
      </c>
      <c r="D101" s="24" t="s">
        <v>3171</v>
      </c>
      <c r="E101" s="24" t="s">
        <v>147</v>
      </c>
      <c r="F101" s="24" t="s">
        <v>3053</v>
      </c>
    </row>
    <row r="102" spans="1:6" x14ac:dyDescent="0.2">
      <c r="A102" s="24" t="s">
        <v>147</v>
      </c>
      <c r="B102" s="24" t="s">
        <v>3053</v>
      </c>
      <c r="C102" s="24" t="s">
        <v>1025</v>
      </c>
      <c r="D102" s="24" t="s">
        <v>3172</v>
      </c>
      <c r="E102" s="24" t="s">
        <v>147</v>
      </c>
      <c r="F102" s="24" t="s">
        <v>3053</v>
      </c>
    </row>
    <row r="103" spans="1:6" x14ac:dyDescent="0.2">
      <c r="A103" s="24" t="s">
        <v>127</v>
      </c>
      <c r="B103" s="24" t="s">
        <v>3173</v>
      </c>
      <c r="C103" s="24" t="s">
        <v>55</v>
      </c>
      <c r="D103" s="24" t="s">
        <v>3174</v>
      </c>
      <c r="E103" s="24" t="s">
        <v>127</v>
      </c>
      <c r="F103" s="24" t="s">
        <v>3173</v>
      </c>
    </row>
    <row r="104" spans="1:6" s="27" customFormat="1" x14ac:dyDescent="0.2">
      <c r="A104" s="24" t="s">
        <v>153</v>
      </c>
      <c r="B104" s="24" t="s">
        <v>3175</v>
      </c>
      <c r="C104" s="24" t="s">
        <v>1040</v>
      </c>
      <c r="D104" s="24" t="s">
        <v>3176</v>
      </c>
      <c r="E104" s="24" t="s">
        <v>153</v>
      </c>
      <c r="F104" s="24" t="s">
        <v>3175</v>
      </c>
    </row>
    <row r="105" spans="1:6" s="27" customFormat="1" x14ac:dyDescent="0.2">
      <c r="A105" s="24" t="s">
        <v>153</v>
      </c>
      <c r="B105" s="24" t="s">
        <v>3175</v>
      </c>
      <c r="C105" s="24" t="s">
        <v>1045</v>
      </c>
      <c r="D105" s="24" t="s">
        <v>3177</v>
      </c>
      <c r="E105" s="24" t="s">
        <v>153</v>
      </c>
      <c r="F105" s="24" t="s">
        <v>3175</v>
      </c>
    </row>
    <row r="106" spans="1:6" s="27" customFormat="1" x14ac:dyDescent="0.2">
      <c r="A106" s="24" t="s">
        <v>153</v>
      </c>
      <c r="B106" s="24" t="s">
        <v>3175</v>
      </c>
      <c r="C106" s="24" t="s">
        <v>1052</v>
      </c>
      <c r="D106" s="24" t="s">
        <v>1056</v>
      </c>
      <c r="E106" s="24" t="s">
        <v>153</v>
      </c>
      <c r="F106" s="24" t="s">
        <v>3175</v>
      </c>
    </row>
    <row r="107" spans="1:6" x14ac:dyDescent="0.2">
      <c r="A107" s="24" t="s">
        <v>129</v>
      </c>
      <c r="B107" s="24" t="s">
        <v>3178</v>
      </c>
      <c r="C107" s="24" t="s">
        <v>1067</v>
      </c>
      <c r="D107" s="24" t="s">
        <v>1073</v>
      </c>
      <c r="E107" s="24" t="s">
        <v>129</v>
      </c>
      <c r="F107" s="24" t="s">
        <v>3178</v>
      </c>
    </row>
    <row r="108" spans="1:6" x14ac:dyDescent="0.2">
      <c r="A108" s="24" t="s">
        <v>129</v>
      </c>
      <c r="B108" s="24" t="s">
        <v>3178</v>
      </c>
      <c r="C108" s="24" t="s">
        <v>1077</v>
      </c>
      <c r="D108" s="24" t="s">
        <v>1082</v>
      </c>
      <c r="E108" s="24" t="s">
        <v>129</v>
      </c>
      <c r="F108" s="24" t="s">
        <v>3178</v>
      </c>
    </row>
    <row r="109" spans="1:6" x14ac:dyDescent="0.2">
      <c r="A109" s="24" t="s">
        <v>129</v>
      </c>
      <c r="B109" s="24" t="s">
        <v>3178</v>
      </c>
      <c r="C109" s="24" t="s">
        <v>33</v>
      </c>
      <c r="D109" s="24" t="s">
        <v>3179</v>
      </c>
      <c r="E109" s="24" t="s">
        <v>129</v>
      </c>
      <c r="F109" s="24" t="s">
        <v>3178</v>
      </c>
    </row>
    <row r="110" spans="1:6" s="27" customFormat="1" x14ac:dyDescent="0.2">
      <c r="A110" s="24" t="s">
        <v>161</v>
      </c>
      <c r="B110" s="24" t="s">
        <v>3058</v>
      </c>
      <c r="C110" s="24" t="s">
        <v>1097</v>
      </c>
      <c r="D110" s="24" t="s">
        <v>3180</v>
      </c>
      <c r="E110" s="24" t="s">
        <v>161</v>
      </c>
      <c r="F110" s="24" t="s">
        <v>3058</v>
      </c>
    </row>
    <row r="111" spans="1:6" x14ac:dyDescent="0.2">
      <c r="A111" s="24" t="s">
        <v>131</v>
      </c>
      <c r="B111" s="24" t="s">
        <v>3181</v>
      </c>
      <c r="C111" s="24" t="s">
        <v>34</v>
      </c>
      <c r="D111" s="24" t="s">
        <v>3182</v>
      </c>
      <c r="E111" s="24" t="s">
        <v>131</v>
      </c>
      <c r="F111" s="24" t="s">
        <v>3181</v>
      </c>
    </row>
    <row r="112" spans="1:6" s="27" customFormat="1" x14ac:dyDescent="0.2">
      <c r="A112" s="24" t="s">
        <v>159</v>
      </c>
      <c r="B112" s="24" t="s">
        <v>3071</v>
      </c>
      <c r="C112" s="24" t="s">
        <v>1122</v>
      </c>
      <c r="D112" s="24" t="s">
        <v>3183</v>
      </c>
      <c r="E112" s="24" t="s">
        <v>159</v>
      </c>
      <c r="F112" s="24" t="s">
        <v>3071</v>
      </c>
    </row>
    <row r="113" spans="1:6" s="27" customFormat="1" x14ac:dyDescent="0.2">
      <c r="A113" s="24" t="s">
        <v>159</v>
      </c>
      <c r="B113" s="24" t="s">
        <v>3071</v>
      </c>
      <c r="C113" s="24" t="s">
        <v>1128</v>
      </c>
      <c r="D113" s="24" t="s">
        <v>3184</v>
      </c>
      <c r="E113" s="24" t="s">
        <v>159</v>
      </c>
      <c r="F113" s="24" t="s">
        <v>3071</v>
      </c>
    </row>
    <row r="114" spans="1:6" s="27" customFormat="1" x14ac:dyDescent="0.2">
      <c r="A114" s="24" t="s">
        <v>159</v>
      </c>
      <c r="B114" s="24" t="s">
        <v>3071</v>
      </c>
      <c r="C114" s="24" t="s">
        <v>1133</v>
      </c>
      <c r="D114" s="24" t="s">
        <v>3185</v>
      </c>
      <c r="E114" s="24" t="s">
        <v>159</v>
      </c>
      <c r="F114" s="24" t="s">
        <v>3071</v>
      </c>
    </row>
    <row r="115" spans="1:6" x14ac:dyDescent="0.2">
      <c r="A115" s="24" t="s">
        <v>133</v>
      </c>
      <c r="B115" s="24" t="s">
        <v>3186</v>
      </c>
      <c r="C115" s="24" t="s">
        <v>35</v>
      </c>
      <c r="D115" s="24" t="s">
        <v>3187</v>
      </c>
      <c r="E115" s="24" t="s">
        <v>133</v>
      </c>
      <c r="F115" s="24" t="s">
        <v>3186</v>
      </c>
    </row>
    <row r="116" spans="1:6" s="27" customFormat="1" x14ac:dyDescent="0.2">
      <c r="A116" s="24" t="s">
        <v>169</v>
      </c>
      <c r="B116" s="24" t="s">
        <v>3188</v>
      </c>
      <c r="C116" s="24" t="s">
        <v>1162</v>
      </c>
      <c r="D116" s="24" t="s">
        <v>3189</v>
      </c>
      <c r="E116" s="24" t="s">
        <v>169</v>
      </c>
      <c r="F116" s="24" t="s">
        <v>3188</v>
      </c>
    </row>
    <row r="117" spans="1:6" s="27" customFormat="1" x14ac:dyDescent="0.2">
      <c r="A117" s="24" t="s">
        <v>171</v>
      </c>
      <c r="B117" s="24" t="s">
        <v>3190</v>
      </c>
      <c r="C117" s="24" t="s">
        <v>1177</v>
      </c>
      <c r="D117" s="24" t="s">
        <v>3191</v>
      </c>
      <c r="E117" s="24" t="s">
        <v>171</v>
      </c>
      <c r="F117" s="24" t="s">
        <v>3190</v>
      </c>
    </row>
    <row r="118" spans="1:6" x14ac:dyDescent="0.2">
      <c r="A118" s="24" t="s">
        <v>135</v>
      </c>
      <c r="B118" s="24" t="s">
        <v>3192</v>
      </c>
      <c r="C118" s="24" t="s">
        <v>23</v>
      </c>
      <c r="D118" s="24" t="s">
        <v>3193</v>
      </c>
      <c r="E118" s="24" t="s">
        <v>135</v>
      </c>
      <c r="F118" s="24" t="s">
        <v>3192</v>
      </c>
    </row>
    <row r="119" spans="1:6" s="27" customFormat="1" x14ac:dyDescent="0.2">
      <c r="A119" s="24" t="s">
        <v>171</v>
      </c>
      <c r="B119" s="24" t="s">
        <v>3190</v>
      </c>
      <c r="C119" s="24" t="s">
        <v>1192</v>
      </c>
      <c r="D119" s="24" t="s">
        <v>1197</v>
      </c>
      <c r="E119" s="24" t="s">
        <v>171</v>
      </c>
      <c r="F119" s="24" t="s">
        <v>3190</v>
      </c>
    </row>
    <row r="120" spans="1:6" s="27" customFormat="1" x14ac:dyDescent="0.2">
      <c r="A120" s="24" t="s">
        <v>171</v>
      </c>
      <c r="B120" s="24" t="s">
        <v>3190</v>
      </c>
      <c r="C120" s="24" t="s">
        <v>1202</v>
      </c>
      <c r="D120" s="24" t="s">
        <v>3194</v>
      </c>
      <c r="E120" s="24" t="s">
        <v>171</v>
      </c>
      <c r="F120" s="24" t="s">
        <v>3190</v>
      </c>
    </row>
    <row r="121" spans="1:6" s="27" customFormat="1" x14ac:dyDescent="0.2">
      <c r="A121" s="24" t="s">
        <v>163</v>
      </c>
      <c r="B121" s="24" t="s">
        <v>2549</v>
      </c>
      <c r="C121" s="24" t="s">
        <v>1207</v>
      </c>
      <c r="D121" s="24" t="s">
        <v>3195</v>
      </c>
      <c r="E121" s="24" t="s">
        <v>163</v>
      </c>
      <c r="F121" s="24" t="s">
        <v>2549</v>
      </c>
    </row>
    <row r="122" spans="1:6" s="27" customFormat="1" x14ac:dyDescent="0.2">
      <c r="A122" s="24" t="s">
        <v>163</v>
      </c>
      <c r="B122" s="24" t="s">
        <v>2549</v>
      </c>
      <c r="C122" s="24" t="s">
        <v>1213</v>
      </c>
      <c r="D122" s="24" t="s">
        <v>3196</v>
      </c>
      <c r="E122" s="24" t="s">
        <v>163</v>
      </c>
      <c r="F122" s="24" t="s">
        <v>2549</v>
      </c>
    </row>
    <row r="123" spans="1:6" s="27" customFormat="1" x14ac:dyDescent="0.2">
      <c r="A123" s="24" t="s">
        <v>165</v>
      </c>
      <c r="B123" s="24" t="s">
        <v>3094</v>
      </c>
      <c r="C123" s="24" t="s">
        <v>1218</v>
      </c>
      <c r="D123" s="24" t="s">
        <v>1223</v>
      </c>
      <c r="E123" s="24" t="s">
        <v>165</v>
      </c>
      <c r="F123" s="24" t="s">
        <v>3094</v>
      </c>
    </row>
    <row r="124" spans="1:6" s="27" customFormat="1" x14ac:dyDescent="0.2">
      <c r="A124" s="24" t="s">
        <v>165</v>
      </c>
      <c r="B124" s="24" t="s">
        <v>3094</v>
      </c>
      <c r="C124" s="24" t="s">
        <v>1228</v>
      </c>
      <c r="D124" s="24" t="s">
        <v>1233</v>
      </c>
      <c r="E124" s="24" t="s">
        <v>165</v>
      </c>
      <c r="F124" s="24" t="s">
        <v>3094</v>
      </c>
    </row>
    <row r="125" spans="1:6" s="27" customFormat="1" x14ac:dyDescent="0.2">
      <c r="A125" s="24" t="s">
        <v>163</v>
      </c>
      <c r="B125" s="24" t="s">
        <v>2549</v>
      </c>
      <c r="C125" s="24" t="s">
        <v>1238</v>
      </c>
      <c r="D125" s="24" t="s">
        <v>3197</v>
      </c>
      <c r="E125" s="24" t="s">
        <v>163</v>
      </c>
      <c r="F125" s="24" t="s">
        <v>2549</v>
      </c>
    </row>
    <row r="126" spans="1:6" s="27" customFormat="1" x14ac:dyDescent="0.2">
      <c r="A126" s="24" t="s">
        <v>163</v>
      </c>
      <c r="B126" s="24" t="s">
        <v>2549</v>
      </c>
      <c r="C126" s="24" t="s">
        <v>1243</v>
      </c>
      <c r="D126" s="24" t="s">
        <v>3198</v>
      </c>
      <c r="E126" s="24" t="s">
        <v>163</v>
      </c>
      <c r="F126" s="24" t="s">
        <v>2549</v>
      </c>
    </row>
    <row r="127" spans="1:6" s="27" customFormat="1" x14ac:dyDescent="0.2">
      <c r="A127" s="24" t="s">
        <v>169</v>
      </c>
      <c r="B127" s="24" t="s">
        <v>3188</v>
      </c>
      <c r="C127" s="24" t="s">
        <v>1248</v>
      </c>
      <c r="D127" s="24" t="s">
        <v>3199</v>
      </c>
      <c r="E127" s="24" t="s">
        <v>169</v>
      </c>
      <c r="F127" s="24" t="s">
        <v>3188</v>
      </c>
    </row>
    <row r="128" spans="1:6" s="27" customFormat="1" x14ac:dyDescent="0.2">
      <c r="A128" s="24" t="s">
        <v>169</v>
      </c>
      <c r="B128" s="24" t="s">
        <v>3188</v>
      </c>
      <c r="C128" s="24" t="s">
        <v>1254</v>
      </c>
      <c r="D128" s="24" t="s">
        <v>3200</v>
      </c>
      <c r="E128" s="24" t="s">
        <v>169</v>
      </c>
      <c r="F128" s="24" t="s">
        <v>3188</v>
      </c>
    </row>
    <row r="129" spans="1:6" x14ac:dyDescent="0.2">
      <c r="A129" s="24" t="s">
        <v>149</v>
      </c>
      <c r="B129" s="24" t="s">
        <v>3087</v>
      </c>
      <c r="C129" s="24" t="s">
        <v>1259</v>
      </c>
      <c r="D129" s="24" t="s">
        <v>3201</v>
      </c>
      <c r="E129" s="24" t="s">
        <v>149</v>
      </c>
      <c r="F129" s="24" t="s">
        <v>3087</v>
      </c>
    </row>
    <row r="130" spans="1:6" s="27" customFormat="1" x14ac:dyDescent="0.2">
      <c r="A130" s="24" t="s">
        <v>151</v>
      </c>
      <c r="B130" s="24" t="s">
        <v>3083</v>
      </c>
      <c r="C130" s="24" t="s">
        <v>1266</v>
      </c>
      <c r="D130" s="24" t="s">
        <v>3202</v>
      </c>
      <c r="E130" s="24" t="s">
        <v>151</v>
      </c>
      <c r="F130" s="24" t="s">
        <v>3083</v>
      </c>
    </row>
    <row r="131" spans="1:6" s="27" customFormat="1" x14ac:dyDescent="0.2">
      <c r="A131" s="24" t="s">
        <v>153</v>
      </c>
      <c r="B131" s="24" t="s">
        <v>3175</v>
      </c>
      <c r="C131" s="24" t="s">
        <v>1271</v>
      </c>
      <c r="D131" s="24" t="s">
        <v>3203</v>
      </c>
      <c r="E131" s="24" t="s">
        <v>153</v>
      </c>
      <c r="F131" s="24" t="s">
        <v>3175</v>
      </c>
    </row>
    <row r="132" spans="1:6" s="27" customFormat="1" x14ac:dyDescent="0.2">
      <c r="A132" s="24" t="s">
        <v>153</v>
      </c>
      <c r="B132" s="24" t="s">
        <v>3175</v>
      </c>
      <c r="C132" s="24" t="s">
        <v>1277</v>
      </c>
      <c r="D132" s="24" t="s">
        <v>3204</v>
      </c>
      <c r="E132" s="24" t="s">
        <v>153</v>
      </c>
      <c r="F132" s="24" t="s">
        <v>3175</v>
      </c>
    </row>
    <row r="133" spans="1:6" s="27" customFormat="1" x14ac:dyDescent="0.2">
      <c r="A133" s="24" t="s">
        <v>151</v>
      </c>
      <c r="B133" s="24" t="s">
        <v>3083</v>
      </c>
      <c r="C133" s="24" t="s">
        <v>1282</v>
      </c>
      <c r="D133" s="24" t="s">
        <v>3205</v>
      </c>
      <c r="E133" s="24" t="s">
        <v>151</v>
      </c>
      <c r="F133" s="24" t="s">
        <v>3083</v>
      </c>
    </row>
    <row r="134" spans="1:6" s="27" customFormat="1" x14ac:dyDescent="0.2">
      <c r="A134" s="24" t="s">
        <v>167</v>
      </c>
      <c r="B134" s="24" t="s">
        <v>3072</v>
      </c>
      <c r="C134" s="24" t="s">
        <v>1288</v>
      </c>
      <c r="D134" s="24" t="s">
        <v>3206</v>
      </c>
      <c r="E134" s="24" t="s">
        <v>167</v>
      </c>
      <c r="F134" s="24" t="s">
        <v>3072</v>
      </c>
    </row>
    <row r="135" spans="1:6" s="27" customFormat="1" x14ac:dyDescent="0.2">
      <c r="A135" s="24" t="s">
        <v>167</v>
      </c>
      <c r="B135" s="24" t="s">
        <v>3072</v>
      </c>
      <c r="C135" s="24" t="s">
        <v>1294</v>
      </c>
      <c r="D135" s="24" t="s">
        <v>1299</v>
      </c>
      <c r="E135" s="24" t="s">
        <v>167</v>
      </c>
      <c r="F135" s="24" t="s">
        <v>3072</v>
      </c>
    </row>
    <row r="136" spans="1:6" s="27" customFormat="1" x14ac:dyDescent="0.2">
      <c r="A136" s="24" t="s">
        <v>167</v>
      </c>
      <c r="B136" s="24" t="s">
        <v>3072</v>
      </c>
      <c r="C136" s="24" t="s">
        <v>1304</v>
      </c>
      <c r="D136" s="24" t="s">
        <v>3207</v>
      </c>
      <c r="E136" s="24" t="s">
        <v>167</v>
      </c>
      <c r="F136" s="24" t="s">
        <v>3072</v>
      </c>
    </row>
    <row r="137" spans="1:6" s="27" customFormat="1" x14ac:dyDescent="0.2">
      <c r="A137" s="24" t="s">
        <v>167</v>
      </c>
      <c r="B137" s="24" t="s">
        <v>3072</v>
      </c>
      <c r="C137" s="24" t="s">
        <v>1309</v>
      </c>
      <c r="D137" s="24" t="s">
        <v>3208</v>
      </c>
      <c r="E137" s="24" t="s">
        <v>167</v>
      </c>
      <c r="F137" s="24" t="s">
        <v>3072</v>
      </c>
    </row>
    <row r="138" spans="1:6" x14ac:dyDescent="0.2">
      <c r="A138" s="24" t="s">
        <v>137</v>
      </c>
      <c r="B138" s="24" t="s">
        <v>3209</v>
      </c>
      <c r="C138" s="24" t="s">
        <v>42</v>
      </c>
      <c r="D138" s="24" t="s">
        <v>3210</v>
      </c>
      <c r="E138" s="24" t="s">
        <v>137</v>
      </c>
      <c r="F138" s="24" t="s">
        <v>3209</v>
      </c>
    </row>
    <row r="139" spans="1:6" x14ac:dyDescent="0.2">
      <c r="A139" s="24" t="s">
        <v>139</v>
      </c>
      <c r="B139" s="24" t="s">
        <v>3211</v>
      </c>
      <c r="C139" s="24" t="s">
        <v>43</v>
      </c>
      <c r="D139" s="24" t="s">
        <v>3212</v>
      </c>
      <c r="E139" s="24" t="s">
        <v>139</v>
      </c>
      <c r="F139" s="24" t="s">
        <v>3211</v>
      </c>
    </row>
    <row r="140" spans="1:6" s="27" customFormat="1" x14ac:dyDescent="0.2">
      <c r="A140" s="24" t="s">
        <v>175</v>
      </c>
      <c r="B140" s="24" t="s">
        <v>2543</v>
      </c>
      <c r="C140" s="24" t="s">
        <v>1330</v>
      </c>
      <c r="D140" s="24" t="s">
        <v>3213</v>
      </c>
      <c r="E140" s="24" t="s">
        <v>175</v>
      </c>
      <c r="F140" s="24" t="s">
        <v>2543</v>
      </c>
    </row>
    <row r="141" spans="1:6" s="27" customFormat="1" x14ac:dyDescent="0.2">
      <c r="A141" s="24" t="s">
        <v>175</v>
      </c>
      <c r="B141" s="24" t="s">
        <v>2543</v>
      </c>
      <c r="C141" s="24" t="s">
        <v>1336</v>
      </c>
      <c r="D141" s="24" t="s">
        <v>3214</v>
      </c>
      <c r="E141" s="24" t="s">
        <v>175</v>
      </c>
      <c r="F141" s="24" t="s">
        <v>2543</v>
      </c>
    </row>
    <row r="142" spans="1:6" s="27" customFormat="1" x14ac:dyDescent="0.2">
      <c r="A142" s="24" t="s">
        <v>161</v>
      </c>
      <c r="B142" s="24" t="s">
        <v>3058</v>
      </c>
      <c r="C142" s="24" t="s">
        <v>1341</v>
      </c>
      <c r="D142" s="24" t="s">
        <v>3215</v>
      </c>
      <c r="E142" s="24" t="s">
        <v>161</v>
      </c>
      <c r="F142" s="24" t="s">
        <v>3058</v>
      </c>
    </row>
    <row r="143" spans="1:6" s="27" customFormat="1" x14ac:dyDescent="0.2">
      <c r="A143" s="24" t="s">
        <v>161</v>
      </c>
      <c r="B143" s="24" t="s">
        <v>3058</v>
      </c>
      <c r="C143" s="24" t="s">
        <v>1344</v>
      </c>
      <c r="D143" s="24" t="s">
        <v>3216</v>
      </c>
      <c r="E143" s="24" t="s">
        <v>161</v>
      </c>
      <c r="F143" s="24" t="s">
        <v>3058</v>
      </c>
    </row>
    <row r="144" spans="1:6" s="27" customFormat="1" x14ac:dyDescent="0.2">
      <c r="A144" s="24" t="s">
        <v>161</v>
      </c>
      <c r="B144" s="24" t="s">
        <v>3058</v>
      </c>
      <c r="C144" s="24" t="s">
        <v>1349</v>
      </c>
      <c r="D144" s="24" t="s">
        <v>1354</v>
      </c>
      <c r="E144" s="24" t="s">
        <v>161</v>
      </c>
      <c r="F144" s="24" t="s">
        <v>3058</v>
      </c>
    </row>
    <row r="145" spans="1:6" s="27" customFormat="1" x14ac:dyDescent="0.2">
      <c r="A145" s="24" t="s">
        <v>155</v>
      </c>
      <c r="B145" s="24" t="s">
        <v>3139</v>
      </c>
      <c r="C145" s="24" t="s">
        <v>1361</v>
      </c>
      <c r="D145" s="24" t="s">
        <v>1367</v>
      </c>
      <c r="E145" s="24" t="s">
        <v>155</v>
      </c>
      <c r="F145" s="24" t="s">
        <v>3139</v>
      </c>
    </row>
    <row r="146" spans="1:6" s="27" customFormat="1" x14ac:dyDescent="0.2">
      <c r="A146" s="24" t="s">
        <v>155</v>
      </c>
      <c r="B146" s="24" t="s">
        <v>3139</v>
      </c>
      <c r="C146" s="24" t="s">
        <v>1371</v>
      </c>
      <c r="D146" s="24" t="s">
        <v>1376</v>
      </c>
      <c r="E146" s="24" t="s">
        <v>155</v>
      </c>
      <c r="F146" s="24" t="s">
        <v>3139</v>
      </c>
    </row>
    <row r="147" spans="1:6" s="27" customFormat="1" x14ac:dyDescent="0.2">
      <c r="A147" s="24" t="s">
        <v>155</v>
      </c>
      <c r="B147" s="24" t="s">
        <v>3139</v>
      </c>
      <c r="C147" s="24" t="s">
        <v>1381</v>
      </c>
      <c r="D147" s="24" t="s">
        <v>1386</v>
      </c>
      <c r="E147" s="24" t="s">
        <v>155</v>
      </c>
      <c r="F147" s="24" t="s">
        <v>3139</v>
      </c>
    </row>
    <row r="148" spans="1:6" s="27" customFormat="1" x14ac:dyDescent="0.2">
      <c r="A148" s="24" t="s">
        <v>161</v>
      </c>
      <c r="B148" s="24" t="s">
        <v>3058</v>
      </c>
      <c r="C148" s="24" t="s">
        <v>1391</v>
      </c>
      <c r="D148" s="24" t="s">
        <v>3217</v>
      </c>
      <c r="E148" s="24" t="s">
        <v>161</v>
      </c>
      <c r="F148" s="24" t="s">
        <v>3058</v>
      </c>
    </row>
    <row r="149" spans="1:6" s="27" customFormat="1" x14ac:dyDescent="0.2">
      <c r="A149" s="24" t="s">
        <v>161</v>
      </c>
      <c r="B149" s="24" t="s">
        <v>3058</v>
      </c>
      <c r="C149" s="24" t="s">
        <v>1396</v>
      </c>
      <c r="D149" s="24" t="s">
        <v>3218</v>
      </c>
      <c r="E149" s="24" t="s">
        <v>161</v>
      </c>
      <c r="F149" s="24" t="s">
        <v>3058</v>
      </c>
    </row>
    <row r="150" spans="1:6" s="27" customFormat="1" x14ac:dyDescent="0.2">
      <c r="A150" s="24" t="s">
        <v>161</v>
      </c>
      <c r="B150" s="24" t="s">
        <v>3058</v>
      </c>
      <c r="C150" s="24" t="s">
        <v>1399</v>
      </c>
      <c r="D150" s="24" t="s">
        <v>3219</v>
      </c>
      <c r="E150" s="24" t="s">
        <v>161</v>
      </c>
      <c r="F150" s="24" t="s">
        <v>3058</v>
      </c>
    </row>
    <row r="151" spans="1:6" s="27" customFormat="1" x14ac:dyDescent="0.2">
      <c r="A151" s="24" t="s">
        <v>159</v>
      </c>
      <c r="B151" s="24" t="s">
        <v>3071</v>
      </c>
      <c r="C151" s="24" t="s">
        <v>1402</v>
      </c>
      <c r="D151" s="24" t="s">
        <v>1408</v>
      </c>
      <c r="E151" s="24" t="s">
        <v>159</v>
      </c>
      <c r="F151" s="24" t="s">
        <v>3071</v>
      </c>
    </row>
    <row r="152" spans="1:6" s="27" customFormat="1" x14ac:dyDescent="0.2">
      <c r="A152" s="24" t="s">
        <v>169</v>
      </c>
      <c r="B152" s="24" t="s">
        <v>3188</v>
      </c>
      <c r="C152" s="24" t="s">
        <v>1412</v>
      </c>
      <c r="D152" s="24" t="s">
        <v>3220</v>
      </c>
      <c r="E152" s="24" t="s">
        <v>169</v>
      </c>
      <c r="F152" s="24" t="s">
        <v>3188</v>
      </c>
    </row>
    <row r="153" spans="1:6" s="27" customFormat="1" x14ac:dyDescent="0.2">
      <c r="A153" s="24" t="s">
        <v>169</v>
      </c>
      <c r="B153" s="24" t="s">
        <v>3188</v>
      </c>
      <c r="C153" s="24" t="s">
        <v>1418</v>
      </c>
      <c r="D153" s="24" t="s">
        <v>1423</v>
      </c>
      <c r="E153" s="24" t="s">
        <v>169</v>
      </c>
      <c r="F153" s="24" t="s">
        <v>3188</v>
      </c>
    </row>
    <row r="154" spans="1:6" s="27" customFormat="1" x14ac:dyDescent="0.2">
      <c r="A154" s="24" t="s">
        <v>153</v>
      </c>
      <c r="B154" s="24" t="s">
        <v>3175</v>
      </c>
      <c r="C154" s="24" t="s">
        <v>1428</v>
      </c>
      <c r="D154" s="24" t="s">
        <v>3221</v>
      </c>
      <c r="E154" s="24" t="s">
        <v>153</v>
      </c>
      <c r="F154" s="24" t="s">
        <v>3175</v>
      </c>
    </row>
    <row r="155" spans="1:6" s="27" customFormat="1" x14ac:dyDescent="0.2">
      <c r="A155" s="24" t="s">
        <v>153</v>
      </c>
      <c r="B155" s="24" t="s">
        <v>3175</v>
      </c>
      <c r="C155" s="24" t="s">
        <v>1434</v>
      </c>
      <c r="D155" s="24" t="s">
        <v>3222</v>
      </c>
      <c r="E155" s="24" t="s">
        <v>153</v>
      </c>
      <c r="F155" s="24" t="s">
        <v>3175</v>
      </c>
    </row>
    <row r="156" spans="1:6" s="27" customFormat="1" x14ac:dyDescent="0.2">
      <c r="A156" s="24" t="s">
        <v>151</v>
      </c>
      <c r="B156" s="24" t="s">
        <v>3083</v>
      </c>
      <c r="C156" s="24" t="s">
        <v>1439</v>
      </c>
      <c r="D156" s="24" t="s">
        <v>3223</v>
      </c>
      <c r="E156" s="24" t="s">
        <v>151</v>
      </c>
      <c r="F156" s="24" t="s">
        <v>3083</v>
      </c>
    </row>
    <row r="157" spans="1:6" s="27" customFormat="1" x14ac:dyDescent="0.2">
      <c r="A157" s="24" t="s">
        <v>173</v>
      </c>
      <c r="B157" s="24" t="s">
        <v>2555</v>
      </c>
      <c r="C157" s="24" t="s">
        <v>1446</v>
      </c>
      <c r="D157" s="24" t="s">
        <v>1449</v>
      </c>
      <c r="E157" s="24" t="s">
        <v>173</v>
      </c>
      <c r="F157" s="24" t="s">
        <v>2555</v>
      </c>
    </row>
    <row r="158" spans="1:6" s="27" customFormat="1" x14ac:dyDescent="0.2">
      <c r="A158" s="24" t="s">
        <v>173</v>
      </c>
      <c r="B158" s="24" t="s">
        <v>2555</v>
      </c>
      <c r="C158" s="24" t="s">
        <v>1454</v>
      </c>
      <c r="D158" s="24" t="s">
        <v>3224</v>
      </c>
      <c r="E158" s="24" t="s">
        <v>173</v>
      </c>
      <c r="F158" s="24" t="s">
        <v>2555</v>
      </c>
    </row>
    <row r="159" spans="1:6" s="27" customFormat="1" x14ac:dyDescent="0.2">
      <c r="A159" s="24" t="s">
        <v>153</v>
      </c>
      <c r="B159" s="24" t="s">
        <v>3175</v>
      </c>
      <c r="C159" s="24" t="s">
        <v>1465</v>
      </c>
      <c r="D159" s="24" t="s">
        <v>3225</v>
      </c>
      <c r="E159" s="24" t="s">
        <v>153</v>
      </c>
      <c r="F159" s="24" t="s">
        <v>3175</v>
      </c>
    </row>
    <row r="160" spans="1:6" x14ac:dyDescent="0.2">
      <c r="A160" s="24" t="s">
        <v>147</v>
      </c>
      <c r="B160" s="24" t="s">
        <v>3053</v>
      </c>
      <c r="C160" s="24" t="s">
        <v>1471</v>
      </c>
      <c r="D160" s="24" t="s">
        <v>1476</v>
      </c>
      <c r="E160" s="24" t="s">
        <v>147</v>
      </c>
      <c r="F160" s="24" t="s">
        <v>3053</v>
      </c>
    </row>
    <row r="161" spans="1:6" s="27" customFormat="1" x14ac:dyDescent="0.2">
      <c r="A161" s="24" t="s">
        <v>153</v>
      </c>
      <c r="B161" s="24" t="s">
        <v>3175</v>
      </c>
      <c r="C161" s="24" t="s">
        <v>1481</v>
      </c>
      <c r="D161" s="24" t="s">
        <v>1486</v>
      </c>
      <c r="E161" s="24" t="s">
        <v>153</v>
      </c>
      <c r="F161" s="24" t="s">
        <v>3175</v>
      </c>
    </row>
    <row r="162" spans="1:6" s="27" customFormat="1" x14ac:dyDescent="0.2">
      <c r="A162" s="24" t="s">
        <v>153</v>
      </c>
      <c r="B162" s="24" t="s">
        <v>3175</v>
      </c>
      <c r="C162" s="24" t="s">
        <v>1491</v>
      </c>
      <c r="D162" s="24" t="s">
        <v>3226</v>
      </c>
      <c r="E162" s="24" t="s">
        <v>153</v>
      </c>
      <c r="F162" s="24" t="s">
        <v>3175</v>
      </c>
    </row>
    <row r="163" spans="1:6" x14ac:dyDescent="0.2">
      <c r="A163" s="24" t="s">
        <v>147</v>
      </c>
      <c r="B163" s="24" t="s">
        <v>3053</v>
      </c>
      <c r="C163" s="24" t="s">
        <v>1496</v>
      </c>
      <c r="D163" s="24" t="s">
        <v>3227</v>
      </c>
      <c r="E163" s="24" t="s">
        <v>147</v>
      </c>
      <c r="F163" s="24" t="s">
        <v>3053</v>
      </c>
    </row>
    <row r="164" spans="1:6" s="27" customFormat="1" x14ac:dyDescent="0.2">
      <c r="A164" s="24" t="s">
        <v>171</v>
      </c>
      <c r="B164" s="24" t="s">
        <v>3190</v>
      </c>
      <c r="C164" s="24" t="s">
        <v>1503</v>
      </c>
      <c r="D164" s="24" t="s">
        <v>3228</v>
      </c>
      <c r="E164" s="24" t="s">
        <v>171</v>
      </c>
      <c r="F164" s="24" t="s">
        <v>3190</v>
      </c>
    </row>
    <row r="165" spans="1:6" s="27" customFormat="1" x14ac:dyDescent="0.2">
      <c r="A165" s="24" t="s">
        <v>171</v>
      </c>
      <c r="B165" s="24" t="s">
        <v>3190</v>
      </c>
      <c r="C165" s="24" t="s">
        <v>1508</v>
      </c>
      <c r="D165" s="24" t="s">
        <v>3229</v>
      </c>
      <c r="E165" s="24" t="s">
        <v>171</v>
      </c>
      <c r="F165" s="24" t="s">
        <v>3190</v>
      </c>
    </row>
    <row r="166" spans="1:6" x14ac:dyDescent="0.2">
      <c r="A166" s="24" t="s">
        <v>113</v>
      </c>
      <c r="B166" s="24" t="s">
        <v>3230</v>
      </c>
      <c r="C166" s="24" t="s">
        <v>1511</v>
      </c>
      <c r="D166" s="24" t="s">
        <v>3231</v>
      </c>
      <c r="E166" s="24" t="s">
        <v>113</v>
      </c>
      <c r="F166" s="24" t="s">
        <v>3230</v>
      </c>
    </row>
    <row r="167" spans="1:6" x14ac:dyDescent="0.2">
      <c r="A167" s="24" t="s">
        <v>141</v>
      </c>
      <c r="B167" s="24" t="s">
        <v>3232</v>
      </c>
      <c r="C167" s="24" t="s">
        <v>59</v>
      </c>
      <c r="D167" s="24" t="s">
        <v>3233</v>
      </c>
      <c r="E167" s="24" t="s">
        <v>141</v>
      </c>
      <c r="F167" s="24" t="s">
        <v>3232</v>
      </c>
    </row>
    <row r="168" spans="1:6" x14ac:dyDescent="0.2">
      <c r="A168" s="25" t="s">
        <v>143</v>
      </c>
      <c r="B168" s="24" t="s">
        <v>3234</v>
      </c>
      <c r="C168" s="25" t="s">
        <v>29</v>
      </c>
      <c r="D168" s="24" t="s">
        <v>3235</v>
      </c>
      <c r="E168" s="25" t="s">
        <v>143</v>
      </c>
      <c r="F168" s="24" t="s">
        <v>3234</v>
      </c>
    </row>
    <row r="169" spans="1:6" x14ac:dyDescent="0.2">
      <c r="A169" s="24" t="s">
        <v>145</v>
      </c>
      <c r="B169" s="24" t="s">
        <v>3236</v>
      </c>
      <c r="C169" s="24" t="s">
        <v>25</v>
      </c>
      <c r="D169" s="24" t="s">
        <v>3237</v>
      </c>
      <c r="E169" s="24" t="s">
        <v>145</v>
      </c>
      <c r="F169" s="24" t="s">
        <v>3236</v>
      </c>
    </row>
    <row r="170" spans="1:6" s="27" customFormat="1" x14ac:dyDescent="0.2">
      <c r="A170" s="24" t="s">
        <v>171</v>
      </c>
      <c r="B170" s="24" t="s">
        <v>3190</v>
      </c>
      <c r="C170" s="24" t="s">
        <v>1535</v>
      </c>
      <c r="D170" s="24" t="s">
        <v>3238</v>
      </c>
      <c r="E170" s="24" t="s">
        <v>171</v>
      </c>
      <c r="F170" s="24" t="s">
        <v>3190</v>
      </c>
    </row>
    <row r="171" spans="1:6" x14ac:dyDescent="0.2">
      <c r="A171" s="24" t="s">
        <v>113</v>
      </c>
      <c r="B171" s="24" t="s">
        <v>3230</v>
      </c>
      <c r="C171" s="24" t="s">
        <v>56</v>
      </c>
      <c r="D171" s="24" t="s">
        <v>3239</v>
      </c>
      <c r="E171" s="24" t="s">
        <v>113</v>
      </c>
      <c r="F171" s="24" t="s">
        <v>3230</v>
      </c>
    </row>
    <row r="172" spans="1:6" s="27" customFormat="1" x14ac:dyDescent="0.2">
      <c r="A172" s="24" t="s">
        <v>171</v>
      </c>
      <c r="B172" s="24" t="s">
        <v>3190</v>
      </c>
      <c r="C172" s="24" t="s">
        <v>1543</v>
      </c>
      <c r="D172" s="24" t="s">
        <v>3240</v>
      </c>
      <c r="E172" s="24" t="s">
        <v>171</v>
      </c>
      <c r="F172" s="24" t="s">
        <v>3190</v>
      </c>
    </row>
    <row r="173" spans="1:6" s="27" customFormat="1" x14ac:dyDescent="0.2">
      <c r="A173" s="24" t="s">
        <v>171</v>
      </c>
      <c r="B173" s="24" t="s">
        <v>3190</v>
      </c>
      <c r="C173" s="24" t="s">
        <v>1548</v>
      </c>
      <c r="D173" s="24" t="s">
        <v>3241</v>
      </c>
      <c r="E173" s="24" t="s">
        <v>171</v>
      </c>
      <c r="F173" s="24" t="s">
        <v>3190</v>
      </c>
    </row>
    <row r="174" spans="1:6" s="27" customFormat="1" x14ac:dyDescent="0.2">
      <c r="A174" s="24" t="s">
        <v>171</v>
      </c>
      <c r="B174" s="24" t="s">
        <v>3190</v>
      </c>
      <c r="C174" s="24" t="s">
        <v>1553</v>
      </c>
      <c r="D174" s="24" t="s">
        <v>3242</v>
      </c>
      <c r="E174" s="24" t="s">
        <v>171</v>
      </c>
      <c r="F174" s="24" t="s">
        <v>3190</v>
      </c>
    </row>
    <row r="175" spans="1:6" s="27" customFormat="1" x14ac:dyDescent="0.2">
      <c r="A175" s="24" t="s">
        <v>171</v>
      </c>
      <c r="B175" s="24" t="s">
        <v>3190</v>
      </c>
      <c r="C175" s="24" t="s">
        <v>1558</v>
      </c>
      <c r="D175" s="24" t="s">
        <v>3243</v>
      </c>
      <c r="E175" s="24" t="s">
        <v>171</v>
      </c>
      <c r="F175" s="24" t="s">
        <v>3190</v>
      </c>
    </row>
    <row r="176" spans="1:6" s="27" customFormat="1" x14ac:dyDescent="0.2">
      <c r="A176" s="24" t="s">
        <v>153</v>
      </c>
      <c r="B176" s="24" t="s">
        <v>3175</v>
      </c>
      <c r="C176" s="24" t="s">
        <v>1563</v>
      </c>
      <c r="D176" s="24" t="s">
        <v>3244</v>
      </c>
      <c r="E176" s="24" t="s">
        <v>153</v>
      </c>
      <c r="F176" s="24" t="s">
        <v>3175</v>
      </c>
    </row>
    <row r="177" spans="1:6" s="27" customFormat="1" x14ac:dyDescent="0.2">
      <c r="A177" s="24" t="s">
        <v>153</v>
      </c>
      <c r="B177" s="24" t="s">
        <v>3175</v>
      </c>
      <c r="C177" s="24" t="s">
        <v>1569</v>
      </c>
      <c r="D177" s="24" t="s">
        <v>3245</v>
      </c>
      <c r="E177" s="24" t="s">
        <v>153</v>
      </c>
      <c r="F177" s="24" t="s">
        <v>3175</v>
      </c>
    </row>
    <row r="178" spans="1:6" x14ac:dyDescent="0.2">
      <c r="A178" s="24" t="s">
        <v>147</v>
      </c>
      <c r="B178" s="24" t="s">
        <v>3053</v>
      </c>
      <c r="C178" s="24" t="s">
        <v>1574</v>
      </c>
      <c r="D178" s="24" t="s">
        <v>3246</v>
      </c>
      <c r="E178" s="24" t="s">
        <v>147</v>
      </c>
      <c r="F178" s="24" t="s">
        <v>3053</v>
      </c>
    </row>
    <row r="179" spans="1:6" x14ac:dyDescent="0.2">
      <c r="A179" s="24" t="s">
        <v>147</v>
      </c>
      <c r="B179" s="24" t="s">
        <v>3053</v>
      </c>
      <c r="C179" s="24" t="s">
        <v>1579</v>
      </c>
      <c r="D179" s="24" t="s">
        <v>3247</v>
      </c>
      <c r="E179" s="24" t="s">
        <v>147</v>
      </c>
      <c r="F179" s="24" t="s">
        <v>3053</v>
      </c>
    </row>
    <row r="180" spans="1:6" x14ac:dyDescent="0.2">
      <c r="A180" s="24" t="s">
        <v>60</v>
      </c>
      <c r="B180" s="24" t="s">
        <v>3248</v>
      </c>
      <c r="C180" s="24" t="s">
        <v>190</v>
      </c>
      <c r="D180" s="24" t="s">
        <v>3248</v>
      </c>
      <c r="E180" s="24" t="s">
        <v>60</v>
      </c>
      <c r="F180" s="24" t="s">
        <v>3248</v>
      </c>
    </row>
    <row r="181" spans="1:6" x14ac:dyDescent="0.2">
      <c r="A181" s="24" t="s">
        <v>147</v>
      </c>
      <c r="B181" s="24" t="s">
        <v>3053</v>
      </c>
      <c r="C181" s="25" t="s">
        <v>20</v>
      </c>
      <c r="D181" s="24" t="s">
        <v>3053</v>
      </c>
      <c r="E181" s="24" t="s">
        <v>147</v>
      </c>
      <c r="F181" s="24" t="s">
        <v>3053</v>
      </c>
    </row>
    <row r="182" spans="1:6" s="27" customFormat="1" x14ac:dyDescent="0.2">
      <c r="A182" s="24" t="s">
        <v>151</v>
      </c>
      <c r="B182" s="24" t="s">
        <v>3083</v>
      </c>
      <c r="C182" s="24" t="s">
        <v>37</v>
      </c>
      <c r="D182" s="24" t="s">
        <v>3083</v>
      </c>
      <c r="E182" s="24" t="s">
        <v>151</v>
      </c>
      <c r="F182" s="24" t="s">
        <v>3083</v>
      </c>
    </row>
    <row r="183" spans="1:6" s="27" customFormat="1" x14ac:dyDescent="0.2">
      <c r="A183" s="24" t="s">
        <v>171</v>
      </c>
      <c r="B183" s="24" t="s">
        <v>3190</v>
      </c>
      <c r="C183" s="24" t="s">
        <v>12</v>
      </c>
      <c r="D183" s="24" t="s">
        <v>3190</v>
      </c>
      <c r="E183" s="24" t="s">
        <v>171</v>
      </c>
      <c r="F183" s="24" t="s">
        <v>3190</v>
      </c>
    </row>
    <row r="184" spans="1:6" s="27" customFormat="1" x14ac:dyDescent="0.2">
      <c r="A184" s="24" t="s">
        <v>153</v>
      </c>
      <c r="B184" s="24" t="s">
        <v>3175</v>
      </c>
      <c r="C184" s="25" t="s">
        <v>38</v>
      </c>
      <c r="D184" s="24" t="s">
        <v>3175</v>
      </c>
      <c r="E184" s="24" t="s">
        <v>153</v>
      </c>
      <c r="F184" s="24" t="s">
        <v>3175</v>
      </c>
    </row>
    <row r="185" spans="1:6" s="27" customFormat="1" x14ac:dyDescent="0.2">
      <c r="A185" s="24" t="s">
        <v>157</v>
      </c>
      <c r="B185" s="24" t="s">
        <v>3106</v>
      </c>
      <c r="C185" s="25" t="s">
        <v>40</v>
      </c>
      <c r="D185" s="24" t="s">
        <v>3106</v>
      </c>
      <c r="E185" s="24" t="s">
        <v>157</v>
      </c>
      <c r="F185" s="24" t="s">
        <v>3106</v>
      </c>
    </row>
    <row r="186" spans="1:6" s="27" customFormat="1" x14ac:dyDescent="0.2">
      <c r="A186" s="24" t="s">
        <v>159</v>
      </c>
      <c r="B186" s="24" t="s">
        <v>3071</v>
      </c>
      <c r="C186" s="25" t="s">
        <v>46</v>
      </c>
      <c r="D186" s="24" t="s">
        <v>3071</v>
      </c>
      <c r="E186" s="24" t="s">
        <v>159</v>
      </c>
      <c r="F186" s="24" t="s">
        <v>3071</v>
      </c>
    </row>
    <row r="187" spans="1:6" s="27" customFormat="1" x14ac:dyDescent="0.2">
      <c r="A187" s="24" t="s">
        <v>161</v>
      </c>
      <c r="B187" s="24" t="s">
        <v>3058</v>
      </c>
      <c r="C187" s="25" t="s">
        <v>47</v>
      </c>
      <c r="D187" s="24" t="s">
        <v>3058</v>
      </c>
      <c r="E187" s="24" t="s">
        <v>161</v>
      </c>
      <c r="F187" s="24" t="s">
        <v>3058</v>
      </c>
    </row>
    <row r="188" spans="1:6" s="27" customFormat="1" x14ac:dyDescent="0.2">
      <c r="A188" s="24" t="s">
        <v>165</v>
      </c>
      <c r="B188" s="24" t="s">
        <v>3094</v>
      </c>
      <c r="C188" s="25" t="s">
        <v>50</v>
      </c>
      <c r="D188" s="24" t="s">
        <v>3094</v>
      </c>
      <c r="E188" s="24" t="s">
        <v>165</v>
      </c>
      <c r="F188" s="24" t="s">
        <v>3094</v>
      </c>
    </row>
    <row r="189" spans="1:6" s="27" customFormat="1" x14ac:dyDescent="0.2">
      <c r="A189" s="24" t="s">
        <v>167</v>
      </c>
      <c r="B189" s="24" t="s">
        <v>3072</v>
      </c>
      <c r="C189" s="25" t="s">
        <v>51</v>
      </c>
      <c r="D189" s="24" t="s">
        <v>3072</v>
      </c>
      <c r="E189" s="24" t="s">
        <v>167</v>
      </c>
      <c r="F189" s="24" t="s">
        <v>3072</v>
      </c>
    </row>
    <row r="190" spans="1:6" s="27" customFormat="1" x14ac:dyDescent="0.2">
      <c r="A190" s="24" t="s">
        <v>159</v>
      </c>
      <c r="B190" s="24" t="s">
        <v>3249</v>
      </c>
      <c r="C190" s="25" t="s">
        <v>2528</v>
      </c>
      <c r="D190" s="24" t="s">
        <v>3071</v>
      </c>
      <c r="E190" s="24" t="s">
        <v>159</v>
      </c>
      <c r="F190" s="24" t="s">
        <v>3071</v>
      </c>
    </row>
    <row r="191" spans="1:6" s="27" customFormat="1" x14ac:dyDescent="0.2">
      <c r="A191" s="24" t="s">
        <v>155</v>
      </c>
      <c r="B191" s="24" t="s">
        <v>3139</v>
      </c>
      <c r="C191" s="24" t="s">
        <v>39</v>
      </c>
      <c r="D191" s="24" t="s">
        <v>3250</v>
      </c>
      <c r="E191" s="24" t="s">
        <v>155</v>
      </c>
      <c r="F191" s="24" t="s">
        <v>3139</v>
      </c>
    </row>
    <row r="192" spans="1:6" s="27" customFormat="1" x14ac:dyDescent="0.2">
      <c r="A192" s="24" t="s">
        <v>175</v>
      </c>
      <c r="B192" s="24" t="s">
        <v>2543</v>
      </c>
      <c r="C192" s="25" t="s">
        <v>44</v>
      </c>
      <c r="D192" s="24" t="s">
        <v>2543</v>
      </c>
      <c r="E192" s="24" t="s">
        <v>175</v>
      </c>
      <c r="F192" s="24" t="s">
        <v>2543</v>
      </c>
    </row>
    <row r="193" spans="1:6" s="27" customFormat="1" ht="15" x14ac:dyDescent="0.25">
      <c r="A193" s="25" t="s">
        <v>92</v>
      </c>
      <c r="B193" s="24" t="s">
        <v>3099</v>
      </c>
      <c r="C193" s="25" t="s">
        <v>3253</v>
      </c>
      <c r="D193" s="29" t="s">
        <v>3251</v>
      </c>
      <c r="E193" s="25" t="s">
        <v>92</v>
      </c>
      <c r="F193" s="24" t="s">
        <v>3099</v>
      </c>
    </row>
    <row r="194" spans="1:6" x14ac:dyDescent="0.2">
      <c r="A194" s="24" t="s">
        <v>149</v>
      </c>
      <c r="B194" s="24" t="s">
        <v>3087</v>
      </c>
      <c r="C194" s="25" t="s">
        <v>36</v>
      </c>
      <c r="D194" s="30" t="s">
        <v>3087</v>
      </c>
      <c r="E194" s="24" t="s">
        <v>149</v>
      </c>
      <c r="F194" s="24" t="s">
        <v>3087</v>
      </c>
    </row>
    <row r="195" spans="1:6" s="27" customFormat="1" x14ac:dyDescent="0.2">
      <c r="A195" s="24" t="s">
        <v>169</v>
      </c>
      <c r="B195" s="24" t="s">
        <v>3188</v>
      </c>
      <c r="C195" s="25" t="s">
        <v>53</v>
      </c>
      <c r="D195" s="30" t="s">
        <v>3188</v>
      </c>
      <c r="E195" s="24" t="s">
        <v>169</v>
      </c>
      <c r="F195" s="24" t="s">
        <v>3188</v>
      </c>
    </row>
    <row r="196" spans="1:6" s="27" customFormat="1" x14ac:dyDescent="0.2">
      <c r="A196" s="24" t="s">
        <v>163</v>
      </c>
      <c r="B196" s="24" t="s">
        <v>2549</v>
      </c>
      <c r="C196" s="25" t="s">
        <v>48</v>
      </c>
      <c r="D196" s="24" t="s">
        <v>2549</v>
      </c>
      <c r="E196" s="24" t="s">
        <v>163</v>
      </c>
      <c r="F196" s="24" t="s">
        <v>2549</v>
      </c>
    </row>
    <row r="197" spans="1:6" s="27" customFormat="1" x14ac:dyDescent="0.2">
      <c r="A197" s="24" t="s">
        <v>173</v>
      </c>
      <c r="B197" s="24" t="s">
        <v>2555</v>
      </c>
      <c r="C197" s="31" t="s">
        <v>54</v>
      </c>
      <c r="D197" s="32" t="s">
        <v>2555</v>
      </c>
      <c r="E197" s="24" t="s">
        <v>173</v>
      </c>
      <c r="F197" s="24" t="s">
        <v>2555</v>
      </c>
    </row>
    <row r="198" spans="1:6" x14ac:dyDescent="0.2">
      <c r="A198" s="24">
        <v>21090</v>
      </c>
      <c r="B198" s="24" t="s">
        <v>3127</v>
      </c>
      <c r="C198" s="31" t="s">
        <v>3254</v>
      </c>
      <c r="D198" s="32" t="s">
        <v>3252</v>
      </c>
      <c r="E198" s="24">
        <v>21090</v>
      </c>
      <c r="F198" s="24" t="s">
        <v>3127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700"/>
  <sheetViews>
    <sheetView zoomScaleNormal="100" workbookViewId="0">
      <pane ySplit="1" topLeftCell="A548" activePane="bottomLeft" state="frozen"/>
      <selection pane="bottomLeft" activeCell="E558" sqref="E558"/>
    </sheetView>
  </sheetViews>
  <sheetFormatPr defaultColWidth="13" defaultRowHeight="12.75" zeroHeight="1" x14ac:dyDescent="0.2"/>
  <cols>
    <col min="1" max="1" width="15.140625" style="45" bestFit="1" customWidth="1"/>
    <col min="2" max="2" width="13.7109375" style="45" bestFit="1" customWidth="1"/>
    <col min="3" max="3" width="43.140625" style="34" bestFit="1" customWidth="1"/>
    <col min="4" max="4" width="19.5703125" style="36" bestFit="1" customWidth="1"/>
    <col min="5" max="5" width="10.42578125" style="36" bestFit="1" customWidth="1"/>
    <col min="6" max="6" width="11" style="36" bestFit="1" customWidth="1"/>
    <col min="7" max="7" width="15" style="42" bestFit="1" customWidth="1"/>
    <col min="8" max="8" width="13.28515625" style="42" bestFit="1" customWidth="1"/>
    <col min="9" max="16384" width="13" style="34"/>
  </cols>
  <sheetData>
    <row r="1" spans="1:8" x14ac:dyDescent="0.2">
      <c r="A1" s="43" t="s">
        <v>186</v>
      </c>
      <c r="B1" s="43" t="s">
        <v>3418</v>
      </c>
      <c r="C1" s="33" t="s">
        <v>3256</v>
      </c>
      <c r="D1" s="35" t="s">
        <v>3257</v>
      </c>
      <c r="E1" s="35" t="s">
        <v>3419</v>
      </c>
      <c r="F1" s="35" t="s">
        <v>3420</v>
      </c>
      <c r="G1" s="110" t="s">
        <v>3258</v>
      </c>
      <c r="H1" s="46" t="s">
        <v>3278</v>
      </c>
    </row>
    <row r="2" spans="1:8" x14ac:dyDescent="0.2">
      <c r="A2" s="44" t="s">
        <v>31</v>
      </c>
      <c r="B2" s="44" t="str">
        <f>VLOOKUP(A2,Recon!A:B,2,FALSE)</f>
        <v>03040</v>
      </c>
      <c r="C2" s="106" t="s">
        <v>3277</v>
      </c>
      <c r="D2" s="107">
        <v>43374</v>
      </c>
      <c r="E2" s="107">
        <v>43374</v>
      </c>
      <c r="F2" s="107" t="str">
        <f>B2&amp;E2</f>
        <v>0304043374</v>
      </c>
      <c r="G2" s="111">
        <v>483098</v>
      </c>
    </row>
    <row r="3" spans="1:8" x14ac:dyDescent="0.2">
      <c r="A3" s="44" t="s">
        <v>15</v>
      </c>
      <c r="B3" s="44" t="str">
        <f>VLOOKUP(A3,Recon!A:B,2,FALSE)</f>
        <v>21050</v>
      </c>
      <c r="C3" s="106" t="s">
        <v>3263</v>
      </c>
      <c r="D3" s="107">
        <v>43374</v>
      </c>
      <c r="E3" s="107">
        <v>43374</v>
      </c>
      <c r="F3" s="107" t="str">
        <f t="shared" ref="F3:F66" si="0">B3&amp;E3</f>
        <v>2105043374</v>
      </c>
      <c r="G3" s="42">
        <v>393431</v>
      </c>
    </row>
    <row r="4" spans="1:8" x14ac:dyDescent="0.2">
      <c r="A4" s="44" t="s">
        <v>20</v>
      </c>
      <c r="B4" s="44" t="str">
        <f>VLOOKUP(A4,Recon!A:B,2,FALSE)</f>
        <v>64043</v>
      </c>
      <c r="C4" s="34" t="s">
        <v>3259</v>
      </c>
      <c r="D4" s="36">
        <v>43374</v>
      </c>
      <c r="E4" s="107">
        <v>43374</v>
      </c>
      <c r="F4" s="107" t="str">
        <f t="shared" si="0"/>
        <v>6404343374</v>
      </c>
      <c r="G4" s="42">
        <v>25203</v>
      </c>
    </row>
    <row r="5" spans="1:8" x14ac:dyDescent="0.2">
      <c r="A5" s="44" t="s">
        <v>43</v>
      </c>
      <c r="B5" s="44" t="str">
        <f>VLOOKUP(A5,Recon!A:B,2,FALSE)</f>
        <v>51020</v>
      </c>
      <c r="C5" s="34" t="s">
        <v>3358</v>
      </c>
      <c r="D5" s="107">
        <v>43374</v>
      </c>
      <c r="E5" s="107">
        <v>43374</v>
      </c>
      <c r="F5" s="107" t="str">
        <f t="shared" si="0"/>
        <v>5102043374</v>
      </c>
      <c r="G5" s="111">
        <v>218905</v>
      </c>
    </row>
    <row r="6" spans="1:8" x14ac:dyDescent="0.2">
      <c r="A6" s="44" t="s">
        <v>46</v>
      </c>
      <c r="B6" s="44" t="str">
        <f>VLOOKUP(A6,Recon!A:B,2,FALSE)</f>
        <v>64143</v>
      </c>
      <c r="C6" s="34" t="s">
        <v>3361</v>
      </c>
      <c r="D6" s="36">
        <v>43374</v>
      </c>
      <c r="E6" s="107">
        <v>43374</v>
      </c>
      <c r="F6" s="107" t="str">
        <f t="shared" si="0"/>
        <v>6414343374</v>
      </c>
      <c r="G6" s="42">
        <v>79482</v>
      </c>
    </row>
    <row r="7" spans="1:8" x14ac:dyDescent="0.2">
      <c r="A7" s="44" t="s">
        <v>46</v>
      </c>
      <c r="B7" s="44" t="str">
        <f>VLOOKUP(A7,Recon!A:B,2,FALSE)</f>
        <v>64143</v>
      </c>
      <c r="C7" s="34" t="s">
        <v>3361</v>
      </c>
      <c r="D7" s="36">
        <v>43374</v>
      </c>
      <c r="E7" s="107">
        <v>43374</v>
      </c>
      <c r="F7" s="107" t="str">
        <f t="shared" si="0"/>
        <v>6414343374</v>
      </c>
      <c r="G7" s="42">
        <v>2378</v>
      </c>
    </row>
    <row r="8" spans="1:8" x14ac:dyDescent="0.2">
      <c r="A8" s="44" t="s">
        <v>8</v>
      </c>
      <c r="B8" s="44" t="str">
        <f>VLOOKUP(A8,Recon!A:B,2,FALSE)</f>
        <v>01030</v>
      </c>
      <c r="C8" s="34" t="s">
        <v>3357</v>
      </c>
      <c r="D8" s="36">
        <v>43396</v>
      </c>
      <c r="E8" s="107">
        <v>43374</v>
      </c>
      <c r="F8" s="107" t="str">
        <f t="shared" si="0"/>
        <v>0103043374</v>
      </c>
      <c r="G8" s="42">
        <v>21534</v>
      </c>
    </row>
    <row r="9" spans="1:8" x14ac:dyDescent="0.2">
      <c r="A9" s="44" t="s">
        <v>31</v>
      </c>
      <c r="B9" s="44" t="str">
        <f>VLOOKUP(A9,Recon!A:B,2,FALSE)</f>
        <v>03040</v>
      </c>
      <c r="C9" s="106" t="s">
        <v>3277</v>
      </c>
      <c r="D9" s="107">
        <v>43396</v>
      </c>
      <c r="E9" s="107">
        <v>43374</v>
      </c>
      <c r="F9" s="107" t="str">
        <f t="shared" si="0"/>
        <v>0304043374</v>
      </c>
      <c r="G9" s="111">
        <v>206457</v>
      </c>
    </row>
    <row r="10" spans="1:8" x14ac:dyDescent="0.2">
      <c r="A10" s="44" t="s">
        <v>9</v>
      </c>
      <c r="B10" s="44" t="str">
        <f>VLOOKUP(A10,Recon!A:B,2,FALSE)</f>
        <v>07020</v>
      </c>
      <c r="C10" s="106" t="s">
        <v>3262</v>
      </c>
      <c r="D10" s="107">
        <v>43396</v>
      </c>
      <c r="E10" s="107">
        <v>43374</v>
      </c>
      <c r="F10" s="107" t="str">
        <f t="shared" si="0"/>
        <v>0702043374</v>
      </c>
      <c r="G10" s="111">
        <v>235323</v>
      </c>
    </row>
    <row r="11" spans="1:8" x14ac:dyDescent="0.2">
      <c r="A11" s="44" t="s">
        <v>13</v>
      </c>
      <c r="B11" s="44" t="str">
        <f>VLOOKUP(A11,Recon!A:B,2,FALSE)</f>
        <v>03030</v>
      </c>
      <c r="C11" s="106" t="s">
        <v>3266</v>
      </c>
      <c r="D11" s="107">
        <v>43396</v>
      </c>
      <c r="E11" s="107">
        <v>43374</v>
      </c>
      <c r="F11" s="107" t="str">
        <f t="shared" si="0"/>
        <v>0303043374</v>
      </c>
      <c r="G11" s="111">
        <v>1233898</v>
      </c>
    </row>
    <row r="12" spans="1:8" x14ac:dyDescent="0.2">
      <c r="A12" s="44" t="s">
        <v>15</v>
      </c>
      <c r="B12" s="44" t="str">
        <f>VLOOKUP(A12,Recon!A:B,2,FALSE)</f>
        <v>21050</v>
      </c>
      <c r="C12" s="106" t="s">
        <v>3263</v>
      </c>
      <c r="D12" s="107">
        <v>43396</v>
      </c>
      <c r="E12" s="107">
        <v>43374</v>
      </c>
      <c r="F12" s="107" t="str">
        <f t="shared" si="0"/>
        <v>2105043374</v>
      </c>
      <c r="G12" s="42">
        <v>430462</v>
      </c>
    </row>
    <row r="13" spans="1:8" x14ac:dyDescent="0.2">
      <c r="A13" s="44" t="s">
        <v>42</v>
      </c>
      <c r="B13" s="44" t="str">
        <f>VLOOKUP(A13,Recon!A:B,2,FALSE)</f>
        <v>51010</v>
      </c>
      <c r="C13" s="34" t="s">
        <v>3343</v>
      </c>
      <c r="D13" s="36">
        <v>43396</v>
      </c>
      <c r="E13" s="107">
        <v>43374</v>
      </c>
      <c r="F13" s="107" t="str">
        <f t="shared" si="0"/>
        <v>5101043374</v>
      </c>
      <c r="G13" s="42">
        <v>192957</v>
      </c>
    </row>
    <row r="14" spans="1:8" x14ac:dyDescent="0.2">
      <c r="A14" s="44" t="s">
        <v>18</v>
      </c>
      <c r="B14" s="44" t="str">
        <f>VLOOKUP(A14,Recon!A:B,2,FALSE)</f>
        <v>18010</v>
      </c>
      <c r="C14" s="106" t="s">
        <v>3371</v>
      </c>
      <c r="D14" s="107">
        <v>43396</v>
      </c>
      <c r="E14" s="107">
        <v>43374</v>
      </c>
      <c r="F14" s="107" t="str">
        <f t="shared" si="0"/>
        <v>1801043374</v>
      </c>
      <c r="G14" s="111">
        <v>1557954</v>
      </c>
    </row>
    <row r="15" spans="1:8" x14ac:dyDescent="0.2">
      <c r="A15" s="44" t="s">
        <v>20</v>
      </c>
      <c r="B15" s="44" t="str">
        <f>VLOOKUP(A15,Recon!A:B,2,FALSE)</f>
        <v>64043</v>
      </c>
      <c r="C15" s="34" t="s">
        <v>3259</v>
      </c>
      <c r="D15" s="36">
        <v>43396</v>
      </c>
      <c r="E15" s="107">
        <v>43374</v>
      </c>
      <c r="F15" s="107" t="str">
        <f t="shared" si="0"/>
        <v>6404343374</v>
      </c>
      <c r="G15" s="42">
        <v>97409</v>
      </c>
    </row>
    <row r="16" spans="1:8" x14ac:dyDescent="0.2">
      <c r="A16" s="44" t="s">
        <v>24</v>
      </c>
      <c r="B16" s="44" t="str">
        <f>VLOOKUP(A16,Recon!A:B,2,FALSE)</f>
        <v>21040</v>
      </c>
      <c r="C16" s="106" t="s">
        <v>3342</v>
      </c>
      <c r="D16" s="107">
        <v>43396</v>
      </c>
      <c r="E16" s="107">
        <v>43374</v>
      </c>
      <c r="F16" s="107" t="str">
        <f t="shared" si="0"/>
        <v>2104043374</v>
      </c>
      <c r="G16" s="111">
        <v>271447</v>
      </c>
    </row>
    <row r="17" spans="1:7" x14ac:dyDescent="0.2">
      <c r="A17" s="44" t="s">
        <v>28</v>
      </c>
      <c r="B17" s="44" t="str">
        <f>VLOOKUP(A17,Recon!A:B,2,FALSE)</f>
        <v>30011</v>
      </c>
      <c r="C17" s="34" t="s">
        <v>3372</v>
      </c>
      <c r="D17" s="36">
        <v>43396</v>
      </c>
      <c r="E17" s="107">
        <v>43374</v>
      </c>
      <c r="F17" s="107" t="str">
        <f t="shared" si="0"/>
        <v>3001143374</v>
      </c>
      <c r="G17" s="42">
        <v>958356</v>
      </c>
    </row>
    <row r="18" spans="1:7" x14ac:dyDescent="0.2">
      <c r="A18" s="44" t="s">
        <v>38</v>
      </c>
      <c r="B18" s="44" t="str">
        <f>VLOOKUP(A18,Recon!A:B,2,FALSE)</f>
        <v>64103</v>
      </c>
      <c r="C18" s="34" t="s">
        <v>3260</v>
      </c>
      <c r="D18" s="36">
        <v>43396</v>
      </c>
      <c r="E18" s="107">
        <v>43374</v>
      </c>
      <c r="F18" s="107" t="str">
        <f t="shared" si="0"/>
        <v>6410343374</v>
      </c>
      <c r="G18" s="42">
        <v>67796</v>
      </c>
    </row>
    <row r="19" spans="1:7" x14ac:dyDescent="0.2">
      <c r="A19" s="44" t="s">
        <v>40</v>
      </c>
      <c r="B19" s="44" t="str">
        <f>VLOOKUP(A19,Recon!A:B,2,FALSE)</f>
        <v>64133</v>
      </c>
      <c r="C19" s="34" t="s">
        <v>3360</v>
      </c>
      <c r="D19" s="36">
        <v>43396</v>
      </c>
      <c r="E19" s="107">
        <v>43374</v>
      </c>
      <c r="F19" s="107" t="str">
        <f t="shared" si="0"/>
        <v>6413343374</v>
      </c>
      <c r="G19" s="42">
        <v>298052</v>
      </c>
    </row>
    <row r="20" spans="1:7" x14ac:dyDescent="0.2">
      <c r="A20" s="44" t="s">
        <v>41</v>
      </c>
      <c r="B20" s="44" t="str">
        <f>VLOOKUP(A20,Recon!A:B,2,FALSE)</f>
        <v>35010</v>
      </c>
      <c r="C20" s="34" t="s">
        <v>3268</v>
      </c>
      <c r="D20" s="36">
        <v>43396</v>
      </c>
      <c r="E20" s="107">
        <v>43374</v>
      </c>
      <c r="F20" s="107" t="str">
        <f t="shared" si="0"/>
        <v>3501043374</v>
      </c>
      <c r="G20" s="42">
        <v>471368</v>
      </c>
    </row>
    <row r="21" spans="1:7" x14ac:dyDescent="0.2">
      <c r="A21" s="44" t="s">
        <v>46</v>
      </c>
      <c r="B21" s="44" t="str">
        <f>VLOOKUP(A21,Recon!A:B,2,FALSE)</f>
        <v>64143</v>
      </c>
      <c r="C21" s="106" t="s">
        <v>3361</v>
      </c>
      <c r="D21" s="107">
        <v>43396</v>
      </c>
      <c r="E21" s="107">
        <v>43374</v>
      </c>
      <c r="F21" s="107" t="str">
        <f t="shared" si="0"/>
        <v>6414343374</v>
      </c>
      <c r="G21" s="111">
        <v>423941</v>
      </c>
    </row>
    <row r="22" spans="1:7" x14ac:dyDescent="0.2">
      <c r="A22" s="44" t="s">
        <v>46</v>
      </c>
      <c r="B22" s="44" t="str">
        <f>VLOOKUP(A22,Recon!A:B,2,FALSE)</f>
        <v>64143</v>
      </c>
      <c r="C22" s="106" t="s">
        <v>3361</v>
      </c>
      <c r="D22" s="107">
        <v>43396</v>
      </c>
      <c r="E22" s="107">
        <v>43374</v>
      </c>
      <c r="F22" s="107" t="str">
        <f t="shared" si="0"/>
        <v>6414343374</v>
      </c>
      <c r="G22" s="111">
        <v>136203</v>
      </c>
    </row>
    <row r="23" spans="1:7" x14ac:dyDescent="0.2">
      <c r="A23" s="44" t="s">
        <v>59</v>
      </c>
      <c r="B23" s="44" t="str">
        <f>VLOOKUP(A23,Recon!A:B,2,FALSE)</f>
        <v>62040</v>
      </c>
      <c r="C23" s="34" t="s">
        <v>3373</v>
      </c>
      <c r="D23" s="36">
        <v>43396</v>
      </c>
      <c r="E23" s="107">
        <v>43374</v>
      </c>
      <c r="F23" s="107" t="str">
        <f t="shared" si="0"/>
        <v>6204043374</v>
      </c>
      <c r="G23" s="42">
        <v>55069</v>
      </c>
    </row>
    <row r="24" spans="1:7" x14ac:dyDescent="0.2">
      <c r="A24" s="44" t="s">
        <v>57</v>
      </c>
      <c r="B24" s="44" t="str">
        <f>VLOOKUP(A24,Recon!A:B,2,FALSE)</f>
        <v>01070</v>
      </c>
      <c r="C24" s="34" t="s">
        <v>3329</v>
      </c>
      <c r="D24" s="36">
        <v>43396</v>
      </c>
      <c r="E24" s="107">
        <v>43374</v>
      </c>
      <c r="F24" s="107" t="str">
        <f t="shared" si="0"/>
        <v>0107043374</v>
      </c>
      <c r="G24" s="42">
        <v>165539</v>
      </c>
    </row>
    <row r="25" spans="1:7" x14ac:dyDescent="0.2">
      <c r="A25" s="44" t="s">
        <v>57</v>
      </c>
      <c r="B25" s="44" t="str">
        <f>VLOOKUP(A25,Recon!A:B,2,FALSE)</f>
        <v>01070</v>
      </c>
      <c r="C25" s="34" t="s">
        <v>3329</v>
      </c>
      <c r="D25" s="36">
        <v>43396</v>
      </c>
      <c r="E25" s="107">
        <v>43374</v>
      </c>
      <c r="F25" s="107" t="str">
        <f t="shared" si="0"/>
        <v>0107043374</v>
      </c>
      <c r="G25" s="42">
        <v>165036</v>
      </c>
    </row>
    <row r="26" spans="1:7" x14ac:dyDescent="0.2">
      <c r="A26" s="44" t="s">
        <v>12</v>
      </c>
      <c r="B26" s="44" t="str">
        <f>VLOOKUP(A26,Recon!A:B,2,FALSE)</f>
        <v>64203</v>
      </c>
      <c r="C26" s="106" t="s">
        <v>3261</v>
      </c>
      <c r="D26" s="107">
        <v>43402</v>
      </c>
      <c r="E26" s="107">
        <v>43374</v>
      </c>
      <c r="F26" s="107" t="str">
        <f t="shared" si="0"/>
        <v>6420343374</v>
      </c>
      <c r="G26" s="111">
        <v>38002</v>
      </c>
    </row>
    <row r="27" spans="1:7" x14ac:dyDescent="0.2">
      <c r="A27" s="44" t="s">
        <v>41</v>
      </c>
      <c r="B27" s="44" t="str">
        <f>VLOOKUP(A27,Recon!A:B,2,FALSE)</f>
        <v>35010</v>
      </c>
      <c r="C27" s="106" t="s">
        <v>3268</v>
      </c>
      <c r="D27" s="107">
        <v>43403</v>
      </c>
      <c r="E27" s="107">
        <v>43374</v>
      </c>
      <c r="F27" s="107" t="str">
        <f t="shared" si="0"/>
        <v>3501043374</v>
      </c>
      <c r="G27" s="42">
        <v>1065705</v>
      </c>
    </row>
    <row r="28" spans="1:7" x14ac:dyDescent="0.2">
      <c r="A28" s="44" t="s">
        <v>6</v>
      </c>
      <c r="B28" s="44" t="str">
        <f>VLOOKUP(A28,Recon!A:B,2,FALSE)</f>
        <v>01020</v>
      </c>
      <c r="C28" s="34" t="s">
        <v>3048</v>
      </c>
      <c r="D28" s="36">
        <v>43432</v>
      </c>
      <c r="E28" s="107">
        <v>43405</v>
      </c>
      <c r="F28" s="107" t="str">
        <f t="shared" si="0"/>
        <v>0102043405</v>
      </c>
      <c r="G28" s="42">
        <v>483170</v>
      </c>
    </row>
    <row r="29" spans="1:7" x14ac:dyDescent="0.2">
      <c r="A29" s="44" t="s">
        <v>8</v>
      </c>
      <c r="B29" s="44" t="str">
        <f>VLOOKUP(A29,Recon!A:B,2,FALSE)</f>
        <v>01030</v>
      </c>
      <c r="C29" s="34" t="s">
        <v>3357</v>
      </c>
      <c r="D29" s="36">
        <v>43432</v>
      </c>
      <c r="E29" s="107">
        <v>43405</v>
      </c>
      <c r="F29" s="107" t="str">
        <f t="shared" si="0"/>
        <v>0103043405</v>
      </c>
      <c r="G29" s="42">
        <v>107488</v>
      </c>
    </row>
    <row r="30" spans="1:7" x14ac:dyDescent="0.2">
      <c r="A30" s="44" t="s">
        <v>10</v>
      </c>
      <c r="B30" s="44" t="str">
        <f>VLOOKUP(A30,Recon!A:B,2,FALSE)</f>
        <v>01040</v>
      </c>
      <c r="C30" s="34" t="s">
        <v>3370</v>
      </c>
      <c r="D30" s="36">
        <v>43432</v>
      </c>
      <c r="E30" s="107">
        <v>43405</v>
      </c>
      <c r="F30" s="107" t="str">
        <f t="shared" si="0"/>
        <v>0104043405</v>
      </c>
      <c r="G30" s="42">
        <v>38358</v>
      </c>
    </row>
    <row r="31" spans="1:7" x14ac:dyDescent="0.2">
      <c r="A31" s="44" t="s">
        <v>10</v>
      </c>
      <c r="B31" s="44" t="str">
        <f>VLOOKUP(A31,Recon!A:B,2,FALSE)</f>
        <v>01040</v>
      </c>
      <c r="C31" s="34" t="s">
        <v>3370</v>
      </c>
      <c r="D31" s="36">
        <v>43432</v>
      </c>
      <c r="E31" s="107">
        <v>43405</v>
      </c>
      <c r="F31" s="107" t="str">
        <f t="shared" si="0"/>
        <v>0104043405</v>
      </c>
      <c r="G31" s="42">
        <v>201846</v>
      </c>
    </row>
    <row r="32" spans="1:7" x14ac:dyDescent="0.2">
      <c r="A32" s="44" t="s">
        <v>21</v>
      </c>
      <c r="B32" s="44" t="str">
        <f>VLOOKUP(A32,Recon!A:B,2,FALSE)</f>
        <v>03010</v>
      </c>
      <c r="C32" s="106" t="s">
        <v>3330</v>
      </c>
      <c r="D32" s="107">
        <v>43432</v>
      </c>
      <c r="E32" s="107">
        <v>43405</v>
      </c>
      <c r="F32" s="107" t="str">
        <f t="shared" si="0"/>
        <v>0301043405</v>
      </c>
      <c r="G32" s="111">
        <v>24874</v>
      </c>
    </row>
    <row r="33" spans="1:7" x14ac:dyDescent="0.2">
      <c r="A33" s="44" t="s">
        <v>31</v>
      </c>
      <c r="B33" s="44" t="str">
        <f>VLOOKUP(A33,Recon!A:B,2,FALSE)</f>
        <v>03040</v>
      </c>
      <c r="C33" s="106" t="s">
        <v>3277</v>
      </c>
      <c r="D33" s="107">
        <v>43432</v>
      </c>
      <c r="E33" s="107">
        <v>43405</v>
      </c>
      <c r="F33" s="107" t="str">
        <f t="shared" si="0"/>
        <v>0304043405</v>
      </c>
      <c r="G33" s="111">
        <v>215348</v>
      </c>
    </row>
    <row r="34" spans="1:7" x14ac:dyDescent="0.2">
      <c r="A34" s="44" t="s">
        <v>9</v>
      </c>
      <c r="B34" s="44" t="str">
        <f>VLOOKUP(A34,Recon!A:B,2,FALSE)</f>
        <v>07020</v>
      </c>
      <c r="C34" s="106" t="s">
        <v>3262</v>
      </c>
      <c r="D34" s="107">
        <v>43432</v>
      </c>
      <c r="E34" s="107">
        <v>43405</v>
      </c>
      <c r="F34" s="107" t="str">
        <f t="shared" si="0"/>
        <v>0702043405</v>
      </c>
      <c r="G34" s="111">
        <v>483046</v>
      </c>
    </row>
    <row r="35" spans="1:7" x14ac:dyDescent="0.2">
      <c r="A35" s="44" t="s">
        <v>12</v>
      </c>
      <c r="B35" s="44" t="str">
        <f>VLOOKUP(A35,Recon!A:B,2,FALSE)</f>
        <v>64203</v>
      </c>
      <c r="C35" s="34" t="s">
        <v>3261</v>
      </c>
      <c r="D35" s="36">
        <v>43432</v>
      </c>
      <c r="E35" s="107">
        <v>43405</v>
      </c>
      <c r="F35" s="107" t="str">
        <f t="shared" si="0"/>
        <v>6420343405</v>
      </c>
      <c r="G35" s="42">
        <v>17993</v>
      </c>
    </row>
    <row r="36" spans="1:7" x14ac:dyDescent="0.2">
      <c r="A36" s="44" t="s">
        <v>12</v>
      </c>
      <c r="B36" s="44" t="str">
        <f>VLOOKUP(A36,Recon!A:B,2,FALSE)</f>
        <v>64203</v>
      </c>
      <c r="C36" s="34" t="s">
        <v>3261</v>
      </c>
      <c r="D36" s="36">
        <v>43432</v>
      </c>
      <c r="E36" s="107">
        <v>43405</v>
      </c>
      <c r="F36" s="107" t="str">
        <f t="shared" si="0"/>
        <v>6420343405</v>
      </c>
      <c r="G36" s="42">
        <v>118300</v>
      </c>
    </row>
    <row r="37" spans="1:7" x14ac:dyDescent="0.2">
      <c r="A37" s="44" t="s">
        <v>13</v>
      </c>
      <c r="B37" s="44" t="str">
        <f>VLOOKUP(A37,Recon!A:B,2,FALSE)</f>
        <v>03030</v>
      </c>
      <c r="C37" s="106" t="s">
        <v>3266</v>
      </c>
      <c r="D37" s="107">
        <v>43432</v>
      </c>
      <c r="E37" s="107">
        <v>43405</v>
      </c>
      <c r="F37" s="107" t="str">
        <f t="shared" si="0"/>
        <v>0303043405</v>
      </c>
      <c r="G37" s="111">
        <v>657317</v>
      </c>
    </row>
    <row r="38" spans="1:7" x14ac:dyDescent="0.2">
      <c r="A38" s="44" t="s">
        <v>14</v>
      </c>
      <c r="B38" s="44" t="str">
        <f>VLOOKUP(A38,Recon!A:B,2,FALSE)</f>
        <v>21060</v>
      </c>
      <c r="C38" s="34" t="s">
        <v>3375</v>
      </c>
      <c r="D38" s="36">
        <v>43432</v>
      </c>
      <c r="E38" s="107">
        <v>43405</v>
      </c>
      <c r="F38" s="107" t="str">
        <f t="shared" si="0"/>
        <v>2106043405</v>
      </c>
      <c r="G38" s="42">
        <v>290478</v>
      </c>
    </row>
    <row r="39" spans="1:7" x14ac:dyDescent="0.2">
      <c r="A39" s="44" t="s">
        <v>15</v>
      </c>
      <c r="B39" s="44" t="str">
        <f>VLOOKUP(A39,Recon!A:B,2,FALSE)</f>
        <v>21050</v>
      </c>
      <c r="C39" s="34" t="s">
        <v>3263</v>
      </c>
      <c r="D39" s="36">
        <v>43432</v>
      </c>
      <c r="E39" s="107">
        <v>43405</v>
      </c>
      <c r="F39" s="107" t="str">
        <f t="shared" si="0"/>
        <v>2105043405</v>
      </c>
      <c r="G39" s="42">
        <v>504691</v>
      </c>
    </row>
    <row r="40" spans="1:7" x14ac:dyDescent="0.2">
      <c r="A40" s="44" t="s">
        <v>42</v>
      </c>
      <c r="B40" s="44" t="str">
        <f>VLOOKUP(A40,Recon!A:B,2,FALSE)</f>
        <v>51010</v>
      </c>
      <c r="C40" s="34" t="s">
        <v>3343</v>
      </c>
      <c r="D40" s="36">
        <v>43432</v>
      </c>
      <c r="E40" s="107">
        <v>43405</v>
      </c>
      <c r="F40" s="107" t="str">
        <f t="shared" si="0"/>
        <v>5101043405</v>
      </c>
      <c r="G40" s="42">
        <v>287749</v>
      </c>
    </row>
    <row r="41" spans="1:7" x14ac:dyDescent="0.2">
      <c r="A41" s="44" t="s">
        <v>16</v>
      </c>
      <c r="B41" s="44" t="str">
        <f>VLOOKUP(A41,Recon!A:B,2,FALSE)</f>
        <v>15010</v>
      </c>
      <c r="C41" s="106" t="s">
        <v>3374</v>
      </c>
      <c r="D41" s="107">
        <v>43432</v>
      </c>
      <c r="E41" s="107">
        <v>43405</v>
      </c>
      <c r="F41" s="107" t="str">
        <f t="shared" si="0"/>
        <v>1501043405</v>
      </c>
      <c r="G41" s="111">
        <v>111007</v>
      </c>
    </row>
    <row r="42" spans="1:7" x14ac:dyDescent="0.2">
      <c r="A42" s="44" t="s">
        <v>18</v>
      </c>
      <c r="B42" s="44" t="str">
        <f>VLOOKUP(A42,Recon!A:B,2,FALSE)</f>
        <v>18010</v>
      </c>
      <c r="C42" s="106" t="s">
        <v>3371</v>
      </c>
      <c r="D42" s="107">
        <v>43432</v>
      </c>
      <c r="E42" s="107">
        <v>43405</v>
      </c>
      <c r="F42" s="107" t="str">
        <f t="shared" si="0"/>
        <v>1801043405</v>
      </c>
      <c r="G42" s="42">
        <v>760010</v>
      </c>
    </row>
    <row r="43" spans="1:7" x14ac:dyDescent="0.2">
      <c r="A43" s="44" t="s">
        <v>20</v>
      </c>
      <c r="B43" s="44" t="str">
        <f>VLOOKUP(A43,Recon!A:B,2,FALSE)</f>
        <v>64043</v>
      </c>
      <c r="C43" s="106" t="s">
        <v>3259</v>
      </c>
      <c r="D43" s="107">
        <v>43432</v>
      </c>
      <c r="E43" s="107">
        <v>43405</v>
      </c>
      <c r="F43" s="107" t="str">
        <f t="shared" si="0"/>
        <v>6404343405</v>
      </c>
      <c r="G43" s="111">
        <v>94969</v>
      </c>
    </row>
    <row r="44" spans="1:7" x14ac:dyDescent="0.2">
      <c r="A44" s="44" t="s">
        <v>24</v>
      </c>
      <c r="B44" s="44" t="str">
        <f>VLOOKUP(A44,Recon!A:B,2,FALSE)</f>
        <v>21040</v>
      </c>
      <c r="C44" s="34" t="s">
        <v>3342</v>
      </c>
      <c r="D44" s="36">
        <v>43432</v>
      </c>
      <c r="E44" s="107">
        <v>43405</v>
      </c>
      <c r="F44" s="107" t="str">
        <f t="shared" si="0"/>
        <v>2104043405</v>
      </c>
      <c r="G44" s="42">
        <v>141044</v>
      </c>
    </row>
    <row r="45" spans="1:7" x14ac:dyDescent="0.2">
      <c r="A45" s="44" t="s">
        <v>26</v>
      </c>
      <c r="B45" s="44" t="str">
        <f>VLOOKUP(A45,Recon!A:B,2,FALSE)</f>
        <v>26011</v>
      </c>
      <c r="C45" s="34" t="s">
        <v>3267</v>
      </c>
      <c r="D45" s="36">
        <v>43432</v>
      </c>
      <c r="E45" s="107">
        <v>43405</v>
      </c>
      <c r="F45" s="107" t="str">
        <f t="shared" si="0"/>
        <v>2601143405</v>
      </c>
      <c r="G45" s="42">
        <v>25790</v>
      </c>
    </row>
    <row r="46" spans="1:7" x14ac:dyDescent="0.2">
      <c r="A46" s="44" t="s">
        <v>28</v>
      </c>
      <c r="B46" s="44" t="str">
        <f>VLOOKUP(A46,Recon!A:B,2,FALSE)</f>
        <v>30011</v>
      </c>
      <c r="C46" s="34" t="s">
        <v>3372</v>
      </c>
      <c r="D46" s="36">
        <v>43432</v>
      </c>
      <c r="E46" s="107">
        <v>43405</v>
      </c>
      <c r="F46" s="107" t="str">
        <f t="shared" si="0"/>
        <v>3001143405</v>
      </c>
      <c r="G46" s="42">
        <v>986265</v>
      </c>
    </row>
    <row r="47" spans="1:7" x14ac:dyDescent="0.2">
      <c r="A47" s="44" t="s">
        <v>32</v>
      </c>
      <c r="B47" s="44" t="str">
        <f>VLOOKUP(A47,Recon!A:B,2,FALSE)</f>
        <v>01010</v>
      </c>
      <c r="C47" s="34" t="s">
        <v>3264</v>
      </c>
      <c r="D47" s="36">
        <v>43432</v>
      </c>
      <c r="E47" s="107">
        <v>43405</v>
      </c>
      <c r="F47" s="107" t="str">
        <f t="shared" si="0"/>
        <v>0101043405</v>
      </c>
      <c r="G47" s="42">
        <v>184114</v>
      </c>
    </row>
    <row r="48" spans="1:7" x14ac:dyDescent="0.2">
      <c r="A48" s="44" t="s">
        <v>38</v>
      </c>
      <c r="B48" s="44" t="str">
        <f>VLOOKUP(A48,Recon!A:B,2,FALSE)</f>
        <v>64103</v>
      </c>
      <c r="C48" s="106" t="s">
        <v>3260</v>
      </c>
      <c r="D48" s="107">
        <v>43432</v>
      </c>
      <c r="E48" s="107">
        <v>43405</v>
      </c>
      <c r="F48" s="107" t="str">
        <f t="shared" si="0"/>
        <v>6410343405</v>
      </c>
      <c r="G48" s="111">
        <v>84841</v>
      </c>
    </row>
    <row r="49" spans="1:7" x14ac:dyDescent="0.2">
      <c r="A49" s="44" t="s">
        <v>43</v>
      </c>
      <c r="B49" s="44" t="str">
        <f>VLOOKUP(A49,Recon!A:B,2,FALSE)</f>
        <v>51020</v>
      </c>
      <c r="C49" s="106" t="s">
        <v>3358</v>
      </c>
      <c r="D49" s="107">
        <v>43432</v>
      </c>
      <c r="E49" s="107">
        <v>43405</v>
      </c>
      <c r="F49" s="107" t="str">
        <f t="shared" si="0"/>
        <v>5102043405</v>
      </c>
      <c r="G49" s="111">
        <v>131180</v>
      </c>
    </row>
    <row r="50" spans="1:7" x14ac:dyDescent="0.2">
      <c r="A50" s="44" t="s">
        <v>47</v>
      </c>
      <c r="B50" s="44" t="str">
        <f>VLOOKUP(A50,Recon!A:B,2,FALSE)</f>
        <v>64153</v>
      </c>
      <c r="C50" s="106" t="s">
        <v>3362</v>
      </c>
      <c r="D50" s="107">
        <v>43432</v>
      </c>
      <c r="E50" s="107">
        <v>43405</v>
      </c>
      <c r="F50" s="107" t="str">
        <f t="shared" si="0"/>
        <v>6415343405</v>
      </c>
      <c r="G50" s="42">
        <v>98974</v>
      </c>
    </row>
    <row r="51" spans="1:7" x14ac:dyDescent="0.2">
      <c r="A51" s="44" t="s">
        <v>51</v>
      </c>
      <c r="B51" s="44" t="str">
        <f>VLOOKUP(A51,Recon!A:B,2,FALSE)</f>
        <v>64193</v>
      </c>
      <c r="C51" s="34" t="s">
        <v>3363</v>
      </c>
      <c r="D51" s="36">
        <v>43432</v>
      </c>
      <c r="E51" s="107">
        <v>43405</v>
      </c>
      <c r="F51" s="107" t="str">
        <f t="shared" si="0"/>
        <v>6419343405</v>
      </c>
      <c r="G51" s="42">
        <v>17712</v>
      </c>
    </row>
    <row r="52" spans="1:7" x14ac:dyDescent="0.2">
      <c r="A52" s="44" t="s">
        <v>1439</v>
      </c>
      <c r="B52" s="44" t="str">
        <f>VLOOKUP(A52,Recon!A:B,2,FALSE)</f>
        <v>59010</v>
      </c>
      <c r="C52" s="106" t="s">
        <v>3359</v>
      </c>
      <c r="D52" s="107">
        <v>43432</v>
      </c>
      <c r="E52" s="107">
        <v>43405</v>
      </c>
      <c r="F52" s="107" t="str">
        <f t="shared" si="0"/>
        <v>5901043405</v>
      </c>
      <c r="G52" s="111">
        <v>144697</v>
      </c>
    </row>
    <row r="53" spans="1:7" x14ac:dyDescent="0.2">
      <c r="A53" s="44" t="s">
        <v>55</v>
      </c>
      <c r="B53" s="44" t="str">
        <f>VLOOKUP(A53,Recon!A:B,2,FALSE)</f>
        <v>38010</v>
      </c>
      <c r="C53" s="34" t="s">
        <v>3265</v>
      </c>
      <c r="D53" s="36">
        <v>43432</v>
      </c>
      <c r="E53" s="107">
        <v>43405</v>
      </c>
      <c r="F53" s="107" t="str">
        <f t="shared" si="0"/>
        <v>3801043405</v>
      </c>
      <c r="G53" s="42">
        <v>4472</v>
      </c>
    </row>
    <row r="54" spans="1:7" x14ac:dyDescent="0.2">
      <c r="A54" s="44" t="s">
        <v>55</v>
      </c>
      <c r="B54" s="44" t="str">
        <f>VLOOKUP(A54,Recon!A:B,2,FALSE)</f>
        <v>38010</v>
      </c>
      <c r="C54" s="34" t="s">
        <v>3265</v>
      </c>
      <c r="D54" s="36">
        <v>43432</v>
      </c>
      <c r="E54" s="107">
        <v>43405</v>
      </c>
      <c r="F54" s="107" t="str">
        <f t="shared" si="0"/>
        <v>3801043405</v>
      </c>
      <c r="G54" s="42">
        <v>53755</v>
      </c>
    </row>
    <row r="55" spans="1:7" x14ac:dyDescent="0.2">
      <c r="A55" s="44" t="s">
        <v>25</v>
      </c>
      <c r="B55" s="44" t="str">
        <f>VLOOKUP(A55,Recon!A:B,2,FALSE)</f>
        <v>62060</v>
      </c>
      <c r="C55" s="106" t="s">
        <v>3276</v>
      </c>
      <c r="D55" s="107">
        <v>43432</v>
      </c>
      <c r="E55" s="107">
        <v>43405</v>
      </c>
      <c r="F55" s="107" t="str">
        <f t="shared" si="0"/>
        <v>6206043405</v>
      </c>
      <c r="G55" s="111">
        <v>652321</v>
      </c>
    </row>
    <row r="56" spans="1:7" x14ac:dyDescent="0.2">
      <c r="A56" s="44" t="s">
        <v>57</v>
      </c>
      <c r="B56" s="44" t="str">
        <f>VLOOKUP(A56,Recon!A:B,2,FALSE)</f>
        <v>01070</v>
      </c>
      <c r="C56" s="34" t="s">
        <v>3329</v>
      </c>
      <c r="D56" s="36">
        <v>43432</v>
      </c>
      <c r="E56" s="107">
        <v>43405</v>
      </c>
      <c r="F56" s="107" t="str">
        <f t="shared" si="0"/>
        <v>0107043405</v>
      </c>
      <c r="G56" s="42">
        <v>145601</v>
      </c>
    </row>
    <row r="57" spans="1:7" x14ac:dyDescent="0.2">
      <c r="A57" s="44" t="s">
        <v>60</v>
      </c>
      <c r="B57" s="44" t="str">
        <f>VLOOKUP(A57,Recon!A:B,2,FALSE)</f>
        <v>80010</v>
      </c>
      <c r="C57" s="34" t="s">
        <v>2</v>
      </c>
      <c r="D57" s="36">
        <v>43434</v>
      </c>
      <c r="E57" s="107">
        <v>43405</v>
      </c>
      <c r="F57" s="107" t="str">
        <f t="shared" si="0"/>
        <v>8001043405</v>
      </c>
      <c r="G57" s="42">
        <v>195981</v>
      </c>
    </row>
    <row r="58" spans="1:7" x14ac:dyDescent="0.2">
      <c r="A58" s="44" t="s">
        <v>15</v>
      </c>
      <c r="B58" s="44" t="str">
        <f>VLOOKUP(A58,Recon!A:B,2,FALSE)</f>
        <v>21050</v>
      </c>
      <c r="C58" s="34" t="s">
        <v>3263</v>
      </c>
      <c r="D58" s="36">
        <v>43437</v>
      </c>
      <c r="E58" s="36">
        <v>43435</v>
      </c>
      <c r="F58" s="107" t="str">
        <f t="shared" si="0"/>
        <v>2105043435</v>
      </c>
      <c r="G58" s="42">
        <v>50000</v>
      </c>
    </row>
    <row r="59" spans="1:7" x14ac:dyDescent="0.2">
      <c r="A59" s="44" t="s">
        <v>6</v>
      </c>
      <c r="B59" s="44" t="str">
        <f>VLOOKUP(A59,Recon!A:B,2,FALSE)</f>
        <v>01020</v>
      </c>
      <c r="C59" s="106" t="s">
        <v>3048</v>
      </c>
      <c r="D59" s="107">
        <v>43454</v>
      </c>
      <c r="E59" s="36">
        <v>43435</v>
      </c>
      <c r="F59" s="107" t="str">
        <f t="shared" si="0"/>
        <v>0102043435</v>
      </c>
      <c r="G59" s="111">
        <v>505231</v>
      </c>
    </row>
    <row r="60" spans="1:7" x14ac:dyDescent="0.2">
      <c r="A60" s="44" t="s">
        <v>7</v>
      </c>
      <c r="B60" s="44" t="str">
        <f>VLOOKUP(A60,Recon!A:B,2,FALSE)</f>
        <v>03060</v>
      </c>
      <c r="C60" s="106" t="s">
        <v>3384</v>
      </c>
      <c r="D60" s="107">
        <v>43454</v>
      </c>
      <c r="E60" s="36">
        <v>43435</v>
      </c>
      <c r="F60" s="107" t="str">
        <f t="shared" si="0"/>
        <v>0306043435</v>
      </c>
      <c r="G60" s="42">
        <v>1457470</v>
      </c>
    </row>
    <row r="61" spans="1:7" x14ac:dyDescent="0.2">
      <c r="A61" s="44" t="s">
        <v>8</v>
      </c>
      <c r="B61" s="44" t="str">
        <f>VLOOKUP(A61,Recon!A:B,2,FALSE)</f>
        <v>01030</v>
      </c>
      <c r="C61" s="106" t="s">
        <v>3357</v>
      </c>
      <c r="D61" s="107">
        <v>43454</v>
      </c>
      <c r="E61" s="36">
        <v>43435</v>
      </c>
      <c r="F61" s="107" t="str">
        <f t="shared" si="0"/>
        <v>0103043435</v>
      </c>
      <c r="G61" s="42">
        <v>130637</v>
      </c>
    </row>
    <row r="62" spans="1:7" x14ac:dyDescent="0.2">
      <c r="A62" s="44" t="s">
        <v>10</v>
      </c>
      <c r="B62" s="44" t="str">
        <f>VLOOKUP(A62,Recon!A:B,2,FALSE)</f>
        <v>01040</v>
      </c>
      <c r="C62" s="34" t="s">
        <v>3370</v>
      </c>
      <c r="D62" s="36">
        <v>43454</v>
      </c>
      <c r="E62" s="36">
        <v>43435</v>
      </c>
      <c r="F62" s="107" t="str">
        <f t="shared" si="0"/>
        <v>0104043435</v>
      </c>
      <c r="G62" s="42">
        <v>327935</v>
      </c>
    </row>
    <row r="63" spans="1:7" x14ac:dyDescent="0.2">
      <c r="A63" s="44" t="s">
        <v>21</v>
      </c>
      <c r="B63" s="44" t="str">
        <f>VLOOKUP(A63,Recon!A:B,2,FALSE)</f>
        <v>03010</v>
      </c>
      <c r="C63" s="106" t="s">
        <v>3330</v>
      </c>
      <c r="D63" s="107">
        <v>43454</v>
      </c>
      <c r="E63" s="36">
        <v>43435</v>
      </c>
      <c r="F63" s="107" t="str">
        <f t="shared" si="0"/>
        <v>0301043435</v>
      </c>
      <c r="G63" s="111">
        <v>46446</v>
      </c>
    </row>
    <row r="64" spans="1:7" x14ac:dyDescent="0.2">
      <c r="A64" s="44" t="s">
        <v>31</v>
      </c>
      <c r="B64" s="44" t="str">
        <f>VLOOKUP(A64,Recon!A:B,2,FALSE)</f>
        <v>03040</v>
      </c>
      <c r="C64" s="106" t="s">
        <v>3277</v>
      </c>
      <c r="D64" s="107">
        <v>43454</v>
      </c>
      <c r="E64" s="36">
        <v>43435</v>
      </c>
      <c r="F64" s="107" t="str">
        <f t="shared" si="0"/>
        <v>0304043435</v>
      </c>
      <c r="G64" s="111">
        <v>214789</v>
      </c>
    </row>
    <row r="65" spans="1:7" x14ac:dyDescent="0.2">
      <c r="A65" s="44" t="s">
        <v>49</v>
      </c>
      <c r="B65" s="44" t="str">
        <f>VLOOKUP(A65,Recon!A:B,2,FALSE)</f>
        <v>03020</v>
      </c>
      <c r="C65" s="106" t="s">
        <v>3383</v>
      </c>
      <c r="D65" s="107">
        <v>43454</v>
      </c>
      <c r="E65" s="36">
        <v>43435</v>
      </c>
      <c r="F65" s="107" t="str">
        <f t="shared" si="0"/>
        <v>0302043435</v>
      </c>
      <c r="G65" s="111">
        <v>11600</v>
      </c>
    </row>
    <row r="66" spans="1:7" x14ac:dyDescent="0.2">
      <c r="A66" s="44" t="s">
        <v>9</v>
      </c>
      <c r="B66" s="44" t="str">
        <f>VLOOKUP(A66,Recon!A:B,2,FALSE)</f>
        <v>07020</v>
      </c>
      <c r="C66" s="34" t="s">
        <v>3262</v>
      </c>
      <c r="D66" s="36">
        <v>43454</v>
      </c>
      <c r="E66" s="36">
        <v>43435</v>
      </c>
      <c r="F66" s="107" t="str">
        <f t="shared" si="0"/>
        <v>0702043435</v>
      </c>
      <c r="G66" s="42">
        <v>528948</v>
      </c>
    </row>
    <row r="67" spans="1:7" x14ac:dyDescent="0.2">
      <c r="A67" s="44" t="s">
        <v>12</v>
      </c>
      <c r="B67" s="44" t="str">
        <f>VLOOKUP(A67,Recon!A:B,2,FALSE)</f>
        <v>64203</v>
      </c>
      <c r="C67" s="34" t="s">
        <v>3261</v>
      </c>
      <c r="D67" s="36">
        <v>43454</v>
      </c>
      <c r="E67" s="36">
        <v>43435</v>
      </c>
      <c r="F67" s="107" t="str">
        <f t="shared" ref="F67:F130" si="1">B67&amp;E67</f>
        <v>6420343435</v>
      </c>
      <c r="G67" s="42">
        <v>118699</v>
      </c>
    </row>
    <row r="68" spans="1:7" x14ac:dyDescent="0.2">
      <c r="A68" s="44" t="s">
        <v>13</v>
      </c>
      <c r="B68" s="44" t="str">
        <f>VLOOKUP(A68,Recon!A:B,2,FALSE)</f>
        <v>03030</v>
      </c>
      <c r="C68" s="106" t="s">
        <v>3266</v>
      </c>
      <c r="D68" s="107">
        <v>43454</v>
      </c>
      <c r="E68" s="36">
        <v>43435</v>
      </c>
      <c r="F68" s="107" t="str">
        <f t="shared" si="1"/>
        <v>0303043435</v>
      </c>
      <c r="G68" s="111">
        <v>724022</v>
      </c>
    </row>
    <row r="69" spans="1:7" x14ac:dyDescent="0.2">
      <c r="A69" s="44" t="s">
        <v>15</v>
      </c>
      <c r="B69" s="44" t="str">
        <f>VLOOKUP(A69,Recon!A:B,2,FALSE)</f>
        <v>21050</v>
      </c>
      <c r="C69" s="34" t="s">
        <v>3263</v>
      </c>
      <c r="D69" s="36">
        <v>43454</v>
      </c>
      <c r="E69" s="36">
        <v>43435</v>
      </c>
      <c r="F69" s="107" t="str">
        <f t="shared" si="1"/>
        <v>2105043435</v>
      </c>
      <c r="G69" s="42">
        <v>402431</v>
      </c>
    </row>
    <row r="70" spans="1:7" x14ac:dyDescent="0.2">
      <c r="A70" s="44" t="s">
        <v>42</v>
      </c>
      <c r="B70" s="44" t="str">
        <f>VLOOKUP(A70,Recon!A:B,2,FALSE)</f>
        <v>51010</v>
      </c>
      <c r="C70" s="34" t="s">
        <v>3343</v>
      </c>
      <c r="D70" s="36">
        <v>43454</v>
      </c>
      <c r="E70" s="36">
        <v>43435</v>
      </c>
      <c r="F70" s="107" t="str">
        <f t="shared" si="1"/>
        <v>5101043435</v>
      </c>
      <c r="G70" s="42">
        <v>254357</v>
      </c>
    </row>
    <row r="71" spans="1:7" x14ac:dyDescent="0.2">
      <c r="A71" s="44" t="s">
        <v>18</v>
      </c>
      <c r="B71" s="44" t="str">
        <f>VLOOKUP(A71,Recon!A:B,2,FALSE)</f>
        <v>18010</v>
      </c>
      <c r="C71" s="34" t="s">
        <v>3371</v>
      </c>
      <c r="D71" s="36">
        <v>43454</v>
      </c>
      <c r="E71" s="36">
        <v>43435</v>
      </c>
      <c r="F71" s="107" t="str">
        <f t="shared" si="1"/>
        <v>1801043435</v>
      </c>
      <c r="G71" s="42">
        <v>760020</v>
      </c>
    </row>
    <row r="72" spans="1:7" x14ac:dyDescent="0.2">
      <c r="A72" s="44" t="s">
        <v>20</v>
      </c>
      <c r="B72" s="44" t="str">
        <f>VLOOKUP(A72,Recon!A:B,2,FALSE)</f>
        <v>64043</v>
      </c>
      <c r="C72" s="34" t="s">
        <v>3259</v>
      </c>
      <c r="D72" s="36">
        <v>43454</v>
      </c>
      <c r="E72" s="36">
        <v>43435</v>
      </c>
      <c r="F72" s="107" t="str">
        <f t="shared" si="1"/>
        <v>6404343435</v>
      </c>
      <c r="G72" s="42">
        <v>174408</v>
      </c>
    </row>
    <row r="73" spans="1:7" x14ac:dyDescent="0.2">
      <c r="A73" s="44" t="s">
        <v>22</v>
      </c>
      <c r="B73" s="44" t="str">
        <f>VLOOKUP(A73,Recon!A:B,2,FALSE)</f>
        <v>21090</v>
      </c>
      <c r="C73" s="34" t="s">
        <v>3386</v>
      </c>
      <c r="D73" s="36">
        <v>43454</v>
      </c>
      <c r="E73" s="36">
        <v>43435</v>
      </c>
      <c r="F73" s="107" t="str">
        <f t="shared" si="1"/>
        <v>2109043435</v>
      </c>
      <c r="G73" s="42">
        <v>479607</v>
      </c>
    </row>
    <row r="74" spans="1:7" x14ac:dyDescent="0.2">
      <c r="A74" s="44" t="s">
        <v>58</v>
      </c>
      <c r="B74" s="44" t="str">
        <f>VLOOKUP(A74,Recon!A:B,2,FALSE)</f>
        <v>21030</v>
      </c>
      <c r="C74" s="34" t="s">
        <v>3385</v>
      </c>
      <c r="D74" s="36">
        <v>43454</v>
      </c>
      <c r="E74" s="36">
        <v>43435</v>
      </c>
      <c r="F74" s="107" t="str">
        <f t="shared" si="1"/>
        <v>2103043435</v>
      </c>
      <c r="G74" s="42">
        <v>131605</v>
      </c>
    </row>
    <row r="75" spans="1:7" x14ac:dyDescent="0.2">
      <c r="A75" s="44" t="s">
        <v>24</v>
      </c>
      <c r="B75" s="44" t="str">
        <f>VLOOKUP(A75,Recon!A:B,2,FALSE)</f>
        <v>21040</v>
      </c>
      <c r="C75" s="34" t="s">
        <v>3342</v>
      </c>
      <c r="D75" s="36">
        <v>43454</v>
      </c>
      <c r="E75" s="36">
        <v>43435</v>
      </c>
      <c r="F75" s="107" t="str">
        <f t="shared" si="1"/>
        <v>2104043435</v>
      </c>
      <c r="G75" s="42">
        <v>101672</v>
      </c>
    </row>
    <row r="76" spans="1:7" x14ac:dyDescent="0.2">
      <c r="A76" s="44" t="s">
        <v>28</v>
      </c>
      <c r="B76" s="44" t="str">
        <f>VLOOKUP(A76,Recon!A:B,2,FALSE)</f>
        <v>30011</v>
      </c>
      <c r="C76" s="106" t="s">
        <v>3372</v>
      </c>
      <c r="D76" s="107">
        <v>43454</v>
      </c>
      <c r="E76" s="36">
        <v>43435</v>
      </c>
      <c r="F76" s="107" t="str">
        <f t="shared" si="1"/>
        <v>3001143435</v>
      </c>
      <c r="G76" s="111">
        <v>1133834</v>
      </c>
    </row>
    <row r="77" spans="1:7" x14ac:dyDescent="0.2">
      <c r="A77" s="44" t="s">
        <v>32</v>
      </c>
      <c r="B77" s="44" t="str">
        <f>VLOOKUP(A77,Recon!A:B,2,FALSE)</f>
        <v>01010</v>
      </c>
      <c r="C77" s="34" t="s">
        <v>3264</v>
      </c>
      <c r="D77" s="36">
        <v>43454</v>
      </c>
      <c r="E77" s="36">
        <v>43435</v>
      </c>
      <c r="F77" s="107" t="str">
        <f t="shared" si="1"/>
        <v>0101043435</v>
      </c>
      <c r="G77" s="42">
        <v>127015</v>
      </c>
    </row>
    <row r="78" spans="1:7" x14ac:dyDescent="0.2">
      <c r="A78" s="44" t="s">
        <v>33</v>
      </c>
      <c r="B78" s="44" t="str">
        <f>VLOOKUP(A78,Recon!A:B,2,FALSE)</f>
        <v>39031</v>
      </c>
      <c r="C78" s="34" t="s">
        <v>3388</v>
      </c>
      <c r="D78" s="36">
        <v>43454</v>
      </c>
      <c r="E78" s="36">
        <v>43435</v>
      </c>
      <c r="F78" s="107" t="str">
        <f t="shared" si="1"/>
        <v>3903143435</v>
      </c>
      <c r="G78" s="42">
        <v>110866</v>
      </c>
    </row>
    <row r="79" spans="1:7" x14ac:dyDescent="0.2">
      <c r="A79" s="44" t="s">
        <v>38</v>
      </c>
      <c r="B79" s="44" t="str">
        <f>VLOOKUP(A79,Recon!A:B,2,FALSE)</f>
        <v>64103</v>
      </c>
      <c r="C79" s="34" t="s">
        <v>3260</v>
      </c>
      <c r="D79" s="36">
        <v>43454</v>
      </c>
      <c r="E79" s="36">
        <v>43435</v>
      </c>
      <c r="F79" s="107" t="str">
        <f t="shared" si="1"/>
        <v>6410343435</v>
      </c>
      <c r="G79" s="42">
        <v>67764</v>
      </c>
    </row>
    <row r="80" spans="1:7" x14ac:dyDescent="0.2">
      <c r="A80" s="44" t="s">
        <v>43</v>
      </c>
      <c r="B80" s="44" t="str">
        <f>VLOOKUP(A80,Recon!A:B,2,FALSE)</f>
        <v>51020</v>
      </c>
      <c r="C80" s="34" t="s">
        <v>3358</v>
      </c>
      <c r="D80" s="36">
        <v>43454</v>
      </c>
      <c r="E80" s="36">
        <v>43435</v>
      </c>
      <c r="F80" s="107" t="str">
        <f t="shared" si="1"/>
        <v>5102043435</v>
      </c>
      <c r="G80" s="42">
        <v>126951</v>
      </c>
    </row>
    <row r="81" spans="1:7" x14ac:dyDescent="0.2">
      <c r="A81" s="44" t="s">
        <v>47</v>
      </c>
      <c r="B81" s="44" t="str">
        <f>VLOOKUP(A81,Recon!A:B,2,FALSE)</f>
        <v>64153</v>
      </c>
      <c r="C81" s="106" t="s">
        <v>3362</v>
      </c>
      <c r="D81" s="107">
        <v>43454</v>
      </c>
      <c r="E81" s="36">
        <v>43435</v>
      </c>
      <c r="F81" s="107" t="str">
        <f t="shared" si="1"/>
        <v>6415343435</v>
      </c>
      <c r="G81" s="111">
        <v>114825</v>
      </c>
    </row>
    <row r="82" spans="1:7" x14ac:dyDescent="0.2">
      <c r="A82" s="44" t="s">
        <v>50</v>
      </c>
      <c r="B82" s="44" t="str">
        <f>VLOOKUP(A82,Recon!A:B,2,FALSE)</f>
        <v>64163</v>
      </c>
      <c r="C82" s="106" t="s">
        <v>3390</v>
      </c>
      <c r="D82" s="107">
        <v>43454</v>
      </c>
      <c r="E82" s="36">
        <v>43435</v>
      </c>
      <c r="F82" s="107" t="str">
        <f t="shared" si="1"/>
        <v>6416343435</v>
      </c>
      <c r="G82" s="111">
        <v>102863</v>
      </c>
    </row>
    <row r="83" spans="1:7" x14ac:dyDescent="0.2">
      <c r="A83" s="44" t="s">
        <v>51</v>
      </c>
      <c r="B83" s="44" t="str">
        <f>VLOOKUP(A83,Recon!A:B,2,FALSE)</f>
        <v>64193</v>
      </c>
      <c r="C83" s="106" t="s">
        <v>3363</v>
      </c>
      <c r="D83" s="107">
        <v>43454</v>
      </c>
      <c r="E83" s="36">
        <v>43435</v>
      </c>
      <c r="F83" s="107" t="str">
        <f t="shared" si="1"/>
        <v>6419343435</v>
      </c>
      <c r="G83" s="111">
        <v>53828</v>
      </c>
    </row>
    <row r="84" spans="1:7" x14ac:dyDescent="0.2">
      <c r="A84" s="44" t="s">
        <v>1439</v>
      </c>
      <c r="B84" s="44" t="str">
        <f>VLOOKUP(A84,Recon!A:B,2,FALSE)</f>
        <v>59010</v>
      </c>
      <c r="C84" s="34" t="s">
        <v>3359</v>
      </c>
      <c r="D84" s="36">
        <v>43454</v>
      </c>
      <c r="E84" s="36">
        <v>43435</v>
      </c>
      <c r="F84" s="107" t="str">
        <f t="shared" si="1"/>
        <v>5901043435</v>
      </c>
      <c r="G84" s="42">
        <v>47950</v>
      </c>
    </row>
    <row r="85" spans="1:7" x14ac:dyDescent="0.2">
      <c r="A85" s="44" t="s">
        <v>55</v>
      </c>
      <c r="B85" s="44" t="str">
        <f>VLOOKUP(A85,Recon!A:B,2,FALSE)</f>
        <v>38010</v>
      </c>
      <c r="C85" s="106" t="s">
        <v>3265</v>
      </c>
      <c r="D85" s="107">
        <v>43454</v>
      </c>
      <c r="E85" s="36">
        <v>43435</v>
      </c>
      <c r="F85" s="107" t="str">
        <f t="shared" si="1"/>
        <v>3801043435</v>
      </c>
      <c r="G85" s="42">
        <v>47604</v>
      </c>
    </row>
    <row r="86" spans="1:7" x14ac:dyDescent="0.2">
      <c r="A86" s="44" t="s">
        <v>25</v>
      </c>
      <c r="B86" s="44" t="str">
        <f>VLOOKUP(A86,Recon!A:B,2,FALSE)</f>
        <v>62060</v>
      </c>
      <c r="C86" s="34" t="s">
        <v>3276</v>
      </c>
      <c r="D86" s="36">
        <v>43454</v>
      </c>
      <c r="E86" s="36">
        <v>43435</v>
      </c>
      <c r="F86" s="107" t="str">
        <f t="shared" si="1"/>
        <v>6206043435</v>
      </c>
      <c r="G86" s="42">
        <v>304671</v>
      </c>
    </row>
    <row r="87" spans="1:7" x14ac:dyDescent="0.2">
      <c r="A87" s="44" t="s">
        <v>59</v>
      </c>
      <c r="B87" s="44" t="str">
        <f>VLOOKUP(A87,Recon!A:B,2,FALSE)</f>
        <v>62040</v>
      </c>
      <c r="C87" s="34" t="s">
        <v>3373</v>
      </c>
      <c r="D87" s="36">
        <v>43454</v>
      </c>
      <c r="E87" s="36">
        <v>43435</v>
      </c>
      <c r="F87" s="107" t="str">
        <f t="shared" si="1"/>
        <v>6204043435</v>
      </c>
      <c r="G87" s="42">
        <v>103415</v>
      </c>
    </row>
    <row r="88" spans="1:7" x14ac:dyDescent="0.2">
      <c r="A88" s="44" t="s">
        <v>29</v>
      </c>
      <c r="B88" s="44" t="str">
        <f>VLOOKUP(A88,Recon!A:B,2,FALSE)</f>
        <v>62050</v>
      </c>
      <c r="C88" s="34" t="s">
        <v>3389</v>
      </c>
      <c r="D88" s="36">
        <v>43454</v>
      </c>
      <c r="E88" s="36">
        <v>43435</v>
      </c>
      <c r="F88" s="107" t="str">
        <f t="shared" si="1"/>
        <v>6205043435</v>
      </c>
      <c r="G88" s="42">
        <v>244668</v>
      </c>
    </row>
    <row r="89" spans="1:7" x14ac:dyDescent="0.2">
      <c r="A89" s="44" t="s">
        <v>56</v>
      </c>
      <c r="B89" s="44" t="str">
        <f>VLOOKUP(A89,Recon!A:B,2,FALSE)</f>
        <v>21490</v>
      </c>
      <c r="C89" s="106" t="s">
        <v>3387</v>
      </c>
      <c r="D89" s="107">
        <v>43454</v>
      </c>
      <c r="E89" s="36">
        <v>43435</v>
      </c>
      <c r="F89" s="107" t="str">
        <f t="shared" si="1"/>
        <v>2149043435</v>
      </c>
      <c r="G89" s="111">
        <v>43325</v>
      </c>
    </row>
    <row r="90" spans="1:7" x14ac:dyDescent="0.2">
      <c r="A90" s="44" t="s">
        <v>56</v>
      </c>
      <c r="B90" s="44" t="str">
        <f>VLOOKUP(A90,Recon!A:B,2,FALSE)</f>
        <v>21490</v>
      </c>
      <c r="C90" s="106" t="s">
        <v>3387</v>
      </c>
      <c r="D90" s="107">
        <v>43454</v>
      </c>
      <c r="E90" s="36">
        <v>43435</v>
      </c>
      <c r="F90" s="107" t="str">
        <f t="shared" si="1"/>
        <v>2149043435</v>
      </c>
      <c r="G90" s="111">
        <v>89394</v>
      </c>
    </row>
    <row r="91" spans="1:7" x14ac:dyDescent="0.2">
      <c r="A91" s="44" t="s">
        <v>57</v>
      </c>
      <c r="B91" s="44" t="str">
        <f>VLOOKUP(A91,Recon!A:B,2,FALSE)</f>
        <v>01070</v>
      </c>
      <c r="C91" s="34" t="s">
        <v>3329</v>
      </c>
      <c r="D91" s="36">
        <v>43454</v>
      </c>
      <c r="E91" s="36">
        <v>43435</v>
      </c>
      <c r="F91" s="107" t="str">
        <f t="shared" si="1"/>
        <v>0107043435</v>
      </c>
      <c r="G91" s="42">
        <v>317629</v>
      </c>
    </row>
    <row r="92" spans="1:7" x14ac:dyDescent="0.2">
      <c r="A92" s="44" t="s">
        <v>60</v>
      </c>
      <c r="B92" s="44" t="str">
        <f>VLOOKUP(A92,Recon!A:B,2,FALSE)</f>
        <v>80010</v>
      </c>
      <c r="C92" s="34" t="s">
        <v>2</v>
      </c>
      <c r="D92" s="36">
        <v>43460</v>
      </c>
      <c r="E92" s="36">
        <v>43435</v>
      </c>
      <c r="F92" s="107" t="str">
        <f t="shared" si="1"/>
        <v>8001043435</v>
      </c>
      <c r="G92" s="42">
        <v>195119</v>
      </c>
    </row>
    <row r="93" spans="1:7" x14ac:dyDescent="0.2">
      <c r="A93" s="44" t="s">
        <v>61</v>
      </c>
      <c r="B93" s="44" t="str">
        <f>VLOOKUP(A93,Recon!A:B,2,FALSE)</f>
        <v>66060</v>
      </c>
      <c r="C93" s="34" t="s">
        <v>180</v>
      </c>
      <c r="D93" s="36">
        <v>43460</v>
      </c>
      <c r="E93" s="36">
        <v>43435</v>
      </c>
      <c r="F93" s="107" t="str">
        <f t="shared" si="1"/>
        <v>6606043435</v>
      </c>
      <c r="G93" s="42">
        <v>15502</v>
      </c>
    </row>
    <row r="94" spans="1:7" x14ac:dyDescent="0.2">
      <c r="A94" s="44" t="s">
        <v>41</v>
      </c>
      <c r="B94" s="44" t="str">
        <f>VLOOKUP(A94,Recon!A:B,2,FALSE)</f>
        <v>35010</v>
      </c>
      <c r="C94" s="34" t="s">
        <v>3268</v>
      </c>
      <c r="D94" s="36">
        <v>43462</v>
      </c>
      <c r="E94" s="36">
        <v>43435</v>
      </c>
      <c r="F94" s="107" t="str">
        <f t="shared" si="1"/>
        <v>3501043435</v>
      </c>
      <c r="G94" s="42">
        <v>-1065705</v>
      </c>
    </row>
    <row r="95" spans="1:7" x14ac:dyDescent="0.2">
      <c r="A95" s="44" t="s">
        <v>60</v>
      </c>
      <c r="B95" s="44" t="str">
        <f>VLOOKUP(A95,Recon!A:B,2,FALSE)</f>
        <v>80010</v>
      </c>
      <c r="C95" s="34" t="s">
        <v>2</v>
      </c>
      <c r="D95" s="36">
        <v>43487</v>
      </c>
      <c r="E95" s="36">
        <v>43466</v>
      </c>
      <c r="F95" s="107" t="str">
        <f t="shared" si="1"/>
        <v>8001043466</v>
      </c>
      <c r="G95" s="42">
        <v>347674</v>
      </c>
    </row>
    <row r="96" spans="1:7" x14ac:dyDescent="0.2">
      <c r="A96" s="44" t="s">
        <v>6</v>
      </c>
      <c r="B96" s="44" t="str">
        <f>VLOOKUP(A96,Recon!A:B,2,FALSE)</f>
        <v>01020</v>
      </c>
      <c r="C96" s="106" t="s">
        <v>3048</v>
      </c>
      <c r="D96" s="107">
        <v>43488</v>
      </c>
      <c r="E96" s="36">
        <v>43466</v>
      </c>
      <c r="F96" s="107" t="str">
        <f t="shared" si="1"/>
        <v>0102043466</v>
      </c>
      <c r="G96" s="111">
        <v>545417</v>
      </c>
    </row>
    <row r="97" spans="1:7" x14ac:dyDescent="0.2">
      <c r="A97" s="44" t="s">
        <v>7</v>
      </c>
      <c r="B97" s="44" t="str">
        <f>VLOOKUP(A97,Recon!A:B,2,FALSE)</f>
        <v>03060</v>
      </c>
      <c r="C97" s="34" t="s">
        <v>3384</v>
      </c>
      <c r="D97" s="36">
        <v>43488</v>
      </c>
      <c r="E97" s="36">
        <v>43466</v>
      </c>
      <c r="F97" s="107" t="str">
        <f t="shared" si="1"/>
        <v>0306043466</v>
      </c>
      <c r="G97" s="42">
        <v>650340</v>
      </c>
    </row>
    <row r="98" spans="1:7" x14ac:dyDescent="0.2">
      <c r="A98" s="44" t="s">
        <v>8</v>
      </c>
      <c r="B98" s="44" t="str">
        <f>VLOOKUP(A98,Recon!A:B,2,FALSE)</f>
        <v>01030</v>
      </c>
      <c r="C98" s="106" t="s">
        <v>3357</v>
      </c>
      <c r="D98" s="107">
        <v>43488</v>
      </c>
      <c r="E98" s="36">
        <v>43466</v>
      </c>
      <c r="F98" s="107" t="str">
        <f t="shared" si="1"/>
        <v>0103043466</v>
      </c>
      <c r="G98" s="111">
        <v>144325</v>
      </c>
    </row>
    <row r="99" spans="1:7" x14ac:dyDescent="0.2">
      <c r="A99" s="44" t="s">
        <v>10</v>
      </c>
      <c r="B99" s="44" t="str">
        <f>VLOOKUP(A99,Recon!A:B,2,FALSE)</f>
        <v>01040</v>
      </c>
      <c r="C99" s="106" t="s">
        <v>3370</v>
      </c>
      <c r="D99" s="107">
        <v>43488</v>
      </c>
      <c r="E99" s="36">
        <v>43466</v>
      </c>
      <c r="F99" s="107" t="str">
        <f t="shared" si="1"/>
        <v>0104043466</v>
      </c>
      <c r="G99" s="111">
        <v>233277</v>
      </c>
    </row>
    <row r="100" spans="1:7" x14ac:dyDescent="0.2">
      <c r="A100" s="44" t="s">
        <v>21</v>
      </c>
      <c r="B100" s="44" t="str">
        <f>VLOOKUP(A100,Recon!A:B,2,FALSE)</f>
        <v>03010</v>
      </c>
      <c r="C100" s="34" t="s">
        <v>3330</v>
      </c>
      <c r="D100" s="36">
        <v>43488</v>
      </c>
      <c r="E100" s="36">
        <v>43466</v>
      </c>
      <c r="F100" s="107" t="str">
        <f t="shared" si="1"/>
        <v>0301043466</v>
      </c>
      <c r="G100" s="42">
        <v>127526</v>
      </c>
    </row>
    <row r="101" spans="1:7" x14ac:dyDescent="0.2">
      <c r="A101" s="44" t="s">
        <v>31</v>
      </c>
      <c r="B101" s="44" t="str">
        <f>VLOOKUP(A101,Recon!A:B,2,FALSE)</f>
        <v>03040</v>
      </c>
      <c r="C101" s="106" t="s">
        <v>3277</v>
      </c>
      <c r="D101" s="36">
        <v>43488</v>
      </c>
      <c r="E101" s="36">
        <v>43466</v>
      </c>
      <c r="F101" s="107" t="str">
        <f t="shared" si="1"/>
        <v>0304043466</v>
      </c>
      <c r="G101" s="42">
        <v>246026</v>
      </c>
    </row>
    <row r="102" spans="1:7" x14ac:dyDescent="0.2">
      <c r="A102" s="44" t="s">
        <v>9</v>
      </c>
      <c r="B102" s="44" t="str">
        <f>VLOOKUP(A102,Recon!A:B,2,FALSE)</f>
        <v>07020</v>
      </c>
      <c r="C102" s="34" t="s">
        <v>3262</v>
      </c>
      <c r="D102" s="36">
        <v>43488</v>
      </c>
      <c r="E102" s="36">
        <v>43466</v>
      </c>
      <c r="F102" s="107" t="str">
        <f t="shared" si="1"/>
        <v>0702043466</v>
      </c>
      <c r="G102" s="42">
        <v>538480</v>
      </c>
    </row>
    <row r="103" spans="1:7" x14ac:dyDescent="0.2">
      <c r="A103" s="44" t="s">
        <v>12</v>
      </c>
      <c r="B103" s="44" t="str">
        <f>VLOOKUP(A103,Recon!A:B,2,FALSE)</f>
        <v>64203</v>
      </c>
      <c r="C103" s="34" t="s">
        <v>3261</v>
      </c>
      <c r="D103" s="36">
        <v>43488</v>
      </c>
      <c r="E103" s="36">
        <v>43466</v>
      </c>
      <c r="F103" s="107" t="str">
        <f t="shared" si="1"/>
        <v>6420343466</v>
      </c>
      <c r="G103" s="42">
        <v>144752</v>
      </c>
    </row>
    <row r="104" spans="1:7" x14ac:dyDescent="0.2">
      <c r="A104" s="44" t="s">
        <v>13</v>
      </c>
      <c r="B104" s="44" t="str">
        <f>VLOOKUP(A104,Recon!A:B,2,FALSE)</f>
        <v>03030</v>
      </c>
      <c r="C104" s="34" t="s">
        <v>3266</v>
      </c>
      <c r="D104" s="36">
        <v>43488</v>
      </c>
      <c r="E104" s="36">
        <v>43466</v>
      </c>
      <c r="F104" s="107" t="str">
        <f t="shared" si="1"/>
        <v>0303043466</v>
      </c>
      <c r="G104" s="42">
        <v>686282</v>
      </c>
    </row>
    <row r="105" spans="1:7" x14ac:dyDescent="0.2">
      <c r="A105" s="44" t="s">
        <v>15</v>
      </c>
      <c r="B105" s="44" t="str">
        <f>VLOOKUP(A105,Recon!A:B,2,FALSE)</f>
        <v>21050</v>
      </c>
      <c r="C105" s="34" t="s">
        <v>3263</v>
      </c>
      <c r="D105" s="36">
        <v>43488</v>
      </c>
      <c r="E105" s="36">
        <v>43466</v>
      </c>
      <c r="F105" s="107" t="str">
        <f t="shared" si="1"/>
        <v>2105043466</v>
      </c>
      <c r="G105" s="42">
        <v>553401</v>
      </c>
    </row>
    <row r="106" spans="1:7" x14ac:dyDescent="0.2">
      <c r="A106" s="44" t="s">
        <v>5</v>
      </c>
      <c r="B106" s="44" t="str">
        <f>VLOOKUP(A106,Recon!A:B,2,FALSE)</f>
        <v>21080</v>
      </c>
      <c r="C106" s="106" t="s">
        <v>3392</v>
      </c>
      <c r="D106" s="107">
        <v>43488</v>
      </c>
      <c r="E106" s="36">
        <v>43466</v>
      </c>
      <c r="F106" s="107" t="str">
        <f t="shared" si="1"/>
        <v>2108043466</v>
      </c>
      <c r="G106" s="111">
        <v>159373</v>
      </c>
    </row>
    <row r="107" spans="1:7" x14ac:dyDescent="0.2">
      <c r="A107" s="44" t="s">
        <v>42</v>
      </c>
      <c r="B107" s="44" t="str">
        <f>VLOOKUP(A107,Recon!A:B,2,FALSE)</f>
        <v>51010</v>
      </c>
      <c r="C107" s="34" t="s">
        <v>3343</v>
      </c>
      <c r="D107" s="36">
        <v>43488</v>
      </c>
      <c r="E107" s="36">
        <v>43466</v>
      </c>
      <c r="F107" s="107" t="str">
        <f t="shared" si="1"/>
        <v>5101043466</v>
      </c>
      <c r="G107" s="42">
        <v>252301</v>
      </c>
    </row>
    <row r="108" spans="1:7" x14ac:dyDescent="0.2">
      <c r="A108" s="44" t="s">
        <v>16</v>
      </c>
      <c r="B108" s="44" t="str">
        <f>VLOOKUP(A108,Recon!A:B,2,FALSE)</f>
        <v>15010</v>
      </c>
      <c r="C108" s="106" t="s">
        <v>3374</v>
      </c>
      <c r="D108" s="107">
        <v>43488</v>
      </c>
      <c r="E108" s="36">
        <v>43466</v>
      </c>
      <c r="F108" s="107" t="str">
        <f t="shared" si="1"/>
        <v>1501043466</v>
      </c>
      <c r="G108" s="111">
        <v>156405</v>
      </c>
    </row>
    <row r="109" spans="1:7" x14ac:dyDescent="0.2">
      <c r="A109" s="44" t="s">
        <v>18</v>
      </c>
      <c r="B109" s="44" t="str">
        <f>VLOOKUP(A109,Recon!A:B,2,FALSE)</f>
        <v>18010</v>
      </c>
      <c r="C109" s="106" t="s">
        <v>3371</v>
      </c>
      <c r="D109" s="107">
        <v>43488</v>
      </c>
      <c r="E109" s="36">
        <v>43466</v>
      </c>
      <c r="F109" s="107" t="str">
        <f t="shared" si="1"/>
        <v>1801043466</v>
      </c>
      <c r="G109" s="42">
        <v>758513</v>
      </c>
    </row>
    <row r="110" spans="1:7" x14ac:dyDescent="0.2">
      <c r="A110" s="44" t="s">
        <v>924</v>
      </c>
      <c r="B110" s="44" t="str">
        <f>VLOOKUP(A110,Recon!A:B,2,FALSE)</f>
        <v>34010</v>
      </c>
      <c r="C110" s="106" t="s">
        <v>3395</v>
      </c>
      <c r="D110" s="107">
        <v>43488</v>
      </c>
      <c r="E110" s="36">
        <v>43466</v>
      </c>
      <c r="F110" s="107" t="str">
        <f t="shared" si="1"/>
        <v>3401043466</v>
      </c>
      <c r="G110" s="42">
        <v>233448</v>
      </c>
    </row>
    <row r="111" spans="1:7" x14ac:dyDescent="0.2">
      <c r="A111" s="44" t="s">
        <v>20</v>
      </c>
      <c r="B111" s="44" t="str">
        <f>VLOOKUP(A111,Recon!A:B,2,FALSE)</f>
        <v>64043</v>
      </c>
      <c r="C111" s="106" t="s">
        <v>3259</v>
      </c>
      <c r="D111" s="107">
        <v>43488</v>
      </c>
      <c r="E111" s="36">
        <v>43466</v>
      </c>
      <c r="F111" s="107" t="str">
        <f t="shared" si="1"/>
        <v>6404343466</v>
      </c>
      <c r="G111" s="111">
        <v>129479</v>
      </c>
    </row>
    <row r="112" spans="1:7" x14ac:dyDescent="0.2">
      <c r="A112" s="44" t="s">
        <v>30</v>
      </c>
      <c r="B112" s="44" t="str">
        <f>VLOOKUP(A112,Recon!A:B,2,FALSE)</f>
        <v>21085</v>
      </c>
      <c r="C112" s="106" t="s">
        <v>3393</v>
      </c>
      <c r="D112" s="107">
        <v>43488</v>
      </c>
      <c r="E112" s="36">
        <v>43466</v>
      </c>
      <c r="F112" s="107" t="str">
        <f t="shared" si="1"/>
        <v>2108543466</v>
      </c>
      <c r="G112" s="111">
        <v>236318</v>
      </c>
    </row>
    <row r="113" spans="1:7" x14ac:dyDescent="0.2">
      <c r="A113" s="44" t="s">
        <v>58</v>
      </c>
      <c r="B113" s="44" t="str">
        <f>VLOOKUP(A113,Recon!A:B,2,FALSE)</f>
        <v>21030</v>
      </c>
      <c r="C113" s="34" t="s">
        <v>3385</v>
      </c>
      <c r="D113" s="36">
        <v>43488</v>
      </c>
      <c r="E113" s="36">
        <v>43466</v>
      </c>
      <c r="F113" s="107" t="str">
        <f t="shared" si="1"/>
        <v>2103043466</v>
      </c>
      <c r="G113" s="42">
        <v>133967</v>
      </c>
    </row>
    <row r="114" spans="1:7" x14ac:dyDescent="0.2">
      <c r="A114" s="44" t="s">
        <v>24</v>
      </c>
      <c r="B114" s="44" t="str">
        <f>VLOOKUP(A114,Recon!A:B,2,FALSE)</f>
        <v>21040</v>
      </c>
      <c r="C114" s="34" t="s">
        <v>3342</v>
      </c>
      <c r="D114" s="36">
        <v>43488</v>
      </c>
      <c r="E114" s="36">
        <v>43466</v>
      </c>
      <c r="F114" s="107" t="str">
        <f t="shared" si="1"/>
        <v>2104043466</v>
      </c>
      <c r="G114" s="42">
        <v>107496</v>
      </c>
    </row>
    <row r="115" spans="1:7" x14ac:dyDescent="0.2">
      <c r="A115" s="44" t="s">
        <v>591</v>
      </c>
      <c r="B115" s="44" t="str">
        <f>VLOOKUP(A115,Recon!A:B,2,FALSE)</f>
        <v>19205</v>
      </c>
      <c r="C115" s="34" t="s">
        <v>3391</v>
      </c>
      <c r="D115" s="36">
        <v>43488</v>
      </c>
      <c r="E115" s="36">
        <v>43466</v>
      </c>
      <c r="F115" s="107" t="str">
        <f t="shared" si="1"/>
        <v>1920543466</v>
      </c>
      <c r="G115" s="42">
        <v>165154</v>
      </c>
    </row>
    <row r="116" spans="1:7" x14ac:dyDescent="0.2">
      <c r="A116" s="44" t="s">
        <v>11</v>
      </c>
      <c r="B116" s="44" t="str">
        <f>VLOOKUP(A116,Recon!A:B,2,FALSE)</f>
        <v>22010</v>
      </c>
      <c r="C116" s="34" t="s">
        <v>3394</v>
      </c>
      <c r="D116" s="36">
        <v>43488</v>
      </c>
      <c r="E116" s="36">
        <v>43466</v>
      </c>
      <c r="F116" s="107" t="str">
        <f t="shared" si="1"/>
        <v>2201043466</v>
      </c>
      <c r="G116" s="42">
        <v>379700</v>
      </c>
    </row>
    <row r="117" spans="1:7" x14ac:dyDescent="0.2">
      <c r="A117" s="44" t="s">
        <v>28</v>
      </c>
      <c r="B117" s="44" t="str">
        <f>VLOOKUP(A117,Recon!A:B,2,FALSE)</f>
        <v>30011</v>
      </c>
      <c r="C117" s="106" t="s">
        <v>3372</v>
      </c>
      <c r="D117" s="107">
        <v>43488</v>
      </c>
      <c r="E117" s="36">
        <v>43466</v>
      </c>
      <c r="F117" s="107" t="str">
        <f t="shared" si="1"/>
        <v>3001143466</v>
      </c>
      <c r="G117" s="111">
        <v>1019554</v>
      </c>
    </row>
    <row r="118" spans="1:7" x14ac:dyDescent="0.2">
      <c r="A118" s="44" t="s">
        <v>37</v>
      </c>
      <c r="B118" s="44" t="str">
        <f>VLOOKUP(A118,Recon!A:B,2,FALSE)</f>
        <v>64093</v>
      </c>
      <c r="C118" s="34" t="s">
        <v>3397</v>
      </c>
      <c r="D118" s="36">
        <v>43488</v>
      </c>
      <c r="E118" s="36">
        <v>43466</v>
      </c>
      <c r="F118" s="107" t="str">
        <f t="shared" si="1"/>
        <v>6409343466</v>
      </c>
      <c r="G118" s="42">
        <v>53280</v>
      </c>
    </row>
    <row r="119" spans="1:7" x14ac:dyDescent="0.2">
      <c r="A119" s="44" t="s">
        <v>38</v>
      </c>
      <c r="B119" s="44" t="str">
        <f>VLOOKUP(A119,Recon!A:B,2,FALSE)</f>
        <v>64103</v>
      </c>
      <c r="C119" s="34" t="s">
        <v>3260</v>
      </c>
      <c r="D119" s="36">
        <v>43488</v>
      </c>
      <c r="E119" s="36">
        <v>43466</v>
      </c>
      <c r="F119" s="107" t="str">
        <f t="shared" si="1"/>
        <v>6410343466</v>
      </c>
      <c r="G119" s="42">
        <v>67765</v>
      </c>
    </row>
    <row r="120" spans="1:7" x14ac:dyDescent="0.2">
      <c r="A120" s="44" t="s">
        <v>41</v>
      </c>
      <c r="B120" s="44" t="str">
        <f>VLOOKUP(A120,Recon!A:B,2,FALSE)</f>
        <v>35010</v>
      </c>
      <c r="C120" s="106" t="s">
        <v>3268</v>
      </c>
      <c r="D120" s="107">
        <v>43488</v>
      </c>
      <c r="E120" s="36">
        <v>43466</v>
      </c>
      <c r="F120" s="107" t="str">
        <f t="shared" si="1"/>
        <v>3501043466</v>
      </c>
      <c r="G120" s="42">
        <v>1183445</v>
      </c>
    </row>
    <row r="121" spans="1:7" x14ac:dyDescent="0.2">
      <c r="A121" s="44" t="s">
        <v>43</v>
      </c>
      <c r="B121" s="44" t="str">
        <f>VLOOKUP(A121,Recon!A:B,2,FALSE)</f>
        <v>51020</v>
      </c>
      <c r="C121" s="106" t="s">
        <v>3358</v>
      </c>
      <c r="D121" s="107">
        <v>43488</v>
      </c>
      <c r="E121" s="36">
        <v>43466</v>
      </c>
      <c r="F121" s="107" t="str">
        <f t="shared" si="1"/>
        <v>5102043466</v>
      </c>
      <c r="G121" s="111">
        <v>129054</v>
      </c>
    </row>
    <row r="122" spans="1:7" x14ac:dyDescent="0.2">
      <c r="A122" s="44" t="s">
        <v>46</v>
      </c>
      <c r="B122" s="44" t="str">
        <f>VLOOKUP(A122,Recon!A:B,2,FALSE)</f>
        <v>64143</v>
      </c>
      <c r="C122" s="34" t="s">
        <v>3361</v>
      </c>
      <c r="D122" s="36">
        <v>43488</v>
      </c>
      <c r="E122" s="36">
        <v>43466</v>
      </c>
      <c r="F122" s="107" t="str">
        <f t="shared" si="1"/>
        <v>6414343466</v>
      </c>
      <c r="G122" s="42">
        <v>22522</v>
      </c>
    </row>
    <row r="123" spans="1:7" x14ac:dyDescent="0.2">
      <c r="A123" s="44" t="s">
        <v>47</v>
      </c>
      <c r="B123" s="44" t="str">
        <f>VLOOKUP(A123,Recon!A:B,2,FALSE)</f>
        <v>64153</v>
      </c>
      <c r="C123" s="34" t="s">
        <v>3362</v>
      </c>
      <c r="D123" s="36">
        <v>43488</v>
      </c>
      <c r="E123" s="36">
        <v>43466</v>
      </c>
      <c r="F123" s="107" t="str">
        <f t="shared" si="1"/>
        <v>6415343466</v>
      </c>
      <c r="G123" s="42">
        <v>146908</v>
      </c>
    </row>
    <row r="124" spans="1:7" x14ac:dyDescent="0.2">
      <c r="A124" s="44" t="s">
        <v>51</v>
      </c>
      <c r="B124" s="44" t="str">
        <f>VLOOKUP(A124,Recon!A:B,2,FALSE)</f>
        <v>64193</v>
      </c>
      <c r="C124" s="34" t="s">
        <v>3363</v>
      </c>
      <c r="D124" s="36">
        <v>43488</v>
      </c>
      <c r="E124" s="36">
        <v>43466</v>
      </c>
      <c r="F124" s="107" t="str">
        <f t="shared" si="1"/>
        <v>6419343466</v>
      </c>
      <c r="G124" s="42">
        <v>55576</v>
      </c>
    </row>
    <row r="125" spans="1:7" x14ac:dyDescent="0.2">
      <c r="A125" s="44" t="s">
        <v>1439</v>
      </c>
      <c r="B125" s="44" t="str">
        <f>VLOOKUP(A125,Recon!A:B,2,FALSE)</f>
        <v>59010</v>
      </c>
      <c r="C125" s="106" t="s">
        <v>3359</v>
      </c>
      <c r="D125" s="36">
        <v>43488</v>
      </c>
      <c r="E125" s="36">
        <v>43466</v>
      </c>
      <c r="F125" s="107" t="str">
        <f t="shared" si="1"/>
        <v>5901043466</v>
      </c>
      <c r="G125" s="42">
        <v>47950</v>
      </c>
    </row>
    <row r="126" spans="1:7" x14ac:dyDescent="0.2">
      <c r="A126" s="44" t="s">
        <v>52</v>
      </c>
      <c r="B126" s="44" t="str">
        <f>VLOOKUP(A126,Recon!A:B,2,FALSE)</f>
        <v>35020</v>
      </c>
      <c r="C126" s="34" t="s">
        <v>3396</v>
      </c>
      <c r="D126" s="36">
        <v>43488</v>
      </c>
      <c r="E126" s="36">
        <v>43466</v>
      </c>
      <c r="F126" s="107" t="str">
        <f t="shared" si="1"/>
        <v>3502043466</v>
      </c>
      <c r="G126" s="42">
        <v>207396</v>
      </c>
    </row>
    <row r="127" spans="1:7" x14ac:dyDescent="0.2">
      <c r="A127" s="44" t="s">
        <v>55</v>
      </c>
      <c r="B127" s="44" t="str">
        <f>VLOOKUP(A127,Recon!A:B,2,FALSE)</f>
        <v>38010</v>
      </c>
      <c r="C127" s="34" t="s">
        <v>3265</v>
      </c>
      <c r="D127" s="36">
        <v>43488</v>
      </c>
      <c r="E127" s="36">
        <v>43466</v>
      </c>
      <c r="F127" s="107" t="str">
        <f t="shared" si="1"/>
        <v>3801043466</v>
      </c>
      <c r="G127" s="42">
        <v>55748</v>
      </c>
    </row>
    <row r="128" spans="1:7" x14ac:dyDescent="0.2">
      <c r="A128" s="44" t="s">
        <v>25</v>
      </c>
      <c r="B128" s="44" t="str">
        <f>VLOOKUP(A128,Recon!A:B,2,FALSE)</f>
        <v>62060</v>
      </c>
      <c r="C128" s="106" t="s">
        <v>3276</v>
      </c>
      <c r="D128" s="36">
        <v>43488</v>
      </c>
      <c r="E128" s="36">
        <v>43466</v>
      </c>
      <c r="F128" s="107" t="str">
        <f t="shared" si="1"/>
        <v>6206043466</v>
      </c>
      <c r="G128" s="42">
        <v>305441</v>
      </c>
    </row>
    <row r="129" spans="1:7" x14ac:dyDescent="0.2">
      <c r="A129" s="44" t="s">
        <v>59</v>
      </c>
      <c r="B129" s="44" t="str">
        <f>VLOOKUP(A129,Recon!A:B,2,FALSE)</f>
        <v>62040</v>
      </c>
      <c r="C129" s="106" t="s">
        <v>3373</v>
      </c>
      <c r="D129" s="36">
        <v>43488</v>
      </c>
      <c r="E129" s="36">
        <v>43466</v>
      </c>
      <c r="F129" s="107" t="str">
        <f t="shared" si="1"/>
        <v>6204043466</v>
      </c>
      <c r="G129" s="42">
        <v>71825</v>
      </c>
    </row>
    <row r="130" spans="1:7" x14ac:dyDescent="0.2">
      <c r="A130" s="44" t="s">
        <v>56</v>
      </c>
      <c r="B130" s="44" t="str">
        <f>VLOOKUP(A130,Recon!A:B,2,FALSE)</f>
        <v>21490</v>
      </c>
      <c r="C130" s="34" t="s">
        <v>3387</v>
      </c>
      <c r="D130" s="36">
        <v>43488</v>
      </c>
      <c r="E130" s="36">
        <v>43466</v>
      </c>
      <c r="F130" s="107" t="str">
        <f t="shared" si="1"/>
        <v>2149043466</v>
      </c>
      <c r="G130" s="42">
        <v>39618</v>
      </c>
    </row>
    <row r="131" spans="1:7" x14ac:dyDescent="0.2">
      <c r="A131" s="44" t="s">
        <v>57</v>
      </c>
      <c r="B131" s="44" t="str">
        <f>VLOOKUP(A131,Recon!A:B,2,FALSE)</f>
        <v>01070</v>
      </c>
      <c r="C131" s="106" t="s">
        <v>3329</v>
      </c>
      <c r="D131" s="36">
        <v>43488</v>
      </c>
      <c r="E131" s="36">
        <v>43466</v>
      </c>
      <c r="F131" s="107" t="str">
        <f t="shared" ref="F131:F194" si="2">B131&amp;E131</f>
        <v>0107043466</v>
      </c>
      <c r="G131" s="42">
        <v>175069</v>
      </c>
    </row>
    <row r="132" spans="1:7" x14ac:dyDescent="0.2">
      <c r="A132" s="44" t="s">
        <v>6</v>
      </c>
      <c r="B132" s="44" t="str">
        <f>VLOOKUP(A132,Recon!A:B,2,FALSE)</f>
        <v>01020</v>
      </c>
      <c r="C132" s="34" t="s">
        <v>3048</v>
      </c>
      <c r="D132" s="36">
        <v>43521</v>
      </c>
      <c r="E132" s="36">
        <v>43497</v>
      </c>
      <c r="F132" s="107" t="str">
        <f t="shared" si="2"/>
        <v>0102043497</v>
      </c>
      <c r="G132" s="42">
        <v>532360</v>
      </c>
    </row>
    <row r="133" spans="1:7" x14ac:dyDescent="0.2">
      <c r="A133" s="44" t="s">
        <v>7</v>
      </c>
      <c r="B133" s="44" t="str">
        <f>VLOOKUP(A133,Recon!A:B,2,FALSE)</f>
        <v>03060</v>
      </c>
      <c r="C133" s="34" t="s">
        <v>3384</v>
      </c>
      <c r="D133" s="36">
        <v>43521</v>
      </c>
      <c r="E133" s="36">
        <v>43497</v>
      </c>
      <c r="F133" s="107" t="str">
        <f t="shared" si="2"/>
        <v>0306043497</v>
      </c>
      <c r="G133" s="42">
        <v>764348</v>
      </c>
    </row>
    <row r="134" spans="1:7" x14ac:dyDescent="0.2">
      <c r="A134" s="44" t="s">
        <v>8</v>
      </c>
      <c r="B134" s="44" t="str">
        <f>VLOOKUP(A134,Recon!A:B,2,FALSE)</f>
        <v>01030</v>
      </c>
      <c r="C134" s="34" t="s">
        <v>3357</v>
      </c>
      <c r="D134" s="36">
        <v>43521</v>
      </c>
      <c r="E134" s="36">
        <v>43497</v>
      </c>
      <c r="F134" s="107" t="str">
        <f t="shared" si="2"/>
        <v>0103043497</v>
      </c>
      <c r="G134" s="42">
        <v>151979</v>
      </c>
    </row>
    <row r="135" spans="1:7" x14ac:dyDescent="0.2">
      <c r="A135" s="44" t="s">
        <v>10</v>
      </c>
      <c r="B135" s="44" t="str">
        <f>VLOOKUP(A135,Recon!A:B,2,FALSE)</f>
        <v>01040</v>
      </c>
      <c r="C135" s="34" t="s">
        <v>3370</v>
      </c>
      <c r="D135" s="36">
        <v>43521</v>
      </c>
      <c r="E135" s="36">
        <v>43497</v>
      </c>
      <c r="F135" s="107" t="str">
        <f t="shared" si="2"/>
        <v>0104043497</v>
      </c>
      <c r="G135" s="42">
        <v>172117</v>
      </c>
    </row>
    <row r="136" spans="1:7" x14ac:dyDescent="0.2">
      <c r="A136" s="44" t="s">
        <v>21</v>
      </c>
      <c r="B136" s="44" t="str">
        <f>VLOOKUP(A136,Recon!A:B,2,FALSE)</f>
        <v>03010</v>
      </c>
      <c r="C136" s="34" t="s">
        <v>3330</v>
      </c>
      <c r="D136" s="36">
        <v>43521</v>
      </c>
      <c r="E136" s="36">
        <v>43497</v>
      </c>
      <c r="F136" s="107" t="str">
        <f t="shared" si="2"/>
        <v>0301043497</v>
      </c>
      <c r="G136" s="42">
        <v>54599</v>
      </c>
    </row>
    <row r="137" spans="1:7" x14ac:dyDescent="0.2">
      <c r="A137" s="44" t="s">
        <v>31</v>
      </c>
      <c r="B137" s="44" t="str">
        <f>VLOOKUP(A137,Recon!A:B,2,FALSE)</f>
        <v>03040</v>
      </c>
      <c r="C137" s="34" t="s">
        <v>3277</v>
      </c>
      <c r="D137" s="36">
        <v>43521</v>
      </c>
      <c r="E137" s="36">
        <v>43497</v>
      </c>
      <c r="F137" s="107" t="str">
        <f t="shared" si="2"/>
        <v>0304043497</v>
      </c>
      <c r="G137" s="42">
        <v>207713</v>
      </c>
    </row>
    <row r="138" spans="1:7" x14ac:dyDescent="0.2">
      <c r="A138" s="44" t="s">
        <v>9</v>
      </c>
      <c r="B138" s="44" t="str">
        <f>VLOOKUP(A138,Recon!A:B,2,FALSE)</f>
        <v>07020</v>
      </c>
      <c r="C138" s="34" t="s">
        <v>3262</v>
      </c>
      <c r="D138" s="36">
        <v>43521</v>
      </c>
      <c r="E138" s="36">
        <v>43497</v>
      </c>
      <c r="F138" s="107" t="str">
        <f t="shared" si="2"/>
        <v>0702043497</v>
      </c>
      <c r="G138" s="42">
        <v>545919</v>
      </c>
    </row>
    <row r="139" spans="1:7" x14ac:dyDescent="0.2">
      <c r="A139" s="44" t="s">
        <v>12</v>
      </c>
      <c r="B139" s="44" t="str">
        <f>VLOOKUP(A139,Recon!A:B,2,FALSE)</f>
        <v>64203</v>
      </c>
      <c r="C139" s="34" t="s">
        <v>3261</v>
      </c>
      <c r="D139" s="36">
        <v>43521</v>
      </c>
      <c r="E139" s="36">
        <v>43497</v>
      </c>
      <c r="F139" s="107" t="str">
        <f t="shared" si="2"/>
        <v>6420343497</v>
      </c>
      <c r="G139" s="42">
        <v>117100</v>
      </c>
    </row>
    <row r="140" spans="1:7" x14ac:dyDescent="0.2">
      <c r="A140" s="44" t="s">
        <v>13</v>
      </c>
      <c r="B140" s="44" t="str">
        <f>VLOOKUP(A140,Recon!A:B,2,FALSE)</f>
        <v>03030</v>
      </c>
      <c r="C140" s="34" t="s">
        <v>3266</v>
      </c>
      <c r="D140" s="36">
        <v>43521</v>
      </c>
      <c r="E140" s="36">
        <v>43497</v>
      </c>
      <c r="F140" s="107" t="str">
        <f t="shared" si="2"/>
        <v>0303043497</v>
      </c>
      <c r="G140" s="42">
        <v>686886</v>
      </c>
    </row>
    <row r="141" spans="1:7" x14ac:dyDescent="0.2">
      <c r="A141" s="44" t="s">
        <v>3355</v>
      </c>
      <c r="B141" s="44" t="str">
        <f>VLOOKUP(A141,Recon!A:B,2,FALSE)</f>
        <v>64233</v>
      </c>
      <c r="C141" s="34" t="s">
        <v>3354</v>
      </c>
      <c r="D141" s="36">
        <v>43521</v>
      </c>
      <c r="E141" s="36">
        <v>43497</v>
      </c>
      <c r="F141" s="107" t="str">
        <f t="shared" si="2"/>
        <v>6423343497</v>
      </c>
      <c r="G141" s="42">
        <v>215856</v>
      </c>
    </row>
    <row r="142" spans="1:7" x14ac:dyDescent="0.2">
      <c r="A142" s="44" t="s">
        <v>15</v>
      </c>
      <c r="B142" s="44" t="str">
        <f>VLOOKUP(A142,Recon!A:B,2,FALSE)</f>
        <v>21050</v>
      </c>
      <c r="C142" s="34" t="s">
        <v>3263</v>
      </c>
      <c r="D142" s="36">
        <v>43521</v>
      </c>
      <c r="E142" s="36">
        <v>43497</v>
      </c>
      <c r="F142" s="107" t="str">
        <f t="shared" si="2"/>
        <v>2105043497</v>
      </c>
      <c r="G142" s="42">
        <v>440848</v>
      </c>
    </row>
    <row r="143" spans="1:7" x14ac:dyDescent="0.2">
      <c r="A143" s="44" t="s">
        <v>5</v>
      </c>
      <c r="B143" s="44" t="str">
        <f>VLOOKUP(A143,Recon!A:B,2,FALSE)</f>
        <v>21080</v>
      </c>
      <c r="C143" s="34" t="s">
        <v>3392</v>
      </c>
      <c r="D143" s="36">
        <v>43521</v>
      </c>
      <c r="E143" s="36">
        <v>43497</v>
      </c>
      <c r="F143" s="107" t="str">
        <f t="shared" si="2"/>
        <v>2108043497</v>
      </c>
      <c r="G143" s="42">
        <v>328511</v>
      </c>
    </row>
    <row r="144" spans="1:7" x14ac:dyDescent="0.2">
      <c r="A144" s="44" t="s">
        <v>5</v>
      </c>
      <c r="B144" s="44" t="str">
        <f>VLOOKUP(A144,Recon!A:B,2,FALSE)</f>
        <v>21080</v>
      </c>
      <c r="C144" s="34" t="s">
        <v>3392</v>
      </c>
      <c r="D144" s="36">
        <v>43521</v>
      </c>
      <c r="E144" s="36">
        <v>43497</v>
      </c>
      <c r="F144" s="107" t="str">
        <f t="shared" si="2"/>
        <v>2108043497</v>
      </c>
      <c r="G144" s="42">
        <v>258066</v>
      </c>
    </row>
    <row r="145" spans="1:7" x14ac:dyDescent="0.2">
      <c r="A145" s="44" t="s">
        <v>42</v>
      </c>
      <c r="B145" s="44" t="str">
        <f>VLOOKUP(A145,Recon!A:B,2,FALSE)</f>
        <v>51010</v>
      </c>
      <c r="C145" s="34" t="s">
        <v>3343</v>
      </c>
      <c r="D145" s="36">
        <v>43521</v>
      </c>
      <c r="E145" s="36">
        <v>43497</v>
      </c>
      <c r="F145" s="107" t="str">
        <f t="shared" si="2"/>
        <v>5101043497</v>
      </c>
      <c r="G145" s="42">
        <v>414568</v>
      </c>
    </row>
    <row r="146" spans="1:7" x14ac:dyDescent="0.2">
      <c r="A146" s="44" t="s">
        <v>16</v>
      </c>
      <c r="B146" s="44" t="str">
        <f>VLOOKUP(A146,Recon!A:B,2,FALSE)</f>
        <v>15010</v>
      </c>
      <c r="C146" s="34" t="s">
        <v>3374</v>
      </c>
      <c r="D146" s="36">
        <v>43521</v>
      </c>
      <c r="E146" s="36">
        <v>43497</v>
      </c>
      <c r="F146" s="107" t="str">
        <f t="shared" si="2"/>
        <v>1501043497</v>
      </c>
      <c r="G146" s="42">
        <v>42380</v>
      </c>
    </row>
    <row r="147" spans="1:7" x14ac:dyDescent="0.2">
      <c r="A147" s="44" t="s">
        <v>18</v>
      </c>
      <c r="B147" s="44" t="str">
        <f>VLOOKUP(A147,Recon!A:B,2,FALSE)</f>
        <v>18010</v>
      </c>
      <c r="C147" s="34" t="s">
        <v>3371</v>
      </c>
      <c r="D147" s="36">
        <v>43521</v>
      </c>
      <c r="E147" s="36">
        <v>43497</v>
      </c>
      <c r="F147" s="107" t="str">
        <f t="shared" si="2"/>
        <v>1801043497</v>
      </c>
      <c r="G147" s="42">
        <v>864493</v>
      </c>
    </row>
    <row r="148" spans="1:7" x14ac:dyDescent="0.2">
      <c r="A148" s="44" t="s">
        <v>19</v>
      </c>
      <c r="B148" s="44" t="str">
        <f>VLOOKUP(A148,Recon!A:B,2,FALSE)</f>
        <v>19010</v>
      </c>
      <c r="C148" s="34" t="s">
        <v>3403</v>
      </c>
      <c r="D148" s="36">
        <v>43521</v>
      </c>
      <c r="E148" s="36">
        <v>43497</v>
      </c>
      <c r="F148" s="107" t="str">
        <f t="shared" si="2"/>
        <v>1901043497</v>
      </c>
      <c r="G148" s="42">
        <v>363993</v>
      </c>
    </row>
    <row r="149" spans="1:7" x14ac:dyDescent="0.2">
      <c r="A149" s="44" t="s">
        <v>20</v>
      </c>
      <c r="B149" s="44" t="str">
        <f>VLOOKUP(A149,Recon!A:B,2,FALSE)</f>
        <v>64043</v>
      </c>
      <c r="C149" s="34" t="s">
        <v>3259</v>
      </c>
      <c r="D149" s="36">
        <v>43521</v>
      </c>
      <c r="E149" s="36">
        <v>43497</v>
      </c>
      <c r="F149" s="107" t="str">
        <f t="shared" si="2"/>
        <v>6404343497</v>
      </c>
      <c r="G149" s="42">
        <v>131208</v>
      </c>
    </row>
    <row r="150" spans="1:7" x14ac:dyDescent="0.2">
      <c r="A150" s="44" t="s">
        <v>22</v>
      </c>
      <c r="B150" s="44" t="str">
        <f>VLOOKUP(A150,Recon!A:B,2,FALSE)</f>
        <v>21090</v>
      </c>
      <c r="C150" s="34" t="s">
        <v>3386</v>
      </c>
      <c r="D150" s="36">
        <v>43521</v>
      </c>
      <c r="E150" s="36">
        <v>43497</v>
      </c>
      <c r="F150" s="107" t="str">
        <f t="shared" si="2"/>
        <v>2109043497</v>
      </c>
      <c r="G150" s="42">
        <v>518368</v>
      </c>
    </row>
    <row r="151" spans="1:7" x14ac:dyDescent="0.2">
      <c r="A151" s="44" t="s">
        <v>30</v>
      </c>
      <c r="B151" s="44" t="str">
        <f>VLOOKUP(A151,Recon!A:B,2,FALSE)</f>
        <v>21085</v>
      </c>
      <c r="C151" s="34" t="s">
        <v>3393</v>
      </c>
      <c r="D151" s="36">
        <v>43521</v>
      </c>
      <c r="E151" s="36">
        <v>43497</v>
      </c>
      <c r="F151" s="107" t="str">
        <f t="shared" si="2"/>
        <v>2108543497</v>
      </c>
      <c r="G151" s="42">
        <v>83877</v>
      </c>
    </row>
    <row r="152" spans="1:7" x14ac:dyDescent="0.2">
      <c r="A152" s="44" t="s">
        <v>58</v>
      </c>
      <c r="B152" s="44" t="str">
        <f>VLOOKUP(A152,Recon!A:B,2,FALSE)</f>
        <v>21030</v>
      </c>
      <c r="C152" s="34" t="s">
        <v>3385</v>
      </c>
      <c r="D152" s="36">
        <v>43521</v>
      </c>
      <c r="E152" s="36">
        <v>43497</v>
      </c>
      <c r="F152" s="107" t="str">
        <f t="shared" si="2"/>
        <v>2103043497</v>
      </c>
      <c r="G152" s="42">
        <v>135305</v>
      </c>
    </row>
    <row r="153" spans="1:7" x14ac:dyDescent="0.2">
      <c r="A153" s="44" t="s">
        <v>24</v>
      </c>
      <c r="B153" s="44" t="str">
        <f>VLOOKUP(A153,Recon!A:B,2,FALSE)</f>
        <v>21040</v>
      </c>
      <c r="C153" s="34" t="s">
        <v>3342</v>
      </c>
      <c r="D153" s="36">
        <v>43521</v>
      </c>
      <c r="E153" s="36">
        <v>43497</v>
      </c>
      <c r="F153" s="107" t="str">
        <f t="shared" si="2"/>
        <v>2104043497</v>
      </c>
      <c r="G153" s="42">
        <v>127514</v>
      </c>
    </row>
    <row r="154" spans="1:7" x14ac:dyDescent="0.2">
      <c r="A154" s="44" t="s">
        <v>26</v>
      </c>
      <c r="B154" s="44" t="str">
        <f>VLOOKUP(A154,Recon!A:B,2,FALSE)</f>
        <v>26011</v>
      </c>
      <c r="C154" s="34" t="s">
        <v>3267</v>
      </c>
      <c r="D154" s="36">
        <v>43521</v>
      </c>
      <c r="E154" s="36">
        <v>43497</v>
      </c>
      <c r="F154" s="107" t="str">
        <f t="shared" si="2"/>
        <v>2601143497</v>
      </c>
      <c r="G154" s="42">
        <v>77344</v>
      </c>
    </row>
    <row r="155" spans="1:7" x14ac:dyDescent="0.2">
      <c r="A155" s="44" t="s">
        <v>28</v>
      </c>
      <c r="B155" s="44" t="str">
        <f>VLOOKUP(A155,Recon!A:B,2,FALSE)</f>
        <v>30011</v>
      </c>
      <c r="C155" s="34" t="s">
        <v>3372</v>
      </c>
      <c r="D155" s="36">
        <v>43521</v>
      </c>
      <c r="E155" s="36">
        <v>43497</v>
      </c>
      <c r="F155" s="107" t="str">
        <f t="shared" si="2"/>
        <v>3001143497</v>
      </c>
      <c r="G155" s="42">
        <v>1000459</v>
      </c>
    </row>
    <row r="156" spans="1:7" x14ac:dyDescent="0.2">
      <c r="A156" s="44" t="s">
        <v>32</v>
      </c>
      <c r="B156" s="44" t="str">
        <f>VLOOKUP(A156,Recon!A:B,2,FALSE)</f>
        <v>01010</v>
      </c>
      <c r="C156" s="34" t="s">
        <v>3264</v>
      </c>
      <c r="D156" s="36">
        <v>43521</v>
      </c>
      <c r="E156" s="36">
        <v>43497</v>
      </c>
      <c r="F156" s="107" t="str">
        <f t="shared" si="2"/>
        <v>0101043497</v>
      </c>
      <c r="G156" s="42">
        <v>112185</v>
      </c>
    </row>
    <row r="157" spans="1:7" x14ac:dyDescent="0.2">
      <c r="A157" s="44" t="s">
        <v>33</v>
      </c>
      <c r="B157" s="44" t="str">
        <f>VLOOKUP(A157,Recon!A:B,2,FALSE)</f>
        <v>39031</v>
      </c>
      <c r="C157" s="34" t="s">
        <v>3388</v>
      </c>
      <c r="D157" s="36">
        <v>43521</v>
      </c>
      <c r="E157" s="36">
        <v>43497</v>
      </c>
      <c r="F157" s="107" t="str">
        <f t="shared" si="2"/>
        <v>3903143497</v>
      </c>
      <c r="G157" s="42">
        <v>785495</v>
      </c>
    </row>
    <row r="158" spans="1:7" x14ac:dyDescent="0.2">
      <c r="A158" s="44" t="s">
        <v>23</v>
      </c>
      <c r="B158" s="44" t="str">
        <f>VLOOKUP(A158,Recon!A:B,2,FALSE)</f>
        <v>44020</v>
      </c>
      <c r="C158" s="34" t="s">
        <v>3404</v>
      </c>
      <c r="D158" s="36">
        <v>43521</v>
      </c>
      <c r="E158" s="36">
        <v>43497</v>
      </c>
      <c r="F158" s="107" t="str">
        <f t="shared" si="2"/>
        <v>4402043497</v>
      </c>
      <c r="G158" s="42">
        <v>199968</v>
      </c>
    </row>
    <row r="159" spans="1:7" x14ac:dyDescent="0.2">
      <c r="A159" s="44" t="s">
        <v>37</v>
      </c>
      <c r="B159" s="44" t="str">
        <f>VLOOKUP(A159,Recon!A:B,2,FALSE)</f>
        <v>64093</v>
      </c>
      <c r="C159" s="34" t="s">
        <v>3397</v>
      </c>
      <c r="D159" s="36">
        <v>43521</v>
      </c>
      <c r="E159" s="36">
        <v>43497</v>
      </c>
      <c r="F159" s="107" t="str">
        <f t="shared" si="2"/>
        <v>6409343497</v>
      </c>
      <c r="G159" s="42">
        <v>17301</v>
      </c>
    </row>
    <row r="160" spans="1:7" x14ac:dyDescent="0.2">
      <c r="A160" s="44" t="s">
        <v>36</v>
      </c>
      <c r="B160" s="44" t="str">
        <f>VLOOKUP(A160,Recon!A:B,2,FALSE)</f>
        <v>64053</v>
      </c>
      <c r="C160" s="34" t="s">
        <v>3405</v>
      </c>
      <c r="D160" s="36">
        <v>43521</v>
      </c>
      <c r="E160" s="36">
        <v>43497</v>
      </c>
      <c r="F160" s="107" t="str">
        <f t="shared" si="2"/>
        <v>6405343497</v>
      </c>
      <c r="G160" s="42">
        <v>65444</v>
      </c>
    </row>
    <row r="161" spans="1:7" x14ac:dyDescent="0.2">
      <c r="A161" s="44" t="s">
        <v>38</v>
      </c>
      <c r="B161" s="44" t="str">
        <f>VLOOKUP(A161,Recon!A:B,2,FALSE)</f>
        <v>64103</v>
      </c>
      <c r="C161" s="34" t="s">
        <v>3260</v>
      </c>
      <c r="D161" s="36">
        <v>43521</v>
      </c>
      <c r="E161" s="36">
        <v>43497</v>
      </c>
      <c r="F161" s="107" t="str">
        <f t="shared" si="2"/>
        <v>6410343497</v>
      </c>
      <c r="G161" s="42">
        <v>67634</v>
      </c>
    </row>
    <row r="162" spans="1:7" x14ac:dyDescent="0.2">
      <c r="A162" s="44" t="s">
        <v>39</v>
      </c>
      <c r="B162" s="44" t="str">
        <f>VLOOKUP(A162,Recon!A:B,2,FALSE)</f>
        <v>64123</v>
      </c>
      <c r="C162" s="34" t="s">
        <v>3406</v>
      </c>
      <c r="D162" s="36">
        <v>43521</v>
      </c>
      <c r="E162" s="36">
        <v>43497</v>
      </c>
      <c r="F162" s="107" t="str">
        <f t="shared" si="2"/>
        <v>6412343497</v>
      </c>
      <c r="G162" s="42">
        <v>469114</v>
      </c>
    </row>
    <row r="163" spans="1:7" x14ac:dyDescent="0.2">
      <c r="A163" s="44" t="s">
        <v>43</v>
      </c>
      <c r="B163" s="44" t="str">
        <f>VLOOKUP(A163,Recon!A:B,2,FALSE)</f>
        <v>51020</v>
      </c>
      <c r="C163" s="34" t="s">
        <v>3358</v>
      </c>
      <c r="D163" s="36">
        <v>43521</v>
      </c>
      <c r="E163" s="36">
        <v>43497</v>
      </c>
      <c r="F163" s="107" t="str">
        <f t="shared" si="2"/>
        <v>5102043497</v>
      </c>
      <c r="G163" s="42">
        <v>129694</v>
      </c>
    </row>
    <row r="164" spans="1:7" x14ac:dyDescent="0.2">
      <c r="A164" s="44" t="s">
        <v>47</v>
      </c>
      <c r="B164" s="44" t="str">
        <f>VLOOKUP(A164,Recon!A:B,2,FALSE)</f>
        <v>64153</v>
      </c>
      <c r="C164" s="34" t="s">
        <v>3362</v>
      </c>
      <c r="D164" s="36">
        <v>43521</v>
      </c>
      <c r="E164" s="36">
        <v>43497</v>
      </c>
      <c r="F164" s="107" t="str">
        <f t="shared" si="2"/>
        <v>6415343497</v>
      </c>
      <c r="G164" s="42">
        <v>109311</v>
      </c>
    </row>
    <row r="165" spans="1:7" x14ac:dyDescent="0.2">
      <c r="A165" s="44" t="s">
        <v>17</v>
      </c>
      <c r="B165" s="44" t="str">
        <f>VLOOKUP(A165,Recon!A:B,2,FALSE)</f>
        <v>16010</v>
      </c>
      <c r="C165" s="34" t="s">
        <v>3402</v>
      </c>
      <c r="D165" s="36">
        <v>43521</v>
      </c>
      <c r="E165" s="36">
        <v>43497</v>
      </c>
      <c r="F165" s="107" t="str">
        <f t="shared" si="2"/>
        <v>1601043497</v>
      </c>
      <c r="G165" s="42">
        <v>1689566</v>
      </c>
    </row>
    <row r="166" spans="1:7" x14ac:dyDescent="0.2">
      <c r="A166" s="44" t="s">
        <v>50</v>
      </c>
      <c r="B166" s="44" t="str">
        <f>VLOOKUP(A166,Recon!A:B,2,FALSE)</f>
        <v>64163</v>
      </c>
      <c r="C166" s="34" t="s">
        <v>3390</v>
      </c>
      <c r="D166" s="36">
        <v>43521</v>
      </c>
      <c r="E166" s="36">
        <v>43497</v>
      </c>
      <c r="F166" s="107" t="str">
        <f t="shared" si="2"/>
        <v>6416343497</v>
      </c>
      <c r="G166" s="42">
        <v>128219</v>
      </c>
    </row>
    <row r="167" spans="1:7" x14ac:dyDescent="0.2">
      <c r="A167" s="44" t="s">
        <v>51</v>
      </c>
      <c r="B167" s="44" t="str">
        <f>VLOOKUP(A167,Recon!A:B,2,FALSE)</f>
        <v>64193</v>
      </c>
      <c r="C167" s="34" t="s">
        <v>3363</v>
      </c>
      <c r="D167" s="36">
        <v>43521</v>
      </c>
      <c r="E167" s="36">
        <v>43497</v>
      </c>
      <c r="F167" s="107" t="str">
        <f t="shared" si="2"/>
        <v>6419343497</v>
      </c>
      <c r="G167" s="42">
        <v>30015</v>
      </c>
    </row>
    <row r="168" spans="1:7" x14ac:dyDescent="0.2">
      <c r="A168" s="44" t="s">
        <v>1439</v>
      </c>
      <c r="B168" s="44" t="str">
        <f>VLOOKUP(A168,Recon!A:B,2,FALSE)</f>
        <v>59010</v>
      </c>
      <c r="C168" s="34" t="s">
        <v>3359</v>
      </c>
      <c r="D168" s="36">
        <v>43521</v>
      </c>
      <c r="E168" s="36">
        <v>43497</v>
      </c>
      <c r="F168" s="107" t="str">
        <f t="shared" si="2"/>
        <v>5901043497</v>
      </c>
      <c r="G168" s="42">
        <v>47950</v>
      </c>
    </row>
    <row r="169" spans="1:7" x14ac:dyDescent="0.2">
      <c r="A169" s="44" t="s">
        <v>52</v>
      </c>
      <c r="B169" s="44" t="str">
        <f>VLOOKUP(A169,Recon!A:B,2,FALSE)</f>
        <v>35020</v>
      </c>
      <c r="C169" s="34" t="s">
        <v>3396</v>
      </c>
      <c r="D169" s="36">
        <v>43521</v>
      </c>
      <c r="E169" s="36">
        <v>43497</v>
      </c>
      <c r="F169" s="107" t="str">
        <f t="shared" si="2"/>
        <v>3502043497</v>
      </c>
      <c r="G169" s="42">
        <v>223001</v>
      </c>
    </row>
    <row r="170" spans="1:7" x14ac:dyDescent="0.2">
      <c r="A170" s="44" t="s">
        <v>53</v>
      </c>
      <c r="B170" s="44" t="str">
        <f>VLOOKUP(A170,Recon!A:B,2,FALSE)</f>
        <v>64200</v>
      </c>
      <c r="C170" s="34" t="s">
        <v>3407</v>
      </c>
      <c r="D170" s="36">
        <v>43521</v>
      </c>
      <c r="E170" s="36">
        <v>43497</v>
      </c>
      <c r="F170" s="107" t="str">
        <f t="shared" si="2"/>
        <v>6420043497</v>
      </c>
      <c r="G170" s="42">
        <v>151067</v>
      </c>
    </row>
    <row r="171" spans="1:7" x14ac:dyDescent="0.2">
      <c r="A171" s="44" t="s">
        <v>55</v>
      </c>
      <c r="B171" s="44" t="str">
        <f>VLOOKUP(A171,Recon!A:B,2,FALSE)</f>
        <v>38010</v>
      </c>
      <c r="C171" s="34" t="s">
        <v>3265</v>
      </c>
      <c r="D171" s="36">
        <v>43521</v>
      </c>
      <c r="E171" s="36">
        <v>43497</v>
      </c>
      <c r="F171" s="107" t="str">
        <f t="shared" si="2"/>
        <v>3801043497</v>
      </c>
      <c r="G171" s="42">
        <v>33031</v>
      </c>
    </row>
    <row r="172" spans="1:7" x14ac:dyDescent="0.2">
      <c r="A172" s="44" t="s">
        <v>25</v>
      </c>
      <c r="B172" s="44" t="str">
        <f>VLOOKUP(A172,Recon!A:B,2,FALSE)</f>
        <v>62060</v>
      </c>
      <c r="C172" s="34" t="s">
        <v>3276</v>
      </c>
      <c r="D172" s="36">
        <v>43521</v>
      </c>
      <c r="E172" s="36">
        <v>43497</v>
      </c>
      <c r="F172" s="107" t="str">
        <f t="shared" si="2"/>
        <v>6206043497</v>
      </c>
      <c r="G172" s="42">
        <v>309618</v>
      </c>
    </row>
    <row r="173" spans="1:7" x14ac:dyDescent="0.2">
      <c r="A173" s="44" t="s">
        <v>59</v>
      </c>
      <c r="B173" s="44" t="str">
        <f>VLOOKUP(A173,Recon!A:B,2,FALSE)</f>
        <v>62040</v>
      </c>
      <c r="C173" s="34" t="s">
        <v>3373</v>
      </c>
      <c r="D173" s="36">
        <v>43521</v>
      </c>
      <c r="E173" s="36">
        <v>43497</v>
      </c>
      <c r="F173" s="107" t="str">
        <f t="shared" si="2"/>
        <v>6204043497</v>
      </c>
      <c r="G173" s="42">
        <v>65855</v>
      </c>
    </row>
    <row r="174" spans="1:7" x14ac:dyDescent="0.2">
      <c r="A174" s="44" t="s">
        <v>57</v>
      </c>
      <c r="B174" s="44" t="str">
        <f>VLOOKUP(A174,Recon!A:B,2,FALSE)</f>
        <v>01070</v>
      </c>
      <c r="C174" s="34" t="s">
        <v>3329</v>
      </c>
      <c r="D174" s="36">
        <v>43521</v>
      </c>
      <c r="E174" s="36">
        <v>43497</v>
      </c>
      <c r="F174" s="107" t="str">
        <f t="shared" si="2"/>
        <v>0107043497</v>
      </c>
      <c r="G174" s="42">
        <v>136905</v>
      </c>
    </row>
    <row r="175" spans="1:7" x14ac:dyDescent="0.2">
      <c r="A175" s="44" t="s">
        <v>60</v>
      </c>
      <c r="B175" s="44" t="str">
        <f>VLOOKUP(A175,Recon!A:B,2,FALSE)</f>
        <v>80010</v>
      </c>
      <c r="C175" s="34" t="s">
        <v>2</v>
      </c>
      <c r="D175" s="36">
        <v>43523</v>
      </c>
      <c r="E175" s="36">
        <v>43497</v>
      </c>
      <c r="F175" s="107" t="str">
        <f t="shared" si="2"/>
        <v>8001043497</v>
      </c>
      <c r="G175" s="42">
        <v>283741</v>
      </c>
    </row>
    <row r="176" spans="1:7" x14ac:dyDescent="0.2">
      <c r="A176" s="44" t="s">
        <v>60</v>
      </c>
      <c r="B176" s="44" t="str">
        <f>VLOOKUP(A176,Recon!A:B,2,FALSE)</f>
        <v>80010</v>
      </c>
      <c r="C176" s="34" t="s">
        <v>2</v>
      </c>
      <c r="D176" s="36">
        <v>43549</v>
      </c>
      <c r="E176" s="36">
        <v>43525</v>
      </c>
      <c r="F176" s="107" t="str">
        <f t="shared" si="2"/>
        <v>8001043525</v>
      </c>
      <c r="G176" s="42">
        <v>262465</v>
      </c>
    </row>
    <row r="177" spans="1:7" x14ac:dyDescent="0.2">
      <c r="A177" s="44" t="s">
        <v>6</v>
      </c>
      <c r="B177" s="44" t="str">
        <f>VLOOKUP(A177,Recon!A:B,2,FALSE)</f>
        <v>01020</v>
      </c>
      <c r="C177" s="34" t="s">
        <v>3048</v>
      </c>
      <c r="D177" s="36">
        <v>43550</v>
      </c>
      <c r="E177" s="36">
        <v>43525</v>
      </c>
      <c r="F177" s="107" t="str">
        <f t="shared" si="2"/>
        <v>0102043525</v>
      </c>
      <c r="G177" s="42">
        <v>490257</v>
      </c>
    </row>
    <row r="178" spans="1:7" x14ac:dyDescent="0.2">
      <c r="A178" s="44" t="s">
        <v>7</v>
      </c>
      <c r="B178" s="44" t="str">
        <f>VLOOKUP(A178,Recon!A:B,2,FALSE)</f>
        <v>03060</v>
      </c>
      <c r="C178" s="34" t="s">
        <v>3384</v>
      </c>
      <c r="D178" s="36">
        <v>43550</v>
      </c>
      <c r="E178" s="36">
        <v>43525</v>
      </c>
      <c r="F178" s="107" t="str">
        <f t="shared" si="2"/>
        <v>0306043525</v>
      </c>
      <c r="G178" s="42">
        <v>642981</v>
      </c>
    </row>
    <row r="179" spans="1:7" x14ac:dyDescent="0.2">
      <c r="A179" s="44" t="s">
        <v>8</v>
      </c>
      <c r="B179" s="44" t="str">
        <f>VLOOKUP(A179,Recon!A:B,2,FALSE)</f>
        <v>01030</v>
      </c>
      <c r="C179" s="34" t="s">
        <v>3357</v>
      </c>
      <c r="D179" s="36">
        <v>43550</v>
      </c>
      <c r="E179" s="36">
        <v>43525</v>
      </c>
      <c r="F179" s="107" t="str">
        <f t="shared" si="2"/>
        <v>0103043525</v>
      </c>
      <c r="G179" s="42">
        <v>79847</v>
      </c>
    </row>
    <row r="180" spans="1:7" x14ac:dyDescent="0.2">
      <c r="A180" s="44" t="s">
        <v>10</v>
      </c>
      <c r="B180" s="44" t="str">
        <f>VLOOKUP(A180,Recon!A:B,2,FALSE)</f>
        <v>01040</v>
      </c>
      <c r="C180" s="34" t="s">
        <v>3370</v>
      </c>
      <c r="D180" s="36">
        <v>43550</v>
      </c>
      <c r="E180" s="36">
        <v>43525</v>
      </c>
      <c r="F180" s="107" t="str">
        <f t="shared" si="2"/>
        <v>0104043525</v>
      </c>
      <c r="G180" s="42">
        <v>147226</v>
      </c>
    </row>
    <row r="181" spans="1:7" x14ac:dyDescent="0.2">
      <c r="A181" s="44" t="s">
        <v>21</v>
      </c>
      <c r="B181" s="44" t="str">
        <f>VLOOKUP(A181,Recon!A:B,2,FALSE)</f>
        <v>03010</v>
      </c>
      <c r="C181" s="34" t="s">
        <v>3330</v>
      </c>
      <c r="D181" s="36">
        <v>43550</v>
      </c>
      <c r="E181" s="36">
        <v>43525</v>
      </c>
      <c r="F181" s="107" t="str">
        <f t="shared" si="2"/>
        <v>0301043525</v>
      </c>
      <c r="G181" s="42">
        <v>53615</v>
      </c>
    </row>
    <row r="182" spans="1:7" x14ac:dyDescent="0.2">
      <c r="A182" s="44" t="s">
        <v>31</v>
      </c>
      <c r="B182" s="44" t="str">
        <f>VLOOKUP(A182,Recon!A:B,2,FALSE)</f>
        <v>03040</v>
      </c>
      <c r="C182" s="34" t="s">
        <v>3277</v>
      </c>
      <c r="D182" s="36">
        <v>43550</v>
      </c>
      <c r="E182" s="36">
        <v>43525</v>
      </c>
      <c r="F182" s="107" t="str">
        <f t="shared" si="2"/>
        <v>0304043525</v>
      </c>
      <c r="G182" s="42">
        <v>203257</v>
      </c>
    </row>
    <row r="183" spans="1:7" x14ac:dyDescent="0.2">
      <c r="A183" s="44" t="s">
        <v>49</v>
      </c>
      <c r="B183" s="44" t="str">
        <f>VLOOKUP(A183,Recon!A:B,2,FALSE)</f>
        <v>03020</v>
      </c>
      <c r="C183" s="34" t="s">
        <v>3383</v>
      </c>
      <c r="D183" s="36">
        <v>43550</v>
      </c>
      <c r="E183" s="36">
        <v>43525</v>
      </c>
      <c r="F183" s="107" t="str">
        <f t="shared" si="2"/>
        <v>0302043525</v>
      </c>
      <c r="G183" s="42">
        <v>118899</v>
      </c>
    </row>
    <row r="184" spans="1:7" x14ac:dyDescent="0.2">
      <c r="A184" s="44" t="s">
        <v>12</v>
      </c>
      <c r="B184" s="44" t="str">
        <f>VLOOKUP(A184,Recon!A:B,2,FALSE)</f>
        <v>64203</v>
      </c>
      <c r="C184" s="34" t="s">
        <v>3261</v>
      </c>
      <c r="D184" s="36">
        <v>43550</v>
      </c>
      <c r="E184" s="36">
        <v>43525</v>
      </c>
      <c r="F184" s="107" t="str">
        <f t="shared" si="2"/>
        <v>6420343525</v>
      </c>
      <c r="G184" s="42">
        <v>118426</v>
      </c>
    </row>
    <row r="185" spans="1:7" x14ac:dyDescent="0.2">
      <c r="A185" s="44" t="s">
        <v>3355</v>
      </c>
      <c r="B185" s="44" t="str">
        <f>VLOOKUP(A185,Recon!A:B,2,FALSE)</f>
        <v>64233</v>
      </c>
      <c r="C185" s="34" t="s">
        <v>3354</v>
      </c>
      <c r="D185" s="36">
        <v>43550</v>
      </c>
      <c r="E185" s="36">
        <v>43525</v>
      </c>
      <c r="F185" s="107" t="str">
        <f t="shared" si="2"/>
        <v>6423343525</v>
      </c>
      <c r="G185" s="42">
        <v>367753</v>
      </c>
    </row>
    <row r="186" spans="1:7" x14ac:dyDescent="0.2">
      <c r="A186" s="44" t="s">
        <v>3355</v>
      </c>
      <c r="B186" s="44" t="str">
        <f>VLOOKUP(A186,Recon!A:B,2,FALSE)</f>
        <v>64233</v>
      </c>
      <c r="C186" s="34" t="s">
        <v>3354</v>
      </c>
      <c r="D186" s="36">
        <v>43550</v>
      </c>
      <c r="E186" s="36">
        <v>43525</v>
      </c>
      <c r="F186" s="107" t="str">
        <f t="shared" si="2"/>
        <v>6423343525</v>
      </c>
      <c r="G186" s="42">
        <v>247978</v>
      </c>
    </row>
    <row r="187" spans="1:7" x14ac:dyDescent="0.2">
      <c r="A187" s="44" t="s">
        <v>15</v>
      </c>
      <c r="B187" s="44" t="str">
        <f>VLOOKUP(A187,Recon!A:B,2,FALSE)</f>
        <v>21050</v>
      </c>
      <c r="C187" s="34" t="s">
        <v>3263</v>
      </c>
      <c r="D187" s="36">
        <v>43550</v>
      </c>
      <c r="E187" s="36">
        <v>43525</v>
      </c>
      <c r="F187" s="107" t="str">
        <f t="shared" si="2"/>
        <v>2105043525</v>
      </c>
      <c r="G187" s="42">
        <v>420498</v>
      </c>
    </row>
    <row r="188" spans="1:7" x14ac:dyDescent="0.2">
      <c r="A188" s="44" t="s">
        <v>42</v>
      </c>
      <c r="B188" s="44" t="str">
        <f>VLOOKUP(A188,Recon!A:B,2,FALSE)</f>
        <v>51010</v>
      </c>
      <c r="C188" s="34" t="s">
        <v>3343</v>
      </c>
      <c r="D188" s="36">
        <v>43550</v>
      </c>
      <c r="E188" s="36">
        <v>43525</v>
      </c>
      <c r="F188" s="107" t="str">
        <f t="shared" si="2"/>
        <v>5101043525</v>
      </c>
      <c r="G188" s="42">
        <v>256900</v>
      </c>
    </row>
    <row r="189" spans="1:7" x14ac:dyDescent="0.2">
      <c r="A189" s="44" t="s">
        <v>16</v>
      </c>
      <c r="B189" s="44" t="str">
        <f>VLOOKUP(A189,Recon!A:B,2,FALSE)</f>
        <v>15010</v>
      </c>
      <c r="C189" s="34" t="s">
        <v>3374</v>
      </c>
      <c r="D189" s="36">
        <v>43550</v>
      </c>
      <c r="E189" s="36">
        <v>43525</v>
      </c>
      <c r="F189" s="107" t="str">
        <f t="shared" si="2"/>
        <v>1501043525</v>
      </c>
      <c r="G189" s="42">
        <v>127316</v>
      </c>
    </row>
    <row r="190" spans="1:7" x14ac:dyDescent="0.2">
      <c r="A190" s="44" t="s">
        <v>18</v>
      </c>
      <c r="B190" s="44" t="str">
        <f>VLOOKUP(A190,Recon!A:B,2,FALSE)</f>
        <v>18010</v>
      </c>
      <c r="C190" s="34" t="s">
        <v>3371</v>
      </c>
      <c r="D190" s="36">
        <v>43550</v>
      </c>
      <c r="E190" s="36">
        <v>43525</v>
      </c>
      <c r="F190" s="107" t="str">
        <f t="shared" si="2"/>
        <v>1801043525</v>
      </c>
      <c r="G190" s="42">
        <v>645755</v>
      </c>
    </row>
    <row r="191" spans="1:7" x14ac:dyDescent="0.2">
      <c r="A191" s="44" t="s">
        <v>924</v>
      </c>
      <c r="B191" s="44" t="str">
        <f>VLOOKUP(A191,Recon!A:B,2,FALSE)</f>
        <v>34010</v>
      </c>
      <c r="C191" s="34" t="s">
        <v>3395</v>
      </c>
      <c r="D191" s="36">
        <v>43550</v>
      </c>
      <c r="E191" s="36">
        <v>43525</v>
      </c>
      <c r="F191" s="107" t="str">
        <f t="shared" si="2"/>
        <v>3401043525</v>
      </c>
      <c r="G191" s="42">
        <v>176019</v>
      </c>
    </row>
    <row r="192" spans="1:7" x14ac:dyDescent="0.2">
      <c r="A192" s="44" t="s">
        <v>20</v>
      </c>
      <c r="B192" s="44" t="str">
        <f>VLOOKUP(A192,Recon!A:B,2,FALSE)</f>
        <v>64043</v>
      </c>
      <c r="C192" s="34" t="s">
        <v>3259</v>
      </c>
      <c r="D192" s="36">
        <v>43550</v>
      </c>
      <c r="E192" s="36">
        <v>43525</v>
      </c>
      <c r="F192" s="107" t="str">
        <f t="shared" si="2"/>
        <v>6404343525</v>
      </c>
      <c r="G192" s="42">
        <v>132178</v>
      </c>
    </row>
    <row r="193" spans="1:7" x14ac:dyDescent="0.2">
      <c r="A193" s="44" t="s">
        <v>30</v>
      </c>
      <c r="B193" s="44" t="str">
        <f>VLOOKUP(A193,Recon!A:B,2,FALSE)</f>
        <v>21085</v>
      </c>
      <c r="C193" s="34" t="s">
        <v>3393</v>
      </c>
      <c r="D193" s="36">
        <v>43550</v>
      </c>
      <c r="E193" s="36">
        <v>43525</v>
      </c>
      <c r="F193" s="107" t="str">
        <f t="shared" si="2"/>
        <v>2108543525</v>
      </c>
      <c r="G193" s="42">
        <v>83877</v>
      </c>
    </row>
    <row r="194" spans="1:7" x14ac:dyDescent="0.2">
      <c r="A194" s="44" t="s">
        <v>58</v>
      </c>
      <c r="B194" s="44" t="str">
        <f>VLOOKUP(A194,Recon!A:B,2,FALSE)</f>
        <v>21030</v>
      </c>
      <c r="C194" s="34" t="s">
        <v>3385</v>
      </c>
      <c r="D194" s="36">
        <v>43550</v>
      </c>
      <c r="E194" s="36">
        <v>43525</v>
      </c>
      <c r="F194" s="107" t="str">
        <f t="shared" si="2"/>
        <v>2103043525</v>
      </c>
      <c r="G194" s="42">
        <v>148233</v>
      </c>
    </row>
    <row r="195" spans="1:7" x14ac:dyDescent="0.2">
      <c r="A195" s="44" t="s">
        <v>28</v>
      </c>
      <c r="B195" s="44" t="str">
        <f>VLOOKUP(A195,Recon!A:B,2,FALSE)</f>
        <v>30011</v>
      </c>
      <c r="C195" s="34" t="s">
        <v>3372</v>
      </c>
      <c r="D195" s="36">
        <v>43550</v>
      </c>
      <c r="E195" s="36">
        <v>43525</v>
      </c>
      <c r="F195" s="107" t="str">
        <f t="shared" ref="F195:F258" si="3">B195&amp;E195</f>
        <v>3001143525</v>
      </c>
      <c r="G195" s="42">
        <v>2206407</v>
      </c>
    </row>
    <row r="196" spans="1:7" x14ac:dyDescent="0.2">
      <c r="A196" s="44" t="s">
        <v>32</v>
      </c>
      <c r="B196" s="44" t="str">
        <f>VLOOKUP(A196,Recon!A:B,2,FALSE)</f>
        <v>01010</v>
      </c>
      <c r="C196" s="34" t="s">
        <v>3264</v>
      </c>
      <c r="D196" s="36">
        <v>43550</v>
      </c>
      <c r="E196" s="36">
        <v>43525</v>
      </c>
      <c r="F196" s="107" t="str">
        <f t="shared" si="3"/>
        <v>0101043525</v>
      </c>
      <c r="G196" s="42">
        <v>86480</v>
      </c>
    </row>
    <row r="197" spans="1:7" x14ac:dyDescent="0.2">
      <c r="A197" s="44" t="s">
        <v>38</v>
      </c>
      <c r="B197" s="44" t="str">
        <f>VLOOKUP(A197,Recon!A:B,2,FALSE)</f>
        <v>64103</v>
      </c>
      <c r="C197" s="34" t="s">
        <v>3260</v>
      </c>
      <c r="D197" s="36">
        <v>43550</v>
      </c>
      <c r="E197" s="36">
        <v>43525</v>
      </c>
      <c r="F197" s="107" t="str">
        <f t="shared" si="3"/>
        <v>6410343525</v>
      </c>
      <c r="G197" s="42">
        <v>154180</v>
      </c>
    </row>
    <row r="198" spans="1:7" x14ac:dyDescent="0.2">
      <c r="A198" s="44" t="s">
        <v>43</v>
      </c>
      <c r="B198" s="44" t="str">
        <f>VLOOKUP(A198,Recon!A:B,2,FALSE)</f>
        <v>51020</v>
      </c>
      <c r="C198" s="34" t="s">
        <v>3358</v>
      </c>
      <c r="D198" s="36">
        <v>43550</v>
      </c>
      <c r="E198" s="36">
        <v>43525</v>
      </c>
      <c r="F198" s="107" t="str">
        <f t="shared" si="3"/>
        <v>5102043525</v>
      </c>
      <c r="G198" s="42">
        <v>127897</v>
      </c>
    </row>
    <row r="199" spans="1:7" x14ac:dyDescent="0.2">
      <c r="A199" s="44" t="s">
        <v>44</v>
      </c>
      <c r="B199" s="44" t="str">
        <f>VLOOKUP(A199,Recon!A:B,2,FALSE)</f>
        <v>64213</v>
      </c>
      <c r="C199" s="34" t="s">
        <v>3409</v>
      </c>
      <c r="D199" s="36">
        <v>43550</v>
      </c>
      <c r="E199" s="36">
        <v>43525</v>
      </c>
      <c r="F199" s="107" t="str">
        <f t="shared" si="3"/>
        <v>6421343525</v>
      </c>
      <c r="G199" s="42">
        <v>53993</v>
      </c>
    </row>
    <row r="200" spans="1:7" x14ac:dyDescent="0.2">
      <c r="A200" s="44" t="s">
        <v>46</v>
      </c>
      <c r="B200" s="44" t="str">
        <f>VLOOKUP(A200,Recon!A:B,2,FALSE)</f>
        <v>64143</v>
      </c>
      <c r="C200" s="34" t="s">
        <v>3361</v>
      </c>
      <c r="D200" s="36">
        <v>43550</v>
      </c>
      <c r="E200" s="36">
        <v>43525</v>
      </c>
      <c r="F200" s="107" t="str">
        <f t="shared" si="3"/>
        <v>6414343525</v>
      </c>
      <c r="G200" s="42">
        <v>111614</v>
      </c>
    </row>
    <row r="201" spans="1:7" x14ac:dyDescent="0.2">
      <c r="A201" s="44" t="s">
        <v>46</v>
      </c>
      <c r="B201" s="44" t="str">
        <f>VLOOKUP(A201,Recon!A:B,2,FALSE)</f>
        <v>64143</v>
      </c>
      <c r="C201" s="34" t="s">
        <v>3361</v>
      </c>
      <c r="D201" s="36">
        <v>43550</v>
      </c>
      <c r="E201" s="36">
        <v>43525</v>
      </c>
      <c r="F201" s="107" t="str">
        <f t="shared" si="3"/>
        <v>6414343525</v>
      </c>
      <c r="G201" s="42">
        <v>118450</v>
      </c>
    </row>
    <row r="202" spans="1:7" x14ac:dyDescent="0.2">
      <c r="A202" s="44" t="s">
        <v>47</v>
      </c>
      <c r="B202" s="44" t="str">
        <f>VLOOKUP(A202,Recon!A:B,2,FALSE)</f>
        <v>64153</v>
      </c>
      <c r="C202" s="34" t="s">
        <v>3362</v>
      </c>
      <c r="D202" s="36">
        <v>43550</v>
      </c>
      <c r="E202" s="36">
        <v>43525</v>
      </c>
      <c r="F202" s="107" t="str">
        <f t="shared" si="3"/>
        <v>6415343525</v>
      </c>
      <c r="G202" s="42">
        <v>114049</v>
      </c>
    </row>
    <row r="203" spans="1:7" x14ac:dyDescent="0.2">
      <c r="A203" s="44" t="s">
        <v>51</v>
      </c>
      <c r="B203" s="44" t="str">
        <f>VLOOKUP(A203,Recon!A:B,2,FALSE)</f>
        <v>64193</v>
      </c>
      <c r="C203" s="34" t="s">
        <v>3363</v>
      </c>
      <c r="D203" s="36">
        <v>43550</v>
      </c>
      <c r="E203" s="36">
        <v>43525</v>
      </c>
      <c r="F203" s="107" t="str">
        <f t="shared" si="3"/>
        <v>6419343525</v>
      </c>
      <c r="G203" s="42">
        <v>30015</v>
      </c>
    </row>
    <row r="204" spans="1:7" x14ac:dyDescent="0.2">
      <c r="A204" s="44" t="s">
        <v>1439</v>
      </c>
      <c r="B204" s="44" t="str">
        <f>VLOOKUP(A204,Recon!A:B,2,FALSE)</f>
        <v>59010</v>
      </c>
      <c r="C204" s="34" t="s">
        <v>3359</v>
      </c>
      <c r="D204" s="36">
        <v>43550</v>
      </c>
      <c r="E204" s="36">
        <v>43525</v>
      </c>
      <c r="F204" s="107" t="str">
        <f t="shared" si="3"/>
        <v>5901043525</v>
      </c>
      <c r="G204" s="42">
        <v>48106</v>
      </c>
    </row>
    <row r="205" spans="1:7" x14ac:dyDescent="0.2">
      <c r="A205" s="44" t="s">
        <v>52</v>
      </c>
      <c r="B205" s="44" t="str">
        <f>VLOOKUP(A205,Recon!A:B,2,FALSE)</f>
        <v>35020</v>
      </c>
      <c r="C205" s="34" t="s">
        <v>3396</v>
      </c>
      <c r="D205" s="36">
        <v>43550</v>
      </c>
      <c r="E205" s="36">
        <v>43525</v>
      </c>
      <c r="F205" s="107" t="str">
        <f t="shared" si="3"/>
        <v>3502043525</v>
      </c>
      <c r="G205" s="42">
        <v>227632</v>
      </c>
    </row>
    <row r="206" spans="1:7" x14ac:dyDescent="0.2">
      <c r="A206" s="44" t="s">
        <v>54</v>
      </c>
      <c r="B206" s="44" t="str">
        <f>VLOOKUP(A206,Recon!A:B,2,FALSE)</f>
        <v>64205</v>
      </c>
      <c r="C206" s="34" t="s">
        <v>3408</v>
      </c>
      <c r="D206" s="36">
        <v>43550</v>
      </c>
      <c r="E206" s="36">
        <v>43525</v>
      </c>
      <c r="F206" s="107" t="str">
        <f t="shared" si="3"/>
        <v>6420543525</v>
      </c>
      <c r="G206" s="42">
        <v>545188</v>
      </c>
    </row>
    <row r="207" spans="1:7" x14ac:dyDescent="0.2">
      <c r="A207" s="44" t="s">
        <v>55</v>
      </c>
      <c r="B207" s="44" t="str">
        <f>VLOOKUP(A207,Recon!A:B,2,FALSE)</f>
        <v>38010</v>
      </c>
      <c r="C207" s="34" t="s">
        <v>3265</v>
      </c>
      <c r="D207" s="36">
        <v>43550</v>
      </c>
      <c r="E207" s="36">
        <v>43525</v>
      </c>
      <c r="F207" s="107" t="str">
        <f t="shared" si="3"/>
        <v>3801043525</v>
      </c>
      <c r="G207" s="42">
        <v>53384</v>
      </c>
    </row>
    <row r="208" spans="1:7" x14ac:dyDescent="0.2">
      <c r="A208" s="44" t="s">
        <v>59</v>
      </c>
      <c r="B208" s="44" t="str">
        <f>VLOOKUP(A208,Recon!A:B,2,FALSE)</f>
        <v>62040</v>
      </c>
      <c r="C208" s="34" t="s">
        <v>3373</v>
      </c>
      <c r="D208" s="36">
        <v>43550</v>
      </c>
      <c r="E208" s="36">
        <v>43525</v>
      </c>
      <c r="F208" s="107" t="str">
        <f t="shared" si="3"/>
        <v>6204043525</v>
      </c>
      <c r="G208" s="42">
        <v>59133</v>
      </c>
    </row>
    <row r="209" spans="1:7" x14ac:dyDescent="0.2">
      <c r="A209" s="44" t="s">
        <v>29</v>
      </c>
      <c r="B209" s="44" t="str">
        <f>VLOOKUP(A209,Recon!A:B,2,FALSE)</f>
        <v>62050</v>
      </c>
      <c r="C209" s="34" t="s">
        <v>3389</v>
      </c>
      <c r="D209" s="36">
        <v>43550</v>
      </c>
      <c r="E209" s="36">
        <v>43525</v>
      </c>
      <c r="F209" s="107" t="str">
        <f t="shared" si="3"/>
        <v>6205043525</v>
      </c>
      <c r="G209" s="42">
        <v>154009</v>
      </c>
    </row>
    <row r="210" spans="1:7" x14ac:dyDescent="0.2">
      <c r="A210" s="44" t="s">
        <v>56</v>
      </c>
      <c r="B210" s="44" t="str">
        <f>VLOOKUP(A210,Recon!A:B,2,FALSE)</f>
        <v>21490</v>
      </c>
      <c r="C210" s="34" t="s">
        <v>3387</v>
      </c>
      <c r="D210" s="36">
        <v>43550</v>
      </c>
      <c r="E210" s="36">
        <v>43525</v>
      </c>
      <c r="F210" s="107" t="str">
        <f t="shared" si="3"/>
        <v>2149043525</v>
      </c>
      <c r="G210" s="42">
        <v>39728</v>
      </c>
    </row>
    <row r="211" spans="1:7" x14ac:dyDescent="0.2">
      <c r="A211" s="44" t="s">
        <v>57</v>
      </c>
      <c r="B211" s="44" t="str">
        <f>VLOOKUP(A211,Recon!A:B,2,FALSE)</f>
        <v>01070</v>
      </c>
      <c r="C211" s="34" t="s">
        <v>3329</v>
      </c>
      <c r="D211" s="36">
        <v>43550</v>
      </c>
      <c r="E211" s="36">
        <v>43525</v>
      </c>
      <c r="F211" s="107" t="str">
        <f t="shared" si="3"/>
        <v>0107043525</v>
      </c>
      <c r="G211" s="42">
        <v>155899</v>
      </c>
    </row>
    <row r="212" spans="1:7" x14ac:dyDescent="0.2">
      <c r="A212" s="44" t="s">
        <v>6</v>
      </c>
      <c r="B212" s="44" t="str">
        <f>VLOOKUP(A212,Recon!A:B,2,FALSE)</f>
        <v>01020</v>
      </c>
      <c r="C212" s="34" t="s">
        <v>3048</v>
      </c>
      <c r="D212" s="36">
        <v>43578</v>
      </c>
      <c r="E212" s="36">
        <v>43556</v>
      </c>
      <c r="F212" s="107" t="str">
        <f t="shared" si="3"/>
        <v>0102043556</v>
      </c>
      <c r="G212" s="42">
        <v>550486</v>
      </c>
    </row>
    <row r="213" spans="1:7" x14ac:dyDescent="0.2">
      <c r="A213" s="44" t="s">
        <v>7</v>
      </c>
      <c r="B213" s="44" t="str">
        <f>VLOOKUP(A213,Recon!A:B,2,FALSE)</f>
        <v>03060</v>
      </c>
      <c r="C213" s="34" t="s">
        <v>3384</v>
      </c>
      <c r="D213" s="36">
        <v>43578</v>
      </c>
      <c r="E213" s="36">
        <v>43556</v>
      </c>
      <c r="F213" s="107" t="str">
        <f t="shared" si="3"/>
        <v>0306043556</v>
      </c>
      <c r="G213" s="42">
        <v>753806</v>
      </c>
    </row>
    <row r="214" spans="1:7" x14ac:dyDescent="0.2">
      <c r="A214" s="44" t="s">
        <v>8</v>
      </c>
      <c r="B214" s="44" t="str">
        <f>VLOOKUP(A214,Recon!A:B,2,FALSE)</f>
        <v>01030</v>
      </c>
      <c r="C214" s="34" t="s">
        <v>3357</v>
      </c>
      <c r="D214" s="36">
        <v>43578</v>
      </c>
      <c r="E214" s="36">
        <v>43556</v>
      </c>
      <c r="F214" s="107" t="str">
        <f t="shared" si="3"/>
        <v>0103043556</v>
      </c>
      <c r="G214" s="42">
        <v>101443</v>
      </c>
    </row>
    <row r="215" spans="1:7" x14ac:dyDescent="0.2">
      <c r="A215" s="44" t="s">
        <v>10</v>
      </c>
      <c r="B215" s="44" t="str">
        <f>VLOOKUP(A215,Recon!A:B,2,FALSE)</f>
        <v>01040</v>
      </c>
      <c r="C215" s="34" t="s">
        <v>3370</v>
      </c>
      <c r="D215" s="36">
        <v>43578</v>
      </c>
      <c r="E215" s="36">
        <v>43556</v>
      </c>
      <c r="F215" s="107" t="str">
        <f t="shared" si="3"/>
        <v>0104043556</v>
      </c>
      <c r="G215" s="42">
        <v>178611</v>
      </c>
    </row>
    <row r="216" spans="1:7" x14ac:dyDescent="0.2">
      <c r="A216" s="44" t="s">
        <v>10</v>
      </c>
      <c r="B216" s="44" t="str">
        <f>VLOOKUP(A216,Recon!A:B,2,FALSE)</f>
        <v>01040</v>
      </c>
      <c r="C216" s="34" t="s">
        <v>3370</v>
      </c>
      <c r="D216" s="36">
        <v>43578</v>
      </c>
      <c r="E216" s="36">
        <v>43556</v>
      </c>
      <c r="F216" s="107" t="str">
        <f t="shared" si="3"/>
        <v>0104043556</v>
      </c>
      <c r="G216" s="42">
        <v>174653</v>
      </c>
    </row>
    <row r="217" spans="1:7" x14ac:dyDescent="0.2">
      <c r="A217" s="44" t="s">
        <v>21</v>
      </c>
      <c r="B217" s="44" t="str">
        <f>VLOOKUP(A217,Recon!A:B,2,FALSE)</f>
        <v>03010</v>
      </c>
      <c r="C217" s="34" t="s">
        <v>3330</v>
      </c>
      <c r="D217" s="36">
        <v>43578</v>
      </c>
      <c r="E217" s="36">
        <v>43556</v>
      </c>
      <c r="F217" s="107" t="str">
        <f t="shared" si="3"/>
        <v>0301043556</v>
      </c>
      <c r="G217" s="42">
        <v>59237</v>
      </c>
    </row>
    <row r="218" spans="1:7" x14ac:dyDescent="0.2">
      <c r="A218" s="44" t="s">
        <v>31</v>
      </c>
      <c r="B218" s="44" t="str">
        <f>VLOOKUP(A218,Recon!A:B,2,FALSE)</f>
        <v>03040</v>
      </c>
      <c r="C218" s="34" t="s">
        <v>3277</v>
      </c>
      <c r="D218" s="36">
        <v>43578</v>
      </c>
      <c r="E218" s="36">
        <v>43556</v>
      </c>
      <c r="F218" s="107" t="str">
        <f t="shared" si="3"/>
        <v>0304043556</v>
      </c>
      <c r="G218" s="42">
        <v>202296</v>
      </c>
    </row>
    <row r="219" spans="1:7" x14ac:dyDescent="0.2">
      <c r="A219" s="44" t="s">
        <v>9</v>
      </c>
      <c r="B219" s="44" t="str">
        <f>VLOOKUP(A219,Recon!A:B,2,FALSE)</f>
        <v>07020</v>
      </c>
      <c r="C219" s="34" t="s">
        <v>3262</v>
      </c>
      <c r="D219" s="36">
        <v>43578</v>
      </c>
      <c r="E219" s="36">
        <v>43556</v>
      </c>
      <c r="F219" s="107" t="str">
        <f t="shared" si="3"/>
        <v>0702043556</v>
      </c>
      <c r="G219" s="42">
        <v>566217</v>
      </c>
    </row>
    <row r="220" spans="1:7" x14ac:dyDescent="0.2">
      <c r="A220" s="44" t="s">
        <v>12</v>
      </c>
      <c r="B220" s="44" t="str">
        <f>VLOOKUP(A220,Recon!A:B,2,FALSE)</f>
        <v>64203</v>
      </c>
      <c r="C220" s="34" t="s">
        <v>3261</v>
      </c>
      <c r="D220" s="36">
        <v>43578</v>
      </c>
      <c r="E220" s="36">
        <v>43556</v>
      </c>
      <c r="F220" s="107" t="str">
        <f t="shared" si="3"/>
        <v>6420343556</v>
      </c>
      <c r="G220" s="42">
        <v>95049</v>
      </c>
    </row>
    <row r="221" spans="1:7" x14ac:dyDescent="0.2">
      <c r="A221" s="44" t="s">
        <v>13</v>
      </c>
      <c r="B221" s="44" t="str">
        <f>VLOOKUP(A221,Recon!A:B,2,FALSE)</f>
        <v>03030</v>
      </c>
      <c r="C221" s="34" t="s">
        <v>3266</v>
      </c>
      <c r="D221" s="36">
        <v>43578</v>
      </c>
      <c r="E221" s="36">
        <v>43556</v>
      </c>
      <c r="F221" s="107" t="str">
        <f t="shared" si="3"/>
        <v>0303043556</v>
      </c>
      <c r="G221" s="42">
        <v>693890</v>
      </c>
    </row>
    <row r="222" spans="1:7" x14ac:dyDescent="0.2">
      <c r="A222" s="44" t="s">
        <v>13</v>
      </c>
      <c r="B222" s="44" t="str">
        <f>VLOOKUP(A222,Recon!A:B,2,FALSE)</f>
        <v>03030</v>
      </c>
      <c r="C222" s="34" t="s">
        <v>3266</v>
      </c>
      <c r="D222" s="36">
        <v>43578</v>
      </c>
      <c r="E222" s="36">
        <v>43556</v>
      </c>
      <c r="F222" s="107" t="str">
        <f t="shared" si="3"/>
        <v>0303043556</v>
      </c>
      <c r="G222" s="42">
        <v>701633</v>
      </c>
    </row>
    <row r="223" spans="1:7" x14ac:dyDescent="0.2">
      <c r="A223" s="44" t="s">
        <v>15</v>
      </c>
      <c r="B223" s="44" t="str">
        <f>VLOOKUP(A223,Recon!A:B,2,FALSE)</f>
        <v>21050</v>
      </c>
      <c r="C223" s="34" t="s">
        <v>3263</v>
      </c>
      <c r="D223" s="36">
        <v>43578</v>
      </c>
      <c r="E223" s="36">
        <v>43556</v>
      </c>
      <c r="F223" s="107" t="str">
        <f t="shared" si="3"/>
        <v>2105043556</v>
      </c>
      <c r="G223" s="42">
        <v>465087</v>
      </c>
    </row>
    <row r="224" spans="1:7" x14ac:dyDescent="0.2">
      <c r="A224" s="44" t="s">
        <v>5</v>
      </c>
      <c r="B224" s="44" t="str">
        <f>VLOOKUP(A224,Recon!A:B,2,FALSE)</f>
        <v>21080</v>
      </c>
      <c r="C224" s="34" t="s">
        <v>3392</v>
      </c>
      <c r="D224" s="36">
        <v>43578</v>
      </c>
      <c r="E224" s="36">
        <v>43556</v>
      </c>
      <c r="F224" s="107" t="str">
        <f t="shared" si="3"/>
        <v>2108043556</v>
      </c>
      <c r="G224" s="42">
        <v>290661</v>
      </c>
    </row>
    <row r="225" spans="1:7" x14ac:dyDescent="0.2">
      <c r="A225" s="44" t="s">
        <v>5</v>
      </c>
      <c r="B225" s="44" t="str">
        <f>VLOOKUP(A225,Recon!A:B,2,FALSE)</f>
        <v>21080</v>
      </c>
      <c r="C225" s="34" t="s">
        <v>3392</v>
      </c>
      <c r="D225" s="36">
        <v>43578</v>
      </c>
      <c r="E225" s="36">
        <v>43556</v>
      </c>
      <c r="F225" s="107" t="str">
        <f t="shared" si="3"/>
        <v>2108043556</v>
      </c>
      <c r="G225" s="42">
        <v>315876</v>
      </c>
    </row>
    <row r="226" spans="1:7" x14ac:dyDescent="0.2">
      <c r="A226" s="44" t="s">
        <v>18</v>
      </c>
      <c r="B226" s="44" t="str">
        <f>VLOOKUP(A226,Recon!A:B,2,FALSE)</f>
        <v>18010</v>
      </c>
      <c r="C226" s="34" t="s">
        <v>3371</v>
      </c>
      <c r="D226" s="36">
        <v>43578</v>
      </c>
      <c r="E226" s="36">
        <v>43556</v>
      </c>
      <c r="F226" s="107" t="str">
        <f t="shared" si="3"/>
        <v>1801043556</v>
      </c>
      <c r="G226" s="42">
        <v>748447</v>
      </c>
    </row>
    <row r="227" spans="1:7" x14ac:dyDescent="0.2">
      <c r="A227" s="44" t="s">
        <v>924</v>
      </c>
      <c r="B227" s="44" t="str">
        <f>VLOOKUP(A227,Recon!A:B,2,FALSE)</f>
        <v>34010</v>
      </c>
      <c r="C227" s="34" t="s">
        <v>3395</v>
      </c>
      <c r="D227" s="36">
        <v>43578</v>
      </c>
      <c r="E227" s="36">
        <v>43556</v>
      </c>
      <c r="F227" s="107" t="str">
        <f t="shared" si="3"/>
        <v>3401043556</v>
      </c>
      <c r="G227" s="42">
        <v>90733</v>
      </c>
    </row>
    <row r="228" spans="1:7" x14ac:dyDescent="0.2">
      <c r="A228" s="44" t="s">
        <v>20</v>
      </c>
      <c r="B228" s="44" t="str">
        <f>VLOOKUP(A228,Recon!A:B,2,FALSE)</f>
        <v>64043</v>
      </c>
      <c r="C228" s="34" t="s">
        <v>3259</v>
      </c>
      <c r="D228" s="36">
        <v>43578</v>
      </c>
      <c r="E228" s="36">
        <v>43556</v>
      </c>
      <c r="F228" s="107" t="str">
        <f t="shared" si="3"/>
        <v>6404343556</v>
      </c>
      <c r="G228" s="42">
        <v>129732</v>
      </c>
    </row>
    <row r="229" spans="1:7" x14ac:dyDescent="0.2">
      <c r="A229" s="44" t="s">
        <v>22</v>
      </c>
      <c r="B229" s="44" t="str">
        <f>VLOOKUP(A229,Recon!A:B,2,FALSE)</f>
        <v>21090</v>
      </c>
      <c r="C229" s="34" t="s">
        <v>3386</v>
      </c>
      <c r="D229" s="36">
        <v>43578</v>
      </c>
      <c r="E229" s="36">
        <v>43556</v>
      </c>
      <c r="F229" s="107" t="str">
        <f t="shared" si="3"/>
        <v>2109043556</v>
      </c>
      <c r="G229" s="42">
        <v>617589</v>
      </c>
    </row>
    <row r="230" spans="1:7" x14ac:dyDescent="0.2">
      <c r="A230" s="44" t="s">
        <v>30</v>
      </c>
      <c r="B230" s="44" t="str">
        <f>VLOOKUP(A230,Recon!A:B,2,FALSE)</f>
        <v>21085</v>
      </c>
      <c r="C230" s="34" t="s">
        <v>3393</v>
      </c>
      <c r="D230" s="36">
        <v>43578</v>
      </c>
      <c r="E230" s="36">
        <v>43556</v>
      </c>
      <c r="F230" s="107" t="str">
        <f t="shared" si="3"/>
        <v>2108543556</v>
      </c>
      <c r="G230" s="42">
        <v>83877</v>
      </c>
    </row>
    <row r="231" spans="1:7" x14ac:dyDescent="0.2">
      <c r="A231" s="44" t="s">
        <v>24</v>
      </c>
      <c r="B231" s="44" t="str">
        <f>VLOOKUP(A231,Recon!A:B,2,FALSE)</f>
        <v>21040</v>
      </c>
      <c r="C231" s="34" t="s">
        <v>3342</v>
      </c>
      <c r="D231" s="36">
        <v>43578</v>
      </c>
      <c r="E231" s="36">
        <v>43556</v>
      </c>
      <c r="F231" s="107" t="str">
        <f t="shared" si="3"/>
        <v>2104043556</v>
      </c>
      <c r="G231" s="42">
        <v>214481</v>
      </c>
    </row>
    <row r="232" spans="1:7" x14ac:dyDescent="0.2">
      <c r="A232" s="44" t="s">
        <v>591</v>
      </c>
      <c r="B232" s="44" t="str">
        <f>VLOOKUP(A232,Recon!A:B,2,FALSE)</f>
        <v>19205</v>
      </c>
      <c r="C232" s="34" t="s">
        <v>3391</v>
      </c>
      <c r="D232" s="36">
        <v>43578</v>
      </c>
      <c r="E232" s="36">
        <v>43556</v>
      </c>
      <c r="F232" s="107" t="str">
        <f t="shared" si="3"/>
        <v>1920543556</v>
      </c>
      <c r="G232" s="42">
        <v>80545</v>
      </c>
    </row>
    <row r="233" spans="1:7" x14ac:dyDescent="0.2">
      <c r="A233" s="44" t="s">
        <v>65</v>
      </c>
      <c r="B233" s="44" t="str">
        <f>VLOOKUP(A233,Recon!A:B,2,FALSE)</f>
        <v>35030</v>
      </c>
      <c r="C233" s="34" t="s">
        <v>3411</v>
      </c>
      <c r="D233" s="36">
        <v>43578</v>
      </c>
      <c r="E233" s="36">
        <v>43556</v>
      </c>
      <c r="F233" s="107" t="str">
        <f t="shared" si="3"/>
        <v>3503043556</v>
      </c>
      <c r="G233" s="42">
        <v>45245</v>
      </c>
    </row>
    <row r="234" spans="1:7" x14ac:dyDescent="0.2">
      <c r="A234" s="44" t="s">
        <v>32</v>
      </c>
      <c r="B234" s="44" t="str">
        <f>VLOOKUP(A234,Recon!A:B,2,FALSE)</f>
        <v>01010</v>
      </c>
      <c r="C234" s="34" t="s">
        <v>3264</v>
      </c>
      <c r="D234" s="36">
        <v>43578</v>
      </c>
      <c r="E234" s="36">
        <v>43556</v>
      </c>
      <c r="F234" s="107" t="str">
        <f t="shared" si="3"/>
        <v>0101043556</v>
      </c>
      <c r="G234" s="42">
        <v>86010</v>
      </c>
    </row>
    <row r="235" spans="1:7" x14ac:dyDescent="0.2">
      <c r="A235" s="44" t="s">
        <v>33</v>
      </c>
      <c r="B235" s="44" t="str">
        <f>VLOOKUP(A235,Recon!A:B,2,FALSE)</f>
        <v>39031</v>
      </c>
      <c r="C235" s="34" t="s">
        <v>3388</v>
      </c>
      <c r="D235" s="36">
        <v>43578</v>
      </c>
      <c r="E235" s="36">
        <v>43556</v>
      </c>
      <c r="F235" s="107" t="str">
        <f t="shared" si="3"/>
        <v>3903143556</v>
      </c>
      <c r="G235" s="42">
        <v>339817</v>
      </c>
    </row>
    <row r="236" spans="1:7" x14ac:dyDescent="0.2">
      <c r="A236" s="44" t="s">
        <v>33</v>
      </c>
      <c r="B236" s="44" t="str">
        <f>VLOOKUP(A236,Recon!A:B,2,FALSE)</f>
        <v>39031</v>
      </c>
      <c r="C236" s="34" t="s">
        <v>3388</v>
      </c>
      <c r="D236" s="36">
        <v>43578</v>
      </c>
      <c r="E236" s="36">
        <v>43556</v>
      </c>
      <c r="F236" s="107" t="str">
        <f t="shared" si="3"/>
        <v>3903143556</v>
      </c>
      <c r="G236" s="42">
        <v>358607</v>
      </c>
    </row>
    <row r="237" spans="1:7" x14ac:dyDescent="0.2">
      <c r="A237" s="44" t="s">
        <v>37</v>
      </c>
      <c r="B237" s="44" t="str">
        <f>VLOOKUP(A237,Recon!A:B,2,FALSE)</f>
        <v>64093</v>
      </c>
      <c r="C237" s="34" t="s">
        <v>3397</v>
      </c>
      <c r="D237" s="36">
        <v>43578</v>
      </c>
      <c r="E237" s="36">
        <v>43556</v>
      </c>
      <c r="F237" s="107" t="str">
        <f t="shared" si="3"/>
        <v>6409343556</v>
      </c>
      <c r="G237" s="42">
        <v>90813</v>
      </c>
    </row>
    <row r="238" spans="1:7" x14ac:dyDescent="0.2">
      <c r="A238" s="44" t="s">
        <v>38</v>
      </c>
      <c r="B238" s="44" t="str">
        <f>VLOOKUP(A238,Recon!A:B,2,FALSE)</f>
        <v>64103</v>
      </c>
      <c r="C238" s="34" t="s">
        <v>3260</v>
      </c>
      <c r="D238" s="36">
        <v>43578</v>
      </c>
      <c r="E238" s="36">
        <v>43556</v>
      </c>
      <c r="F238" s="107" t="str">
        <f t="shared" si="3"/>
        <v>6410343556</v>
      </c>
      <c r="G238" s="42">
        <v>67634</v>
      </c>
    </row>
    <row r="239" spans="1:7" x14ac:dyDescent="0.2">
      <c r="A239" s="44" t="s">
        <v>40</v>
      </c>
      <c r="B239" s="44" t="str">
        <f>VLOOKUP(A239,Recon!A:B,2,FALSE)</f>
        <v>64133</v>
      </c>
      <c r="C239" s="34" t="s">
        <v>3360</v>
      </c>
      <c r="D239" s="36">
        <v>43578</v>
      </c>
      <c r="E239" s="36">
        <v>43556</v>
      </c>
      <c r="F239" s="107" t="str">
        <f t="shared" si="3"/>
        <v>6413343556</v>
      </c>
      <c r="G239" s="42">
        <v>372695</v>
      </c>
    </row>
    <row r="240" spans="1:7" x14ac:dyDescent="0.2">
      <c r="A240" s="44" t="s">
        <v>41</v>
      </c>
      <c r="B240" s="44" t="str">
        <f>VLOOKUP(A240,Recon!A:B,2,FALSE)</f>
        <v>35010</v>
      </c>
      <c r="C240" s="34" t="s">
        <v>3268</v>
      </c>
      <c r="D240" s="36">
        <v>43578</v>
      </c>
      <c r="E240" s="36">
        <v>43556</v>
      </c>
      <c r="F240" s="107" t="str">
        <f t="shared" si="3"/>
        <v>3501043556</v>
      </c>
      <c r="G240" s="42">
        <v>1189382</v>
      </c>
    </row>
    <row r="241" spans="1:7" x14ac:dyDescent="0.2">
      <c r="A241" s="44" t="s">
        <v>43</v>
      </c>
      <c r="B241" s="44" t="str">
        <f>VLOOKUP(A241,Recon!A:B,2,FALSE)</f>
        <v>51020</v>
      </c>
      <c r="C241" s="34" t="s">
        <v>3358</v>
      </c>
      <c r="D241" s="36">
        <v>43578</v>
      </c>
      <c r="E241" s="36">
        <v>43556</v>
      </c>
      <c r="F241" s="107" t="str">
        <f t="shared" si="3"/>
        <v>5102043556</v>
      </c>
      <c r="G241" s="42">
        <v>128559</v>
      </c>
    </row>
    <row r="242" spans="1:7" x14ac:dyDescent="0.2">
      <c r="A242" s="44" t="s">
        <v>46</v>
      </c>
      <c r="B242" s="44" t="str">
        <f>VLOOKUP(A242,Recon!A:B,2,FALSE)</f>
        <v>64143</v>
      </c>
      <c r="C242" s="34" t="s">
        <v>3361</v>
      </c>
      <c r="D242" s="36">
        <v>43578</v>
      </c>
      <c r="E242" s="36">
        <v>43556</v>
      </c>
      <c r="F242" s="107" t="str">
        <f t="shared" si="3"/>
        <v>6414343556</v>
      </c>
      <c r="G242" s="42">
        <v>117210</v>
      </c>
    </row>
    <row r="243" spans="1:7" x14ac:dyDescent="0.2">
      <c r="A243" s="44" t="s">
        <v>47</v>
      </c>
      <c r="B243" s="44" t="str">
        <f>VLOOKUP(A243,Recon!A:B,2,FALSE)</f>
        <v>64153</v>
      </c>
      <c r="C243" s="34" t="s">
        <v>3362</v>
      </c>
      <c r="D243" s="36">
        <v>43578</v>
      </c>
      <c r="E243" s="36">
        <v>43556</v>
      </c>
      <c r="F243" s="107" t="str">
        <f t="shared" si="3"/>
        <v>6415343556</v>
      </c>
      <c r="G243" s="42">
        <v>152899</v>
      </c>
    </row>
    <row r="244" spans="1:7" x14ac:dyDescent="0.2">
      <c r="A244" s="44" t="s">
        <v>17</v>
      </c>
      <c r="B244" s="44" t="str">
        <f>VLOOKUP(A244,Recon!A:B,2,FALSE)</f>
        <v>16010</v>
      </c>
      <c r="C244" s="34" t="s">
        <v>3402</v>
      </c>
      <c r="D244" s="36">
        <v>43578</v>
      </c>
      <c r="E244" s="36">
        <v>43556</v>
      </c>
      <c r="F244" s="107" t="str">
        <f t="shared" si="3"/>
        <v>1601043556</v>
      </c>
      <c r="G244" s="42">
        <v>4358599</v>
      </c>
    </row>
    <row r="245" spans="1:7" x14ac:dyDescent="0.2">
      <c r="A245" s="44" t="s">
        <v>51</v>
      </c>
      <c r="B245" s="44" t="str">
        <f>VLOOKUP(A245,Recon!A:B,2,FALSE)</f>
        <v>64193</v>
      </c>
      <c r="C245" s="34" t="s">
        <v>3363</v>
      </c>
      <c r="D245" s="36">
        <v>43578</v>
      </c>
      <c r="E245" s="36">
        <v>43556</v>
      </c>
      <c r="F245" s="107" t="str">
        <f t="shared" si="3"/>
        <v>6419343556</v>
      </c>
      <c r="G245" s="42">
        <v>110578</v>
      </c>
    </row>
    <row r="246" spans="1:7" x14ac:dyDescent="0.2">
      <c r="A246" s="44" t="s">
        <v>45</v>
      </c>
      <c r="B246" s="44" t="str">
        <f>VLOOKUP(A246,Recon!A:B,2,FALSE)</f>
        <v>07010</v>
      </c>
      <c r="C246" s="34" t="s">
        <v>3410</v>
      </c>
      <c r="D246" s="36">
        <v>43578</v>
      </c>
      <c r="E246" s="36">
        <v>43556</v>
      </c>
      <c r="F246" s="107" t="str">
        <f t="shared" si="3"/>
        <v>0701043556</v>
      </c>
      <c r="G246" s="42">
        <v>699868</v>
      </c>
    </row>
    <row r="247" spans="1:7" x14ac:dyDescent="0.2">
      <c r="A247" s="44" t="s">
        <v>1439</v>
      </c>
      <c r="B247" s="44" t="str">
        <f>VLOOKUP(A247,Recon!A:B,2,FALSE)</f>
        <v>59010</v>
      </c>
      <c r="C247" s="34" t="s">
        <v>3359</v>
      </c>
      <c r="D247" s="36">
        <v>43578</v>
      </c>
      <c r="E247" s="36">
        <v>43556</v>
      </c>
      <c r="F247" s="107" t="str">
        <f t="shared" si="3"/>
        <v>5901043556</v>
      </c>
      <c r="G247" s="42">
        <v>48426</v>
      </c>
    </row>
    <row r="248" spans="1:7" x14ac:dyDescent="0.2">
      <c r="A248" s="44" t="s">
        <v>52</v>
      </c>
      <c r="B248" s="44" t="str">
        <f>VLOOKUP(A248,Recon!A:B,2,FALSE)</f>
        <v>35020</v>
      </c>
      <c r="C248" s="34" t="s">
        <v>3396</v>
      </c>
      <c r="D248" s="36">
        <v>43578</v>
      </c>
      <c r="E248" s="36">
        <v>43556</v>
      </c>
      <c r="F248" s="107" t="str">
        <f t="shared" si="3"/>
        <v>3502043556</v>
      </c>
      <c r="G248" s="42">
        <v>226555</v>
      </c>
    </row>
    <row r="249" spans="1:7" x14ac:dyDescent="0.2">
      <c r="A249" s="44" t="s">
        <v>53</v>
      </c>
      <c r="B249" s="44" t="str">
        <f>VLOOKUP(A249,Recon!A:B,2,FALSE)</f>
        <v>64200</v>
      </c>
      <c r="C249" s="34" t="s">
        <v>3407</v>
      </c>
      <c r="D249" s="36">
        <v>43578</v>
      </c>
      <c r="E249" s="36">
        <v>43556</v>
      </c>
      <c r="F249" s="107" t="str">
        <f t="shared" si="3"/>
        <v>6420043556</v>
      </c>
      <c r="G249" s="42">
        <v>80818</v>
      </c>
    </row>
    <row r="250" spans="1:7" x14ac:dyDescent="0.2">
      <c r="A250" s="44" t="s">
        <v>55</v>
      </c>
      <c r="B250" s="44" t="str">
        <f>VLOOKUP(A250,Recon!A:B,2,FALSE)</f>
        <v>38010</v>
      </c>
      <c r="C250" s="34" t="s">
        <v>3265</v>
      </c>
      <c r="D250" s="36">
        <v>43578</v>
      </c>
      <c r="E250" s="36">
        <v>43556</v>
      </c>
      <c r="F250" s="107" t="str">
        <f t="shared" si="3"/>
        <v>3801043556</v>
      </c>
      <c r="G250" s="42">
        <v>40360</v>
      </c>
    </row>
    <row r="251" spans="1:7" x14ac:dyDescent="0.2">
      <c r="A251" s="44" t="s">
        <v>25</v>
      </c>
      <c r="B251" s="44" t="str">
        <f>VLOOKUP(A251,Recon!A:B,2,FALSE)</f>
        <v>62060</v>
      </c>
      <c r="C251" s="34" t="s">
        <v>3276</v>
      </c>
      <c r="D251" s="36">
        <v>43578</v>
      </c>
      <c r="E251" s="36">
        <v>43556</v>
      </c>
      <c r="F251" s="107" t="str">
        <f t="shared" si="3"/>
        <v>6206043556</v>
      </c>
      <c r="G251" s="42">
        <v>612119</v>
      </c>
    </row>
    <row r="252" spans="1:7" x14ac:dyDescent="0.2">
      <c r="A252" s="44" t="s">
        <v>59</v>
      </c>
      <c r="B252" s="44" t="str">
        <f>VLOOKUP(A252,Recon!A:B,2,FALSE)</f>
        <v>62040</v>
      </c>
      <c r="C252" s="34" t="s">
        <v>3373</v>
      </c>
      <c r="D252" s="36">
        <v>43578</v>
      </c>
      <c r="E252" s="36">
        <v>43556</v>
      </c>
      <c r="F252" s="107" t="str">
        <f t="shared" si="3"/>
        <v>6204043556</v>
      </c>
      <c r="G252" s="42">
        <v>74440</v>
      </c>
    </row>
    <row r="253" spans="1:7" x14ac:dyDescent="0.2">
      <c r="A253" s="44" t="s">
        <v>56</v>
      </c>
      <c r="B253" s="44" t="str">
        <f>VLOOKUP(A253,Recon!A:B,2,FALSE)</f>
        <v>21490</v>
      </c>
      <c r="C253" s="34" t="s">
        <v>3387</v>
      </c>
      <c r="D253" s="36">
        <v>43578</v>
      </c>
      <c r="E253" s="36">
        <v>43556</v>
      </c>
      <c r="F253" s="107" t="str">
        <f t="shared" si="3"/>
        <v>2149043556</v>
      </c>
      <c r="G253" s="42">
        <v>39518</v>
      </c>
    </row>
    <row r="254" spans="1:7" x14ac:dyDescent="0.2">
      <c r="A254" s="44" t="s">
        <v>56</v>
      </c>
      <c r="B254" s="44" t="str">
        <f>VLOOKUP(A254,Recon!A:B,2,FALSE)</f>
        <v>21490</v>
      </c>
      <c r="C254" s="34" t="s">
        <v>3387</v>
      </c>
      <c r="D254" s="36">
        <v>43578</v>
      </c>
      <c r="E254" s="36">
        <v>43556</v>
      </c>
      <c r="F254" s="107" t="str">
        <f t="shared" si="3"/>
        <v>2149043556</v>
      </c>
      <c r="G254" s="42">
        <v>40056</v>
      </c>
    </row>
    <row r="255" spans="1:7" x14ac:dyDescent="0.2">
      <c r="A255" s="44" t="s">
        <v>57</v>
      </c>
      <c r="B255" s="44" t="str">
        <f>VLOOKUP(A255,Recon!A:B,2,FALSE)</f>
        <v>01070</v>
      </c>
      <c r="C255" s="34" t="s">
        <v>3329</v>
      </c>
      <c r="D255" s="36">
        <v>43578</v>
      </c>
      <c r="E255" s="36">
        <v>43556</v>
      </c>
      <c r="F255" s="107" t="str">
        <f t="shared" si="3"/>
        <v>0107043556</v>
      </c>
      <c r="G255" s="42">
        <v>161548</v>
      </c>
    </row>
    <row r="256" spans="1:7" x14ac:dyDescent="0.2">
      <c r="A256" s="44" t="s">
        <v>60</v>
      </c>
      <c r="B256" s="44" t="str">
        <f>VLOOKUP(A256,Recon!A:B,2,FALSE)</f>
        <v>80010</v>
      </c>
      <c r="C256" s="34" t="s">
        <v>2</v>
      </c>
      <c r="D256" s="36">
        <v>43580</v>
      </c>
      <c r="E256" s="36">
        <v>43556</v>
      </c>
      <c r="F256" s="107" t="str">
        <f t="shared" si="3"/>
        <v>8001043556</v>
      </c>
      <c r="G256" s="42">
        <v>116138</v>
      </c>
    </row>
    <row r="257" spans="1:7" x14ac:dyDescent="0.2">
      <c r="A257" s="44" t="s">
        <v>6</v>
      </c>
      <c r="B257" s="44" t="str">
        <f>VLOOKUP(A257,Recon!A:B,2,FALSE)</f>
        <v>01020</v>
      </c>
      <c r="C257" s="34" t="s">
        <v>3048</v>
      </c>
      <c r="D257" s="36">
        <v>43608</v>
      </c>
      <c r="E257" s="36">
        <v>43586</v>
      </c>
      <c r="F257" s="107" t="str">
        <f t="shared" si="3"/>
        <v>0102043586</v>
      </c>
      <c r="G257" s="42">
        <v>520271</v>
      </c>
    </row>
    <row r="258" spans="1:7" x14ac:dyDescent="0.2">
      <c r="A258" s="44" t="s">
        <v>7</v>
      </c>
      <c r="B258" s="44" t="str">
        <f>VLOOKUP(A258,Recon!A:B,2,FALSE)</f>
        <v>03060</v>
      </c>
      <c r="C258" s="34" t="s">
        <v>3384</v>
      </c>
      <c r="D258" s="36">
        <v>43608</v>
      </c>
      <c r="E258" s="36">
        <v>43586</v>
      </c>
      <c r="F258" s="107" t="str">
        <f t="shared" si="3"/>
        <v>0306043586</v>
      </c>
      <c r="G258" s="42">
        <v>797309</v>
      </c>
    </row>
    <row r="259" spans="1:7" x14ac:dyDescent="0.2">
      <c r="A259" s="44" t="s">
        <v>8</v>
      </c>
      <c r="B259" s="44" t="str">
        <f>VLOOKUP(A259,Recon!A:B,2,FALSE)</f>
        <v>01030</v>
      </c>
      <c r="C259" s="34" t="s">
        <v>3357</v>
      </c>
      <c r="D259" s="36">
        <v>43608</v>
      </c>
      <c r="E259" s="36">
        <v>43586</v>
      </c>
      <c r="F259" s="107" t="str">
        <f t="shared" ref="F259:F322" si="4">B259&amp;E259</f>
        <v>0103043586</v>
      </c>
      <c r="G259" s="42">
        <v>105304</v>
      </c>
    </row>
    <row r="260" spans="1:7" x14ac:dyDescent="0.2">
      <c r="A260" s="44" t="s">
        <v>10</v>
      </c>
      <c r="B260" s="44" t="str">
        <f>VLOOKUP(A260,Recon!A:B,2,FALSE)</f>
        <v>01040</v>
      </c>
      <c r="C260" s="34" t="s">
        <v>3370</v>
      </c>
      <c r="D260" s="36">
        <v>43608</v>
      </c>
      <c r="E260" s="36">
        <v>43586</v>
      </c>
      <c r="F260" s="107" t="str">
        <f t="shared" si="4"/>
        <v>0104043586</v>
      </c>
      <c r="G260" s="42">
        <v>338759</v>
      </c>
    </row>
    <row r="261" spans="1:7" x14ac:dyDescent="0.2">
      <c r="A261" s="44" t="s">
        <v>21</v>
      </c>
      <c r="B261" s="44" t="str">
        <f>VLOOKUP(A261,Recon!A:B,2,FALSE)</f>
        <v>03010</v>
      </c>
      <c r="C261" s="34" t="s">
        <v>3330</v>
      </c>
      <c r="D261" s="36">
        <v>43608</v>
      </c>
      <c r="E261" s="36">
        <v>43586</v>
      </c>
      <c r="F261" s="107" t="str">
        <f t="shared" si="4"/>
        <v>0301043586</v>
      </c>
      <c r="G261" s="42">
        <v>55888</v>
      </c>
    </row>
    <row r="262" spans="1:7" x14ac:dyDescent="0.2">
      <c r="A262" s="44" t="s">
        <v>31</v>
      </c>
      <c r="B262" s="44" t="str">
        <f>VLOOKUP(A262,Recon!A:B,2,FALSE)</f>
        <v>03040</v>
      </c>
      <c r="C262" s="34" t="s">
        <v>3277</v>
      </c>
      <c r="D262" s="36">
        <v>43608</v>
      </c>
      <c r="E262" s="36">
        <v>43586</v>
      </c>
      <c r="F262" s="107" t="str">
        <f t="shared" si="4"/>
        <v>0304043586</v>
      </c>
      <c r="G262" s="42">
        <v>211277</v>
      </c>
    </row>
    <row r="263" spans="1:7" x14ac:dyDescent="0.2">
      <c r="A263" s="44" t="s">
        <v>49</v>
      </c>
      <c r="B263" s="44" t="str">
        <f>VLOOKUP(A263,Recon!A:B,2,FALSE)</f>
        <v>03020</v>
      </c>
      <c r="C263" s="34" t="s">
        <v>3383</v>
      </c>
      <c r="D263" s="36">
        <v>43608</v>
      </c>
      <c r="E263" s="36">
        <v>43586</v>
      </c>
      <c r="F263" s="107" t="str">
        <f t="shared" si="4"/>
        <v>0302043586</v>
      </c>
      <c r="G263" s="42">
        <v>67939</v>
      </c>
    </row>
    <row r="264" spans="1:7" x14ac:dyDescent="0.2">
      <c r="A264" s="44" t="s">
        <v>9</v>
      </c>
      <c r="B264" s="44" t="str">
        <f>VLOOKUP(A264,Recon!A:B,2,FALSE)</f>
        <v>07020</v>
      </c>
      <c r="C264" s="34" t="s">
        <v>3262</v>
      </c>
      <c r="D264" s="36">
        <v>43608</v>
      </c>
      <c r="E264" s="36">
        <v>43586</v>
      </c>
      <c r="F264" s="107" t="str">
        <f t="shared" si="4"/>
        <v>0702043586</v>
      </c>
      <c r="G264" s="42">
        <v>645400</v>
      </c>
    </row>
    <row r="265" spans="1:7" x14ac:dyDescent="0.2">
      <c r="A265" s="44" t="s">
        <v>12</v>
      </c>
      <c r="B265" s="44" t="str">
        <f>VLOOKUP(A265,Recon!A:B,2,FALSE)</f>
        <v>64203</v>
      </c>
      <c r="C265" s="34" t="s">
        <v>3261</v>
      </c>
      <c r="D265" s="36">
        <v>43608</v>
      </c>
      <c r="E265" s="36">
        <v>43586</v>
      </c>
      <c r="F265" s="107" t="str">
        <f t="shared" si="4"/>
        <v>6420343586</v>
      </c>
      <c r="G265" s="42">
        <v>114865</v>
      </c>
    </row>
    <row r="266" spans="1:7" x14ac:dyDescent="0.2">
      <c r="A266" s="44" t="s">
        <v>60</v>
      </c>
      <c r="B266" s="44" t="str">
        <f>VLOOKUP(A266,Recon!A:B,2,FALSE)</f>
        <v>80010</v>
      </c>
      <c r="C266" s="34" t="s">
        <v>2</v>
      </c>
      <c r="D266" s="36">
        <v>43608</v>
      </c>
      <c r="E266" s="36">
        <v>43586</v>
      </c>
      <c r="F266" s="107" t="str">
        <f t="shared" si="4"/>
        <v>8001043586</v>
      </c>
      <c r="G266" s="42">
        <v>215029</v>
      </c>
    </row>
    <row r="267" spans="1:7" x14ac:dyDescent="0.2">
      <c r="A267" s="44" t="s">
        <v>15</v>
      </c>
      <c r="B267" s="44" t="str">
        <f>VLOOKUP(A267,Recon!A:B,2,FALSE)</f>
        <v>21050</v>
      </c>
      <c r="C267" s="34" t="s">
        <v>3263</v>
      </c>
      <c r="D267" s="36">
        <v>43608</v>
      </c>
      <c r="E267" s="36">
        <v>43586</v>
      </c>
      <c r="F267" s="107" t="str">
        <f t="shared" si="4"/>
        <v>2105043586</v>
      </c>
      <c r="G267" s="42">
        <v>509879</v>
      </c>
    </row>
    <row r="268" spans="1:7" x14ac:dyDescent="0.2">
      <c r="A268" s="44" t="s">
        <v>5</v>
      </c>
      <c r="B268" s="44" t="str">
        <f>VLOOKUP(A268,Recon!A:B,2,FALSE)</f>
        <v>21080</v>
      </c>
      <c r="C268" s="34" t="s">
        <v>3392</v>
      </c>
      <c r="D268" s="36">
        <v>43608</v>
      </c>
      <c r="E268" s="36">
        <v>43586</v>
      </c>
      <c r="F268" s="107" t="str">
        <f t="shared" si="4"/>
        <v>2108043586</v>
      </c>
      <c r="G268" s="42">
        <v>302723</v>
      </c>
    </row>
    <row r="269" spans="1:7" x14ac:dyDescent="0.2">
      <c r="A269" s="44" t="s">
        <v>18</v>
      </c>
      <c r="B269" s="44" t="str">
        <f>VLOOKUP(A269,Recon!A:B,2,FALSE)</f>
        <v>18010</v>
      </c>
      <c r="C269" s="34" t="s">
        <v>3371</v>
      </c>
      <c r="D269" s="36">
        <v>43608</v>
      </c>
      <c r="E269" s="36">
        <v>43586</v>
      </c>
      <c r="F269" s="107" t="str">
        <f t="shared" si="4"/>
        <v>1801043586</v>
      </c>
      <c r="G269" s="42">
        <v>745988</v>
      </c>
    </row>
    <row r="270" spans="1:7" x14ac:dyDescent="0.2">
      <c r="A270" s="44" t="s">
        <v>924</v>
      </c>
      <c r="B270" s="44" t="str">
        <f>VLOOKUP(A270,Recon!A:B,2,FALSE)</f>
        <v>34010</v>
      </c>
      <c r="C270" s="34" t="s">
        <v>3395</v>
      </c>
      <c r="D270" s="36">
        <v>43608</v>
      </c>
      <c r="E270" s="36">
        <v>43586</v>
      </c>
      <c r="F270" s="107" t="str">
        <f t="shared" si="4"/>
        <v>3401043586</v>
      </c>
      <c r="G270" s="42">
        <v>74327</v>
      </c>
    </row>
    <row r="271" spans="1:7" x14ac:dyDescent="0.2">
      <c r="A271" s="44" t="s">
        <v>19</v>
      </c>
      <c r="B271" s="44" t="str">
        <f>VLOOKUP(A271,Recon!A:B,2,FALSE)</f>
        <v>19010</v>
      </c>
      <c r="C271" s="34" t="s">
        <v>3403</v>
      </c>
      <c r="D271" s="36">
        <v>43608</v>
      </c>
      <c r="E271" s="36">
        <v>43586</v>
      </c>
      <c r="F271" s="107" t="str">
        <f t="shared" si="4"/>
        <v>1901043586</v>
      </c>
      <c r="G271" s="42">
        <v>345057</v>
      </c>
    </row>
    <row r="272" spans="1:7" x14ac:dyDescent="0.2">
      <c r="A272" s="44" t="s">
        <v>20</v>
      </c>
      <c r="B272" s="44" t="str">
        <f>VLOOKUP(A272,Recon!A:B,2,FALSE)</f>
        <v>64043</v>
      </c>
      <c r="C272" s="34" t="s">
        <v>3259</v>
      </c>
      <c r="D272" s="36">
        <v>43608</v>
      </c>
      <c r="E272" s="36">
        <v>43586</v>
      </c>
      <c r="F272" s="107" t="str">
        <f t="shared" si="4"/>
        <v>6404343586</v>
      </c>
      <c r="G272" s="42">
        <v>138639</v>
      </c>
    </row>
    <row r="273" spans="1:7" x14ac:dyDescent="0.2">
      <c r="A273" s="44" t="s">
        <v>22</v>
      </c>
      <c r="B273" s="44" t="str">
        <f>VLOOKUP(A273,Recon!A:B,2,FALSE)</f>
        <v>21090</v>
      </c>
      <c r="C273" s="34" t="s">
        <v>3386</v>
      </c>
      <c r="D273" s="36">
        <v>43608</v>
      </c>
      <c r="E273" s="36">
        <v>43586</v>
      </c>
      <c r="F273" s="107" t="str">
        <f t="shared" si="4"/>
        <v>2109043586</v>
      </c>
      <c r="G273" s="42">
        <v>265728</v>
      </c>
    </row>
    <row r="274" spans="1:7" x14ac:dyDescent="0.2">
      <c r="A274" s="44" t="s">
        <v>30</v>
      </c>
      <c r="B274" s="44" t="str">
        <f>VLOOKUP(A274,Recon!A:B,2,FALSE)</f>
        <v>21085</v>
      </c>
      <c r="C274" s="34" t="s">
        <v>3393</v>
      </c>
      <c r="D274" s="36">
        <v>43608</v>
      </c>
      <c r="E274" s="36">
        <v>43586</v>
      </c>
      <c r="F274" s="107" t="str">
        <f t="shared" si="4"/>
        <v>2108543586</v>
      </c>
      <c r="G274" s="42">
        <v>87524</v>
      </c>
    </row>
    <row r="275" spans="1:7" x14ac:dyDescent="0.2">
      <c r="A275" s="44" t="s">
        <v>58</v>
      </c>
      <c r="B275" s="44" t="str">
        <f>VLOOKUP(A275,Recon!A:B,2,FALSE)</f>
        <v>21030</v>
      </c>
      <c r="C275" s="34" t="s">
        <v>3385</v>
      </c>
      <c r="D275" s="36">
        <v>43608</v>
      </c>
      <c r="E275" s="36">
        <v>43586</v>
      </c>
      <c r="F275" s="107" t="str">
        <f t="shared" si="4"/>
        <v>2103043586</v>
      </c>
      <c r="G275" s="42">
        <v>265247</v>
      </c>
    </row>
    <row r="276" spans="1:7" x14ac:dyDescent="0.2">
      <c r="A276" s="44" t="s">
        <v>24</v>
      </c>
      <c r="B276" s="44" t="str">
        <f>VLOOKUP(A276,Recon!A:B,2,FALSE)</f>
        <v>21040</v>
      </c>
      <c r="C276" s="34" t="s">
        <v>3342</v>
      </c>
      <c r="D276" s="36">
        <v>43608</v>
      </c>
      <c r="E276" s="36">
        <v>43586</v>
      </c>
      <c r="F276" s="107" t="str">
        <f t="shared" si="4"/>
        <v>2104043586</v>
      </c>
      <c r="G276" s="42">
        <v>107140</v>
      </c>
    </row>
    <row r="277" spans="1:7" x14ac:dyDescent="0.2">
      <c r="A277" s="44" t="s">
        <v>591</v>
      </c>
      <c r="B277" s="44" t="str">
        <f>VLOOKUP(A277,Recon!A:B,2,FALSE)</f>
        <v>19205</v>
      </c>
      <c r="C277" s="34" t="s">
        <v>3391</v>
      </c>
      <c r="D277" s="36">
        <v>43608</v>
      </c>
      <c r="E277" s="36">
        <v>43586</v>
      </c>
      <c r="F277" s="107" t="str">
        <f t="shared" si="4"/>
        <v>1920543586</v>
      </c>
      <c r="G277" s="42">
        <v>110716</v>
      </c>
    </row>
    <row r="278" spans="1:7" x14ac:dyDescent="0.2">
      <c r="A278" s="44" t="s">
        <v>65</v>
      </c>
      <c r="B278" s="44" t="str">
        <f>VLOOKUP(A278,Recon!A:B,2,FALSE)</f>
        <v>35030</v>
      </c>
      <c r="C278" s="34" t="s">
        <v>3411</v>
      </c>
      <c r="D278" s="36">
        <v>43608</v>
      </c>
      <c r="E278" s="36">
        <v>43586</v>
      </c>
      <c r="F278" s="107" t="str">
        <f t="shared" si="4"/>
        <v>3503043586</v>
      </c>
      <c r="G278" s="42">
        <v>24970</v>
      </c>
    </row>
    <row r="279" spans="1:7" x14ac:dyDescent="0.2">
      <c r="A279" s="44" t="s">
        <v>11</v>
      </c>
      <c r="B279" s="44" t="str">
        <f>VLOOKUP(A279,Recon!A:B,2,FALSE)</f>
        <v>22010</v>
      </c>
      <c r="C279" s="34" t="s">
        <v>3394</v>
      </c>
      <c r="D279" s="36">
        <v>43608</v>
      </c>
      <c r="E279" s="36">
        <v>43586</v>
      </c>
      <c r="F279" s="107" t="str">
        <f t="shared" si="4"/>
        <v>2201043586</v>
      </c>
      <c r="G279" s="42">
        <v>201132</v>
      </c>
    </row>
    <row r="280" spans="1:7" x14ac:dyDescent="0.2">
      <c r="A280" s="44" t="s">
        <v>26</v>
      </c>
      <c r="B280" s="44" t="str">
        <f>VLOOKUP(A280,Recon!A:B,2,FALSE)</f>
        <v>26011</v>
      </c>
      <c r="C280" s="34" t="s">
        <v>3267</v>
      </c>
      <c r="D280" s="36">
        <v>43608</v>
      </c>
      <c r="E280" s="36">
        <v>43586</v>
      </c>
      <c r="F280" s="107" t="str">
        <f t="shared" si="4"/>
        <v>2601143586</v>
      </c>
      <c r="G280" s="42">
        <v>77371</v>
      </c>
    </row>
    <row r="281" spans="1:7" x14ac:dyDescent="0.2">
      <c r="A281" s="44" t="s">
        <v>28</v>
      </c>
      <c r="B281" s="44" t="str">
        <f>VLOOKUP(A281,Recon!A:B,2,FALSE)</f>
        <v>30011</v>
      </c>
      <c r="C281" s="34" t="s">
        <v>3372</v>
      </c>
      <c r="D281" s="36">
        <v>43608</v>
      </c>
      <c r="E281" s="36">
        <v>43586</v>
      </c>
      <c r="F281" s="107" t="str">
        <f t="shared" si="4"/>
        <v>3001143586</v>
      </c>
      <c r="G281" s="42">
        <v>1424150</v>
      </c>
    </row>
    <row r="282" spans="1:7" x14ac:dyDescent="0.2">
      <c r="A282" s="44" t="s">
        <v>32</v>
      </c>
      <c r="B282" s="44" t="str">
        <f>VLOOKUP(A282,Recon!A:B,2,FALSE)</f>
        <v>01010</v>
      </c>
      <c r="C282" s="34" t="s">
        <v>3264</v>
      </c>
      <c r="D282" s="36">
        <v>43608</v>
      </c>
      <c r="E282" s="36">
        <v>43586</v>
      </c>
      <c r="F282" s="107" t="str">
        <f t="shared" si="4"/>
        <v>0101043586</v>
      </c>
      <c r="G282" s="42">
        <v>279251</v>
      </c>
    </row>
    <row r="283" spans="1:7" x14ac:dyDescent="0.2">
      <c r="A283" s="44" t="s">
        <v>33</v>
      </c>
      <c r="B283" s="44" t="str">
        <f>VLOOKUP(A283,Recon!A:B,2,FALSE)</f>
        <v>39031</v>
      </c>
      <c r="C283" s="34" t="s">
        <v>3388</v>
      </c>
      <c r="D283" s="36">
        <v>43608</v>
      </c>
      <c r="E283" s="36">
        <v>43586</v>
      </c>
      <c r="F283" s="107" t="str">
        <f t="shared" si="4"/>
        <v>3903143586</v>
      </c>
      <c r="G283" s="42">
        <v>338782</v>
      </c>
    </row>
    <row r="284" spans="1:7" x14ac:dyDescent="0.2">
      <c r="A284" s="44" t="s">
        <v>23</v>
      </c>
      <c r="B284" s="44" t="str">
        <f>VLOOKUP(A284,Recon!A:B,2,FALSE)</f>
        <v>44020</v>
      </c>
      <c r="C284" s="34" t="s">
        <v>3404</v>
      </c>
      <c r="D284" s="36">
        <v>43608</v>
      </c>
      <c r="E284" s="36">
        <v>43586</v>
      </c>
      <c r="F284" s="107" t="str">
        <f t="shared" si="4"/>
        <v>4402043586</v>
      </c>
      <c r="G284" s="42">
        <v>244073</v>
      </c>
    </row>
    <row r="285" spans="1:7" x14ac:dyDescent="0.2">
      <c r="A285" s="44" t="s">
        <v>37</v>
      </c>
      <c r="B285" s="44" t="str">
        <f>VLOOKUP(A285,Recon!A:B,2,FALSE)</f>
        <v>64093</v>
      </c>
      <c r="C285" s="34" t="s">
        <v>3397</v>
      </c>
      <c r="D285" s="36">
        <v>43608</v>
      </c>
      <c r="E285" s="36">
        <v>43586</v>
      </c>
      <c r="F285" s="107" t="str">
        <f t="shared" si="4"/>
        <v>6409343586</v>
      </c>
      <c r="G285" s="42">
        <v>66667</v>
      </c>
    </row>
    <row r="286" spans="1:7" x14ac:dyDescent="0.2">
      <c r="A286" s="44" t="s">
        <v>36</v>
      </c>
      <c r="B286" s="44" t="str">
        <f>VLOOKUP(A286,Recon!A:B,2,FALSE)</f>
        <v>64053</v>
      </c>
      <c r="C286" s="34" t="s">
        <v>3405</v>
      </c>
      <c r="D286" s="36">
        <v>43608</v>
      </c>
      <c r="E286" s="36">
        <v>43586</v>
      </c>
      <c r="F286" s="107" t="str">
        <f t="shared" si="4"/>
        <v>6405343586</v>
      </c>
      <c r="G286" s="42">
        <v>112310</v>
      </c>
    </row>
    <row r="287" spans="1:7" x14ac:dyDescent="0.2">
      <c r="A287" s="44" t="s">
        <v>38</v>
      </c>
      <c r="B287" s="44" t="str">
        <f>VLOOKUP(A287,Recon!A:B,2,FALSE)</f>
        <v>64103</v>
      </c>
      <c r="C287" s="34" t="s">
        <v>3260</v>
      </c>
      <c r="D287" s="36">
        <v>43608</v>
      </c>
      <c r="E287" s="36">
        <v>43586</v>
      </c>
      <c r="F287" s="107" t="str">
        <f t="shared" si="4"/>
        <v>6410343586</v>
      </c>
      <c r="G287" s="42">
        <v>67633</v>
      </c>
    </row>
    <row r="288" spans="1:7" x14ac:dyDescent="0.2">
      <c r="A288" s="44" t="s">
        <v>39</v>
      </c>
      <c r="B288" s="44" t="str">
        <f>VLOOKUP(A288,Recon!A:B,2,FALSE)</f>
        <v>64123</v>
      </c>
      <c r="C288" s="34" t="s">
        <v>3406</v>
      </c>
      <c r="D288" s="36">
        <v>43608</v>
      </c>
      <c r="E288" s="36">
        <v>43586</v>
      </c>
      <c r="F288" s="107" t="str">
        <f t="shared" si="4"/>
        <v>6412343586</v>
      </c>
      <c r="G288" s="42">
        <v>198583</v>
      </c>
    </row>
    <row r="289" spans="1:7" x14ac:dyDescent="0.2">
      <c r="A289" s="44" t="s">
        <v>39</v>
      </c>
      <c r="B289" s="44" t="str">
        <f>VLOOKUP(A289,Recon!A:B,2,FALSE)</f>
        <v>64123</v>
      </c>
      <c r="C289" s="34" t="s">
        <v>3406</v>
      </c>
      <c r="D289" s="36">
        <v>43608</v>
      </c>
      <c r="E289" s="36">
        <v>43586</v>
      </c>
      <c r="F289" s="107" t="str">
        <f t="shared" si="4"/>
        <v>6412343586</v>
      </c>
      <c r="G289" s="42">
        <v>76976</v>
      </c>
    </row>
    <row r="290" spans="1:7" x14ac:dyDescent="0.2">
      <c r="A290" s="44" t="s">
        <v>40</v>
      </c>
      <c r="B290" s="44" t="str">
        <f>VLOOKUP(A290,Recon!A:B,2,FALSE)</f>
        <v>64133</v>
      </c>
      <c r="C290" s="34" t="s">
        <v>3360</v>
      </c>
      <c r="D290" s="36">
        <v>43608</v>
      </c>
      <c r="E290" s="36">
        <v>43586</v>
      </c>
      <c r="F290" s="107" t="str">
        <f t="shared" si="4"/>
        <v>6413343586</v>
      </c>
      <c r="G290" s="42">
        <v>223951</v>
      </c>
    </row>
    <row r="291" spans="1:7" x14ac:dyDescent="0.2">
      <c r="A291" s="44" t="s">
        <v>43</v>
      </c>
      <c r="B291" s="44" t="str">
        <f>VLOOKUP(A291,Recon!A:B,2,FALSE)</f>
        <v>51020</v>
      </c>
      <c r="C291" s="34" t="s">
        <v>3358</v>
      </c>
      <c r="D291" s="36">
        <v>43608</v>
      </c>
      <c r="E291" s="36">
        <v>43586</v>
      </c>
      <c r="F291" s="107" t="str">
        <f t="shared" si="4"/>
        <v>5102043586</v>
      </c>
      <c r="G291" s="42">
        <v>124820</v>
      </c>
    </row>
    <row r="292" spans="1:7" x14ac:dyDescent="0.2">
      <c r="A292" s="44" t="s">
        <v>43</v>
      </c>
      <c r="B292" s="44" t="str">
        <f>VLOOKUP(A292,Recon!A:B,2,FALSE)</f>
        <v>51020</v>
      </c>
      <c r="C292" s="34" t="s">
        <v>3358</v>
      </c>
      <c r="D292" s="36">
        <v>43608</v>
      </c>
      <c r="E292" s="36">
        <v>43586</v>
      </c>
      <c r="F292" s="107" t="str">
        <f t="shared" si="4"/>
        <v>5102043586</v>
      </c>
      <c r="G292" s="42">
        <v>131228</v>
      </c>
    </row>
    <row r="293" spans="1:7" x14ac:dyDescent="0.2">
      <c r="A293" s="44" t="s">
        <v>46</v>
      </c>
      <c r="B293" s="44" t="str">
        <f>VLOOKUP(A293,Recon!A:B,2,FALSE)</f>
        <v>64143</v>
      </c>
      <c r="C293" s="34" t="s">
        <v>3361</v>
      </c>
      <c r="D293" s="36">
        <v>43608</v>
      </c>
      <c r="E293" s="36">
        <v>43586</v>
      </c>
      <c r="F293" s="107" t="str">
        <f t="shared" si="4"/>
        <v>6414343586</v>
      </c>
      <c r="G293" s="42">
        <v>186260</v>
      </c>
    </row>
    <row r="294" spans="1:7" x14ac:dyDescent="0.2">
      <c r="A294" s="44" t="s">
        <v>47</v>
      </c>
      <c r="B294" s="44" t="str">
        <f>VLOOKUP(A294,Recon!A:B,2,FALSE)</f>
        <v>64153</v>
      </c>
      <c r="C294" s="34" t="s">
        <v>3362</v>
      </c>
      <c r="D294" s="36">
        <v>43608</v>
      </c>
      <c r="E294" s="36">
        <v>43586</v>
      </c>
      <c r="F294" s="107" t="str">
        <f t="shared" si="4"/>
        <v>6415343586</v>
      </c>
      <c r="G294" s="42">
        <v>107279</v>
      </c>
    </row>
    <row r="295" spans="1:7" x14ac:dyDescent="0.2">
      <c r="A295" s="44" t="s">
        <v>48</v>
      </c>
      <c r="B295" s="44" t="str">
        <f>VLOOKUP(A295,Recon!A:B,2,FALSE)</f>
        <v>64160</v>
      </c>
      <c r="C295" s="34" t="s">
        <v>3412</v>
      </c>
      <c r="D295" s="36">
        <v>43608</v>
      </c>
      <c r="E295" s="36">
        <v>43586</v>
      </c>
      <c r="F295" s="107" t="str">
        <f t="shared" si="4"/>
        <v>6416043586</v>
      </c>
      <c r="G295" s="42">
        <v>872167</v>
      </c>
    </row>
    <row r="296" spans="1:7" x14ac:dyDescent="0.2">
      <c r="A296" s="44" t="s">
        <v>17</v>
      </c>
      <c r="B296" s="44" t="str">
        <f>VLOOKUP(A296,Recon!A:B,2,FALSE)</f>
        <v>16010</v>
      </c>
      <c r="C296" s="34" t="s">
        <v>3402</v>
      </c>
      <c r="D296" s="36">
        <v>43608</v>
      </c>
      <c r="E296" s="36">
        <v>43586</v>
      </c>
      <c r="F296" s="107" t="str">
        <f t="shared" si="4"/>
        <v>1601043586</v>
      </c>
      <c r="G296" s="42">
        <v>980633</v>
      </c>
    </row>
    <row r="297" spans="1:7" x14ac:dyDescent="0.2">
      <c r="A297" s="44" t="s">
        <v>50</v>
      </c>
      <c r="B297" s="44" t="str">
        <f>VLOOKUP(A297,Recon!A:B,2,FALSE)</f>
        <v>64163</v>
      </c>
      <c r="C297" s="34" t="s">
        <v>3390</v>
      </c>
      <c r="D297" s="36">
        <v>43608</v>
      </c>
      <c r="E297" s="36">
        <v>43586</v>
      </c>
      <c r="F297" s="107" t="str">
        <f t="shared" si="4"/>
        <v>6416343586</v>
      </c>
      <c r="G297" s="42">
        <v>177255</v>
      </c>
    </row>
    <row r="298" spans="1:7" x14ac:dyDescent="0.2">
      <c r="A298" s="44" t="s">
        <v>51</v>
      </c>
      <c r="B298" s="44" t="str">
        <f>VLOOKUP(A298,Recon!A:B,2,FALSE)</f>
        <v>64193</v>
      </c>
      <c r="C298" s="34" t="s">
        <v>3363</v>
      </c>
      <c r="D298" s="36">
        <v>43608</v>
      </c>
      <c r="E298" s="36">
        <v>43586</v>
      </c>
      <c r="F298" s="107" t="str">
        <f t="shared" si="4"/>
        <v>6419343586</v>
      </c>
      <c r="G298" s="42">
        <v>55657</v>
      </c>
    </row>
    <row r="299" spans="1:7" x14ac:dyDescent="0.2">
      <c r="A299" s="44" t="s">
        <v>1439</v>
      </c>
      <c r="B299" s="44" t="str">
        <f>VLOOKUP(A299,Recon!A:B,2,FALSE)</f>
        <v>59010</v>
      </c>
      <c r="C299" s="34" t="s">
        <v>3359</v>
      </c>
      <c r="D299" s="36">
        <v>43608</v>
      </c>
      <c r="E299" s="36">
        <v>43586</v>
      </c>
      <c r="F299" s="107" t="str">
        <f t="shared" si="4"/>
        <v>5901043586</v>
      </c>
      <c r="G299" s="42">
        <v>48626</v>
      </c>
    </row>
    <row r="300" spans="1:7" x14ac:dyDescent="0.2">
      <c r="A300" s="44" t="s">
        <v>52</v>
      </c>
      <c r="B300" s="44" t="str">
        <f>VLOOKUP(A300,Recon!A:B,2,FALSE)</f>
        <v>35020</v>
      </c>
      <c r="C300" s="34" t="s">
        <v>3396</v>
      </c>
      <c r="D300" s="36">
        <v>43608</v>
      </c>
      <c r="E300" s="36">
        <v>43586</v>
      </c>
      <c r="F300" s="107" t="str">
        <f t="shared" si="4"/>
        <v>3502043586</v>
      </c>
      <c r="G300" s="42">
        <v>267117</v>
      </c>
    </row>
    <row r="301" spans="1:7" x14ac:dyDescent="0.2">
      <c r="A301" s="44" t="s">
        <v>54</v>
      </c>
      <c r="B301" s="44" t="str">
        <f>VLOOKUP(A301,Recon!A:B,2,FALSE)</f>
        <v>64205</v>
      </c>
      <c r="C301" s="34" t="s">
        <v>3408</v>
      </c>
      <c r="D301" s="36">
        <v>43608</v>
      </c>
      <c r="E301" s="36">
        <v>43586</v>
      </c>
      <c r="F301" s="107" t="str">
        <f t="shared" si="4"/>
        <v>6420543586</v>
      </c>
      <c r="G301" s="42">
        <v>174799</v>
      </c>
    </row>
    <row r="302" spans="1:7" x14ac:dyDescent="0.2">
      <c r="A302" s="44" t="s">
        <v>55</v>
      </c>
      <c r="B302" s="44" t="str">
        <f>VLOOKUP(A302,Recon!A:B,2,FALSE)</f>
        <v>38010</v>
      </c>
      <c r="C302" s="34" t="s">
        <v>3265</v>
      </c>
      <c r="D302" s="36">
        <v>43608</v>
      </c>
      <c r="E302" s="36">
        <v>43586</v>
      </c>
      <c r="F302" s="107" t="str">
        <f t="shared" si="4"/>
        <v>3801043586</v>
      </c>
      <c r="G302" s="42">
        <v>38151</v>
      </c>
    </row>
    <row r="303" spans="1:7" x14ac:dyDescent="0.2">
      <c r="A303" s="44" t="s">
        <v>56</v>
      </c>
      <c r="B303" s="44" t="str">
        <f>VLOOKUP(A303,Recon!A:B,2,FALSE)</f>
        <v>21490</v>
      </c>
      <c r="C303" s="34" t="s">
        <v>3387</v>
      </c>
      <c r="D303" s="36">
        <v>43608</v>
      </c>
      <c r="E303" s="36">
        <v>43586</v>
      </c>
      <c r="F303" s="107" t="str">
        <f t="shared" si="4"/>
        <v>2149043586</v>
      </c>
      <c r="G303" s="42">
        <v>125332</v>
      </c>
    </row>
    <row r="304" spans="1:7" x14ac:dyDescent="0.2">
      <c r="A304" s="44" t="s">
        <v>57</v>
      </c>
      <c r="B304" s="44" t="str">
        <f>VLOOKUP(A304,Recon!A:B,2,FALSE)</f>
        <v>01070</v>
      </c>
      <c r="C304" s="34" t="s">
        <v>3329</v>
      </c>
      <c r="D304" s="36">
        <v>43608</v>
      </c>
      <c r="E304" s="36">
        <v>43586</v>
      </c>
      <c r="F304" s="107" t="str">
        <f t="shared" si="4"/>
        <v>0107043586</v>
      </c>
      <c r="G304" s="42">
        <v>178084</v>
      </c>
    </row>
    <row r="305" spans="1:7" x14ac:dyDescent="0.2">
      <c r="A305" s="44" t="s">
        <v>9</v>
      </c>
      <c r="B305" s="44" t="str">
        <f>VLOOKUP(A305,Recon!A:B,2,FALSE)</f>
        <v>07020</v>
      </c>
      <c r="C305" s="34" t="s">
        <v>3262</v>
      </c>
      <c r="D305" s="36">
        <v>43613</v>
      </c>
      <c r="E305" s="36">
        <v>43586</v>
      </c>
      <c r="F305" s="107" t="str">
        <f t="shared" si="4"/>
        <v>0702043586</v>
      </c>
      <c r="G305" s="42">
        <v>566167</v>
      </c>
    </row>
    <row r="306" spans="1:7" x14ac:dyDescent="0.2">
      <c r="A306" s="44" t="s">
        <v>28</v>
      </c>
      <c r="B306" s="44" t="str">
        <f>VLOOKUP(A306,Recon!A:B,2,FALSE)</f>
        <v>30011</v>
      </c>
      <c r="C306" s="34" t="s">
        <v>3372</v>
      </c>
      <c r="D306" s="36">
        <v>43613</v>
      </c>
      <c r="E306" s="36">
        <v>43586</v>
      </c>
      <c r="F306" s="107" t="str">
        <f t="shared" si="4"/>
        <v>3001143586</v>
      </c>
      <c r="G306" s="42">
        <v>1202628</v>
      </c>
    </row>
    <row r="307" spans="1:7" x14ac:dyDescent="0.2">
      <c r="A307" s="44" t="s">
        <v>41</v>
      </c>
      <c r="B307" s="44" t="str">
        <f>VLOOKUP(A307,Recon!A:B,2,FALSE)</f>
        <v>35010</v>
      </c>
      <c r="C307" s="34" t="s">
        <v>3268</v>
      </c>
      <c r="D307" s="36">
        <v>43613</v>
      </c>
      <c r="E307" s="36">
        <v>43586</v>
      </c>
      <c r="F307" s="107" t="str">
        <f t="shared" si="4"/>
        <v>3501043586</v>
      </c>
      <c r="G307" s="42">
        <v>390192</v>
      </c>
    </row>
    <row r="308" spans="1:7" x14ac:dyDescent="0.2">
      <c r="A308" s="44" t="s">
        <v>25</v>
      </c>
      <c r="B308" s="44" t="str">
        <f>VLOOKUP(A308,Recon!A:B,2,FALSE)</f>
        <v>62060</v>
      </c>
      <c r="C308" s="34" t="s">
        <v>3276</v>
      </c>
      <c r="D308" s="36">
        <v>43613</v>
      </c>
      <c r="E308" s="36">
        <v>43586</v>
      </c>
      <c r="F308" s="107" t="str">
        <f t="shared" si="4"/>
        <v>6206043586</v>
      </c>
      <c r="G308" s="42">
        <v>458117.5</v>
      </c>
    </row>
    <row r="309" spans="1:7" x14ac:dyDescent="0.2">
      <c r="A309" s="44" t="s">
        <v>7</v>
      </c>
      <c r="B309" s="44" t="str">
        <f>VLOOKUP(A309,Recon!A:B,2,FALSE)</f>
        <v>03060</v>
      </c>
      <c r="C309" s="34" t="s">
        <v>3384</v>
      </c>
      <c r="D309" s="36">
        <v>43627</v>
      </c>
      <c r="E309" s="36">
        <v>43617</v>
      </c>
      <c r="F309" s="107" t="str">
        <f t="shared" si="4"/>
        <v>0306043617</v>
      </c>
      <c r="G309" s="42">
        <v>690471</v>
      </c>
    </row>
    <row r="310" spans="1:7" x14ac:dyDescent="0.2">
      <c r="A310" s="44" t="s">
        <v>1282</v>
      </c>
      <c r="B310" s="44" t="str">
        <f>VLOOKUP(A310,Recon!A:B,2,FALSE)</f>
        <v>49010</v>
      </c>
      <c r="C310" s="34" t="s">
        <v>3416</v>
      </c>
      <c r="D310" s="36">
        <v>43627</v>
      </c>
      <c r="E310" s="36">
        <v>43617</v>
      </c>
      <c r="F310" s="107" t="str">
        <f t="shared" si="4"/>
        <v>4901043617</v>
      </c>
      <c r="G310" s="42">
        <v>223295</v>
      </c>
    </row>
    <row r="311" spans="1:7" x14ac:dyDescent="0.2">
      <c r="A311" s="44" t="s">
        <v>9</v>
      </c>
      <c r="B311" s="44" t="str">
        <f>VLOOKUP(A311,Recon!A:B,2,FALSE)</f>
        <v>07020</v>
      </c>
      <c r="C311" s="34" t="s">
        <v>3262</v>
      </c>
      <c r="D311" s="36">
        <v>43627</v>
      </c>
      <c r="E311" s="36">
        <v>43617</v>
      </c>
      <c r="F311" s="107" t="str">
        <f t="shared" si="4"/>
        <v>0702043617</v>
      </c>
      <c r="G311" s="42">
        <v>590442</v>
      </c>
    </row>
    <row r="312" spans="1:7" x14ac:dyDescent="0.2">
      <c r="A312" s="44" t="s">
        <v>12</v>
      </c>
      <c r="B312" s="44" t="str">
        <f>VLOOKUP(A312,Recon!A:B,2,FALSE)</f>
        <v>64203</v>
      </c>
      <c r="C312" s="34" t="s">
        <v>3261</v>
      </c>
      <c r="D312" s="36">
        <v>43627</v>
      </c>
      <c r="E312" s="36">
        <v>43617</v>
      </c>
      <c r="F312" s="107" t="str">
        <f t="shared" si="4"/>
        <v>6420343617</v>
      </c>
      <c r="G312" s="42">
        <v>148431</v>
      </c>
    </row>
    <row r="313" spans="1:7" x14ac:dyDescent="0.2">
      <c r="A313" s="44" t="s">
        <v>13</v>
      </c>
      <c r="B313" s="44" t="str">
        <f>VLOOKUP(A313,Recon!A:B,2,FALSE)</f>
        <v>03030</v>
      </c>
      <c r="C313" s="34" t="s">
        <v>3266</v>
      </c>
      <c r="D313" s="36">
        <v>43627</v>
      </c>
      <c r="E313" s="36">
        <v>43617</v>
      </c>
      <c r="F313" s="107" t="str">
        <f t="shared" si="4"/>
        <v>0303043617</v>
      </c>
      <c r="G313" s="42">
        <v>1558439</v>
      </c>
    </row>
    <row r="314" spans="1:7" x14ac:dyDescent="0.2">
      <c r="A314" s="44" t="s">
        <v>14</v>
      </c>
      <c r="B314" s="44" t="str">
        <f>VLOOKUP(A314,Recon!A:B,2,FALSE)</f>
        <v>21060</v>
      </c>
      <c r="C314" s="34" t="s">
        <v>3375</v>
      </c>
      <c r="D314" s="36">
        <v>43627</v>
      </c>
      <c r="E314" s="36">
        <v>43617</v>
      </c>
      <c r="F314" s="107" t="str">
        <f t="shared" si="4"/>
        <v>2106043617</v>
      </c>
      <c r="G314" s="42">
        <v>214544</v>
      </c>
    </row>
    <row r="315" spans="1:7" x14ac:dyDescent="0.2">
      <c r="A315" s="44" t="s">
        <v>3355</v>
      </c>
      <c r="B315" s="44" t="str">
        <f>VLOOKUP(A315,Recon!A:B,2,FALSE)</f>
        <v>64233</v>
      </c>
      <c r="C315" s="34" t="s">
        <v>3354</v>
      </c>
      <c r="D315" s="36">
        <v>43627</v>
      </c>
      <c r="E315" s="36">
        <v>43617</v>
      </c>
      <c r="F315" s="107" t="str">
        <f t="shared" si="4"/>
        <v>6423343617</v>
      </c>
      <c r="G315" s="42">
        <v>122537</v>
      </c>
    </row>
    <row r="316" spans="1:7" x14ac:dyDescent="0.2">
      <c r="A316" s="44" t="s">
        <v>42</v>
      </c>
      <c r="B316" s="44" t="str">
        <f>VLOOKUP(A316,Recon!A:B,2,FALSE)</f>
        <v>51010</v>
      </c>
      <c r="C316" s="34" t="s">
        <v>3343</v>
      </c>
      <c r="D316" s="36">
        <v>43627</v>
      </c>
      <c r="E316" s="36">
        <v>43617</v>
      </c>
      <c r="F316" s="107" t="str">
        <f t="shared" si="4"/>
        <v>5101043617</v>
      </c>
      <c r="G316" s="42">
        <v>609708</v>
      </c>
    </row>
    <row r="317" spans="1:7" x14ac:dyDescent="0.2">
      <c r="A317" s="44" t="s">
        <v>18</v>
      </c>
      <c r="B317" s="44" t="str">
        <f>VLOOKUP(A317,Recon!A:B,2,FALSE)</f>
        <v>18010</v>
      </c>
      <c r="C317" s="34" t="s">
        <v>3371</v>
      </c>
      <c r="D317" s="36">
        <v>43627</v>
      </c>
      <c r="E317" s="36">
        <v>43617</v>
      </c>
      <c r="F317" s="107" t="str">
        <f t="shared" si="4"/>
        <v>1801043617</v>
      </c>
      <c r="G317" s="42">
        <v>746201</v>
      </c>
    </row>
    <row r="318" spans="1:7" x14ac:dyDescent="0.2">
      <c r="A318" s="44" t="s">
        <v>19</v>
      </c>
      <c r="B318" s="44" t="str">
        <f>VLOOKUP(A318,Recon!A:B,2,FALSE)</f>
        <v>19010</v>
      </c>
      <c r="C318" s="34" t="s">
        <v>3403</v>
      </c>
      <c r="D318" s="36">
        <v>43627</v>
      </c>
      <c r="E318" s="36">
        <v>43617</v>
      </c>
      <c r="F318" s="107" t="str">
        <f t="shared" si="4"/>
        <v>1901043617</v>
      </c>
      <c r="G318" s="42">
        <v>455582</v>
      </c>
    </row>
    <row r="319" spans="1:7" x14ac:dyDescent="0.2">
      <c r="A319" s="44" t="s">
        <v>22</v>
      </c>
      <c r="B319" s="44" t="str">
        <f>VLOOKUP(A319,Recon!A:B,2,FALSE)</f>
        <v>21090</v>
      </c>
      <c r="C319" s="34" t="s">
        <v>3386</v>
      </c>
      <c r="D319" s="36">
        <v>43627</v>
      </c>
      <c r="E319" s="36">
        <v>43617</v>
      </c>
      <c r="F319" s="107" t="str">
        <f t="shared" si="4"/>
        <v>2109043617</v>
      </c>
      <c r="G319" s="42">
        <v>612393</v>
      </c>
    </row>
    <row r="320" spans="1:7" x14ac:dyDescent="0.2">
      <c r="A320" s="44" t="s">
        <v>27</v>
      </c>
      <c r="B320" s="44" t="str">
        <f>VLOOKUP(A320,Recon!A:B,2,FALSE)</f>
        <v>21020</v>
      </c>
      <c r="C320" s="34" t="s">
        <v>3413</v>
      </c>
      <c r="D320" s="36">
        <v>43627</v>
      </c>
      <c r="E320" s="36">
        <v>43617</v>
      </c>
      <c r="F320" s="107" t="str">
        <f t="shared" si="4"/>
        <v>2102043617</v>
      </c>
      <c r="G320" s="42">
        <v>568240</v>
      </c>
    </row>
    <row r="321" spans="1:7" x14ac:dyDescent="0.2">
      <c r="A321" s="44" t="s">
        <v>30</v>
      </c>
      <c r="B321" s="44" t="str">
        <f>VLOOKUP(A321,Recon!A:B,2,FALSE)</f>
        <v>21085</v>
      </c>
      <c r="C321" s="34" t="s">
        <v>3393</v>
      </c>
      <c r="D321" s="36">
        <v>43627</v>
      </c>
      <c r="E321" s="36">
        <v>43617</v>
      </c>
      <c r="F321" s="107" t="str">
        <f t="shared" si="4"/>
        <v>2108543617</v>
      </c>
      <c r="G321" s="42">
        <v>79709</v>
      </c>
    </row>
    <row r="322" spans="1:7" x14ac:dyDescent="0.2">
      <c r="A322" s="44" t="s">
        <v>58</v>
      </c>
      <c r="B322" s="44" t="str">
        <f>VLOOKUP(A322,Recon!A:B,2,FALSE)</f>
        <v>21030</v>
      </c>
      <c r="C322" s="34" t="s">
        <v>3385</v>
      </c>
      <c r="D322" s="36">
        <v>43627</v>
      </c>
      <c r="E322" s="36">
        <v>43617</v>
      </c>
      <c r="F322" s="107" t="str">
        <f t="shared" si="4"/>
        <v>2103043617</v>
      </c>
      <c r="G322" s="42">
        <v>134866</v>
      </c>
    </row>
    <row r="323" spans="1:7" x14ac:dyDescent="0.2">
      <c r="A323" s="44" t="s">
        <v>24</v>
      </c>
      <c r="B323" s="44" t="str">
        <f>VLOOKUP(A323,Recon!A:B,2,FALSE)</f>
        <v>21040</v>
      </c>
      <c r="C323" s="34" t="s">
        <v>3342</v>
      </c>
      <c r="D323" s="36">
        <v>43627</v>
      </c>
      <c r="E323" s="36">
        <v>43617</v>
      </c>
      <c r="F323" s="107" t="str">
        <f t="shared" ref="F323:F386" si="5">B323&amp;E323</f>
        <v>2104043617</v>
      </c>
      <c r="G323" s="42">
        <v>236166</v>
      </c>
    </row>
    <row r="324" spans="1:7" x14ac:dyDescent="0.2">
      <c r="A324" s="44" t="s">
        <v>591</v>
      </c>
      <c r="B324" s="44" t="str">
        <f>VLOOKUP(A324,Recon!A:B,2,FALSE)</f>
        <v>19205</v>
      </c>
      <c r="C324" s="34" t="s">
        <v>3391</v>
      </c>
      <c r="D324" s="36">
        <v>43627</v>
      </c>
      <c r="E324" s="36">
        <v>43617</v>
      </c>
      <c r="F324" s="107" t="str">
        <f t="shared" si="5"/>
        <v>1920543617</v>
      </c>
      <c r="G324" s="42">
        <v>62728</v>
      </c>
    </row>
    <row r="325" spans="1:7" x14ac:dyDescent="0.2">
      <c r="A325" s="44" t="s">
        <v>11</v>
      </c>
      <c r="B325" s="44" t="str">
        <f>VLOOKUP(A325,Recon!A:B,2,FALSE)</f>
        <v>22010</v>
      </c>
      <c r="C325" s="34" t="s">
        <v>3394</v>
      </c>
      <c r="D325" s="36">
        <v>43627</v>
      </c>
      <c r="E325" s="36">
        <v>43617</v>
      </c>
      <c r="F325" s="107" t="str">
        <f t="shared" si="5"/>
        <v>2201043617</v>
      </c>
      <c r="G325" s="42">
        <v>67929</v>
      </c>
    </row>
    <row r="326" spans="1:7" x14ac:dyDescent="0.2">
      <c r="A326" s="44" t="s">
        <v>26</v>
      </c>
      <c r="B326" s="44" t="str">
        <f>VLOOKUP(A326,Recon!A:B,2,FALSE)</f>
        <v>26011</v>
      </c>
      <c r="C326" s="34" t="s">
        <v>3267</v>
      </c>
      <c r="D326" s="36">
        <v>43627</v>
      </c>
      <c r="E326" s="36">
        <v>43617</v>
      </c>
      <c r="F326" s="107" t="str">
        <f t="shared" si="5"/>
        <v>2601143617</v>
      </c>
      <c r="G326" s="42">
        <v>51605</v>
      </c>
    </row>
    <row r="327" spans="1:7" x14ac:dyDescent="0.2">
      <c r="A327" s="44" t="s">
        <v>28</v>
      </c>
      <c r="B327" s="44" t="str">
        <f>VLOOKUP(A327,Recon!A:B,2,FALSE)</f>
        <v>30011</v>
      </c>
      <c r="C327" s="34" t="s">
        <v>3372</v>
      </c>
      <c r="D327" s="36">
        <v>43627</v>
      </c>
      <c r="E327" s="36">
        <v>43617</v>
      </c>
      <c r="F327" s="107" t="str">
        <f t="shared" si="5"/>
        <v>3001143617</v>
      </c>
      <c r="G327" s="42">
        <v>1202628</v>
      </c>
    </row>
    <row r="328" spans="1:7" x14ac:dyDescent="0.2">
      <c r="A328" s="44" t="s">
        <v>33</v>
      </c>
      <c r="B328" s="44" t="str">
        <f>VLOOKUP(A328,Recon!A:B,2,FALSE)</f>
        <v>39031</v>
      </c>
      <c r="C328" s="34" t="s">
        <v>3388</v>
      </c>
      <c r="D328" s="36">
        <v>43627</v>
      </c>
      <c r="E328" s="36">
        <v>43617</v>
      </c>
      <c r="F328" s="107" t="str">
        <f t="shared" si="5"/>
        <v>3903143617</v>
      </c>
      <c r="G328" s="42">
        <v>346122</v>
      </c>
    </row>
    <row r="329" spans="1:7" x14ac:dyDescent="0.2">
      <c r="A329" s="44" t="s">
        <v>34</v>
      </c>
      <c r="B329" s="44" t="str">
        <f>VLOOKUP(A329,Recon!A:B,2,FALSE)</f>
        <v>41010</v>
      </c>
      <c r="C329" s="34" t="s">
        <v>3414</v>
      </c>
      <c r="D329" s="36">
        <v>43627</v>
      </c>
      <c r="E329" s="36">
        <v>43617</v>
      </c>
      <c r="F329" s="107" t="str">
        <f t="shared" si="5"/>
        <v>4101043617</v>
      </c>
      <c r="G329" s="42">
        <v>299838</v>
      </c>
    </row>
    <row r="330" spans="1:7" x14ac:dyDescent="0.2">
      <c r="A330" s="44" t="s">
        <v>35</v>
      </c>
      <c r="B330" s="44" t="str">
        <f>VLOOKUP(A330,Recon!A:B,2,FALSE)</f>
        <v>43010</v>
      </c>
      <c r="C330" s="34" t="s">
        <v>3415</v>
      </c>
      <c r="D330" s="36">
        <v>43627</v>
      </c>
      <c r="E330" s="36">
        <v>43617</v>
      </c>
      <c r="F330" s="107" t="str">
        <f t="shared" si="5"/>
        <v>4301043617</v>
      </c>
      <c r="G330" s="42">
        <v>605456</v>
      </c>
    </row>
    <row r="331" spans="1:7" x14ac:dyDescent="0.2">
      <c r="A331" s="44" t="s">
        <v>23</v>
      </c>
      <c r="B331" s="44" t="str">
        <f>VLOOKUP(A331,Recon!A:B,2,FALSE)</f>
        <v>44020</v>
      </c>
      <c r="C331" s="34" t="s">
        <v>3404</v>
      </c>
      <c r="D331" s="36">
        <v>43627</v>
      </c>
      <c r="E331" s="36">
        <v>43617</v>
      </c>
      <c r="F331" s="107" t="str">
        <f t="shared" si="5"/>
        <v>4402043617</v>
      </c>
      <c r="G331" s="42">
        <v>60772</v>
      </c>
    </row>
    <row r="332" spans="1:7" x14ac:dyDescent="0.2">
      <c r="A332" s="44" t="s">
        <v>37</v>
      </c>
      <c r="B332" s="44" t="str">
        <f>VLOOKUP(A332,Recon!A:B,2,FALSE)</f>
        <v>64093</v>
      </c>
      <c r="C332" s="34" t="s">
        <v>3397</v>
      </c>
      <c r="D332" s="36">
        <v>43627</v>
      </c>
      <c r="E332" s="36">
        <v>43617</v>
      </c>
      <c r="F332" s="107" t="str">
        <f t="shared" si="5"/>
        <v>6409343617</v>
      </c>
      <c r="G332" s="42">
        <v>49981</v>
      </c>
    </row>
    <row r="333" spans="1:7" x14ac:dyDescent="0.2">
      <c r="A333" s="44" t="s">
        <v>38</v>
      </c>
      <c r="B333" s="44" t="str">
        <f>VLOOKUP(A333,Recon!A:B,2,FALSE)</f>
        <v>64103</v>
      </c>
      <c r="C333" s="34" t="s">
        <v>3260</v>
      </c>
      <c r="D333" s="36">
        <v>43627</v>
      </c>
      <c r="E333" s="36">
        <v>43617</v>
      </c>
      <c r="F333" s="107" t="str">
        <f t="shared" si="5"/>
        <v>6410343617</v>
      </c>
      <c r="G333" s="42">
        <v>67634</v>
      </c>
    </row>
    <row r="334" spans="1:7" x14ac:dyDescent="0.2">
      <c r="A334" s="44" t="s">
        <v>41</v>
      </c>
      <c r="B334" s="44" t="str">
        <f>VLOOKUP(A334,Recon!A:B,2,FALSE)</f>
        <v>35010</v>
      </c>
      <c r="C334" s="34" t="s">
        <v>3268</v>
      </c>
      <c r="D334" s="36">
        <v>43627</v>
      </c>
      <c r="E334" s="36">
        <v>43617</v>
      </c>
      <c r="F334" s="107" t="str">
        <f t="shared" si="5"/>
        <v>3501043617</v>
      </c>
      <c r="G334" s="42">
        <v>390565</v>
      </c>
    </row>
    <row r="335" spans="1:7" x14ac:dyDescent="0.2">
      <c r="A335" s="44" t="s">
        <v>43</v>
      </c>
      <c r="B335" s="44" t="str">
        <f>VLOOKUP(A335,Recon!A:B,2,FALSE)</f>
        <v>51020</v>
      </c>
      <c r="C335" s="34" t="s">
        <v>3358</v>
      </c>
      <c r="D335" s="36">
        <v>43627</v>
      </c>
      <c r="E335" s="36">
        <v>43617</v>
      </c>
      <c r="F335" s="107" t="str">
        <f t="shared" si="5"/>
        <v>5102043617</v>
      </c>
      <c r="G335" s="42">
        <v>127492</v>
      </c>
    </row>
    <row r="336" spans="1:7" x14ac:dyDescent="0.2">
      <c r="A336" s="44" t="s">
        <v>44</v>
      </c>
      <c r="B336" s="44" t="str">
        <f>VLOOKUP(A336,Recon!A:B,2,FALSE)</f>
        <v>64213</v>
      </c>
      <c r="C336" s="34" t="s">
        <v>3409</v>
      </c>
      <c r="D336" s="36">
        <v>43627</v>
      </c>
      <c r="E336" s="36">
        <v>43617</v>
      </c>
      <c r="F336" s="107" t="str">
        <f t="shared" si="5"/>
        <v>6421343617</v>
      </c>
      <c r="G336" s="42">
        <v>81245</v>
      </c>
    </row>
    <row r="337" spans="1:7" x14ac:dyDescent="0.2">
      <c r="A337" s="44" t="s">
        <v>48</v>
      </c>
      <c r="B337" s="44" t="str">
        <f>VLOOKUP(A337,Recon!A:B,2,FALSE)</f>
        <v>64160</v>
      </c>
      <c r="C337" s="34" t="s">
        <v>3412</v>
      </c>
      <c r="D337" s="36">
        <v>43627</v>
      </c>
      <c r="E337" s="36">
        <v>43617</v>
      </c>
      <c r="F337" s="107" t="str">
        <f t="shared" si="5"/>
        <v>6416043617</v>
      </c>
      <c r="G337" s="42">
        <v>79288</v>
      </c>
    </row>
    <row r="338" spans="1:7" x14ac:dyDescent="0.2">
      <c r="A338" s="44" t="s">
        <v>17</v>
      </c>
      <c r="B338" s="44" t="str">
        <f>VLOOKUP(A338,Recon!A:B,2,FALSE)</f>
        <v>16010</v>
      </c>
      <c r="C338" s="34" t="s">
        <v>3402</v>
      </c>
      <c r="D338" s="36">
        <v>43627</v>
      </c>
      <c r="E338" s="36">
        <v>43617</v>
      </c>
      <c r="F338" s="107" t="str">
        <f t="shared" si="5"/>
        <v>1601043617</v>
      </c>
      <c r="G338" s="42">
        <v>970908</v>
      </c>
    </row>
    <row r="339" spans="1:7" x14ac:dyDescent="0.2">
      <c r="A339" s="44" t="s">
        <v>50</v>
      </c>
      <c r="B339" s="44" t="str">
        <f>VLOOKUP(A339,Recon!A:B,2,FALSE)</f>
        <v>64163</v>
      </c>
      <c r="C339" s="34" t="s">
        <v>3390</v>
      </c>
      <c r="D339" s="36">
        <v>43627</v>
      </c>
      <c r="E339" s="36">
        <v>43617</v>
      </c>
      <c r="F339" s="107" t="str">
        <f t="shared" si="5"/>
        <v>6416343617</v>
      </c>
      <c r="G339" s="42">
        <v>80985</v>
      </c>
    </row>
    <row r="340" spans="1:7" x14ac:dyDescent="0.2">
      <c r="A340" s="44" t="s">
        <v>45</v>
      </c>
      <c r="B340" s="44" t="str">
        <f>VLOOKUP(A340,Recon!A:B,2,FALSE)</f>
        <v>07010</v>
      </c>
      <c r="C340" s="34" t="s">
        <v>3410</v>
      </c>
      <c r="D340" s="36">
        <v>43627</v>
      </c>
      <c r="E340" s="36">
        <v>43617</v>
      </c>
      <c r="F340" s="107" t="str">
        <f t="shared" si="5"/>
        <v>0701043617</v>
      </c>
      <c r="G340" s="42">
        <v>701526</v>
      </c>
    </row>
    <row r="341" spans="1:7" x14ac:dyDescent="0.2">
      <c r="A341" s="44" t="s">
        <v>53</v>
      </c>
      <c r="B341" s="44" t="str">
        <f>VLOOKUP(A341,Recon!A:B,2,FALSE)</f>
        <v>64200</v>
      </c>
      <c r="C341" s="34" t="s">
        <v>3407</v>
      </c>
      <c r="D341" s="36">
        <v>43627</v>
      </c>
      <c r="E341" s="36">
        <v>43617</v>
      </c>
      <c r="F341" s="107" t="str">
        <f t="shared" si="5"/>
        <v>6420043617</v>
      </c>
      <c r="G341" s="42">
        <v>61546</v>
      </c>
    </row>
    <row r="342" spans="1:7" x14ac:dyDescent="0.2">
      <c r="A342" s="44" t="s">
        <v>55</v>
      </c>
      <c r="B342" s="44" t="str">
        <f>VLOOKUP(A342,Recon!A:B,2,FALSE)</f>
        <v>38010</v>
      </c>
      <c r="C342" s="34" t="s">
        <v>3265</v>
      </c>
      <c r="D342" s="36">
        <v>43627</v>
      </c>
      <c r="E342" s="36">
        <v>43617</v>
      </c>
      <c r="F342" s="107" t="str">
        <f t="shared" si="5"/>
        <v>3801043617</v>
      </c>
      <c r="G342" s="42">
        <v>64836</v>
      </c>
    </row>
    <row r="343" spans="1:7" x14ac:dyDescent="0.2">
      <c r="A343" s="44" t="s">
        <v>59</v>
      </c>
      <c r="B343" s="44" t="str">
        <f>VLOOKUP(A343,Recon!A:B,2,FALSE)</f>
        <v>62040</v>
      </c>
      <c r="C343" s="34" t="s">
        <v>3373</v>
      </c>
      <c r="D343" s="36">
        <v>43627</v>
      </c>
      <c r="E343" s="36">
        <v>43617</v>
      </c>
      <c r="F343" s="107" t="str">
        <f t="shared" si="5"/>
        <v>6204043617</v>
      </c>
      <c r="G343" s="42">
        <v>133524</v>
      </c>
    </row>
    <row r="344" spans="1:7" x14ac:dyDescent="0.2">
      <c r="A344" s="44" t="s">
        <v>29</v>
      </c>
      <c r="B344" s="44" t="str">
        <f>VLOOKUP(A344,Recon!A:B,2,FALSE)</f>
        <v>62050</v>
      </c>
      <c r="C344" s="34" t="s">
        <v>3389</v>
      </c>
      <c r="D344" s="36">
        <v>43627</v>
      </c>
      <c r="E344" s="36">
        <v>43617</v>
      </c>
      <c r="F344" s="107" t="str">
        <f t="shared" si="5"/>
        <v>6205043617</v>
      </c>
      <c r="G344" s="42">
        <v>154014</v>
      </c>
    </row>
    <row r="345" spans="1:7" x14ac:dyDescent="0.2">
      <c r="A345" s="44" t="s">
        <v>56</v>
      </c>
      <c r="B345" s="44" t="str">
        <f>VLOOKUP(A345,Recon!A:B,2,FALSE)</f>
        <v>21490</v>
      </c>
      <c r="C345" s="34" t="s">
        <v>3387</v>
      </c>
      <c r="D345" s="36">
        <v>43627</v>
      </c>
      <c r="E345" s="36">
        <v>43617</v>
      </c>
      <c r="F345" s="107" t="str">
        <f t="shared" si="5"/>
        <v>2149043617</v>
      </c>
      <c r="G345" s="42">
        <v>68460</v>
      </c>
    </row>
    <row r="346" spans="1:7" x14ac:dyDescent="0.2">
      <c r="A346" s="44" t="s">
        <v>57</v>
      </c>
      <c r="B346" s="44" t="str">
        <f>VLOOKUP(A346,Recon!A:B,2,FALSE)</f>
        <v>01070</v>
      </c>
      <c r="C346" s="34" t="s">
        <v>3329</v>
      </c>
      <c r="D346" s="36">
        <v>43627</v>
      </c>
      <c r="E346" s="36">
        <v>43617</v>
      </c>
      <c r="F346" s="107" t="str">
        <f t="shared" si="5"/>
        <v>0107043617</v>
      </c>
      <c r="G346" s="42">
        <v>154196</v>
      </c>
    </row>
    <row r="347" spans="1:7" x14ac:dyDescent="0.2">
      <c r="A347" s="44" t="s">
        <v>60</v>
      </c>
      <c r="B347" s="44" t="str">
        <f>VLOOKUP(A347,Recon!A:B,2,FALSE)</f>
        <v>80010</v>
      </c>
      <c r="C347" s="34" t="s">
        <v>2</v>
      </c>
      <c r="D347" s="36">
        <v>43629</v>
      </c>
      <c r="E347" s="36">
        <v>43617</v>
      </c>
      <c r="F347" s="107" t="str">
        <f t="shared" si="5"/>
        <v>8001043617</v>
      </c>
      <c r="G347" s="42">
        <v>121285</v>
      </c>
    </row>
    <row r="348" spans="1:7" x14ac:dyDescent="0.2">
      <c r="A348" s="44" t="s">
        <v>8</v>
      </c>
      <c r="B348" s="44" t="str">
        <f>VLOOKUP(A348,Recon!A:B,2,FALSE)</f>
        <v>01030</v>
      </c>
      <c r="C348" s="34" t="s">
        <v>3357</v>
      </c>
      <c r="D348" s="36">
        <v>43640</v>
      </c>
      <c r="E348" s="36">
        <v>43617</v>
      </c>
      <c r="F348" s="107" t="str">
        <f t="shared" si="5"/>
        <v>0103043617</v>
      </c>
      <c r="G348" s="42">
        <v>138755</v>
      </c>
    </row>
    <row r="349" spans="1:7" x14ac:dyDescent="0.2">
      <c r="A349" s="44" t="s">
        <v>10</v>
      </c>
      <c r="B349" s="44" t="str">
        <f>VLOOKUP(A349,Recon!A:B,2,FALSE)</f>
        <v>01040</v>
      </c>
      <c r="C349" s="34" t="s">
        <v>3370</v>
      </c>
      <c r="D349" s="36">
        <v>43640</v>
      </c>
      <c r="E349" s="36">
        <v>43617</v>
      </c>
      <c r="F349" s="107" t="str">
        <f t="shared" si="5"/>
        <v>0104043617</v>
      </c>
      <c r="G349" s="42">
        <v>257347</v>
      </c>
    </row>
    <row r="350" spans="1:7" x14ac:dyDescent="0.2">
      <c r="A350" s="44" t="s">
        <v>21</v>
      </c>
      <c r="B350" s="44" t="str">
        <f>VLOOKUP(A350,Recon!A:B,2,FALSE)</f>
        <v>03010</v>
      </c>
      <c r="C350" s="34" t="s">
        <v>3330</v>
      </c>
      <c r="D350" s="36">
        <v>43640</v>
      </c>
      <c r="E350" s="36">
        <v>43617</v>
      </c>
      <c r="F350" s="107" t="str">
        <f t="shared" si="5"/>
        <v>0301043617</v>
      </c>
      <c r="G350" s="42">
        <v>54747</v>
      </c>
    </row>
    <row r="351" spans="1:7" x14ac:dyDescent="0.2">
      <c r="A351" s="44" t="s">
        <v>31</v>
      </c>
      <c r="B351" s="44" t="str">
        <f>VLOOKUP(A351,Recon!A:B,2,FALSE)</f>
        <v>03040</v>
      </c>
      <c r="C351" s="34" t="s">
        <v>3277</v>
      </c>
      <c r="D351" s="36">
        <v>43640</v>
      </c>
      <c r="E351" s="36">
        <v>43617</v>
      </c>
      <c r="F351" s="107" t="str">
        <f t="shared" si="5"/>
        <v>0304043617</v>
      </c>
      <c r="G351" s="42">
        <v>267168</v>
      </c>
    </row>
    <row r="352" spans="1:7" x14ac:dyDescent="0.2">
      <c r="A352" s="44" t="s">
        <v>60</v>
      </c>
      <c r="B352" s="44" t="str">
        <f>VLOOKUP(A352,Recon!A:B,2,FALSE)</f>
        <v>80010</v>
      </c>
      <c r="C352" s="34" t="s">
        <v>2</v>
      </c>
      <c r="D352" s="36">
        <v>43640</v>
      </c>
      <c r="E352" s="36">
        <v>43617</v>
      </c>
      <c r="F352" s="107" t="str">
        <f t="shared" si="5"/>
        <v>8001043617</v>
      </c>
      <c r="G352" s="42">
        <v>32333</v>
      </c>
    </row>
    <row r="353" spans="1:7" x14ac:dyDescent="0.2">
      <c r="A353" s="44" t="s">
        <v>15</v>
      </c>
      <c r="B353" s="44" t="str">
        <f>VLOOKUP(A353,Recon!A:B,2,FALSE)</f>
        <v>21050</v>
      </c>
      <c r="C353" s="34" t="s">
        <v>3263</v>
      </c>
      <c r="D353" s="36">
        <v>43640</v>
      </c>
      <c r="E353" s="36">
        <v>43617</v>
      </c>
      <c r="F353" s="107" t="str">
        <f t="shared" si="5"/>
        <v>2105043617</v>
      </c>
      <c r="G353" s="42">
        <v>557332</v>
      </c>
    </row>
    <row r="354" spans="1:7" x14ac:dyDescent="0.2">
      <c r="A354" s="44" t="s">
        <v>5</v>
      </c>
      <c r="B354" s="44" t="str">
        <f>VLOOKUP(A354,Recon!A:B,2,FALSE)</f>
        <v>21080</v>
      </c>
      <c r="C354" s="34" t="s">
        <v>3392</v>
      </c>
      <c r="D354" s="36">
        <v>43640</v>
      </c>
      <c r="E354" s="36">
        <v>43617</v>
      </c>
      <c r="F354" s="107" t="str">
        <f t="shared" si="5"/>
        <v>2108043617</v>
      </c>
      <c r="G354" s="42">
        <v>278243</v>
      </c>
    </row>
    <row r="355" spans="1:7" x14ac:dyDescent="0.2">
      <c r="A355" s="44" t="s">
        <v>16</v>
      </c>
      <c r="B355" s="44" t="str">
        <f>VLOOKUP(A355,Recon!A:B,2,FALSE)</f>
        <v>15010</v>
      </c>
      <c r="C355" s="34" t="s">
        <v>3374</v>
      </c>
      <c r="D355" s="36">
        <v>43640</v>
      </c>
      <c r="E355" s="36">
        <v>43617</v>
      </c>
      <c r="F355" s="107" t="str">
        <f t="shared" si="5"/>
        <v>1501043617</v>
      </c>
      <c r="G355" s="42">
        <v>264090</v>
      </c>
    </row>
    <row r="356" spans="1:7" x14ac:dyDescent="0.2">
      <c r="A356" s="44" t="s">
        <v>924</v>
      </c>
      <c r="B356" s="44" t="str">
        <f>VLOOKUP(A356,Recon!A:B,2,FALSE)</f>
        <v>34010</v>
      </c>
      <c r="C356" s="34" t="s">
        <v>3395</v>
      </c>
      <c r="D356" s="36">
        <v>43640</v>
      </c>
      <c r="E356" s="36">
        <v>43617</v>
      </c>
      <c r="F356" s="107" t="str">
        <f t="shared" si="5"/>
        <v>3401043617</v>
      </c>
      <c r="G356" s="42">
        <v>74663</v>
      </c>
    </row>
    <row r="357" spans="1:7" x14ac:dyDescent="0.2">
      <c r="A357" s="44" t="s">
        <v>20</v>
      </c>
      <c r="B357" s="44" t="str">
        <f>VLOOKUP(A357,Recon!A:B,2,FALSE)</f>
        <v>64043</v>
      </c>
      <c r="C357" s="34" t="s">
        <v>3259</v>
      </c>
      <c r="D357" s="36">
        <v>43640</v>
      </c>
      <c r="E357" s="36">
        <v>43617</v>
      </c>
      <c r="F357" s="107" t="str">
        <f t="shared" si="5"/>
        <v>6404343617</v>
      </c>
      <c r="G357" s="42">
        <v>125052</v>
      </c>
    </row>
    <row r="358" spans="1:7" x14ac:dyDescent="0.2">
      <c r="A358" s="44" t="s">
        <v>32</v>
      </c>
      <c r="B358" s="44" t="str">
        <f>VLOOKUP(A358,Recon!A:B,2,FALSE)</f>
        <v>01010</v>
      </c>
      <c r="C358" s="34" t="s">
        <v>3264</v>
      </c>
      <c r="D358" s="36">
        <v>43640</v>
      </c>
      <c r="E358" s="36">
        <v>43617</v>
      </c>
      <c r="F358" s="107" t="str">
        <f t="shared" si="5"/>
        <v>0101043617</v>
      </c>
      <c r="G358" s="42">
        <v>126906</v>
      </c>
    </row>
    <row r="359" spans="1:7" x14ac:dyDescent="0.2">
      <c r="A359" s="44" t="s">
        <v>47</v>
      </c>
      <c r="B359" s="44" t="str">
        <f>VLOOKUP(A359,Recon!A:B,2,FALSE)</f>
        <v>64153</v>
      </c>
      <c r="C359" s="34" t="s">
        <v>3362</v>
      </c>
      <c r="D359" s="36">
        <v>43640</v>
      </c>
      <c r="E359" s="36">
        <v>43617</v>
      </c>
      <c r="F359" s="107" t="str">
        <f t="shared" si="5"/>
        <v>6415343617</v>
      </c>
      <c r="G359" s="42">
        <v>116885</v>
      </c>
    </row>
    <row r="360" spans="1:7" x14ac:dyDescent="0.2">
      <c r="A360" s="44" t="s">
        <v>17</v>
      </c>
      <c r="B360" s="44" t="str">
        <f>VLOOKUP(A360,Recon!A:B,2,FALSE)</f>
        <v>16010</v>
      </c>
      <c r="C360" s="34" t="s">
        <v>3402</v>
      </c>
      <c r="D360" s="36">
        <v>43640</v>
      </c>
      <c r="E360" s="36">
        <v>43617</v>
      </c>
      <c r="F360" s="107" t="str">
        <f t="shared" si="5"/>
        <v>1601043617</v>
      </c>
      <c r="G360" s="42">
        <v>2995338</v>
      </c>
    </row>
    <row r="361" spans="1:7" x14ac:dyDescent="0.2">
      <c r="A361" s="44" t="s">
        <v>51</v>
      </c>
      <c r="B361" s="44" t="str">
        <f>VLOOKUP(A361,Recon!A:B,2,FALSE)</f>
        <v>64193</v>
      </c>
      <c r="C361" s="34" t="s">
        <v>3363</v>
      </c>
      <c r="D361" s="36">
        <v>43640</v>
      </c>
      <c r="E361" s="36">
        <v>43617</v>
      </c>
      <c r="F361" s="107" t="str">
        <f t="shared" si="5"/>
        <v>6419343617</v>
      </c>
      <c r="G361" s="42">
        <v>55657</v>
      </c>
    </row>
    <row r="362" spans="1:7" x14ac:dyDescent="0.2">
      <c r="A362" s="44" t="s">
        <v>1439</v>
      </c>
      <c r="B362" s="44" t="str">
        <f>VLOOKUP(A362,Recon!A:B,2,FALSE)</f>
        <v>59010</v>
      </c>
      <c r="C362" s="34" t="s">
        <v>3359</v>
      </c>
      <c r="D362" s="36">
        <v>43640</v>
      </c>
      <c r="E362" s="36">
        <v>43617</v>
      </c>
      <c r="F362" s="107" t="str">
        <f t="shared" si="5"/>
        <v>5901043617</v>
      </c>
      <c r="G362" s="42">
        <v>48437</v>
      </c>
    </row>
    <row r="363" spans="1:7" x14ac:dyDescent="0.2">
      <c r="A363" s="44" t="s">
        <v>54</v>
      </c>
      <c r="B363" s="44" t="str">
        <f>VLOOKUP(A363,Recon!A:B,2,FALSE)</f>
        <v>64205</v>
      </c>
      <c r="C363" s="34" t="s">
        <v>3408</v>
      </c>
      <c r="D363" s="36">
        <v>43640</v>
      </c>
      <c r="E363" s="36">
        <v>43617</v>
      </c>
      <c r="F363" s="107" t="str">
        <f t="shared" si="5"/>
        <v>6420543617</v>
      </c>
      <c r="G363" s="42">
        <v>65453</v>
      </c>
    </row>
    <row r="364" spans="1:7" x14ac:dyDescent="0.2">
      <c r="A364" s="44" t="s">
        <v>25</v>
      </c>
      <c r="B364" s="44" t="str">
        <f>VLOOKUP(A364,Recon!A:B,2,FALSE)</f>
        <v>62060</v>
      </c>
      <c r="C364" s="34" t="s">
        <v>3276</v>
      </c>
      <c r="D364" s="36">
        <v>43640</v>
      </c>
      <c r="E364" s="36">
        <v>43617</v>
      </c>
      <c r="F364" s="107" t="str">
        <f t="shared" si="5"/>
        <v>6206043617</v>
      </c>
      <c r="G364" s="42">
        <v>306782.14</v>
      </c>
    </row>
    <row r="365" spans="1:7" x14ac:dyDescent="0.2">
      <c r="A365" s="44" t="s">
        <v>60</v>
      </c>
      <c r="B365" s="44" t="str">
        <f>VLOOKUP(A365,Recon!A:B,2,FALSE)</f>
        <v>80010</v>
      </c>
      <c r="C365" s="34" t="s">
        <v>2</v>
      </c>
      <c r="D365" s="36">
        <v>43668</v>
      </c>
      <c r="E365" s="36">
        <v>43647</v>
      </c>
      <c r="F365" s="107" t="str">
        <f t="shared" si="5"/>
        <v>8001043647</v>
      </c>
      <c r="G365" s="42">
        <v>116948</v>
      </c>
    </row>
    <row r="366" spans="1:7" x14ac:dyDescent="0.2">
      <c r="A366" s="44" t="s">
        <v>64</v>
      </c>
      <c r="B366" s="44" t="str">
        <f>VLOOKUP(A366,Recon!A:B,2,FALSE)</f>
        <v>66080</v>
      </c>
      <c r="C366" s="34" t="s">
        <v>4</v>
      </c>
      <c r="D366" s="36">
        <v>43668</v>
      </c>
      <c r="E366" s="36">
        <v>43647</v>
      </c>
      <c r="F366" s="107" t="str">
        <f t="shared" si="5"/>
        <v>6608043647</v>
      </c>
      <c r="G366" s="42">
        <v>47928.78</v>
      </c>
    </row>
    <row r="367" spans="1:7" x14ac:dyDescent="0.2">
      <c r="A367" s="44" t="s">
        <v>6</v>
      </c>
      <c r="B367" s="44" t="str">
        <f>VLOOKUP(A367,Recon!A:B,2,FALSE)</f>
        <v>01020</v>
      </c>
      <c r="C367" s="34" t="s">
        <v>3048</v>
      </c>
      <c r="D367" s="36">
        <v>43671</v>
      </c>
      <c r="E367" s="36">
        <v>43647</v>
      </c>
      <c r="F367" s="107" t="str">
        <f t="shared" si="5"/>
        <v>0102043647</v>
      </c>
      <c r="G367" s="42">
        <v>644863</v>
      </c>
    </row>
    <row r="368" spans="1:7" x14ac:dyDescent="0.2">
      <c r="A368" s="44" t="s">
        <v>8</v>
      </c>
      <c r="B368" s="44" t="str">
        <f>VLOOKUP(A368,Recon!A:B,2,FALSE)</f>
        <v>01030</v>
      </c>
      <c r="C368" s="34" t="s">
        <v>3357</v>
      </c>
      <c r="D368" s="36">
        <v>43671</v>
      </c>
      <c r="E368" s="36">
        <v>43647</v>
      </c>
      <c r="F368" s="107" t="str">
        <f t="shared" si="5"/>
        <v>0103043647</v>
      </c>
      <c r="G368" s="42">
        <v>160410</v>
      </c>
    </row>
    <row r="369" spans="1:7" x14ac:dyDescent="0.2">
      <c r="A369" s="44" t="s">
        <v>10</v>
      </c>
      <c r="B369" s="44" t="str">
        <f>VLOOKUP(A369,Recon!A:B,2,FALSE)</f>
        <v>01040</v>
      </c>
      <c r="C369" s="34" t="s">
        <v>3370</v>
      </c>
      <c r="D369" s="36">
        <v>43671</v>
      </c>
      <c r="E369" s="36">
        <v>43647</v>
      </c>
      <c r="F369" s="107" t="str">
        <f t="shared" si="5"/>
        <v>0104043647</v>
      </c>
      <c r="G369" s="42">
        <v>140204</v>
      </c>
    </row>
    <row r="370" spans="1:7" x14ac:dyDescent="0.2">
      <c r="A370" s="44" t="s">
        <v>21</v>
      </c>
      <c r="B370" s="44" t="str">
        <f>VLOOKUP(A370,Recon!A:B,2,FALSE)</f>
        <v>03010</v>
      </c>
      <c r="C370" s="34" t="s">
        <v>3330</v>
      </c>
      <c r="D370" s="36">
        <v>43671</v>
      </c>
      <c r="E370" s="36">
        <v>43647</v>
      </c>
      <c r="F370" s="107" t="str">
        <f t="shared" si="5"/>
        <v>0301043647</v>
      </c>
      <c r="G370" s="42">
        <v>55260</v>
      </c>
    </row>
    <row r="371" spans="1:7" x14ac:dyDescent="0.2">
      <c r="A371" s="44" t="s">
        <v>49</v>
      </c>
      <c r="B371" s="44" t="str">
        <f>VLOOKUP(A371,Recon!A:B,2,FALSE)</f>
        <v>03020</v>
      </c>
      <c r="C371" s="34" t="s">
        <v>3383</v>
      </c>
      <c r="D371" s="36">
        <v>43671</v>
      </c>
      <c r="E371" s="36">
        <v>43647</v>
      </c>
      <c r="F371" s="107" t="str">
        <f t="shared" si="5"/>
        <v>0302043647</v>
      </c>
      <c r="G371" s="42">
        <v>70451.789999999994</v>
      </c>
    </row>
    <row r="372" spans="1:7" x14ac:dyDescent="0.2">
      <c r="A372" s="44" t="s">
        <v>1282</v>
      </c>
      <c r="B372" s="44" t="str">
        <f>VLOOKUP(A372,Recon!A:B,2,FALSE)</f>
        <v>49010</v>
      </c>
      <c r="C372" s="34" t="s">
        <v>3416</v>
      </c>
      <c r="D372" s="36">
        <v>43671</v>
      </c>
      <c r="E372" s="36">
        <v>43647</v>
      </c>
      <c r="F372" s="107" t="str">
        <f t="shared" si="5"/>
        <v>4901043647</v>
      </c>
      <c r="G372" s="42">
        <v>10000</v>
      </c>
    </row>
    <row r="373" spans="1:7" x14ac:dyDescent="0.2">
      <c r="A373" s="44" t="s">
        <v>12</v>
      </c>
      <c r="B373" s="44" t="str">
        <f>VLOOKUP(A373,Recon!A:B,2,FALSE)</f>
        <v>64203</v>
      </c>
      <c r="C373" s="34" t="s">
        <v>3261</v>
      </c>
      <c r="D373" s="36">
        <v>43671</v>
      </c>
      <c r="E373" s="36">
        <v>43647</v>
      </c>
      <c r="F373" s="107" t="str">
        <f t="shared" si="5"/>
        <v>6420343647</v>
      </c>
      <c r="G373" s="42">
        <v>114256</v>
      </c>
    </row>
    <row r="374" spans="1:7" x14ac:dyDescent="0.2">
      <c r="A374" s="44" t="s">
        <v>3355</v>
      </c>
      <c r="B374" s="44" t="str">
        <f>VLOOKUP(A374,Recon!A:B,2,FALSE)</f>
        <v>64233</v>
      </c>
      <c r="C374" s="34" t="s">
        <v>3354</v>
      </c>
      <c r="D374" s="36">
        <v>43671</v>
      </c>
      <c r="E374" s="36">
        <v>43647</v>
      </c>
      <c r="F374" s="107" t="str">
        <f t="shared" si="5"/>
        <v>6423343647</v>
      </c>
      <c r="G374" s="42">
        <v>380528</v>
      </c>
    </row>
    <row r="375" spans="1:7" x14ac:dyDescent="0.2">
      <c r="A375" s="44" t="s">
        <v>5</v>
      </c>
      <c r="B375" s="44" t="str">
        <f>VLOOKUP(A375,Recon!A:B,2,FALSE)</f>
        <v>21080</v>
      </c>
      <c r="C375" s="34" t="s">
        <v>3392</v>
      </c>
      <c r="D375" s="36">
        <v>43671</v>
      </c>
      <c r="E375" s="36">
        <v>43647</v>
      </c>
      <c r="F375" s="107" t="str">
        <f t="shared" si="5"/>
        <v>2108043647</v>
      </c>
      <c r="G375" s="42">
        <v>329994</v>
      </c>
    </row>
    <row r="376" spans="1:7" x14ac:dyDescent="0.2">
      <c r="A376" s="44" t="s">
        <v>63</v>
      </c>
      <c r="B376" s="44" t="str">
        <f>VLOOKUP(A376,Recon!A:B,2,FALSE)</f>
        <v>66070</v>
      </c>
      <c r="C376" s="34" t="s">
        <v>3</v>
      </c>
      <c r="D376" s="36">
        <v>43671</v>
      </c>
      <c r="E376" s="36">
        <v>43647</v>
      </c>
      <c r="F376" s="107" t="str">
        <f t="shared" si="5"/>
        <v>6607043647</v>
      </c>
      <c r="G376" s="42">
        <v>4792.3100000000004</v>
      </c>
    </row>
    <row r="377" spans="1:7" x14ac:dyDescent="0.2">
      <c r="A377" s="44" t="s">
        <v>18</v>
      </c>
      <c r="B377" s="44" t="str">
        <f>VLOOKUP(A377,Recon!A:B,2,FALSE)</f>
        <v>18010</v>
      </c>
      <c r="C377" s="34" t="s">
        <v>3371</v>
      </c>
      <c r="D377" s="36">
        <v>43671</v>
      </c>
      <c r="E377" s="36">
        <v>43647</v>
      </c>
      <c r="F377" s="107" t="str">
        <f t="shared" si="5"/>
        <v>1801043647</v>
      </c>
      <c r="G377" s="42">
        <v>750715</v>
      </c>
    </row>
    <row r="378" spans="1:7" x14ac:dyDescent="0.2">
      <c r="A378" s="44" t="s">
        <v>924</v>
      </c>
      <c r="B378" s="44" t="str">
        <f>VLOOKUP(A378,Recon!A:B,2,FALSE)</f>
        <v>34010</v>
      </c>
      <c r="C378" s="34" t="s">
        <v>3395</v>
      </c>
      <c r="D378" s="36">
        <v>43671</v>
      </c>
      <c r="E378" s="36">
        <v>43647</v>
      </c>
      <c r="F378" s="107" t="str">
        <f t="shared" si="5"/>
        <v>3401043647</v>
      </c>
      <c r="G378" s="42">
        <v>92705.09</v>
      </c>
    </row>
    <row r="379" spans="1:7" x14ac:dyDescent="0.2">
      <c r="A379" s="44" t="s">
        <v>20</v>
      </c>
      <c r="B379" s="44" t="str">
        <f>VLOOKUP(A379,Recon!A:B,2,FALSE)</f>
        <v>64043</v>
      </c>
      <c r="C379" s="34" t="s">
        <v>3259</v>
      </c>
      <c r="D379" s="36">
        <v>43671</v>
      </c>
      <c r="E379" s="36">
        <v>43647</v>
      </c>
      <c r="F379" s="107" t="str">
        <f t="shared" si="5"/>
        <v>6404343647</v>
      </c>
      <c r="G379" s="42">
        <v>78311.91</v>
      </c>
    </row>
    <row r="380" spans="1:7" x14ac:dyDescent="0.2">
      <c r="A380" s="44" t="s">
        <v>30</v>
      </c>
      <c r="B380" s="44" t="str">
        <f>VLOOKUP(A380,Recon!A:B,2,FALSE)</f>
        <v>21085</v>
      </c>
      <c r="C380" s="34" t="s">
        <v>3393</v>
      </c>
      <c r="D380" s="36">
        <v>43671</v>
      </c>
      <c r="E380" s="36">
        <v>43647</v>
      </c>
      <c r="F380" s="107" t="str">
        <f t="shared" si="5"/>
        <v>2108543647</v>
      </c>
      <c r="G380" s="42">
        <v>79948.61</v>
      </c>
    </row>
    <row r="381" spans="1:7" x14ac:dyDescent="0.2">
      <c r="A381" s="44" t="s">
        <v>28</v>
      </c>
      <c r="B381" s="44" t="str">
        <f>VLOOKUP(A381,Recon!A:B,2,FALSE)</f>
        <v>30011</v>
      </c>
      <c r="C381" s="34" t="s">
        <v>3372</v>
      </c>
      <c r="D381" s="36">
        <v>43671</v>
      </c>
      <c r="E381" s="36">
        <v>43647</v>
      </c>
      <c r="F381" s="107" t="str">
        <f t="shared" si="5"/>
        <v>3001143647</v>
      </c>
      <c r="G381" s="42">
        <v>1162751</v>
      </c>
    </row>
    <row r="382" spans="1:7" x14ac:dyDescent="0.2">
      <c r="A382" s="44" t="s">
        <v>32</v>
      </c>
      <c r="B382" s="44" t="str">
        <f>VLOOKUP(A382,Recon!A:B,2,FALSE)</f>
        <v>01010</v>
      </c>
      <c r="C382" s="34" t="s">
        <v>3264</v>
      </c>
      <c r="D382" s="36">
        <v>43671</v>
      </c>
      <c r="E382" s="36">
        <v>43647</v>
      </c>
      <c r="F382" s="107" t="str">
        <f t="shared" si="5"/>
        <v>0101043647</v>
      </c>
      <c r="G382" s="42">
        <v>86944</v>
      </c>
    </row>
    <row r="383" spans="1:7" x14ac:dyDescent="0.2">
      <c r="A383" s="44" t="s">
        <v>23</v>
      </c>
      <c r="B383" s="44" t="str">
        <f>VLOOKUP(A383,Recon!A:B,2,FALSE)</f>
        <v>44020</v>
      </c>
      <c r="C383" s="34" t="s">
        <v>3404</v>
      </c>
      <c r="D383" s="36">
        <v>43671</v>
      </c>
      <c r="E383" s="36">
        <v>43647</v>
      </c>
      <c r="F383" s="107" t="str">
        <f t="shared" si="5"/>
        <v>4402043647</v>
      </c>
      <c r="G383" s="42">
        <v>69631.61</v>
      </c>
    </row>
    <row r="384" spans="1:7" x14ac:dyDescent="0.2">
      <c r="A384" s="44" t="s">
        <v>37</v>
      </c>
      <c r="B384" s="44" t="str">
        <f>VLOOKUP(A384,Recon!A:B,2,FALSE)</f>
        <v>64093</v>
      </c>
      <c r="C384" s="34" t="s">
        <v>3397</v>
      </c>
      <c r="D384" s="36">
        <v>43671</v>
      </c>
      <c r="E384" s="36">
        <v>43647</v>
      </c>
      <c r="F384" s="107" t="str">
        <f t="shared" si="5"/>
        <v>6409343647</v>
      </c>
      <c r="G384" s="42">
        <v>16809</v>
      </c>
    </row>
    <row r="385" spans="1:7" x14ac:dyDescent="0.2">
      <c r="A385" s="44" t="s">
        <v>37</v>
      </c>
      <c r="B385" s="44" t="str">
        <f>VLOOKUP(A385,Recon!A:B,2,FALSE)</f>
        <v>64093</v>
      </c>
      <c r="C385" s="34" t="s">
        <v>3397</v>
      </c>
      <c r="D385" s="36">
        <v>43671</v>
      </c>
      <c r="E385" s="36">
        <v>43647</v>
      </c>
      <c r="F385" s="107" t="str">
        <f t="shared" si="5"/>
        <v>6409343647</v>
      </c>
      <c r="G385" s="42">
        <v>167756</v>
      </c>
    </row>
    <row r="386" spans="1:7" x14ac:dyDescent="0.2">
      <c r="A386" s="44" t="s">
        <v>38</v>
      </c>
      <c r="B386" s="44" t="str">
        <f>VLOOKUP(A386,Recon!A:B,2,FALSE)</f>
        <v>64103</v>
      </c>
      <c r="C386" s="34" t="s">
        <v>3260</v>
      </c>
      <c r="D386" s="36">
        <v>43671</v>
      </c>
      <c r="E386" s="36">
        <v>43647</v>
      </c>
      <c r="F386" s="107" t="str">
        <f t="shared" si="5"/>
        <v>6410343647</v>
      </c>
      <c r="G386" s="42">
        <v>67634</v>
      </c>
    </row>
    <row r="387" spans="1:7" x14ac:dyDescent="0.2">
      <c r="A387" s="44" t="s">
        <v>41</v>
      </c>
      <c r="B387" s="44" t="str">
        <f>VLOOKUP(A387,Recon!A:B,2,FALSE)</f>
        <v>35010</v>
      </c>
      <c r="C387" s="34" t="s">
        <v>3268</v>
      </c>
      <c r="D387" s="36">
        <v>43671</v>
      </c>
      <c r="E387" s="36">
        <v>43647</v>
      </c>
      <c r="F387" s="107" t="str">
        <f t="shared" ref="F387:F450" si="6">B387&amp;E387</f>
        <v>3501043647</v>
      </c>
      <c r="G387" s="42">
        <v>395630</v>
      </c>
    </row>
    <row r="388" spans="1:7" x14ac:dyDescent="0.2">
      <c r="A388" s="44" t="s">
        <v>43</v>
      </c>
      <c r="B388" s="44" t="str">
        <f>VLOOKUP(A388,Recon!A:B,2,FALSE)</f>
        <v>51020</v>
      </c>
      <c r="C388" s="34" t="s">
        <v>3358</v>
      </c>
      <c r="D388" s="36">
        <v>43671</v>
      </c>
      <c r="E388" s="36">
        <v>43647</v>
      </c>
      <c r="F388" s="107" t="str">
        <f t="shared" si="6"/>
        <v>5102043647</v>
      </c>
      <c r="G388" s="42">
        <v>128730</v>
      </c>
    </row>
    <row r="389" spans="1:7" x14ac:dyDescent="0.2">
      <c r="A389" s="44" t="s">
        <v>46</v>
      </c>
      <c r="B389" s="44" t="str">
        <f>VLOOKUP(A389,Recon!A:B,2,FALSE)</f>
        <v>64143</v>
      </c>
      <c r="C389" s="34" t="s">
        <v>3361</v>
      </c>
      <c r="D389" s="36">
        <v>43671</v>
      </c>
      <c r="E389" s="36">
        <v>43647</v>
      </c>
      <c r="F389" s="107" t="str">
        <f t="shared" si="6"/>
        <v>6414343647</v>
      </c>
      <c r="G389" s="42">
        <v>115531</v>
      </c>
    </row>
    <row r="390" spans="1:7" x14ac:dyDescent="0.2">
      <c r="A390" s="44" t="s">
        <v>47</v>
      </c>
      <c r="B390" s="44" t="str">
        <f>VLOOKUP(A390,Recon!A:B,2,FALSE)</f>
        <v>64153</v>
      </c>
      <c r="C390" s="34" t="s">
        <v>3362</v>
      </c>
      <c r="D390" s="36">
        <v>43671</v>
      </c>
      <c r="E390" s="36">
        <v>43647</v>
      </c>
      <c r="F390" s="107" t="str">
        <f t="shared" si="6"/>
        <v>6415343647</v>
      </c>
      <c r="G390" s="42">
        <v>121182.74</v>
      </c>
    </row>
    <row r="391" spans="1:7" x14ac:dyDescent="0.2">
      <c r="A391" s="44" t="s">
        <v>51</v>
      </c>
      <c r="B391" s="44" t="str">
        <f>VLOOKUP(A391,Recon!A:B,2,FALSE)</f>
        <v>64193</v>
      </c>
      <c r="C391" s="34" t="s">
        <v>3363</v>
      </c>
      <c r="D391" s="36">
        <v>43671</v>
      </c>
      <c r="E391" s="36">
        <v>43647</v>
      </c>
      <c r="F391" s="107" t="str">
        <f t="shared" si="6"/>
        <v>6419343647</v>
      </c>
      <c r="G391" s="42">
        <v>45041</v>
      </c>
    </row>
    <row r="392" spans="1:7" x14ac:dyDescent="0.2">
      <c r="A392" s="44" t="s">
        <v>1439</v>
      </c>
      <c r="B392" s="44" t="str">
        <f>VLOOKUP(A392,Recon!A:B,2,FALSE)</f>
        <v>59010</v>
      </c>
      <c r="C392" s="34" t="s">
        <v>3359</v>
      </c>
      <c r="D392" s="36">
        <v>43671</v>
      </c>
      <c r="E392" s="36">
        <v>43647</v>
      </c>
      <c r="F392" s="107" t="str">
        <f t="shared" si="6"/>
        <v>5901043647</v>
      </c>
      <c r="G392" s="42">
        <v>71654</v>
      </c>
    </row>
    <row r="393" spans="1:7" x14ac:dyDescent="0.2">
      <c r="A393" s="44" t="s">
        <v>52</v>
      </c>
      <c r="B393" s="44" t="str">
        <f>VLOOKUP(A393,Recon!A:B,2,FALSE)</f>
        <v>35020</v>
      </c>
      <c r="C393" s="34" t="s">
        <v>3396</v>
      </c>
      <c r="D393" s="36">
        <v>43671</v>
      </c>
      <c r="E393" s="36">
        <v>43647</v>
      </c>
      <c r="F393" s="107" t="str">
        <f t="shared" si="6"/>
        <v>3502043647</v>
      </c>
      <c r="G393" s="42">
        <v>130138.43</v>
      </c>
    </row>
    <row r="394" spans="1:7" x14ac:dyDescent="0.2">
      <c r="A394" s="44" t="s">
        <v>55</v>
      </c>
      <c r="B394" s="44" t="str">
        <f>VLOOKUP(A394,Recon!A:B,2,FALSE)</f>
        <v>38010</v>
      </c>
      <c r="C394" s="34" t="s">
        <v>3265</v>
      </c>
      <c r="D394" s="36">
        <v>43671</v>
      </c>
      <c r="E394" s="36">
        <v>43647</v>
      </c>
      <c r="F394" s="107" t="str">
        <f t="shared" si="6"/>
        <v>3801043647</v>
      </c>
      <c r="G394" s="42">
        <v>52058.85</v>
      </c>
    </row>
    <row r="395" spans="1:7" x14ac:dyDescent="0.2">
      <c r="A395" s="44" t="s">
        <v>59</v>
      </c>
      <c r="B395" s="44" t="str">
        <f>VLOOKUP(A395,Recon!A:B,2,FALSE)</f>
        <v>62040</v>
      </c>
      <c r="C395" s="34" t="s">
        <v>3373</v>
      </c>
      <c r="D395" s="36">
        <v>43671</v>
      </c>
      <c r="E395" s="36">
        <v>43647</v>
      </c>
      <c r="F395" s="107" t="str">
        <f t="shared" si="6"/>
        <v>6204043647</v>
      </c>
      <c r="G395" s="42">
        <v>69902.14</v>
      </c>
    </row>
    <row r="396" spans="1:7" x14ac:dyDescent="0.2">
      <c r="A396" s="44" t="s">
        <v>29</v>
      </c>
      <c r="B396" s="44" t="str">
        <f>VLOOKUP(A396,Recon!A:B,2,FALSE)</f>
        <v>62050</v>
      </c>
      <c r="C396" s="34" t="s">
        <v>3389</v>
      </c>
      <c r="D396" s="36">
        <v>43671</v>
      </c>
      <c r="E396" s="36">
        <v>43647</v>
      </c>
      <c r="F396" s="107" t="str">
        <f t="shared" si="6"/>
        <v>6205043647</v>
      </c>
      <c r="G396" s="42">
        <v>43256</v>
      </c>
    </row>
    <row r="397" spans="1:7" x14ac:dyDescent="0.2">
      <c r="A397" s="44" t="s">
        <v>6</v>
      </c>
      <c r="B397" s="44" t="str">
        <f>VLOOKUP(A397,Recon!A:B,2,FALSE)</f>
        <v>01020</v>
      </c>
      <c r="C397" s="34" t="s">
        <v>3048</v>
      </c>
      <c r="D397" s="36">
        <v>43684</v>
      </c>
      <c r="E397" s="36">
        <v>43678</v>
      </c>
      <c r="F397" s="107" t="str">
        <f t="shared" si="6"/>
        <v>0102043678</v>
      </c>
      <c r="G397" s="42">
        <v>521110</v>
      </c>
    </row>
    <row r="398" spans="1:7" x14ac:dyDescent="0.2">
      <c r="A398" s="44" t="s">
        <v>8</v>
      </c>
      <c r="B398" s="44" t="str">
        <f>VLOOKUP(A398,Recon!A:B,2,FALSE)</f>
        <v>01030</v>
      </c>
      <c r="C398" s="34" t="s">
        <v>3357</v>
      </c>
      <c r="D398" s="36">
        <v>43703</v>
      </c>
      <c r="E398" s="36">
        <v>43678</v>
      </c>
      <c r="F398" s="107" t="str">
        <f t="shared" si="6"/>
        <v>0103043678</v>
      </c>
      <c r="G398" s="42">
        <v>7198</v>
      </c>
    </row>
    <row r="399" spans="1:7" x14ac:dyDescent="0.2">
      <c r="A399" s="44" t="s">
        <v>21</v>
      </c>
      <c r="B399" s="44" t="str">
        <f>VLOOKUP(A399,Recon!A:B,2,FALSE)</f>
        <v>03010</v>
      </c>
      <c r="C399" s="34" t="s">
        <v>3330</v>
      </c>
      <c r="D399" s="36">
        <v>43703</v>
      </c>
      <c r="E399" s="36">
        <v>43678</v>
      </c>
      <c r="F399" s="107" t="str">
        <f t="shared" si="6"/>
        <v>0301043678</v>
      </c>
      <c r="G399" s="42">
        <v>84755</v>
      </c>
    </row>
    <row r="400" spans="1:7" x14ac:dyDescent="0.2">
      <c r="A400" s="44" t="s">
        <v>31</v>
      </c>
      <c r="B400" s="44" t="str">
        <f>VLOOKUP(A400,Recon!A:B,2,FALSE)</f>
        <v>03040</v>
      </c>
      <c r="C400" s="34" t="s">
        <v>3277</v>
      </c>
      <c r="D400" s="36">
        <v>43703</v>
      </c>
      <c r="E400" s="36">
        <v>43678</v>
      </c>
      <c r="F400" s="107" t="str">
        <f t="shared" si="6"/>
        <v>0304043678</v>
      </c>
      <c r="G400" s="42">
        <v>223353</v>
      </c>
    </row>
    <row r="401" spans="1:7" x14ac:dyDescent="0.2">
      <c r="A401" s="44" t="s">
        <v>49</v>
      </c>
      <c r="B401" s="44" t="str">
        <f>VLOOKUP(A401,Recon!A:B,2,FALSE)</f>
        <v>03020</v>
      </c>
      <c r="C401" s="34" t="s">
        <v>3383</v>
      </c>
      <c r="D401" s="36">
        <v>43703</v>
      </c>
      <c r="E401" s="36">
        <v>43678</v>
      </c>
      <c r="F401" s="107" t="str">
        <f t="shared" si="6"/>
        <v>0302043678</v>
      </c>
      <c r="G401" s="42">
        <v>31962.89</v>
      </c>
    </row>
    <row r="402" spans="1:7" x14ac:dyDescent="0.2">
      <c r="A402" s="44" t="s">
        <v>12</v>
      </c>
      <c r="B402" s="44" t="str">
        <f>VLOOKUP(A402,Recon!A:B,2,FALSE)</f>
        <v>64203</v>
      </c>
      <c r="C402" s="34" t="s">
        <v>3261</v>
      </c>
      <c r="D402" s="36">
        <v>43703</v>
      </c>
      <c r="E402" s="36">
        <v>43678</v>
      </c>
      <c r="F402" s="107" t="str">
        <f t="shared" si="6"/>
        <v>6420343678</v>
      </c>
      <c r="G402" s="42">
        <v>128176</v>
      </c>
    </row>
    <row r="403" spans="1:7" x14ac:dyDescent="0.2">
      <c r="A403" s="44" t="s">
        <v>13</v>
      </c>
      <c r="B403" s="44" t="str">
        <f>VLOOKUP(A403,Recon!A:B,2,FALSE)</f>
        <v>03030</v>
      </c>
      <c r="C403" s="34" t="s">
        <v>3266</v>
      </c>
      <c r="D403" s="36">
        <v>43703</v>
      </c>
      <c r="E403" s="36">
        <v>43678</v>
      </c>
      <c r="F403" s="107" t="str">
        <f t="shared" si="6"/>
        <v>0303043678</v>
      </c>
      <c r="G403" s="42">
        <v>1265956.6399999999</v>
      </c>
    </row>
    <row r="404" spans="1:7" x14ac:dyDescent="0.2">
      <c r="A404" s="44" t="s">
        <v>3355</v>
      </c>
      <c r="B404" s="44" t="str">
        <f>VLOOKUP(A404,Recon!A:B,2,FALSE)</f>
        <v>64233</v>
      </c>
      <c r="C404" s="34" t="s">
        <v>3354</v>
      </c>
      <c r="D404" s="36">
        <v>43703</v>
      </c>
      <c r="E404" s="36">
        <v>43678</v>
      </c>
      <c r="F404" s="107" t="str">
        <f t="shared" si="6"/>
        <v>6423343678</v>
      </c>
      <c r="G404" s="42">
        <v>12754</v>
      </c>
    </row>
    <row r="405" spans="1:7" x14ac:dyDescent="0.2">
      <c r="A405" s="44" t="s">
        <v>15</v>
      </c>
      <c r="B405" s="44" t="str">
        <f>VLOOKUP(A405,Recon!A:B,2,FALSE)</f>
        <v>21050</v>
      </c>
      <c r="C405" s="34" t="s">
        <v>3263</v>
      </c>
      <c r="D405" s="36">
        <v>43703</v>
      </c>
      <c r="E405" s="36">
        <v>43678</v>
      </c>
      <c r="F405" s="107" t="str">
        <f t="shared" si="6"/>
        <v>2105043678</v>
      </c>
      <c r="G405" s="42">
        <v>365312.52</v>
      </c>
    </row>
    <row r="406" spans="1:7" x14ac:dyDescent="0.2">
      <c r="A406" s="44" t="s">
        <v>18</v>
      </c>
      <c r="B406" s="44" t="str">
        <f>VLOOKUP(A406,Recon!A:B,2,FALSE)</f>
        <v>18010</v>
      </c>
      <c r="C406" s="34" t="s">
        <v>3371</v>
      </c>
      <c r="D406" s="36">
        <v>43703</v>
      </c>
      <c r="E406" s="36">
        <v>43678</v>
      </c>
      <c r="F406" s="107" t="str">
        <f t="shared" si="6"/>
        <v>1801043678</v>
      </c>
      <c r="G406" s="42">
        <v>566880</v>
      </c>
    </row>
    <row r="407" spans="1:7" x14ac:dyDescent="0.2">
      <c r="A407" s="44" t="s">
        <v>18</v>
      </c>
      <c r="B407" s="44" t="str">
        <f>VLOOKUP(A407,Recon!A:B,2,FALSE)</f>
        <v>18010</v>
      </c>
      <c r="C407" s="34" t="s">
        <v>3371</v>
      </c>
      <c r="D407" s="36">
        <v>43703</v>
      </c>
      <c r="E407" s="36">
        <v>43678</v>
      </c>
      <c r="F407" s="107" t="str">
        <f t="shared" si="6"/>
        <v>1801043678</v>
      </c>
      <c r="G407" s="42">
        <v>225020</v>
      </c>
    </row>
    <row r="408" spans="1:7" x14ac:dyDescent="0.2">
      <c r="A408" s="44" t="s">
        <v>20</v>
      </c>
      <c r="B408" s="44" t="str">
        <f>VLOOKUP(A408,Recon!A:B,2,FALSE)</f>
        <v>64043</v>
      </c>
      <c r="C408" s="34" t="s">
        <v>3259</v>
      </c>
      <c r="D408" s="36">
        <v>43703</v>
      </c>
      <c r="E408" s="36">
        <v>43678</v>
      </c>
      <c r="F408" s="107" t="str">
        <f t="shared" si="6"/>
        <v>6404343678</v>
      </c>
      <c r="G408" s="42">
        <v>133684.47</v>
      </c>
    </row>
    <row r="409" spans="1:7" x14ac:dyDescent="0.2">
      <c r="A409" s="44" t="s">
        <v>22</v>
      </c>
      <c r="B409" s="44" t="str">
        <f>VLOOKUP(A409,Recon!A:B,2,FALSE)</f>
        <v>21090</v>
      </c>
      <c r="C409" s="34" t="s">
        <v>3417</v>
      </c>
      <c r="D409" s="36">
        <v>43703</v>
      </c>
      <c r="E409" s="36">
        <v>43678</v>
      </c>
      <c r="F409" s="107" t="str">
        <f t="shared" si="6"/>
        <v>2109043678</v>
      </c>
      <c r="G409" s="42">
        <v>651676</v>
      </c>
    </row>
    <row r="410" spans="1:7" x14ac:dyDescent="0.2">
      <c r="A410" s="44" t="s">
        <v>65</v>
      </c>
      <c r="B410" s="44" t="str">
        <f>VLOOKUP(A410,Recon!A:B,2,FALSE)</f>
        <v>35030</v>
      </c>
      <c r="C410" s="34" t="s">
        <v>3411</v>
      </c>
      <c r="D410" s="36">
        <v>43703</v>
      </c>
      <c r="E410" s="36">
        <v>43678</v>
      </c>
      <c r="F410" s="107" t="str">
        <f t="shared" si="6"/>
        <v>3503043678</v>
      </c>
      <c r="G410" s="42">
        <v>24276.55</v>
      </c>
    </row>
    <row r="411" spans="1:7" x14ac:dyDescent="0.2">
      <c r="A411" s="44" t="s">
        <v>11</v>
      </c>
      <c r="B411" s="44" t="str">
        <f>VLOOKUP(A411,Recon!A:B,2,FALSE)</f>
        <v>22010</v>
      </c>
      <c r="C411" s="34" t="s">
        <v>3394</v>
      </c>
      <c r="D411" s="36">
        <v>43703</v>
      </c>
      <c r="E411" s="36">
        <v>43678</v>
      </c>
      <c r="F411" s="107" t="str">
        <f t="shared" si="6"/>
        <v>2201043678</v>
      </c>
      <c r="G411" s="42">
        <v>134190</v>
      </c>
    </row>
    <row r="412" spans="1:7" x14ac:dyDescent="0.2">
      <c r="A412" s="44" t="s">
        <v>26</v>
      </c>
      <c r="B412" s="44" t="str">
        <f>VLOOKUP(A412,Recon!A:B,2,FALSE)</f>
        <v>26011</v>
      </c>
      <c r="C412" s="34" t="s">
        <v>3267</v>
      </c>
      <c r="D412" s="36">
        <v>43703</v>
      </c>
      <c r="E412" s="36">
        <v>43678</v>
      </c>
      <c r="F412" s="107" t="str">
        <f t="shared" si="6"/>
        <v>2601143678</v>
      </c>
      <c r="G412" s="42">
        <v>77359</v>
      </c>
    </row>
    <row r="413" spans="1:7" x14ac:dyDescent="0.2">
      <c r="A413" s="44" t="s">
        <v>23</v>
      </c>
      <c r="B413" s="44" t="str">
        <f>VLOOKUP(A413,Recon!A:B,2,FALSE)</f>
        <v>44020</v>
      </c>
      <c r="C413" s="34" t="s">
        <v>3404</v>
      </c>
      <c r="D413" s="36">
        <v>43703</v>
      </c>
      <c r="E413" s="36">
        <v>43678</v>
      </c>
      <c r="F413" s="107" t="str">
        <f t="shared" si="6"/>
        <v>4402043678</v>
      </c>
      <c r="G413" s="42">
        <v>61159.58</v>
      </c>
    </row>
    <row r="414" spans="1:7" x14ac:dyDescent="0.2">
      <c r="A414" s="44" t="s">
        <v>38</v>
      </c>
      <c r="B414" s="44" t="str">
        <f>VLOOKUP(A414,Recon!A:B,2,FALSE)</f>
        <v>64103</v>
      </c>
      <c r="C414" s="34" t="s">
        <v>3260</v>
      </c>
      <c r="D414" s="36">
        <v>43703</v>
      </c>
      <c r="E414" s="36">
        <v>43678</v>
      </c>
      <c r="F414" s="107" t="str">
        <f t="shared" si="6"/>
        <v>6410343678</v>
      </c>
      <c r="G414" s="42">
        <v>60241</v>
      </c>
    </row>
    <row r="415" spans="1:7" x14ac:dyDescent="0.2">
      <c r="A415" s="44" t="s">
        <v>46</v>
      </c>
      <c r="B415" s="44" t="str">
        <f>VLOOKUP(A415,Recon!A:B,2,FALSE)</f>
        <v>64143</v>
      </c>
      <c r="C415" s="34" t="s">
        <v>3361</v>
      </c>
      <c r="D415" s="36">
        <v>43703</v>
      </c>
      <c r="E415" s="36">
        <v>43678</v>
      </c>
      <c r="F415" s="107" t="str">
        <f t="shared" si="6"/>
        <v>6414343678</v>
      </c>
      <c r="G415" s="42">
        <v>189793</v>
      </c>
    </row>
    <row r="416" spans="1:7" x14ac:dyDescent="0.2">
      <c r="A416" s="44" t="s">
        <v>46</v>
      </c>
      <c r="B416" s="44" t="str">
        <f>VLOOKUP(A416,Recon!A:B,2,FALSE)</f>
        <v>64143</v>
      </c>
      <c r="C416" s="34" t="s">
        <v>3361</v>
      </c>
      <c r="D416" s="36">
        <v>43703</v>
      </c>
      <c r="E416" s="36">
        <v>43678</v>
      </c>
      <c r="F416" s="107" t="str">
        <f t="shared" si="6"/>
        <v>6414343678</v>
      </c>
      <c r="G416" s="42">
        <v>31059.67</v>
      </c>
    </row>
    <row r="417" spans="1:7" x14ac:dyDescent="0.2">
      <c r="A417" s="44" t="s">
        <v>47</v>
      </c>
      <c r="B417" s="44" t="str">
        <f>VLOOKUP(A417,Recon!A:B,2,FALSE)</f>
        <v>64153</v>
      </c>
      <c r="C417" s="34" t="s">
        <v>3362</v>
      </c>
      <c r="D417" s="36">
        <v>43703</v>
      </c>
      <c r="E417" s="36">
        <v>43678</v>
      </c>
      <c r="F417" s="107" t="str">
        <f t="shared" si="6"/>
        <v>6415343678</v>
      </c>
      <c r="G417" s="42">
        <v>66691.19</v>
      </c>
    </row>
    <row r="418" spans="1:7" x14ac:dyDescent="0.2">
      <c r="A418" s="44" t="s">
        <v>47</v>
      </c>
      <c r="B418" s="44" t="str">
        <f>VLOOKUP(A418,Recon!A:B,2,FALSE)</f>
        <v>64153</v>
      </c>
      <c r="C418" s="34" t="s">
        <v>3362</v>
      </c>
      <c r="D418" s="36">
        <v>43703</v>
      </c>
      <c r="E418" s="36">
        <v>43678</v>
      </c>
      <c r="F418" s="107" t="str">
        <f t="shared" si="6"/>
        <v>6415343678</v>
      </c>
      <c r="G418" s="42">
        <v>18663.86</v>
      </c>
    </row>
    <row r="419" spans="1:7" x14ac:dyDescent="0.2">
      <c r="A419" s="44" t="s">
        <v>51</v>
      </c>
      <c r="B419" s="44" t="str">
        <f>VLOOKUP(A419,Recon!A:B,2,FALSE)</f>
        <v>64193</v>
      </c>
      <c r="C419" s="34" t="s">
        <v>3363</v>
      </c>
      <c r="D419" s="36">
        <v>43703</v>
      </c>
      <c r="E419" s="36">
        <v>43678</v>
      </c>
      <c r="F419" s="107" t="str">
        <f t="shared" si="6"/>
        <v>6419343678</v>
      </c>
      <c r="G419" s="42">
        <v>44947</v>
      </c>
    </row>
    <row r="420" spans="1:7" x14ac:dyDescent="0.2">
      <c r="A420" s="44" t="s">
        <v>51</v>
      </c>
      <c r="B420" s="44" t="str">
        <f>VLOOKUP(A420,Recon!A:B,2,FALSE)</f>
        <v>64193</v>
      </c>
      <c r="C420" s="34" t="s">
        <v>3363</v>
      </c>
      <c r="D420" s="36">
        <v>43703</v>
      </c>
      <c r="E420" s="36">
        <v>43678</v>
      </c>
      <c r="F420" s="107" t="str">
        <f t="shared" si="6"/>
        <v>6419343678</v>
      </c>
      <c r="G420" s="42">
        <v>9967</v>
      </c>
    </row>
    <row r="421" spans="1:7" x14ac:dyDescent="0.2">
      <c r="A421" s="44" t="s">
        <v>52</v>
      </c>
      <c r="B421" s="44" t="str">
        <f>VLOOKUP(A421,Recon!A:B,2,FALSE)</f>
        <v>35020</v>
      </c>
      <c r="C421" s="34" t="s">
        <v>3396</v>
      </c>
      <c r="D421" s="36">
        <v>43703</v>
      </c>
      <c r="E421" s="36">
        <v>43678</v>
      </c>
      <c r="F421" s="107" t="str">
        <f t="shared" si="6"/>
        <v>3502043678</v>
      </c>
      <c r="G421" s="42">
        <v>553633.98</v>
      </c>
    </row>
    <row r="422" spans="1:7" x14ac:dyDescent="0.2">
      <c r="A422" s="44" t="s">
        <v>55</v>
      </c>
      <c r="B422" s="44" t="str">
        <f>VLOOKUP(A422,Recon!A:B,2,FALSE)</f>
        <v>38010</v>
      </c>
      <c r="C422" s="34" t="s">
        <v>3265</v>
      </c>
      <c r="D422" s="36">
        <v>43703</v>
      </c>
      <c r="E422" s="36">
        <v>43678</v>
      </c>
      <c r="F422" s="107" t="str">
        <f t="shared" si="6"/>
        <v>3801043678</v>
      </c>
      <c r="G422" s="42">
        <v>39570.01</v>
      </c>
    </row>
    <row r="423" spans="1:7" x14ac:dyDescent="0.2">
      <c r="A423" s="44" t="s">
        <v>59</v>
      </c>
      <c r="B423" s="44" t="str">
        <f>VLOOKUP(A423,Recon!A:B,2,FALSE)</f>
        <v>62040</v>
      </c>
      <c r="C423" s="34" t="s">
        <v>3373</v>
      </c>
      <c r="D423" s="36">
        <v>43703</v>
      </c>
      <c r="E423" s="36">
        <v>43678</v>
      </c>
      <c r="F423" s="107" t="str">
        <f t="shared" si="6"/>
        <v>6204043678</v>
      </c>
      <c r="G423" s="42">
        <v>123219.11</v>
      </c>
    </row>
    <row r="424" spans="1:7" x14ac:dyDescent="0.2">
      <c r="A424" s="44" t="s">
        <v>56</v>
      </c>
      <c r="B424" s="44" t="str">
        <f>VLOOKUP(A424,Recon!A:B,2,FALSE)</f>
        <v>21490</v>
      </c>
      <c r="C424" s="34" t="s">
        <v>3387</v>
      </c>
      <c r="D424" s="36">
        <v>43703</v>
      </c>
      <c r="E424" s="36">
        <v>43678</v>
      </c>
      <c r="F424" s="107" t="str">
        <f t="shared" si="6"/>
        <v>2149043678</v>
      </c>
      <c r="G424" s="42">
        <v>161557</v>
      </c>
    </row>
    <row r="425" spans="1:7" x14ac:dyDescent="0.2">
      <c r="A425" s="44" t="s">
        <v>57</v>
      </c>
      <c r="B425" s="44" t="str">
        <f>VLOOKUP(A425,Recon!A:B,2,FALSE)</f>
        <v>01070</v>
      </c>
      <c r="C425" s="34" t="s">
        <v>3329</v>
      </c>
      <c r="D425" s="36">
        <v>43703</v>
      </c>
      <c r="E425" s="36">
        <v>43678</v>
      </c>
      <c r="F425" s="107" t="str">
        <f t="shared" si="6"/>
        <v>0107043678</v>
      </c>
      <c r="G425" s="42">
        <v>294263</v>
      </c>
    </row>
    <row r="426" spans="1:7" x14ac:dyDescent="0.2">
      <c r="A426" s="44" t="s">
        <v>60</v>
      </c>
      <c r="B426" s="44" t="str">
        <f>VLOOKUP(A426,Recon!A:B,2,FALSE)</f>
        <v>80010</v>
      </c>
      <c r="C426" s="34" t="s">
        <v>2</v>
      </c>
      <c r="D426" s="36">
        <v>43711</v>
      </c>
      <c r="E426" s="36">
        <v>43709</v>
      </c>
      <c r="F426" s="107" t="str">
        <f t="shared" si="6"/>
        <v>8001043709</v>
      </c>
      <c r="G426" s="42">
        <v>28485</v>
      </c>
    </row>
    <row r="427" spans="1:7" x14ac:dyDescent="0.2">
      <c r="A427" s="44" t="s">
        <v>64</v>
      </c>
      <c r="B427" s="44" t="str">
        <f>VLOOKUP(A427,Recon!A:B,2,FALSE)</f>
        <v>66080</v>
      </c>
      <c r="C427" s="34" t="s">
        <v>3</v>
      </c>
      <c r="D427" s="36">
        <v>43711</v>
      </c>
      <c r="E427" s="36">
        <v>43709</v>
      </c>
      <c r="F427" s="107" t="str">
        <f t="shared" si="6"/>
        <v>6608043709</v>
      </c>
      <c r="G427" s="42">
        <v>4624</v>
      </c>
    </row>
    <row r="428" spans="1:7" x14ac:dyDescent="0.2">
      <c r="A428" s="44" t="s">
        <v>6</v>
      </c>
      <c r="B428" s="44" t="str">
        <f>VLOOKUP(A428,Recon!A:B,2,FALSE)</f>
        <v>01020</v>
      </c>
      <c r="C428" s="34" t="s">
        <v>3048</v>
      </c>
      <c r="D428" s="36">
        <v>43732</v>
      </c>
      <c r="E428" s="36">
        <v>43709</v>
      </c>
      <c r="F428" s="107" t="str">
        <f t="shared" si="6"/>
        <v>0102043709</v>
      </c>
      <c r="G428" s="42">
        <v>16074.81</v>
      </c>
    </row>
    <row r="429" spans="1:7" x14ac:dyDescent="0.2">
      <c r="A429" s="44" t="s">
        <v>7</v>
      </c>
      <c r="B429" s="44" t="str">
        <f>VLOOKUP(A429,Recon!A:B,2,FALSE)</f>
        <v>03060</v>
      </c>
      <c r="C429" s="34" t="s">
        <v>3384</v>
      </c>
      <c r="D429" s="36">
        <v>43732</v>
      </c>
      <c r="E429" s="36">
        <v>43709</v>
      </c>
      <c r="F429" s="107" t="str">
        <f t="shared" si="6"/>
        <v>0306043709</v>
      </c>
      <c r="G429" s="42">
        <v>1275912.83</v>
      </c>
    </row>
    <row r="430" spans="1:7" x14ac:dyDescent="0.2">
      <c r="A430" s="44" t="s">
        <v>8</v>
      </c>
      <c r="B430" s="44" t="str">
        <f>VLOOKUP(A430,Recon!A:B,2,FALSE)</f>
        <v>01030</v>
      </c>
      <c r="C430" s="34" t="s">
        <v>3357</v>
      </c>
      <c r="D430" s="36">
        <v>43732</v>
      </c>
      <c r="E430" s="36">
        <v>43709</v>
      </c>
      <c r="F430" s="107" t="str">
        <f t="shared" si="6"/>
        <v>0103043709</v>
      </c>
      <c r="G430" s="42">
        <v>19495</v>
      </c>
    </row>
    <row r="431" spans="1:7" x14ac:dyDescent="0.2">
      <c r="A431" s="44" t="s">
        <v>21</v>
      </c>
      <c r="B431" s="44" t="str">
        <f>VLOOKUP(A431,Recon!A:B,2,FALSE)</f>
        <v>03010</v>
      </c>
      <c r="C431" s="34" t="s">
        <v>3330</v>
      </c>
      <c r="D431" s="36">
        <v>43732</v>
      </c>
      <c r="E431" s="36">
        <v>43709</v>
      </c>
      <c r="F431" s="107" t="str">
        <f t="shared" si="6"/>
        <v>0301043709</v>
      </c>
      <c r="G431" s="42">
        <v>54250</v>
      </c>
    </row>
    <row r="432" spans="1:7" x14ac:dyDescent="0.2">
      <c r="A432" s="44" t="s">
        <v>9</v>
      </c>
      <c r="B432" s="44" t="str">
        <f>VLOOKUP(A432,Recon!A:B,2,FALSE)</f>
        <v>07020</v>
      </c>
      <c r="C432" s="34" t="s">
        <v>3262</v>
      </c>
      <c r="D432" s="36">
        <v>43732</v>
      </c>
      <c r="E432" s="36">
        <v>43709</v>
      </c>
      <c r="F432" s="107" t="str">
        <f t="shared" si="6"/>
        <v>0702043709</v>
      </c>
      <c r="G432" s="42">
        <v>123153</v>
      </c>
    </row>
    <row r="433" spans="1:7" x14ac:dyDescent="0.2">
      <c r="A433" s="44" t="s">
        <v>12</v>
      </c>
      <c r="B433" s="44" t="str">
        <f>VLOOKUP(A433,Recon!A:B,2,FALSE)</f>
        <v>64203</v>
      </c>
      <c r="C433" s="34" t="s">
        <v>3261</v>
      </c>
      <c r="D433" s="36">
        <v>43732</v>
      </c>
      <c r="E433" s="36">
        <v>43709</v>
      </c>
      <c r="F433" s="107" t="str">
        <f t="shared" si="6"/>
        <v>6420343709</v>
      </c>
      <c r="G433" s="42">
        <v>128175</v>
      </c>
    </row>
    <row r="434" spans="1:7" x14ac:dyDescent="0.2">
      <c r="A434" s="44" t="s">
        <v>12</v>
      </c>
      <c r="B434" s="44" t="str">
        <f>VLOOKUP(A434,Recon!A:B,2,FALSE)</f>
        <v>64203</v>
      </c>
      <c r="C434" s="34" t="s">
        <v>3261</v>
      </c>
      <c r="D434" s="36">
        <v>43732</v>
      </c>
      <c r="E434" s="36">
        <v>43709</v>
      </c>
      <c r="F434" s="107" t="str">
        <f t="shared" si="6"/>
        <v>6420343709</v>
      </c>
      <c r="G434" s="42">
        <v>74465</v>
      </c>
    </row>
    <row r="435" spans="1:7" x14ac:dyDescent="0.2">
      <c r="A435" s="44" t="s">
        <v>13</v>
      </c>
      <c r="B435" s="44" t="str">
        <f>VLOOKUP(A435,Recon!A:B,2,FALSE)</f>
        <v>03030</v>
      </c>
      <c r="C435" s="34" t="s">
        <v>3266</v>
      </c>
      <c r="D435" s="36">
        <v>43732</v>
      </c>
      <c r="E435" s="36">
        <v>43709</v>
      </c>
      <c r="F435" s="107" t="str">
        <f t="shared" si="6"/>
        <v>0303043709</v>
      </c>
      <c r="G435" s="42">
        <v>1718.09</v>
      </c>
    </row>
    <row r="436" spans="1:7" x14ac:dyDescent="0.2">
      <c r="A436" s="44" t="s">
        <v>3355</v>
      </c>
      <c r="B436" s="44" t="str">
        <f>VLOOKUP(A436,Recon!A:B,2,FALSE)</f>
        <v>64233</v>
      </c>
      <c r="C436" s="34" t="s">
        <v>3354</v>
      </c>
      <c r="D436" s="36">
        <v>43732</v>
      </c>
      <c r="E436" s="36">
        <v>43709</v>
      </c>
      <c r="F436" s="107" t="str">
        <f t="shared" si="6"/>
        <v>6423343709</v>
      </c>
      <c r="G436" s="42">
        <v>12754</v>
      </c>
    </row>
    <row r="437" spans="1:7" x14ac:dyDescent="0.2">
      <c r="A437" s="44" t="s">
        <v>15</v>
      </c>
      <c r="B437" s="44" t="str">
        <f>VLOOKUP(A437,Recon!A:B,2,FALSE)</f>
        <v>21050</v>
      </c>
      <c r="C437" s="34" t="s">
        <v>3263</v>
      </c>
      <c r="D437" s="36">
        <v>43732</v>
      </c>
      <c r="E437" s="36">
        <v>43709</v>
      </c>
      <c r="F437" s="107" t="str">
        <f t="shared" si="6"/>
        <v>2105043709</v>
      </c>
      <c r="G437" s="42">
        <v>405862.48</v>
      </c>
    </row>
    <row r="438" spans="1:7" x14ac:dyDescent="0.2">
      <c r="A438" s="44" t="s">
        <v>18</v>
      </c>
      <c r="B438" s="44" t="str">
        <f>VLOOKUP(A438,Recon!A:B,2,FALSE)</f>
        <v>18010</v>
      </c>
      <c r="C438" s="34" t="s">
        <v>3371</v>
      </c>
      <c r="D438" s="36">
        <v>43732</v>
      </c>
      <c r="E438" s="36">
        <v>43709</v>
      </c>
      <c r="F438" s="107" t="str">
        <f t="shared" si="6"/>
        <v>1801043709</v>
      </c>
      <c r="G438" s="42">
        <v>28954</v>
      </c>
    </row>
    <row r="439" spans="1:7" x14ac:dyDescent="0.2">
      <c r="A439" s="44" t="s">
        <v>924</v>
      </c>
      <c r="B439" s="44" t="str">
        <f>VLOOKUP(A439,Recon!A:B,2,FALSE)</f>
        <v>34010</v>
      </c>
      <c r="C439" s="34" t="s">
        <v>3395</v>
      </c>
      <c r="D439" s="36">
        <v>43732</v>
      </c>
      <c r="E439" s="36">
        <v>43709</v>
      </c>
      <c r="F439" s="107" t="str">
        <f t="shared" si="6"/>
        <v>3401043709</v>
      </c>
      <c r="G439" s="42">
        <v>138989.17000000001</v>
      </c>
    </row>
    <row r="440" spans="1:7" x14ac:dyDescent="0.2">
      <c r="A440" s="44" t="s">
        <v>19</v>
      </c>
      <c r="B440" s="44" t="str">
        <f>VLOOKUP(A440,Recon!A:B,2,FALSE)</f>
        <v>19010</v>
      </c>
      <c r="C440" s="34" t="s">
        <v>3403</v>
      </c>
      <c r="D440" s="36">
        <v>43732</v>
      </c>
      <c r="E440" s="36">
        <v>43709</v>
      </c>
      <c r="F440" s="107" t="str">
        <f t="shared" si="6"/>
        <v>1901043709</v>
      </c>
      <c r="G440" s="42">
        <v>7719</v>
      </c>
    </row>
    <row r="441" spans="1:7" x14ac:dyDescent="0.2">
      <c r="A441" s="44" t="s">
        <v>20</v>
      </c>
      <c r="B441" s="44" t="str">
        <f>VLOOKUP(A441,Recon!A:B,2,FALSE)</f>
        <v>64043</v>
      </c>
      <c r="C441" s="34" t="s">
        <v>3259</v>
      </c>
      <c r="D441" s="36">
        <v>43732</v>
      </c>
      <c r="E441" s="36">
        <v>43709</v>
      </c>
      <c r="F441" s="107" t="str">
        <f t="shared" si="6"/>
        <v>6404343709</v>
      </c>
      <c r="G441" s="42">
        <v>7415.62</v>
      </c>
    </row>
    <row r="442" spans="1:7" x14ac:dyDescent="0.2">
      <c r="A442" s="44" t="s">
        <v>27</v>
      </c>
      <c r="B442" s="44" t="str">
        <f>VLOOKUP(A442,Recon!A:B,2,FALSE)</f>
        <v>21020</v>
      </c>
      <c r="C442" s="34" t="s">
        <v>3413</v>
      </c>
      <c r="D442" s="36">
        <v>43732</v>
      </c>
      <c r="E442" s="36">
        <v>43709</v>
      </c>
      <c r="F442" s="107" t="str">
        <f t="shared" si="6"/>
        <v>2102043709</v>
      </c>
      <c r="G442" s="42">
        <v>630906.86</v>
      </c>
    </row>
    <row r="443" spans="1:7" x14ac:dyDescent="0.2">
      <c r="A443" s="44" t="s">
        <v>58</v>
      </c>
      <c r="B443" s="44" t="str">
        <f>VLOOKUP(A443,Recon!A:B,2,FALSE)</f>
        <v>21030</v>
      </c>
      <c r="C443" s="34" t="s">
        <v>3385</v>
      </c>
      <c r="D443" s="36">
        <v>43732</v>
      </c>
      <c r="E443" s="36">
        <v>43709</v>
      </c>
      <c r="F443" s="107" t="str">
        <f t="shared" si="6"/>
        <v>2103043709</v>
      </c>
      <c r="G443" s="42">
        <v>469687</v>
      </c>
    </row>
    <row r="444" spans="1:7" x14ac:dyDescent="0.2">
      <c r="A444" s="44" t="s">
        <v>65</v>
      </c>
      <c r="B444" s="44" t="str">
        <f>VLOOKUP(A444,Recon!A:B,2,FALSE)</f>
        <v>35030</v>
      </c>
      <c r="C444" s="34" t="s">
        <v>3411</v>
      </c>
      <c r="D444" s="36">
        <v>43732</v>
      </c>
      <c r="E444" s="36">
        <v>43709</v>
      </c>
      <c r="F444" s="107" t="str">
        <f t="shared" si="6"/>
        <v>3503043709</v>
      </c>
      <c r="G444" s="42">
        <v>16350.22</v>
      </c>
    </row>
    <row r="445" spans="1:7" x14ac:dyDescent="0.2">
      <c r="A445" s="44" t="s">
        <v>11</v>
      </c>
      <c r="B445" s="44" t="str">
        <f>VLOOKUP(A445,Recon!A:B,2,FALSE)</f>
        <v>22010</v>
      </c>
      <c r="C445" s="34" t="s">
        <v>3394</v>
      </c>
      <c r="D445" s="36">
        <v>43732</v>
      </c>
      <c r="E445" s="36">
        <v>43709</v>
      </c>
      <c r="F445" s="107" t="str">
        <f t="shared" si="6"/>
        <v>2201043709</v>
      </c>
      <c r="G445" s="42">
        <v>6614</v>
      </c>
    </row>
    <row r="446" spans="1:7" x14ac:dyDescent="0.2">
      <c r="A446" s="44" t="s">
        <v>28</v>
      </c>
      <c r="B446" s="44" t="str">
        <f>VLOOKUP(A446,Recon!A:B,2,FALSE)</f>
        <v>30011</v>
      </c>
      <c r="C446" s="34" t="s">
        <v>3372</v>
      </c>
      <c r="D446" s="36">
        <v>43732</v>
      </c>
      <c r="E446" s="36">
        <v>43709</v>
      </c>
      <c r="F446" s="107" t="str">
        <f t="shared" si="6"/>
        <v>3001143709</v>
      </c>
      <c r="G446" s="42">
        <v>2273427.75</v>
      </c>
    </row>
    <row r="447" spans="1:7" x14ac:dyDescent="0.2">
      <c r="A447" s="44" t="s">
        <v>32</v>
      </c>
      <c r="B447" s="44" t="str">
        <f>VLOOKUP(A447,Recon!A:B,2,FALSE)</f>
        <v>01010</v>
      </c>
      <c r="C447" s="34" t="s">
        <v>3264</v>
      </c>
      <c r="D447" s="36">
        <v>43732</v>
      </c>
      <c r="E447" s="36">
        <v>43709</v>
      </c>
      <c r="F447" s="107" t="str">
        <f t="shared" si="6"/>
        <v>0101043709</v>
      </c>
      <c r="G447" s="42">
        <v>348763.01</v>
      </c>
    </row>
    <row r="448" spans="1:7" x14ac:dyDescent="0.2">
      <c r="A448" s="44" t="s">
        <v>33</v>
      </c>
      <c r="B448" s="44" t="str">
        <f>VLOOKUP(A448,Recon!A:B,2,FALSE)</f>
        <v>39031</v>
      </c>
      <c r="C448" s="34" t="s">
        <v>3388</v>
      </c>
      <c r="D448" s="36">
        <v>43732</v>
      </c>
      <c r="E448" s="36">
        <v>43709</v>
      </c>
      <c r="F448" s="107" t="str">
        <f t="shared" si="6"/>
        <v>3903143709</v>
      </c>
      <c r="G448" s="42">
        <v>1000231.85</v>
      </c>
    </row>
    <row r="449" spans="1:7" x14ac:dyDescent="0.2">
      <c r="A449" s="44" t="s">
        <v>34</v>
      </c>
      <c r="B449" s="44" t="str">
        <f>VLOOKUP(A449,Recon!A:B,2,FALSE)</f>
        <v>41010</v>
      </c>
      <c r="C449" s="34" t="s">
        <v>3414</v>
      </c>
      <c r="D449" s="36">
        <v>43732</v>
      </c>
      <c r="E449" s="36">
        <v>43709</v>
      </c>
      <c r="F449" s="107" t="str">
        <f t="shared" si="6"/>
        <v>4101043709</v>
      </c>
      <c r="G449" s="42">
        <v>146831</v>
      </c>
    </row>
    <row r="450" spans="1:7" x14ac:dyDescent="0.2">
      <c r="A450" s="44" t="s">
        <v>23</v>
      </c>
      <c r="B450" s="44" t="str">
        <f>VLOOKUP(A450,Recon!A:B,2,FALSE)</f>
        <v>44020</v>
      </c>
      <c r="C450" s="34" t="s">
        <v>3404</v>
      </c>
      <c r="D450" s="36">
        <v>43732</v>
      </c>
      <c r="E450" s="36">
        <v>43709</v>
      </c>
      <c r="F450" s="107" t="str">
        <f t="shared" si="6"/>
        <v>4402043709</v>
      </c>
      <c r="G450" s="42">
        <v>14046.81</v>
      </c>
    </row>
    <row r="451" spans="1:7" x14ac:dyDescent="0.2">
      <c r="A451" s="44" t="s">
        <v>37</v>
      </c>
      <c r="B451" s="44" t="str">
        <f>VLOOKUP(A451,Recon!A:B,2,FALSE)</f>
        <v>64093</v>
      </c>
      <c r="C451" s="34" t="s">
        <v>3397</v>
      </c>
      <c r="D451" s="36">
        <v>43732</v>
      </c>
      <c r="E451" s="36">
        <v>43709</v>
      </c>
      <c r="F451" s="107" t="str">
        <f t="shared" ref="F451:F477" si="7">B451&amp;E451</f>
        <v>6409343709</v>
      </c>
      <c r="G451" s="42">
        <v>64703</v>
      </c>
    </row>
    <row r="452" spans="1:7" x14ac:dyDescent="0.2">
      <c r="A452" s="44" t="s">
        <v>36</v>
      </c>
      <c r="B452" s="44" t="str">
        <f>VLOOKUP(A452,Recon!A:B,2,FALSE)</f>
        <v>64053</v>
      </c>
      <c r="C452" s="34" t="s">
        <v>3405</v>
      </c>
      <c r="D452" s="36">
        <v>43732</v>
      </c>
      <c r="E452" s="36">
        <v>43709</v>
      </c>
      <c r="F452" s="107" t="str">
        <f t="shared" si="7"/>
        <v>6405343709</v>
      </c>
      <c r="G452" s="42">
        <v>141879</v>
      </c>
    </row>
    <row r="453" spans="1:7" x14ac:dyDescent="0.2">
      <c r="A453" s="44" t="s">
        <v>38</v>
      </c>
      <c r="B453" s="44" t="str">
        <f>VLOOKUP(A453,Recon!A:B,2,FALSE)</f>
        <v>64103</v>
      </c>
      <c r="C453" s="34" t="s">
        <v>3260</v>
      </c>
      <c r="D453" s="36">
        <v>43732</v>
      </c>
      <c r="E453" s="36">
        <v>43709</v>
      </c>
      <c r="F453" s="107" t="str">
        <f t="shared" si="7"/>
        <v>6410343709</v>
      </c>
      <c r="G453" s="42">
        <v>60241</v>
      </c>
    </row>
    <row r="454" spans="1:7" x14ac:dyDescent="0.2">
      <c r="A454" s="44" t="s">
        <v>38</v>
      </c>
      <c r="B454" s="44" t="str">
        <f>VLOOKUP(A454,Recon!A:B,2,FALSE)</f>
        <v>64103</v>
      </c>
      <c r="C454" s="34" t="s">
        <v>3260</v>
      </c>
      <c r="D454" s="36">
        <v>43732</v>
      </c>
      <c r="E454" s="36">
        <v>43709</v>
      </c>
      <c r="F454" s="107" t="str">
        <f t="shared" si="7"/>
        <v>6410343709</v>
      </c>
      <c r="G454" s="42">
        <v>9803</v>
      </c>
    </row>
    <row r="455" spans="1:7" x14ac:dyDescent="0.2">
      <c r="A455" s="44" t="s">
        <v>39</v>
      </c>
      <c r="B455" s="44" t="str">
        <f>VLOOKUP(A455,Recon!A:B,2,FALSE)</f>
        <v>64123</v>
      </c>
      <c r="C455" s="34" t="s">
        <v>3406</v>
      </c>
      <c r="D455" s="36">
        <v>43732</v>
      </c>
      <c r="E455" s="36">
        <v>43709</v>
      </c>
      <c r="F455" s="107" t="str">
        <f t="shared" si="7"/>
        <v>6412343709</v>
      </c>
      <c r="G455" s="42">
        <v>216604</v>
      </c>
    </row>
    <row r="456" spans="1:7" x14ac:dyDescent="0.2">
      <c r="A456" s="44" t="s">
        <v>43</v>
      </c>
      <c r="B456" s="44" t="str">
        <f>VLOOKUP(A456,Recon!A:B,2,FALSE)</f>
        <v>51020</v>
      </c>
      <c r="C456" s="34" t="s">
        <v>3358</v>
      </c>
      <c r="D456" s="36">
        <v>43732</v>
      </c>
      <c r="E456" s="36">
        <v>43709</v>
      </c>
      <c r="F456" s="107" t="str">
        <f t="shared" si="7"/>
        <v>5102043709</v>
      </c>
      <c r="G456" s="42">
        <v>39867</v>
      </c>
    </row>
    <row r="457" spans="1:7" x14ac:dyDescent="0.2">
      <c r="A457" s="44" t="s">
        <v>46</v>
      </c>
      <c r="B457" s="44" t="str">
        <f>VLOOKUP(A457,Recon!A:B,2,FALSE)</f>
        <v>64143</v>
      </c>
      <c r="C457" s="34" t="s">
        <v>3361</v>
      </c>
      <c r="D457" s="36">
        <v>43732</v>
      </c>
      <c r="E457" s="36">
        <v>43709</v>
      </c>
      <c r="F457" s="107" t="str">
        <f t="shared" si="7"/>
        <v>6414343709</v>
      </c>
      <c r="G457" s="42">
        <v>5165.33</v>
      </c>
    </row>
    <row r="458" spans="1:7" x14ac:dyDescent="0.2">
      <c r="A458" s="44" t="s">
        <v>47</v>
      </c>
      <c r="B458" s="44" t="str">
        <f>VLOOKUP(A458,Recon!A:B,2,FALSE)</f>
        <v>64153</v>
      </c>
      <c r="C458" s="34" t="s">
        <v>3362</v>
      </c>
      <c r="D458" s="36">
        <v>43732</v>
      </c>
      <c r="E458" s="36">
        <v>43709</v>
      </c>
      <c r="F458" s="107" t="str">
        <f t="shared" si="7"/>
        <v>6415343709</v>
      </c>
      <c r="G458" s="42">
        <v>42232.38</v>
      </c>
    </row>
    <row r="459" spans="1:7" x14ac:dyDescent="0.2">
      <c r="A459" s="44" t="s">
        <v>17</v>
      </c>
      <c r="B459" s="44" t="str">
        <f>VLOOKUP(A459,Recon!A:B,2,FALSE)</f>
        <v>16010</v>
      </c>
      <c r="C459" s="34" t="s">
        <v>3402</v>
      </c>
      <c r="D459" s="36">
        <v>43732</v>
      </c>
      <c r="E459" s="36">
        <v>43709</v>
      </c>
      <c r="F459" s="107" t="str">
        <f t="shared" si="7"/>
        <v>1601043709</v>
      </c>
      <c r="G459" s="42">
        <v>3604945.23</v>
      </c>
    </row>
    <row r="460" spans="1:7" x14ac:dyDescent="0.2">
      <c r="A460" s="44" t="s">
        <v>52</v>
      </c>
      <c r="B460" s="44" t="str">
        <f>VLOOKUP(A460,Recon!A:B,2,FALSE)</f>
        <v>35020</v>
      </c>
      <c r="C460" s="34" t="s">
        <v>3396</v>
      </c>
      <c r="D460" s="36">
        <v>43732</v>
      </c>
      <c r="E460" s="36">
        <v>43709</v>
      </c>
      <c r="F460" s="107" t="str">
        <f t="shared" si="7"/>
        <v>3502043709</v>
      </c>
      <c r="G460" s="42">
        <v>264639</v>
      </c>
    </row>
    <row r="461" spans="1:7" x14ac:dyDescent="0.2">
      <c r="A461" s="44" t="s">
        <v>55</v>
      </c>
      <c r="B461" s="44" t="str">
        <f>VLOOKUP(A461,Recon!A:B,2,FALSE)</f>
        <v>38010</v>
      </c>
      <c r="C461" s="34" t="s">
        <v>3265</v>
      </c>
      <c r="D461" s="36">
        <v>43732</v>
      </c>
      <c r="E461" s="36">
        <v>43709</v>
      </c>
      <c r="F461" s="107" t="str">
        <f t="shared" si="7"/>
        <v>3801043709</v>
      </c>
      <c r="G461" s="42">
        <v>33966.14</v>
      </c>
    </row>
    <row r="462" spans="1:7" x14ac:dyDescent="0.2">
      <c r="A462" s="44" t="s">
        <v>25</v>
      </c>
      <c r="B462" s="44" t="str">
        <f>VLOOKUP(A462,Recon!A:B,2,FALSE)</f>
        <v>62060</v>
      </c>
      <c r="C462" s="34" t="s">
        <v>3276</v>
      </c>
      <c r="D462" s="36">
        <v>43732</v>
      </c>
      <c r="E462" s="36">
        <v>43709</v>
      </c>
      <c r="F462" s="107" t="str">
        <f t="shared" si="7"/>
        <v>6206043709</v>
      </c>
      <c r="G462" s="42">
        <v>1002528.36</v>
      </c>
    </row>
    <row r="463" spans="1:7" x14ac:dyDescent="0.2">
      <c r="A463" s="44" t="s">
        <v>56</v>
      </c>
      <c r="B463" s="44" t="str">
        <f>VLOOKUP(A463,Recon!A:B,2,FALSE)</f>
        <v>21490</v>
      </c>
      <c r="C463" s="34" t="s">
        <v>3387</v>
      </c>
      <c r="D463" s="36">
        <v>43732</v>
      </c>
      <c r="E463" s="36">
        <v>43709</v>
      </c>
      <c r="F463" s="107" t="str">
        <f t="shared" si="7"/>
        <v>2149043709</v>
      </c>
      <c r="G463" s="42">
        <v>77997</v>
      </c>
    </row>
    <row r="464" spans="1:7" x14ac:dyDescent="0.2">
      <c r="A464" s="44" t="s">
        <v>60</v>
      </c>
      <c r="B464" s="44" t="str">
        <f>VLOOKUP(A464,Recon!A:B,2,FALSE)</f>
        <v>80010</v>
      </c>
      <c r="C464" s="34" t="s">
        <v>2</v>
      </c>
      <c r="D464" s="36">
        <v>43732</v>
      </c>
      <c r="E464" s="36">
        <v>43709</v>
      </c>
      <c r="F464" s="107" t="str">
        <f t="shared" si="7"/>
        <v>8001043709</v>
      </c>
      <c r="G464" s="42">
        <v>21745</v>
      </c>
    </row>
    <row r="465" spans="1:7" x14ac:dyDescent="0.2">
      <c r="A465" s="44" t="s">
        <v>5</v>
      </c>
      <c r="B465" s="44" t="str">
        <f>VLOOKUP(A465,Recon!A:B,2,FALSE)</f>
        <v>21080</v>
      </c>
      <c r="C465" s="34" t="s">
        <v>3392</v>
      </c>
      <c r="D465" s="36">
        <v>43733</v>
      </c>
      <c r="E465" s="36">
        <v>43709</v>
      </c>
      <c r="F465" s="107" t="str">
        <f t="shared" si="7"/>
        <v>2108043709</v>
      </c>
      <c r="G465" s="42">
        <v>380438</v>
      </c>
    </row>
    <row r="466" spans="1:7" x14ac:dyDescent="0.2">
      <c r="A466" s="44" t="s">
        <v>6</v>
      </c>
      <c r="B466" s="44" t="str">
        <f>VLOOKUP(A466,Recon!A:B,2,FALSE)</f>
        <v>01020</v>
      </c>
      <c r="C466" s="34" t="s">
        <v>3048</v>
      </c>
      <c r="D466" s="36">
        <v>43766</v>
      </c>
      <c r="E466" s="36">
        <v>43739</v>
      </c>
      <c r="F466" s="107" t="str">
        <f t="shared" si="7"/>
        <v>0102043739</v>
      </c>
      <c r="G466" s="42">
        <v>1093996.07</v>
      </c>
    </row>
    <row r="467" spans="1:7" x14ac:dyDescent="0.2">
      <c r="A467" s="44" t="s">
        <v>6</v>
      </c>
      <c r="B467" s="44" t="str">
        <f>VLOOKUP(A467,Recon!A:B,2,FALSE)</f>
        <v>01020</v>
      </c>
      <c r="C467" s="34" t="s">
        <v>3048</v>
      </c>
      <c r="D467" s="36">
        <v>43766</v>
      </c>
      <c r="E467" s="36">
        <v>43739</v>
      </c>
      <c r="F467" s="107" t="str">
        <f t="shared" si="7"/>
        <v>0102043739</v>
      </c>
      <c r="G467" s="42">
        <v>524259.97</v>
      </c>
    </row>
    <row r="468" spans="1:7" x14ac:dyDescent="0.2">
      <c r="A468" s="44" t="s">
        <v>10</v>
      </c>
      <c r="B468" s="44" t="str">
        <f>VLOOKUP(A468,Recon!A:B,2,FALSE)</f>
        <v>01040</v>
      </c>
      <c r="C468" s="34" t="s">
        <v>3370</v>
      </c>
      <c r="D468" s="36">
        <v>43766</v>
      </c>
      <c r="E468" s="36">
        <v>43739</v>
      </c>
      <c r="F468" s="107" t="str">
        <f t="shared" si="7"/>
        <v>0104043739</v>
      </c>
      <c r="G468" s="42">
        <v>224025</v>
      </c>
    </row>
    <row r="469" spans="1:7" x14ac:dyDescent="0.2">
      <c r="A469" s="44" t="s">
        <v>21</v>
      </c>
      <c r="B469" s="44" t="str">
        <f>VLOOKUP(A469,Recon!A:B,2,FALSE)</f>
        <v>03010</v>
      </c>
      <c r="C469" s="34" t="s">
        <v>3330</v>
      </c>
      <c r="D469" s="36">
        <v>43766</v>
      </c>
      <c r="E469" s="36">
        <v>43739</v>
      </c>
      <c r="F469" s="107" t="str">
        <f t="shared" si="7"/>
        <v>0301043739</v>
      </c>
      <c r="G469" s="42">
        <v>34546</v>
      </c>
    </row>
    <row r="470" spans="1:7" x14ac:dyDescent="0.2">
      <c r="A470" s="44" t="s">
        <v>49</v>
      </c>
      <c r="B470" s="44" t="str">
        <f>VLOOKUP(A470,Recon!A:B,2,FALSE)</f>
        <v>03020</v>
      </c>
      <c r="C470" s="34" t="s">
        <v>3383</v>
      </c>
      <c r="D470" s="36">
        <v>43766</v>
      </c>
      <c r="E470" s="36">
        <v>43739</v>
      </c>
      <c r="F470" s="107" t="str">
        <f t="shared" si="7"/>
        <v>0302043739</v>
      </c>
      <c r="G470" s="42">
        <v>31724.32</v>
      </c>
    </row>
    <row r="471" spans="1:7" x14ac:dyDescent="0.2">
      <c r="A471" s="44" t="s">
        <v>9</v>
      </c>
      <c r="B471" s="44" t="str">
        <f>VLOOKUP(A471,Recon!A:B,2,FALSE)</f>
        <v>07020</v>
      </c>
      <c r="C471" s="34" t="s">
        <v>3262</v>
      </c>
      <c r="D471" s="36">
        <v>43766</v>
      </c>
      <c r="E471" s="36">
        <v>43739</v>
      </c>
      <c r="F471" s="107" t="str">
        <f t="shared" si="7"/>
        <v>0702043739</v>
      </c>
      <c r="G471" s="42">
        <v>641154</v>
      </c>
    </row>
    <row r="472" spans="1:7" x14ac:dyDescent="0.2">
      <c r="A472" s="44" t="s">
        <v>12</v>
      </c>
      <c r="B472" s="44" t="str">
        <f>VLOOKUP(A472,Recon!A:B,2,FALSE)</f>
        <v>64203</v>
      </c>
      <c r="C472" s="34" t="s">
        <v>3261</v>
      </c>
      <c r="D472" s="36">
        <v>43766</v>
      </c>
      <c r="E472" s="36">
        <v>43739</v>
      </c>
      <c r="F472" s="107" t="str">
        <f t="shared" si="7"/>
        <v>6420343739</v>
      </c>
      <c r="G472" s="42">
        <v>1027</v>
      </c>
    </row>
    <row r="473" spans="1:7" x14ac:dyDescent="0.2">
      <c r="A473" s="44" t="s">
        <v>14</v>
      </c>
      <c r="B473" s="44" t="str">
        <f>VLOOKUP(A473,Recon!A:B,2,FALSE)</f>
        <v>21060</v>
      </c>
      <c r="C473" s="34" t="s">
        <v>3375</v>
      </c>
      <c r="D473" s="36">
        <v>43766</v>
      </c>
      <c r="E473" s="36">
        <v>43739</v>
      </c>
      <c r="F473" s="107" t="str">
        <f t="shared" si="7"/>
        <v>2106043739</v>
      </c>
      <c r="G473" s="42">
        <v>159109</v>
      </c>
    </row>
    <row r="474" spans="1:7" x14ac:dyDescent="0.2">
      <c r="A474" s="44" t="s">
        <v>3355</v>
      </c>
      <c r="B474" s="44" t="str">
        <f>VLOOKUP(A474,Recon!A:B,2,FALSE)</f>
        <v>64233</v>
      </c>
      <c r="C474" s="34" t="s">
        <v>3354</v>
      </c>
      <c r="D474" s="36">
        <v>43766</v>
      </c>
      <c r="E474" s="36">
        <v>43739</v>
      </c>
      <c r="F474" s="107" t="str">
        <f t="shared" si="7"/>
        <v>6423343739</v>
      </c>
      <c r="G474" s="42">
        <v>506536</v>
      </c>
    </row>
    <row r="475" spans="1:7" x14ac:dyDescent="0.2">
      <c r="A475" s="44" t="s">
        <v>16</v>
      </c>
      <c r="B475" s="44" t="str">
        <f>VLOOKUP(A475,Recon!A:B,2,FALSE)</f>
        <v>15010</v>
      </c>
      <c r="C475" s="34" t="s">
        <v>3374</v>
      </c>
      <c r="D475" s="36">
        <v>43766</v>
      </c>
      <c r="E475" s="36">
        <v>43739</v>
      </c>
      <c r="F475" s="107" t="str">
        <f t="shared" si="7"/>
        <v>1501043739</v>
      </c>
      <c r="G475" s="42">
        <v>209505</v>
      </c>
    </row>
    <row r="476" spans="1:7" x14ac:dyDescent="0.2">
      <c r="A476" s="44" t="s">
        <v>65</v>
      </c>
      <c r="B476" s="44" t="str">
        <f>VLOOKUP(A476,Recon!A:B,2,FALSE)</f>
        <v>35030</v>
      </c>
      <c r="C476" s="34" t="s">
        <v>3411</v>
      </c>
      <c r="D476" s="36">
        <v>43766</v>
      </c>
      <c r="E476" s="36">
        <v>43739</v>
      </c>
      <c r="F476" s="107" t="str">
        <f t="shared" si="7"/>
        <v>3503043739</v>
      </c>
      <c r="G476" s="42">
        <v>19465.84</v>
      </c>
    </row>
    <row r="477" spans="1:7" x14ac:dyDescent="0.2">
      <c r="A477" s="44" t="s">
        <v>28</v>
      </c>
      <c r="B477" s="44" t="str">
        <f>VLOOKUP(A477,Recon!A:B,2,FALSE)</f>
        <v>30011</v>
      </c>
      <c r="C477" s="34" t="s">
        <v>3372</v>
      </c>
      <c r="D477" s="36">
        <v>43766</v>
      </c>
      <c r="E477" s="36">
        <v>43739</v>
      </c>
      <c r="F477" s="107" t="str">
        <f t="shared" si="7"/>
        <v>3001143739</v>
      </c>
      <c r="G477" s="42">
        <v>268218.25</v>
      </c>
    </row>
    <row r="478" spans="1:7" x14ac:dyDescent="0.2">
      <c r="A478" s="44" t="s">
        <v>32</v>
      </c>
      <c r="B478" s="44" t="str">
        <f>VLOOKUP(A478,Recon!A:B,2,FALSE)</f>
        <v>01010</v>
      </c>
      <c r="C478" s="34" t="s">
        <v>3264</v>
      </c>
      <c r="D478" s="36">
        <v>43766</v>
      </c>
      <c r="E478" s="36">
        <v>43739</v>
      </c>
      <c r="F478" s="36" t="str">
        <f>B478&amp;E478</f>
        <v>0101043739</v>
      </c>
      <c r="G478" s="42">
        <v>8215.99</v>
      </c>
    </row>
    <row r="479" spans="1:7" x14ac:dyDescent="0.2">
      <c r="A479" s="44" t="s">
        <v>33</v>
      </c>
      <c r="B479" s="44" t="str">
        <f>VLOOKUP(A479,Recon!A:B,2,FALSE)</f>
        <v>39031</v>
      </c>
      <c r="C479" s="34" t="s">
        <v>3388</v>
      </c>
      <c r="D479" s="36">
        <v>43766</v>
      </c>
      <c r="E479" s="36">
        <v>43739</v>
      </c>
      <c r="F479" s="36" t="str">
        <f t="shared" ref="F479:F543" si="8">B479&amp;E479</f>
        <v>3903143739</v>
      </c>
      <c r="G479" s="42">
        <v>793004.05</v>
      </c>
    </row>
    <row r="480" spans="1:7" x14ac:dyDescent="0.2">
      <c r="A480" s="44" t="s">
        <v>35</v>
      </c>
      <c r="B480" s="44" t="str">
        <f>VLOOKUP(A480,Recon!A:B,2,FALSE)</f>
        <v>43010</v>
      </c>
      <c r="C480" s="34" t="s">
        <v>3415</v>
      </c>
      <c r="D480" s="36">
        <v>43766</v>
      </c>
      <c r="E480" s="36">
        <v>43739</v>
      </c>
      <c r="F480" s="36" t="str">
        <f t="shared" si="8"/>
        <v>4301043739</v>
      </c>
      <c r="G480" s="42">
        <v>278606</v>
      </c>
    </row>
    <row r="481" spans="1:7" x14ac:dyDescent="0.2">
      <c r="A481" s="44" t="s">
        <v>41</v>
      </c>
      <c r="B481" s="44" t="str">
        <f>VLOOKUP(A481,Recon!A:B,2,FALSE)</f>
        <v>35010</v>
      </c>
      <c r="C481" s="34" t="s">
        <v>3268</v>
      </c>
      <c r="D481" s="36">
        <v>43766</v>
      </c>
      <c r="E481" s="36">
        <v>43739</v>
      </c>
      <c r="F481" s="36" t="str">
        <f t="shared" si="8"/>
        <v>3501043739</v>
      </c>
      <c r="G481" s="42">
        <v>655972</v>
      </c>
    </row>
    <row r="482" spans="1:7" x14ac:dyDescent="0.2">
      <c r="A482" s="44" t="s">
        <v>41</v>
      </c>
      <c r="B482" s="44" t="str">
        <f>VLOOKUP(A482,Recon!A:B,2,FALSE)</f>
        <v>35010</v>
      </c>
      <c r="C482" s="34" t="s">
        <v>3268</v>
      </c>
      <c r="D482" s="36">
        <v>43766</v>
      </c>
      <c r="E482" s="36">
        <v>43739</v>
      </c>
      <c r="F482" s="36" t="str">
        <f t="shared" si="8"/>
        <v>3501043739</v>
      </c>
      <c r="G482" s="42">
        <v>129656</v>
      </c>
    </row>
    <row r="483" spans="1:7" x14ac:dyDescent="0.2">
      <c r="A483" s="44" t="s">
        <v>47</v>
      </c>
      <c r="B483" s="44" t="str">
        <f>VLOOKUP(A483,Recon!A:B,2,FALSE)</f>
        <v>64153</v>
      </c>
      <c r="C483" s="34" t="s">
        <v>3362</v>
      </c>
      <c r="D483" s="36">
        <v>43766</v>
      </c>
      <c r="E483" s="36">
        <v>43739</v>
      </c>
      <c r="F483" s="36" t="str">
        <f t="shared" si="8"/>
        <v>6415343739</v>
      </c>
      <c r="G483" s="42">
        <v>77696.070000000007</v>
      </c>
    </row>
    <row r="484" spans="1:7" x14ac:dyDescent="0.2">
      <c r="A484" s="44" t="s">
        <v>47</v>
      </c>
      <c r="B484" s="44" t="str">
        <f>VLOOKUP(A484,Recon!A:B,2,FALSE)</f>
        <v>64153</v>
      </c>
      <c r="C484" s="34" t="s">
        <v>3362</v>
      </c>
      <c r="D484" s="36">
        <v>43766</v>
      </c>
      <c r="E484" s="36">
        <v>43739</v>
      </c>
      <c r="F484" s="36" t="str">
        <f t="shared" si="8"/>
        <v>6415343739</v>
      </c>
      <c r="G484" s="42">
        <v>115041.67</v>
      </c>
    </row>
    <row r="485" spans="1:7" x14ac:dyDescent="0.2">
      <c r="A485" s="44" t="s">
        <v>50</v>
      </c>
      <c r="B485" s="44" t="str">
        <f>VLOOKUP(A485,Recon!A:B,2,FALSE)</f>
        <v>64163</v>
      </c>
      <c r="C485" s="34" t="s">
        <v>3390</v>
      </c>
      <c r="D485" s="36">
        <v>43766</v>
      </c>
      <c r="E485" s="36">
        <v>43739</v>
      </c>
      <c r="F485" s="36" t="str">
        <f t="shared" si="8"/>
        <v>6416343739</v>
      </c>
      <c r="G485" s="42">
        <v>269912.09999999998</v>
      </c>
    </row>
    <row r="486" spans="1:7" x14ac:dyDescent="0.2">
      <c r="A486" s="44" t="s">
        <v>50</v>
      </c>
      <c r="B486" s="44" t="str">
        <f>VLOOKUP(A486,Recon!A:B,2,FALSE)</f>
        <v>64163</v>
      </c>
      <c r="C486" s="34" t="s">
        <v>3390</v>
      </c>
      <c r="D486" s="36">
        <v>43766</v>
      </c>
      <c r="E486" s="36">
        <v>43739</v>
      </c>
      <c r="F486" s="36" t="str">
        <f t="shared" si="8"/>
        <v>6416343739</v>
      </c>
      <c r="G486" s="42">
        <v>132876.99</v>
      </c>
    </row>
    <row r="487" spans="1:7" x14ac:dyDescent="0.2">
      <c r="A487" s="44" t="s">
        <v>45</v>
      </c>
      <c r="B487" s="44" t="str">
        <f>VLOOKUP(A487,Recon!A:B,2,FALSE)</f>
        <v>07010</v>
      </c>
      <c r="C487" s="34" t="s">
        <v>3410</v>
      </c>
      <c r="D487" s="36">
        <v>43766</v>
      </c>
      <c r="E487" s="36">
        <v>43739</v>
      </c>
      <c r="F487" s="36" t="str">
        <f t="shared" si="8"/>
        <v>0701043739</v>
      </c>
      <c r="G487" s="42">
        <v>1343407.53</v>
      </c>
    </row>
    <row r="488" spans="1:7" x14ac:dyDescent="0.2">
      <c r="A488" s="44" t="s">
        <v>56</v>
      </c>
      <c r="B488" s="44" t="str">
        <f>VLOOKUP(A488,Recon!A:B,2,FALSE)</f>
        <v>21490</v>
      </c>
      <c r="C488" s="34" t="s">
        <v>3387</v>
      </c>
      <c r="D488" s="36">
        <v>43766</v>
      </c>
      <c r="E488" s="36">
        <v>43739</v>
      </c>
      <c r="F488" s="36" t="str">
        <f t="shared" si="8"/>
        <v>2149043739</v>
      </c>
      <c r="G488" s="42">
        <v>126877</v>
      </c>
    </row>
    <row r="489" spans="1:7" x14ac:dyDescent="0.2">
      <c r="A489" s="44" t="s">
        <v>37</v>
      </c>
      <c r="B489" s="44" t="str">
        <f>VLOOKUP(A489,Recon!A:B,2,FALSE)</f>
        <v>64093</v>
      </c>
      <c r="C489" s="34" t="s">
        <v>3397</v>
      </c>
      <c r="D489" s="36">
        <v>43768</v>
      </c>
      <c r="E489" s="36">
        <v>43739</v>
      </c>
      <c r="F489" s="36" t="str">
        <f t="shared" si="8"/>
        <v>6409343739</v>
      </c>
      <c r="G489" s="42">
        <v>812</v>
      </c>
    </row>
    <row r="490" spans="1:7" x14ac:dyDescent="0.2">
      <c r="A490" s="44" t="s">
        <v>8</v>
      </c>
      <c r="B490" s="44" t="str">
        <f>VLOOKUP(A490,Recon!A:B,2,FALSE)</f>
        <v>01030</v>
      </c>
      <c r="C490" s="34" t="s">
        <v>3357</v>
      </c>
      <c r="D490" s="36">
        <v>43773</v>
      </c>
      <c r="E490" s="36">
        <v>43770</v>
      </c>
      <c r="F490" s="36" t="str">
        <f t="shared" si="8"/>
        <v>0103043770</v>
      </c>
      <c r="G490" s="42">
        <v>196159.74</v>
      </c>
    </row>
    <row r="491" spans="1:7" x14ac:dyDescent="0.2">
      <c r="A491" s="44" t="s">
        <v>924</v>
      </c>
      <c r="B491" s="44" t="str">
        <f>VLOOKUP(A491,Recon!A:B,2,FALSE)</f>
        <v>34010</v>
      </c>
      <c r="C491" s="34" t="s">
        <v>3395</v>
      </c>
      <c r="D491" s="36">
        <v>43773</v>
      </c>
      <c r="E491" s="36">
        <v>43770</v>
      </c>
      <c r="F491" s="36" t="str">
        <f t="shared" si="8"/>
        <v>3401043770</v>
      </c>
      <c r="G491" s="42">
        <v>14202.74</v>
      </c>
    </row>
    <row r="492" spans="1:7" x14ac:dyDescent="0.2">
      <c r="A492" s="44" t="s">
        <v>3355</v>
      </c>
      <c r="B492" s="44" t="str">
        <f>VLOOKUP(A492,Recon!A:B,2,FALSE)</f>
        <v>64233</v>
      </c>
      <c r="C492" s="34" t="s">
        <v>3354</v>
      </c>
      <c r="D492" s="36">
        <v>43775</v>
      </c>
      <c r="E492" s="36">
        <v>43770</v>
      </c>
      <c r="F492" s="36" t="str">
        <f t="shared" si="8"/>
        <v>6423343770</v>
      </c>
      <c r="G492" s="42">
        <v>-12754</v>
      </c>
    </row>
    <row r="493" spans="1:7" x14ac:dyDescent="0.2">
      <c r="A493" s="44" t="s">
        <v>62</v>
      </c>
      <c r="B493" s="44" t="str">
        <f>VLOOKUP(A493,Recon!A:B,2,FALSE)</f>
        <v>66050</v>
      </c>
      <c r="C493" s="34" t="s">
        <v>179</v>
      </c>
      <c r="D493" s="36">
        <v>43790</v>
      </c>
      <c r="E493" s="36">
        <v>43770</v>
      </c>
      <c r="F493" s="36" t="str">
        <f t="shared" si="8"/>
        <v>6605043770</v>
      </c>
      <c r="G493" s="42">
        <v>77362.62</v>
      </c>
    </row>
    <row r="494" spans="1:7" x14ac:dyDescent="0.2">
      <c r="A494" s="44" t="s">
        <v>6</v>
      </c>
      <c r="B494" s="44" t="str">
        <f>VLOOKUP(A494,Recon!A:B,2,FALSE)</f>
        <v>01020</v>
      </c>
      <c r="C494" s="34" t="s">
        <v>3048</v>
      </c>
      <c r="D494" s="36">
        <v>43794</v>
      </c>
      <c r="E494" s="36">
        <v>43770</v>
      </c>
      <c r="F494" s="36" t="str">
        <f t="shared" si="8"/>
        <v>0102043770</v>
      </c>
      <c r="G494" s="42">
        <v>152105.15</v>
      </c>
    </row>
    <row r="495" spans="1:7" x14ac:dyDescent="0.2">
      <c r="A495" s="44" t="s">
        <v>7</v>
      </c>
      <c r="B495" s="44" t="str">
        <f>VLOOKUP(A495,Recon!A:B,2,FALSE)</f>
        <v>03060</v>
      </c>
      <c r="C495" s="34" t="s">
        <v>3384</v>
      </c>
      <c r="D495" s="36">
        <v>43794</v>
      </c>
      <c r="E495" s="36">
        <v>43770</v>
      </c>
      <c r="F495" s="36" t="str">
        <f t="shared" si="8"/>
        <v>0306043770</v>
      </c>
      <c r="G495" s="42">
        <v>402690.17</v>
      </c>
    </row>
    <row r="496" spans="1:7" x14ac:dyDescent="0.2">
      <c r="A496" s="44" t="s">
        <v>8</v>
      </c>
      <c r="B496" s="44" t="str">
        <f>VLOOKUP(A496,Recon!A:B,2,FALSE)</f>
        <v>01030</v>
      </c>
      <c r="C496" s="34" t="s">
        <v>3357</v>
      </c>
      <c r="D496" s="36">
        <v>43794</v>
      </c>
      <c r="E496" s="36">
        <v>43770</v>
      </c>
      <c r="F496" s="36" t="str">
        <f t="shared" si="8"/>
        <v>0103043770</v>
      </c>
      <c r="G496" s="42">
        <v>84497.26</v>
      </c>
    </row>
    <row r="497" spans="1:7" x14ac:dyDescent="0.2">
      <c r="A497" s="44" t="s">
        <v>13</v>
      </c>
      <c r="B497" s="44" t="str">
        <f>VLOOKUP(A497,Recon!A:B,2,FALSE)</f>
        <v>03030</v>
      </c>
      <c r="C497" s="34" t="s">
        <v>3266</v>
      </c>
      <c r="D497" s="36">
        <v>43794</v>
      </c>
      <c r="E497" s="36">
        <v>43770</v>
      </c>
      <c r="F497" s="36" t="str">
        <f t="shared" si="8"/>
        <v>0303043770</v>
      </c>
      <c r="G497" s="42">
        <v>1090222.27</v>
      </c>
    </row>
    <row r="498" spans="1:7" x14ac:dyDescent="0.2">
      <c r="A498" s="44" t="s">
        <v>14</v>
      </c>
      <c r="B498" s="44" t="str">
        <f>VLOOKUP(A498,Recon!A:B,2,FALSE)</f>
        <v>21060</v>
      </c>
      <c r="C498" s="34" t="s">
        <v>3375</v>
      </c>
      <c r="D498" s="36">
        <v>43794</v>
      </c>
      <c r="E498" s="36">
        <v>43770</v>
      </c>
      <c r="F498" s="36" t="str">
        <f t="shared" si="8"/>
        <v>2106043770</v>
      </c>
      <c r="G498" s="42">
        <v>64456</v>
      </c>
    </row>
    <row r="499" spans="1:7" x14ac:dyDescent="0.2">
      <c r="A499" s="44" t="s">
        <v>42</v>
      </c>
      <c r="B499" s="44" t="str">
        <f>VLOOKUP(A499,Recon!A:B,2,FALSE)</f>
        <v>51010</v>
      </c>
      <c r="C499" s="34" t="s">
        <v>3343</v>
      </c>
      <c r="D499" s="36">
        <v>43794</v>
      </c>
      <c r="E499" s="36">
        <v>43770</v>
      </c>
      <c r="F499" s="36" t="str">
        <f t="shared" si="8"/>
        <v>5101043770</v>
      </c>
      <c r="G499" s="42">
        <v>947195</v>
      </c>
    </row>
    <row r="500" spans="1:7" x14ac:dyDescent="0.2">
      <c r="A500" s="44" t="s">
        <v>42</v>
      </c>
      <c r="B500" s="44" t="str">
        <f>VLOOKUP(A500,Recon!A:B,2,FALSE)</f>
        <v>51010</v>
      </c>
      <c r="C500" s="34" t="s">
        <v>3343</v>
      </c>
      <c r="D500" s="36">
        <v>43794</v>
      </c>
      <c r="E500" s="36">
        <v>43770</v>
      </c>
      <c r="F500" s="36" t="str">
        <f t="shared" si="8"/>
        <v>5101043770</v>
      </c>
      <c r="G500" s="42">
        <v>66012</v>
      </c>
    </row>
    <row r="501" spans="1:7" x14ac:dyDescent="0.2">
      <c r="A501" s="44" t="s">
        <v>42</v>
      </c>
      <c r="B501" s="44" t="str">
        <f>VLOOKUP(A501,Recon!A:B,2,FALSE)</f>
        <v>51010</v>
      </c>
      <c r="C501" s="34" t="s">
        <v>3343</v>
      </c>
      <c r="D501" s="36">
        <v>43794</v>
      </c>
      <c r="E501" s="36">
        <v>43770</v>
      </c>
      <c r="F501" s="36" t="str">
        <f t="shared" si="8"/>
        <v>5101043770</v>
      </c>
      <c r="G501" s="42">
        <v>105335</v>
      </c>
    </row>
    <row r="502" spans="1:7" x14ac:dyDescent="0.2">
      <c r="A502" s="44" t="s">
        <v>58</v>
      </c>
      <c r="B502" s="44" t="str">
        <f>VLOOKUP(A502,Recon!A:B,2,FALSE)</f>
        <v>21030</v>
      </c>
      <c r="C502" s="34" t="s">
        <v>3385</v>
      </c>
      <c r="D502" s="36">
        <v>43794</v>
      </c>
      <c r="E502" s="36">
        <v>43770</v>
      </c>
      <c r="F502" s="36" t="str">
        <f t="shared" si="8"/>
        <v>2103043770</v>
      </c>
      <c r="G502" s="42">
        <v>321231</v>
      </c>
    </row>
    <row r="503" spans="1:7" x14ac:dyDescent="0.2">
      <c r="A503" s="44" t="s">
        <v>65</v>
      </c>
      <c r="B503" s="44" t="str">
        <f>VLOOKUP(A503,Recon!A:B,2,FALSE)</f>
        <v>35030</v>
      </c>
      <c r="C503" s="34" t="s">
        <v>3411</v>
      </c>
      <c r="D503" s="36">
        <v>43794</v>
      </c>
      <c r="E503" s="36">
        <v>43770</v>
      </c>
      <c r="F503" s="36" t="str">
        <f t="shared" si="8"/>
        <v>3503043770</v>
      </c>
      <c r="G503" s="42">
        <v>16367.95</v>
      </c>
    </row>
    <row r="504" spans="1:7" x14ac:dyDescent="0.2">
      <c r="A504" s="44" t="s">
        <v>33</v>
      </c>
      <c r="B504" s="44" t="str">
        <f>VLOOKUP(A504,Recon!A:B,2,FALSE)</f>
        <v>39031</v>
      </c>
      <c r="C504" s="34" t="s">
        <v>3388</v>
      </c>
      <c r="D504" s="36">
        <v>43794</v>
      </c>
      <c r="E504" s="36">
        <v>43770</v>
      </c>
      <c r="F504" s="36" t="str">
        <f t="shared" si="8"/>
        <v>3903143770</v>
      </c>
      <c r="G504" s="42">
        <v>147021.1</v>
      </c>
    </row>
    <row r="505" spans="1:7" x14ac:dyDescent="0.2">
      <c r="A505" s="44" t="s">
        <v>47</v>
      </c>
      <c r="B505" s="44" t="str">
        <f>VLOOKUP(A505,Recon!A:B,2,FALSE)</f>
        <v>64153</v>
      </c>
      <c r="C505" s="34" t="s">
        <v>3362</v>
      </c>
      <c r="D505" s="36">
        <v>43794</v>
      </c>
      <c r="E505" s="36">
        <v>43770</v>
      </c>
      <c r="F505" s="36" t="str">
        <f t="shared" si="8"/>
        <v>6415343770</v>
      </c>
      <c r="G505" s="42">
        <v>83043.09</v>
      </c>
    </row>
    <row r="506" spans="1:7" x14ac:dyDescent="0.2">
      <c r="A506" s="44" t="s">
        <v>17</v>
      </c>
      <c r="B506" s="44" t="str">
        <f>VLOOKUP(A506,Recon!A:B,2,FALSE)</f>
        <v>16010</v>
      </c>
      <c r="C506" s="34" t="s">
        <v>3402</v>
      </c>
      <c r="D506" s="36">
        <v>43794</v>
      </c>
      <c r="E506" s="36">
        <v>43770</v>
      </c>
      <c r="F506" s="36" t="str">
        <f t="shared" si="8"/>
        <v>1601043770</v>
      </c>
      <c r="G506" s="42">
        <v>2397571.77</v>
      </c>
    </row>
    <row r="507" spans="1:7" x14ac:dyDescent="0.2">
      <c r="A507" s="44" t="s">
        <v>52</v>
      </c>
      <c r="B507" s="44" t="str">
        <f>VLOOKUP(A507,Recon!A:B,2,FALSE)</f>
        <v>35020</v>
      </c>
      <c r="C507" s="34" t="s">
        <v>3396</v>
      </c>
      <c r="D507" s="36">
        <v>43794</v>
      </c>
      <c r="E507" s="36">
        <v>43770</v>
      </c>
      <c r="F507" s="36" t="str">
        <f t="shared" si="8"/>
        <v>3502043770</v>
      </c>
      <c r="G507" s="42">
        <v>508300.27</v>
      </c>
    </row>
    <row r="508" spans="1:7" x14ac:dyDescent="0.2">
      <c r="A508" s="44" t="s">
        <v>59</v>
      </c>
      <c r="B508" s="44" t="str">
        <f>VLOOKUP(A508,Recon!A:B,2,FALSE)</f>
        <v>62040</v>
      </c>
      <c r="C508" s="34" t="s">
        <v>3373</v>
      </c>
      <c r="D508" s="36">
        <v>43819</v>
      </c>
      <c r="E508" s="36">
        <v>43800</v>
      </c>
      <c r="F508" s="36" t="str">
        <f t="shared" si="8"/>
        <v>6204043800</v>
      </c>
      <c r="G508" s="42">
        <v>106607.94</v>
      </c>
    </row>
    <row r="509" spans="1:7" x14ac:dyDescent="0.2">
      <c r="A509" s="44" t="s">
        <v>59</v>
      </c>
      <c r="B509" s="44" t="str">
        <f>VLOOKUP(A509,Recon!A:B,2,FALSE)</f>
        <v>62040</v>
      </c>
      <c r="C509" s="34" t="s">
        <v>3373</v>
      </c>
      <c r="D509" s="36">
        <v>43819</v>
      </c>
      <c r="E509" s="36">
        <v>43800</v>
      </c>
      <c r="F509" s="36" t="str">
        <f t="shared" si="8"/>
        <v>6204043800</v>
      </c>
      <c r="G509" s="42">
        <v>42947.75</v>
      </c>
    </row>
    <row r="510" spans="1:7" x14ac:dyDescent="0.2">
      <c r="A510" s="44" t="s">
        <v>63</v>
      </c>
      <c r="B510" s="44" t="str">
        <f>VLOOKUP(A510,Recon!A:B,2,FALSE)</f>
        <v>66070</v>
      </c>
      <c r="C510" s="34" t="s">
        <v>3</v>
      </c>
      <c r="D510" s="36">
        <v>43819</v>
      </c>
      <c r="E510" s="36">
        <v>43800</v>
      </c>
      <c r="F510" s="36" t="str">
        <f t="shared" si="8"/>
        <v>6607043800</v>
      </c>
      <c r="G510" s="42">
        <v>6122.14</v>
      </c>
    </row>
    <row r="511" spans="1:7" x14ac:dyDescent="0.2">
      <c r="A511" s="44" t="s">
        <v>65</v>
      </c>
      <c r="B511" s="44" t="str">
        <f>VLOOKUP(A511,Recon!A:B,2,FALSE)</f>
        <v>35030</v>
      </c>
      <c r="C511" s="34" t="s">
        <v>3411</v>
      </c>
      <c r="D511" s="36">
        <v>43825</v>
      </c>
      <c r="E511" s="36">
        <v>43800</v>
      </c>
      <c r="F511" s="36" t="str">
        <f t="shared" si="8"/>
        <v>3503043800</v>
      </c>
      <c r="G511" s="42">
        <v>16367.95</v>
      </c>
    </row>
    <row r="512" spans="1:7" x14ac:dyDescent="0.2">
      <c r="A512" s="44" t="s">
        <v>5</v>
      </c>
      <c r="B512" s="44" t="str">
        <f>VLOOKUP(A512,Recon!A:B,2,FALSE)</f>
        <v>21080</v>
      </c>
      <c r="C512" s="34" t="s">
        <v>3392</v>
      </c>
      <c r="D512" s="36">
        <v>43829</v>
      </c>
      <c r="E512" s="36">
        <v>43800</v>
      </c>
      <c r="F512" s="36" t="str">
        <f t="shared" si="8"/>
        <v>2108043800</v>
      </c>
      <c r="G512" s="42">
        <v>336078.39</v>
      </c>
    </row>
    <row r="513" spans="1:7" x14ac:dyDescent="0.2">
      <c r="A513" s="44" t="s">
        <v>30</v>
      </c>
      <c r="B513" s="44" t="str">
        <f>VLOOKUP(A513,Recon!A:B,2,FALSE)</f>
        <v>21085</v>
      </c>
      <c r="C513" s="34" t="s">
        <v>3393</v>
      </c>
      <c r="D513" s="36">
        <v>43829</v>
      </c>
      <c r="E513" s="36">
        <v>43800</v>
      </c>
      <c r="F513" s="36" t="str">
        <f t="shared" si="8"/>
        <v>2108543800</v>
      </c>
      <c r="G513" s="42">
        <v>207357.39</v>
      </c>
    </row>
    <row r="514" spans="1:7" x14ac:dyDescent="0.2">
      <c r="A514" s="44" t="s">
        <v>26</v>
      </c>
      <c r="B514" s="44" t="str">
        <f>VLOOKUP(A514,Recon!A:B,2,FALSE)</f>
        <v>26011</v>
      </c>
      <c r="C514" s="34" t="s">
        <v>3267</v>
      </c>
      <c r="D514" s="36">
        <v>43829</v>
      </c>
      <c r="E514" s="36">
        <v>43800</v>
      </c>
      <c r="F514" s="36" t="str">
        <f t="shared" si="8"/>
        <v>2601143800</v>
      </c>
      <c r="G514" s="42">
        <v>14115</v>
      </c>
    </row>
    <row r="515" spans="1:7" x14ac:dyDescent="0.2">
      <c r="A515" s="44" t="s">
        <v>33</v>
      </c>
      <c r="B515" s="44" t="str">
        <f>VLOOKUP(A515,Recon!A:B,2,FALSE)</f>
        <v>39031</v>
      </c>
      <c r="C515" s="34" t="s">
        <v>3388</v>
      </c>
      <c r="D515" s="36">
        <v>43829</v>
      </c>
      <c r="E515" s="36">
        <v>43800</v>
      </c>
      <c r="F515" s="36" t="str">
        <f t="shared" si="8"/>
        <v>3903143800</v>
      </c>
      <c r="G515" s="42">
        <v>806</v>
      </c>
    </row>
    <row r="516" spans="1:7" x14ac:dyDescent="0.2">
      <c r="A516" s="44" t="s">
        <v>35</v>
      </c>
      <c r="B516" s="44" t="str">
        <f>VLOOKUP(A516,Recon!A:B,2,FALSE)</f>
        <v>43010</v>
      </c>
      <c r="C516" s="34" t="s">
        <v>3415</v>
      </c>
      <c r="D516" s="36">
        <v>43829</v>
      </c>
      <c r="E516" s="36">
        <v>43800</v>
      </c>
      <c r="F516" s="36" t="str">
        <f t="shared" si="8"/>
        <v>4301043800</v>
      </c>
      <c r="G516" s="42">
        <v>252966</v>
      </c>
    </row>
    <row r="517" spans="1:7" x14ac:dyDescent="0.2">
      <c r="A517" s="44" t="s">
        <v>52</v>
      </c>
      <c r="B517" s="44" t="str">
        <f>VLOOKUP(A517,Recon!A:B,2,FALSE)</f>
        <v>35020</v>
      </c>
      <c r="C517" s="34" t="s">
        <v>3396</v>
      </c>
      <c r="D517" s="36">
        <v>43829</v>
      </c>
      <c r="E517" s="36">
        <v>43800</v>
      </c>
      <c r="F517" s="36" t="str">
        <f t="shared" si="8"/>
        <v>3502043800</v>
      </c>
      <c r="G517" s="42">
        <v>364082</v>
      </c>
    </row>
    <row r="518" spans="1:7" x14ac:dyDescent="0.2">
      <c r="A518" s="44" t="s">
        <v>60</v>
      </c>
      <c r="B518" s="44" t="str">
        <f>VLOOKUP(A518,Recon!A:B,2,FALSE)</f>
        <v>80010</v>
      </c>
      <c r="C518" s="34" t="s">
        <v>2</v>
      </c>
      <c r="D518" s="36">
        <v>43832</v>
      </c>
      <c r="E518" s="36">
        <v>43831</v>
      </c>
      <c r="F518" s="36" t="str">
        <f t="shared" si="8"/>
        <v>8001043831</v>
      </c>
      <c r="G518" s="42">
        <v>216511</v>
      </c>
    </row>
    <row r="519" spans="1:7" x14ac:dyDescent="0.2">
      <c r="A519" s="45" t="s">
        <v>59</v>
      </c>
      <c r="B519" s="44" t="str">
        <f>VLOOKUP(A519,Recon!A:B,2,FALSE)</f>
        <v>62040</v>
      </c>
      <c r="C519" s="34" t="s">
        <v>3373</v>
      </c>
      <c r="D519" s="36">
        <v>43838</v>
      </c>
      <c r="E519" s="36">
        <v>43831</v>
      </c>
      <c r="F519" s="36" t="str">
        <f t="shared" si="8"/>
        <v>6204043831</v>
      </c>
      <c r="G519" s="42">
        <v>-106607.94</v>
      </c>
    </row>
    <row r="520" spans="1:7" x14ac:dyDescent="0.2">
      <c r="A520" s="45" t="s">
        <v>5</v>
      </c>
      <c r="B520" s="44" t="str">
        <f>VLOOKUP(A520,Recon!A:B,2,FALSE)</f>
        <v>21080</v>
      </c>
      <c r="C520" s="34" t="s">
        <v>3392</v>
      </c>
      <c r="D520" s="36">
        <v>43853</v>
      </c>
      <c r="E520" s="36">
        <v>43831</v>
      </c>
      <c r="F520" s="36" t="str">
        <f t="shared" si="8"/>
        <v>2108043831</v>
      </c>
      <c r="G520" s="42">
        <v>249122.91</v>
      </c>
    </row>
    <row r="521" spans="1:7" x14ac:dyDescent="0.2">
      <c r="A521" s="44" t="s">
        <v>36</v>
      </c>
      <c r="B521" s="44" t="str">
        <f>VLOOKUP(A521,Recon!A:B,2,FALSE)</f>
        <v>64053</v>
      </c>
      <c r="C521" s="34" t="s">
        <v>3405</v>
      </c>
      <c r="D521" s="36">
        <v>43857</v>
      </c>
      <c r="E521" s="36">
        <v>43831</v>
      </c>
      <c r="F521" s="36" t="str">
        <f t="shared" si="8"/>
        <v>6405343831</v>
      </c>
      <c r="G521" s="42">
        <v>89470</v>
      </c>
    </row>
    <row r="522" spans="1:7" x14ac:dyDescent="0.2">
      <c r="A522" s="45" t="s">
        <v>65</v>
      </c>
      <c r="B522" s="44" t="str">
        <f>VLOOKUP(A522,Recon!A:B,2,FALSE)</f>
        <v>35030</v>
      </c>
      <c r="C522" s="34" t="s">
        <v>3411</v>
      </c>
      <c r="D522" s="36">
        <v>43857</v>
      </c>
      <c r="E522" s="36">
        <v>43831</v>
      </c>
      <c r="F522" s="36" t="str">
        <f t="shared" si="8"/>
        <v>3503043831</v>
      </c>
      <c r="G522" s="42">
        <v>17486.12</v>
      </c>
    </row>
    <row r="523" spans="1:7" x14ac:dyDescent="0.2">
      <c r="A523" s="44" t="s">
        <v>45</v>
      </c>
      <c r="B523" s="44" t="str">
        <f>VLOOKUP(A523,Recon!A:B,2,FALSE)</f>
        <v>07010</v>
      </c>
      <c r="C523" s="34" t="s">
        <v>3410</v>
      </c>
      <c r="D523" s="36">
        <v>43857</v>
      </c>
      <c r="E523" s="36">
        <v>43831</v>
      </c>
      <c r="F523" s="36" t="str">
        <f t="shared" si="8"/>
        <v>0701043831</v>
      </c>
      <c r="G523" s="42">
        <v>1716755.22</v>
      </c>
    </row>
    <row r="524" spans="1:7" x14ac:dyDescent="0.2">
      <c r="A524" s="45" t="s">
        <v>5</v>
      </c>
      <c r="B524" s="44" t="str">
        <f>VLOOKUP(A524,Recon!A:B,2,FALSE)</f>
        <v>21080</v>
      </c>
      <c r="C524" s="34" t="s">
        <v>3392</v>
      </c>
      <c r="D524" s="36">
        <v>43857</v>
      </c>
      <c r="E524" s="36">
        <v>43831</v>
      </c>
      <c r="F524" s="36" t="str">
        <f t="shared" si="8"/>
        <v>2108043831</v>
      </c>
      <c r="G524" s="42">
        <v>231257.7</v>
      </c>
    </row>
    <row r="525" spans="1:7" x14ac:dyDescent="0.2">
      <c r="A525" s="44" t="s">
        <v>52</v>
      </c>
      <c r="B525" s="44" t="str">
        <f>VLOOKUP(A525,Recon!A:B,2,FALSE)</f>
        <v>35020</v>
      </c>
      <c r="C525" s="34" t="s">
        <v>3396</v>
      </c>
      <c r="D525" s="36">
        <v>43857</v>
      </c>
      <c r="E525" s="36">
        <v>43831</v>
      </c>
      <c r="F525" s="36" t="str">
        <f t="shared" si="8"/>
        <v>3502043831</v>
      </c>
      <c r="G525" s="42">
        <v>33036.32</v>
      </c>
    </row>
    <row r="526" spans="1:7" x14ac:dyDescent="0.2">
      <c r="A526" s="44" t="s">
        <v>37</v>
      </c>
      <c r="B526" s="44" t="str">
        <f>VLOOKUP(A526,Recon!A:B,2,FALSE)</f>
        <v>64093</v>
      </c>
      <c r="C526" s="34" t="s">
        <v>3397</v>
      </c>
      <c r="D526" s="36">
        <v>43857</v>
      </c>
      <c r="E526" s="36">
        <v>43831</v>
      </c>
      <c r="F526" s="36" t="str">
        <f t="shared" si="8"/>
        <v>6409343831</v>
      </c>
      <c r="G526" s="42">
        <v>15495</v>
      </c>
    </row>
    <row r="527" spans="1:7" x14ac:dyDescent="0.2">
      <c r="A527" s="44" t="s">
        <v>37</v>
      </c>
      <c r="B527" s="44" t="str">
        <f>VLOOKUP(A527,Recon!A:B,2,FALSE)</f>
        <v>64093</v>
      </c>
      <c r="C527" s="34" t="s">
        <v>3397</v>
      </c>
      <c r="D527" s="36">
        <v>43857</v>
      </c>
      <c r="E527" s="36">
        <v>43831</v>
      </c>
      <c r="F527" s="36" t="str">
        <f t="shared" si="8"/>
        <v>6409343831</v>
      </c>
      <c r="G527" s="42">
        <v>77580</v>
      </c>
    </row>
    <row r="528" spans="1:7" x14ac:dyDescent="0.2">
      <c r="A528" s="44" t="s">
        <v>37</v>
      </c>
      <c r="B528" s="44" t="str">
        <f>VLOOKUP(A528,Recon!A:B,2,FALSE)</f>
        <v>64093</v>
      </c>
      <c r="C528" s="34" t="s">
        <v>3397</v>
      </c>
      <c r="D528" s="36">
        <v>43857</v>
      </c>
      <c r="E528" s="36">
        <v>43831</v>
      </c>
      <c r="F528" s="36" t="str">
        <f t="shared" si="8"/>
        <v>6409343831</v>
      </c>
      <c r="G528" s="42">
        <v>16087</v>
      </c>
    </row>
    <row r="529" spans="1:7" x14ac:dyDescent="0.2">
      <c r="A529" s="44" t="s">
        <v>51</v>
      </c>
      <c r="B529" s="44" t="str">
        <f>VLOOKUP(A529,Recon!A:B,2,FALSE)</f>
        <v>64193</v>
      </c>
      <c r="C529" s="34" t="s">
        <v>3363</v>
      </c>
      <c r="D529" s="36">
        <v>43859</v>
      </c>
      <c r="E529" s="36">
        <v>43831</v>
      </c>
      <c r="F529" s="36" t="str">
        <f t="shared" si="8"/>
        <v>6419343831</v>
      </c>
      <c r="G529" s="42">
        <v>214308</v>
      </c>
    </row>
    <row r="530" spans="1:7" x14ac:dyDescent="0.2">
      <c r="A530" s="45" t="s">
        <v>63</v>
      </c>
      <c r="B530" s="44" t="str">
        <f>VLOOKUP(A530,Recon!A:B,2,FALSE)</f>
        <v>66070</v>
      </c>
      <c r="C530" s="34" t="s">
        <v>3</v>
      </c>
      <c r="D530" s="36">
        <v>43881</v>
      </c>
      <c r="E530" s="36">
        <v>43862</v>
      </c>
      <c r="F530" s="36" t="str">
        <f t="shared" si="8"/>
        <v>6607043862</v>
      </c>
      <c r="G530" s="42">
        <v>6374.76</v>
      </c>
    </row>
    <row r="531" spans="1:7" x14ac:dyDescent="0.2">
      <c r="A531" s="44" t="s">
        <v>65</v>
      </c>
      <c r="B531" s="44" t="str">
        <f>VLOOKUP(A531,Recon!A:B,2,FALSE)</f>
        <v>35030</v>
      </c>
      <c r="C531" s="34" t="s">
        <v>3411</v>
      </c>
      <c r="D531" s="36">
        <v>43885</v>
      </c>
      <c r="E531" s="36">
        <v>43862</v>
      </c>
      <c r="F531" s="36" t="str">
        <f t="shared" si="8"/>
        <v>3503043862</v>
      </c>
      <c r="G531" s="42">
        <v>16367.95</v>
      </c>
    </row>
    <row r="532" spans="1:7" x14ac:dyDescent="0.2">
      <c r="A532" s="45" t="s">
        <v>591</v>
      </c>
      <c r="B532" s="44" t="str">
        <f>VLOOKUP(A532,Recon!A:B,2,FALSE)</f>
        <v>19205</v>
      </c>
      <c r="C532" s="34" t="s">
        <v>3422</v>
      </c>
      <c r="D532" s="36">
        <v>43885</v>
      </c>
      <c r="E532" s="36">
        <v>43862</v>
      </c>
      <c r="F532" s="36" t="str">
        <f t="shared" si="8"/>
        <v>1920543862</v>
      </c>
      <c r="G532" s="42">
        <v>958</v>
      </c>
    </row>
    <row r="533" spans="1:7" x14ac:dyDescent="0.2">
      <c r="A533" s="44" t="s">
        <v>36</v>
      </c>
      <c r="B533" s="44" t="str">
        <f>VLOOKUP(A533,Recon!A:B,2,FALSE)</f>
        <v>64053</v>
      </c>
      <c r="C533" s="34" t="s">
        <v>3405</v>
      </c>
      <c r="D533" s="36">
        <v>43885</v>
      </c>
      <c r="E533" s="36">
        <v>43862</v>
      </c>
      <c r="F533" s="36" t="str">
        <f t="shared" si="8"/>
        <v>6405343862</v>
      </c>
      <c r="G533" s="42">
        <v>42149</v>
      </c>
    </row>
    <row r="534" spans="1:7" x14ac:dyDescent="0.2">
      <c r="A534" s="44" t="s">
        <v>53</v>
      </c>
      <c r="B534" s="44" t="str">
        <f>VLOOKUP(A534,Recon!A:B,2,FALSE)</f>
        <v>64200</v>
      </c>
      <c r="C534" s="34" t="s">
        <v>3407</v>
      </c>
      <c r="D534" s="36">
        <v>43885</v>
      </c>
      <c r="E534" s="36">
        <v>43862</v>
      </c>
      <c r="F534" s="36" t="str">
        <f t="shared" si="8"/>
        <v>6420043862</v>
      </c>
      <c r="G534" s="42">
        <v>38669</v>
      </c>
    </row>
    <row r="535" spans="1:7" x14ac:dyDescent="0.2">
      <c r="A535" s="45" t="s">
        <v>3355</v>
      </c>
      <c r="B535" s="44" t="str">
        <f>VLOOKUP(A535,Recon!A:B,2,FALSE)</f>
        <v>64233</v>
      </c>
      <c r="C535" s="34" t="s">
        <v>3354</v>
      </c>
      <c r="D535" s="36">
        <v>43885</v>
      </c>
      <c r="E535" s="36">
        <v>43862</v>
      </c>
      <c r="F535" s="36" t="str">
        <f t="shared" si="8"/>
        <v>6423343862</v>
      </c>
      <c r="G535" s="42">
        <v>12754</v>
      </c>
    </row>
    <row r="536" spans="1:7" x14ac:dyDescent="0.2">
      <c r="A536" s="45" t="s">
        <v>64</v>
      </c>
      <c r="B536" s="44" t="str">
        <f>VLOOKUP(A536,Recon!A:B,2,FALSE)</f>
        <v>66080</v>
      </c>
      <c r="C536" s="34" t="s">
        <v>4</v>
      </c>
      <c r="D536" s="36">
        <v>43886</v>
      </c>
      <c r="E536" s="36">
        <v>43862</v>
      </c>
      <c r="F536" s="36" t="str">
        <f t="shared" si="8"/>
        <v>6608043862</v>
      </c>
      <c r="G536" s="42">
        <v>79464.13</v>
      </c>
    </row>
    <row r="537" spans="1:7" x14ac:dyDescent="0.2">
      <c r="A537" s="44" t="s">
        <v>37</v>
      </c>
      <c r="B537" s="44" t="str">
        <f>VLOOKUP(A537,Recon!A:B,2,FALSE)</f>
        <v>64093</v>
      </c>
      <c r="C537" s="34" t="s">
        <v>3397</v>
      </c>
      <c r="D537" s="36">
        <v>43907</v>
      </c>
      <c r="E537" s="36">
        <v>43891</v>
      </c>
      <c r="F537" s="36" t="str">
        <f t="shared" si="8"/>
        <v>6409343891</v>
      </c>
      <c r="G537" s="42">
        <v>-5947</v>
      </c>
    </row>
    <row r="538" spans="1:7" x14ac:dyDescent="0.2">
      <c r="A538" s="44" t="s">
        <v>3355</v>
      </c>
      <c r="B538" s="44" t="str">
        <f>VLOOKUP(A538,Recon!A:B,2,FALSE)</f>
        <v>64233</v>
      </c>
      <c r="C538" s="34" t="s">
        <v>3354</v>
      </c>
      <c r="D538" s="36">
        <v>43907</v>
      </c>
      <c r="E538" s="36">
        <v>43891</v>
      </c>
      <c r="F538" s="36" t="str">
        <f t="shared" si="8"/>
        <v>6423343891</v>
      </c>
      <c r="G538" s="42">
        <v>5947</v>
      </c>
    </row>
    <row r="539" spans="1:7" x14ac:dyDescent="0.2">
      <c r="A539" s="44" t="s">
        <v>65</v>
      </c>
      <c r="B539" s="44" t="str">
        <f>VLOOKUP(A539,Recon!A:B,2,FALSE)</f>
        <v>35030</v>
      </c>
      <c r="C539" s="34" t="s">
        <v>3411</v>
      </c>
      <c r="D539" s="36">
        <v>43909</v>
      </c>
      <c r="E539" s="36">
        <v>43891</v>
      </c>
      <c r="F539" s="36" t="str">
        <f t="shared" si="8"/>
        <v>3503043891</v>
      </c>
      <c r="G539" s="42">
        <v>16367.95</v>
      </c>
    </row>
    <row r="540" spans="1:7" x14ac:dyDescent="0.2">
      <c r="A540" s="44" t="s">
        <v>44</v>
      </c>
      <c r="B540" s="44" t="str">
        <f>VLOOKUP(A540,Recon!A:B,2,FALSE)</f>
        <v>64213</v>
      </c>
      <c r="C540" s="34" t="s">
        <v>3409</v>
      </c>
      <c r="D540" s="36">
        <v>43909</v>
      </c>
      <c r="E540" s="36">
        <v>43891</v>
      </c>
      <c r="F540" s="36" t="str">
        <f t="shared" si="8"/>
        <v>6421343891</v>
      </c>
      <c r="G540" s="42">
        <v>6242</v>
      </c>
    </row>
    <row r="541" spans="1:7" x14ac:dyDescent="0.2">
      <c r="A541" s="44" t="s">
        <v>44</v>
      </c>
      <c r="B541" s="44" t="str">
        <f>VLOOKUP(A541,Recon!A:B,2,FALSE)</f>
        <v>64213</v>
      </c>
      <c r="C541" s="34" t="s">
        <v>3409</v>
      </c>
      <c r="D541" s="36">
        <v>43909</v>
      </c>
      <c r="E541" s="36">
        <v>43891</v>
      </c>
      <c r="F541" s="36" t="str">
        <f t="shared" si="8"/>
        <v>6421343891</v>
      </c>
      <c r="G541" s="42">
        <v>97398</v>
      </c>
    </row>
    <row r="542" spans="1:7" x14ac:dyDescent="0.2">
      <c r="A542" s="44" t="s">
        <v>65</v>
      </c>
      <c r="B542" s="44" t="str">
        <f>VLOOKUP(A542,Recon!A:B,2,FALSE)</f>
        <v>35030</v>
      </c>
      <c r="C542" s="34" t="s">
        <v>3411</v>
      </c>
      <c r="D542" s="36">
        <v>43934</v>
      </c>
      <c r="E542" s="36">
        <v>43922</v>
      </c>
      <c r="F542" s="36" t="str">
        <f t="shared" si="8"/>
        <v>3503043922</v>
      </c>
      <c r="G542" s="42">
        <v>16367.95</v>
      </c>
    </row>
    <row r="543" spans="1:7" x14ac:dyDescent="0.2">
      <c r="A543" s="44" t="s">
        <v>16</v>
      </c>
      <c r="B543" s="44" t="str">
        <f>VLOOKUP(A543,Recon!A:B,2,FALSE)</f>
        <v>15010</v>
      </c>
      <c r="C543" s="34" t="s">
        <v>3374</v>
      </c>
      <c r="D543" s="36">
        <v>43934</v>
      </c>
      <c r="E543" s="36">
        <v>43922</v>
      </c>
      <c r="F543" s="36" t="str">
        <f t="shared" si="8"/>
        <v>1501043922</v>
      </c>
      <c r="G543" s="42">
        <v>26118</v>
      </c>
    </row>
    <row r="544" spans="1:7" x14ac:dyDescent="0.2">
      <c r="A544" s="44" t="s">
        <v>50</v>
      </c>
      <c r="B544" s="44" t="str">
        <f>VLOOKUP(A544,Recon!A:B,2,FALSE)</f>
        <v>64163</v>
      </c>
      <c r="C544" s="34" t="s">
        <v>3390</v>
      </c>
      <c r="D544" s="36">
        <v>43934</v>
      </c>
      <c r="E544" s="36">
        <v>43922</v>
      </c>
      <c r="F544" s="36" t="str">
        <f t="shared" ref="F544:F607" si="9">B544&amp;E544</f>
        <v>6416343922</v>
      </c>
      <c r="G544" s="42">
        <v>26679.91</v>
      </c>
    </row>
    <row r="545" spans="1:7" x14ac:dyDescent="0.2">
      <c r="A545" s="44" t="s">
        <v>65</v>
      </c>
      <c r="B545" s="44" t="str">
        <f>VLOOKUP(A545,Recon!A:B,2,FALSE)</f>
        <v>35030</v>
      </c>
      <c r="C545" s="34" t="s">
        <v>3411</v>
      </c>
      <c r="D545" s="36">
        <v>43948</v>
      </c>
      <c r="E545" s="36">
        <v>43922</v>
      </c>
      <c r="F545" s="36" t="str">
        <f t="shared" si="9"/>
        <v>3503043922</v>
      </c>
      <c r="G545" s="42">
        <v>8669.52</v>
      </c>
    </row>
    <row r="546" spans="1:7" x14ac:dyDescent="0.2">
      <c r="A546" s="44" t="s">
        <v>27</v>
      </c>
      <c r="B546" s="44" t="str">
        <f>VLOOKUP(A546,Recon!A:B,2,FALSE)</f>
        <v>21020</v>
      </c>
      <c r="C546" s="34" t="s">
        <v>3413</v>
      </c>
      <c r="D546" s="36">
        <v>43948</v>
      </c>
      <c r="E546" s="36">
        <v>43922</v>
      </c>
      <c r="F546" s="36" t="str">
        <f t="shared" si="9"/>
        <v>2102043922</v>
      </c>
      <c r="G546" s="42">
        <v>1124007.1399999999</v>
      </c>
    </row>
    <row r="547" spans="1:7" x14ac:dyDescent="0.2">
      <c r="A547" s="44" t="s">
        <v>3355</v>
      </c>
      <c r="B547" s="44" t="str">
        <f>VLOOKUP(A547,Recon!A:B,2,FALSE)</f>
        <v>64233</v>
      </c>
      <c r="C547" s="34" t="s">
        <v>3354</v>
      </c>
      <c r="D547" s="36">
        <v>43948</v>
      </c>
      <c r="E547" s="36">
        <v>43922</v>
      </c>
      <c r="F547" s="36" t="str">
        <f t="shared" si="9"/>
        <v>6423343922</v>
      </c>
      <c r="G547" s="42">
        <v>5947</v>
      </c>
    </row>
    <row r="548" spans="1:7" x14ac:dyDescent="0.2">
      <c r="A548" s="44" t="s">
        <v>45</v>
      </c>
      <c r="B548" s="44" t="str">
        <f>VLOOKUP(A548,Recon!A:B,2,FALSE)</f>
        <v>07010</v>
      </c>
      <c r="C548" s="34" t="s">
        <v>3410</v>
      </c>
      <c r="D548" s="36">
        <v>43962</v>
      </c>
      <c r="E548" s="36">
        <v>43952</v>
      </c>
      <c r="F548" s="36" t="str">
        <f t="shared" si="9"/>
        <v>0701043952</v>
      </c>
      <c r="G548" s="42">
        <v>171813.25</v>
      </c>
    </row>
    <row r="549" spans="1:7" x14ac:dyDescent="0.2">
      <c r="A549" s="45" t="s">
        <v>63</v>
      </c>
      <c r="B549" s="44" t="str">
        <f>VLOOKUP(A549,Recon!A:B,2,FALSE)</f>
        <v>66070</v>
      </c>
      <c r="C549" s="34" t="s">
        <v>3</v>
      </c>
      <c r="D549" s="36">
        <v>43979</v>
      </c>
      <c r="E549" s="36">
        <v>43952</v>
      </c>
      <c r="F549" s="36" t="str">
        <f t="shared" si="9"/>
        <v>6607043952</v>
      </c>
      <c r="G549" s="42">
        <v>10509.37</v>
      </c>
    </row>
    <row r="550" spans="1:7" x14ac:dyDescent="0.2">
      <c r="A550" s="44" t="s">
        <v>3355</v>
      </c>
      <c r="B550" s="44" t="str">
        <f>VLOOKUP(A550,Recon!A:B,2,FALSE)</f>
        <v>64233</v>
      </c>
      <c r="C550" s="34" t="s">
        <v>3354</v>
      </c>
      <c r="D550" s="36">
        <v>43987</v>
      </c>
      <c r="E550" s="36">
        <v>43983</v>
      </c>
      <c r="F550" s="36" t="str">
        <f t="shared" si="9"/>
        <v>6423343983</v>
      </c>
      <c r="G550" s="42">
        <v>-5947</v>
      </c>
    </row>
    <row r="551" spans="1:7" x14ac:dyDescent="0.2">
      <c r="A551" s="44" t="s">
        <v>14</v>
      </c>
      <c r="B551" s="44" t="str">
        <f>VLOOKUP(A551,Recon!A:B,2,FALSE)</f>
        <v>21060</v>
      </c>
      <c r="C551" s="34" t="s">
        <v>3375</v>
      </c>
      <c r="D551" s="36">
        <v>43991</v>
      </c>
      <c r="E551" s="36">
        <v>43983</v>
      </c>
      <c r="F551" s="36" t="str">
        <f t="shared" si="9"/>
        <v>2106043983</v>
      </c>
      <c r="G551" s="42">
        <v>12</v>
      </c>
    </row>
    <row r="552" spans="1:7" x14ac:dyDescent="0.2">
      <c r="A552" s="45" t="s">
        <v>34</v>
      </c>
      <c r="B552" s="44" t="str">
        <f>VLOOKUP(A552,Recon!A:B,2,FALSE)</f>
        <v>41010</v>
      </c>
      <c r="C552" s="34" t="s">
        <v>3414</v>
      </c>
      <c r="D552" s="36">
        <v>43991</v>
      </c>
      <c r="E552" s="36">
        <v>43983</v>
      </c>
      <c r="F552" s="36" t="str">
        <f t="shared" si="9"/>
        <v>4101043983</v>
      </c>
      <c r="G552" s="42">
        <v>12809</v>
      </c>
    </row>
    <row r="553" spans="1:7" x14ac:dyDescent="0.2">
      <c r="A553" s="45" t="s">
        <v>64</v>
      </c>
      <c r="B553" s="44" t="str">
        <f>VLOOKUP(A553,Recon!A:B,2,FALSE)</f>
        <v>66080</v>
      </c>
      <c r="C553" s="34" t="s">
        <v>4</v>
      </c>
      <c r="D553" s="36">
        <v>43998</v>
      </c>
      <c r="E553" s="36">
        <v>43983</v>
      </c>
      <c r="F553" s="36" t="str">
        <f t="shared" si="9"/>
        <v>6608043983</v>
      </c>
      <c r="G553" s="42">
        <v>10377.09</v>
      </c>
    </row>
    <row r="554" spans="1:7" x14ac:dyDescent="0.2">
      <c r="A554" s="45" t="s">
        <v>62</v>
      </c>
      <c r="B554" s="44" t="str">
        <f>VLOOKUP(A554,Recon!A:B,2,FALSE)</f>
        <v>66050</v>
      </c>
      <c r="C554" s="34" t="s">
        <v>179</v>
      </c>
      <c r="D554" s="36">
        <v>44032</v>
      </c>
      <c r="E554" s="36">
        <v>44013</v>
      </c>
      <c r="F554" s="36" t="str">
        <f t="shared" si="9"/>
        <v>6605044013</v>
      </c>
      <c r="G554" s="42">
        <v>64599.38</v>
      </c>
    </row>
    <row r="555" spans="1:7" x14ac:dyDescent="0.2">
      <c r="A555" s="45" t="s">
        <v>63</v>
      </c>
      <c r="B555" s="44" t="str">
        <f>VLOOKUP(A555,Recon!A:B,2,FALSE)</f>
        <v>66070</v>
      </c>
      <c r="C555" s="34" t="s">
        <v>3</v>
      </c>
      <c r="D555" s="36">
        <v>44034</v>
      </c>
      <c r="E555" s="36">
        <v>44013</v>
      </c>
      <c r="F555" s="36" t="str">
        <f t="shared" si="9"/>
        <v>6607044013</v>
      </c>
      <c r="G555" s="42">
        <v>7151.11</v>
      </c>
    </row>
    <row r="556" spans="1:7" x14ac:dyDescent="0.2">
      <c r="A556" s="45" t="s">
        <v>63</v>
      </c>
      <c r="B556" s="44" t="str">
        <f>VLOOKUP(A556,Recon!A:B,2,FALSE)</f>
        <v>66070</v>
      </c>
      <c r="C556" s="34" t="s">
        <v>3</v>
      </c>
      <c r="D556" s="36">
        <v>44146</v>
      </c>
      <c r="E556" s="36">
        <v>44136</v>
      </c>
      <c r="F556" s="36" t="str">
        <f t="shared" si="9"/>
        <v>6607044136</v>
      </c>
      <c r="G556" s="42">
        <v>8082.84</v>
      </c>
    </row>
    <row r="557" spans="1:7" x14ac:dyDescent="0.2">
      <c r="A557" s="45" t="s">
        <v>63</v>
      </c>
      <c r="B557" s="44" t="str">
        <f>VLOOKUP(A557,Recon!A:B,2,FALSE)</f>
        <v>66070</v>
      </c>
      <c r="C557" s="34" t="s">
        <v>3</v>
      </c>
      <c r="D557" s="36">
        <v>44175</v>
      </c>
      <c r="E557" s="36">
        <v>44166</v>
      </c>
      <c r="F557" s="36" t="str">
        <f t="shared" si="9"/>
        <v>6607044166</v>
      </c>
      <c r="G557" s="42">
        <v>1801.47</v>
      </c>
    </row>
    <row r="558" spans="1:7" x14ac:dyDescent="0.2">
      <c r="B558" s="44" t="e">
        <f>VLOOKUP(A558,Recon!A:B,2,FALSE)</f>
        <v>#N/A</v>
      </c>
      <c r="F558" s="36" t="e">
        <f t="shared" si="9"/>
        <v>#N/A</v>
      </c>
    </row>
    <row r="559" spans="1:7" x14ac:dyDescent="0.2">
      <c r="B559" s="44" t="e">
        <f>VLOOKUP(A559,Recon!A:B,2,FALSE)</f>
        <v>#N/A</v>
      </c>
      <c r="F559" s="36" t="e">
        <f t="shared" si="9"/>
        <v>#N/A</v>
      </c>
    </row>
    <row r="560" spans="1:7" x14ac:dyDescent="0.2">
      <c r="B560" s="44" t="e">
        <f>VLOOKUP(A560,Recon!A:B,2,FALSE)</f>
        <v>#N/A</v>
      </c>
      <c r="F560" s="36" t="e">
        <f t="shared" si="9"/>
        <v>#N/A</v>
      </c>
    </row>
    <row r="561" spans="2:6" x14ac:dyDescent="0.2">
      <c r="B561" s="44" t="e">
        <f>VLOOKUP(A561,Recon!A:B,2,FALSE)</f>
        <v>#N/A</v>
      </c>
      <c r="F561" s="36" t="e">
        <f t="shared" si="9"/>
        <v>#N/A</v>
      </c>
    </row>
    <row r="562" spans="2:6" x14ac:dyDescent="0.2">
      <c r="B562" s="44" t="e">
        <f>VLOOKUP(A562,Recon!A:B,2,FALSE)</f>
        <v>#N/A</v>
      </c>
      <c r="F562" s="36" t="e">
        <f t="shared" si="9"/>
        <v>#N/A</v>
      </c>
    </row>
    <row r="563" spans="2:6" x14ac:dyDescent="0.2">
      <c r="B563" s="44" t="e">
        <f>VLOOKUP(A563,Recon!A:B,2,FALSE)</f>
        <v>#N/A</v>
      </c>
      <c r="F563" s="36" t="e">
        <f t="shared" si="9"/>
        <v>#N/A</v>
      </c>
    </row>
    <row r="564" spans="2:6" x14ac:dyDescent="0.2">
      <c r="B564" s="44" t="e">
        <f>VLOOKUP(A564,Recon!A:B,2,FALSE)</f>
        <v>#N/A</v>
      </c>
      <c r="F564" s="36" t="e">
        <f t="shared" si="9"/>
        <v>#N/A</v>
      </c>
    </row>
    <row r="565" spans="2:6" x14ac:dyDescent="0.2">
      <c r="B565" s="44" t="e">
        <f>VLOOKUP(A565,Recon!A:B,2,FALSE)</f>
        <v>#N/A</v>
      </c>
      <c r="F565" s="36" t="e">
        <f t="shared" si="9"/>
        <v>#N/A</v>
      </c>
    </row>
    <row r="566" spans="2:6" x14ac:dyDescent="0.2">
      <c r="B566" s="44" t="e">
        <f>VLOOKUP(A566,Recon!A:B,2,FALSE)</f>
        <v>#N/A</v>
      </c>
      <c r="F566" s="36" t="e">
        <f t="shared" si="9"/>
        <v>#N/A</v>
      </c>
    </row>
    <row r="567" spans="2:6" x14ac:dyDescent="0.2">
      <c r="B567" s="44" t="e">
        <f>VLOOKUP(A567,Recon!A:B,2,FALSE)</f>
        <v>#N/A</v>
      </c>
      <c r="F567" s="36" t="e">
        <f t="shared" si="9"/>
        <v>#N/A</v>
      </c>
    </row>
    <row r="568" spans="2:6" x14ac:dyDescent="0.2">
      <c r="B568" s="44" t="e">
        <f>VLOOKUP(A568,Recon!A:B,2,FALSE)</f>
        <v>#N/A</v>
      </c>
      <c r="F568" s="36" t="e">
        <f t="shared" si="9"/>
        <v>#N/A</v>
      </c>
    </row>
    <row r="569" spans="2:6" x14ac:dyDescent="0.2">
      <c r="B569" s="44" t="e">
        <f>VLOOKUP(A569,Recon!A:B,2,FALSE)</f>
        <v>#N/A</v>
      </c>
      <c r="F569" s="36" t="e">
        <f t="shared" si="9"/>
        <v>#N/A</v>
      </c>
    </row>
    <row r="570" spans="2:6" x14ac:dyDescent="0.2">
      <c r="B570" s="44" t="e">
        <f>VLOOKUP(A570,Recon!A:B,2,FALSE)</f>
        <v>#N/A</v>
      </c>
      <c r="F570" s="36" t="e">
        <f t="shared" si="9"/>
        <v>#N/A</v>
      </c>
    </row>
    <row r="571" spans="2:6" x14ac:dyDescent="0.2">
      <c r="B571" s="44" t="e">
        <f>VLOOKUP(A571,Recon!A:B,2,FALSE)</f>
        <v>#N/A</v>
      </c>
      <c r="F571" s="36" t="e">
        <f t="shared" si="9"/>
        <v>#N/A</v>
      </c>
    </row>
    <row r="572" spans="2:6" x14ac:dyDescent="0.2">
      <c r="B572" s="44" t="e">
        <f>VLOOKUP(A572,Recon!A:B,2,FALSE)</f>
        <v>#N/A</v>
      </c>
      <c r="F572" s="36" t="e">
        <f t="shared" si="9"/>
        <v>#N/A</v>
      </c>
    </row>
    <row r="573" spans="2:6" x14ac:dyDescent="0.2">
      <c r="B573" s="44" t="e">
        <f>VLOOKUP(A573,Recon!A:B,2,FALSE)</f>
        <v>#N/A</v>
      </c>
      <c r="F573" s="36" t="e">
        <f t="shared" si="9"/>
        <v>#N/A</v>
      </c>
    </row>
    <row r="574" spans="2:6" x14ac:dyDescent="0.2">
      <c r="B574" s="44" t="e">
        <f>VLOOKUP(A574,Recon!A:B,2,FALSE)</f>
        <v>#N/A</v>
      </c>
      <c r="F574" s="36" t="e">
        <f t="shared" si="9"/>
        <v>#N/A</v>
      </c>
    </row>
    <row r="575" spans="2:6" x14ac:dyDescent="0.2">
      <c r="B575" s="44" t="e">
        <f>VLOOKUP(A575,Recon!A:B,2,FALSE)</f>
        <v>#N/A</v>
      </c>
      <c r="F575" s="36" t="e">
        <f t="shared" si="9"/>
        <v>#N/A</v>
      </c>
    </row>
    <row r="576" spans="2:6" x14ac:dyDescent="0.2">
      <c r="B576" s="44" t="e">
        <f>VLOOKUP(A576,Recon!A:B,2,FALSE)</f>
        <v>#N/A</v>
      </c>
      <c r="F576" s="36" t="e">
        <f t="shared" si="9"/>
        <v>#N/A</v>
      </c>
    </row>
    <row r="577" spans="2:6" x14ac:dyDescent="0.2">
      <c r="B577" s="44" t="e">
        <f>VLOOKUP(A577,Recon!A:B,2,FALSE)</f>
        <v>#N/A</v>
      </c>
      <c r="F577" s="36" t="e">
        <f t="shared" si="9"/>
        <v>#N/A</v>
      </c>
    </row>
    <row r="578" spans="2:6" x14ac:dyDescent="0.2">
      <c r="B578" s="44" t="e">
        <f>VLOOKUP(A578,Recon!A:B,2,FALSE)</f>
        <v>#N/A</v>
      </c>
      <c r="F578" s="36" t="e">
        <f t="shared" si="9"/>
        <v>#N/A</v>
      </c>
    </row>
    <row r="579" spans="2:6" x14ac:dyDescent="0.2">
      <c r="B579" s="44" t="e">
        <f>VLOOKUP(A579,Recon!A:B,2,FALSE)</f>
        <v>#N/A</v>
      </c>
      <c r="F579" s="36" t="e">
        <f t="shared" si="9"/>
        <v>#N/A</v>
      </c>
    </row>
    <row r="580" spans="2:6" x14ac:dyDescent="0.2">
      <c r="B580" s="44" t="e">
        <f>VLOOKUP(A580,Recon!A:B,2,FALSE)</f>
        <v>#N/A</v>
      </c>
      <c r="F580" s="36" t="e">
        <f t="shared" si="9"/>
        <v>#N/A</v>
      </c>
    </row>
    <row r="581" spans="2:6" x14ac:dyDescent="0.2">
      <c r="B581" s="44" t="e">
        <f>VLOOKUP(A581,Recon!A:B,2,FALSE)</f>
        <v>#N/A</v>
      </c>
      <c r="F581" s="36" t="e">
        <f t="shared" si="9"/>
        <v>#N/A</v>
      </c>
    </row>
    <row r="582" spans="2:6" x14ac:dyDescent="0.2">
      <c r="B582" s="44" t="e">
        <f>VLOOKUP(A582,Recon!A:B,2,FALSE)</f>
        <v>#N/A</v>
      </c>
      <c r="F582" s="36" t="e">
        <f t="shared" si="9"/>
        <v>#N/A</v>
      </c>
    </row>
    <row r="583" spans="2:6" x14ac:dyDescent="0.2">
      <c r="B583" s="44" t="e">
        <f>VLOOKUP(A583,Recon!A:B,2,FALSE)</f>
        <v>#N/A</v>
      </c>
      <c r="F583" s="36" t="e">
        <f t="shared" si="9"/>
        <v>#N/A</v>
      </c>
    </row>
    <row r="584" spans="2:6" x14ac:dyDescent="0.2">
      <c r="B584" s="44" t="e">
        <f>VLOOKUP(A584,Recon!A:B,2,FALSE)</f>
        <v>#N/A</v>
      </c>
      <c r="F584" s="36" t="e">
        <f t="shared" si="9"/>
        <v>#N/A</v>
      </c>
    </row>
    <row r="585" spans="2:6" x14ac:dyDescent="0.2">
      <c r="B585" s="44" t="e">
        <f>VLOOKUP(A585,Recon!A:B,2,FALSE)</f>
        <v>#N/A</v>
      </c>
      <c r="F585" s="36" t="e">
        <f t="shared" si="9"/>
        <v>#N/A</v>
      </c>
    </row>
    <row r="586" spans="2:6" x14ac:dyDescent="0.2">
      <c r="B586" s="44" t="e">
        <f>VLOOKUP(A586,Recon!A:B,2,FALSE)</f>
        <v>#N/A</v>
      </c>
      <c r="F586" s="36" t="e">
        <f t="shared" si="9"/>
        <v>#N/A</v>
      </c>
    </row>
    <row r="587" spans="2:6" x14ac:dyDescent="0.2">
      <c r="B587" s="44" t="e">
        <f>VLOOKUP(A587,Recon!A:B,2,FALSE)</f>
        <v>#N/A</v>
      </c>
      <c r="F587" s="36" t="e">
        <f t="shared" si="9"/>
        <v>#N/A</v>
      </c>
    </row>
    <row r="588" spans="2:6" x14ac:dyDescent="0.2">
      <c r="B588" s="44" t="e">
        <f>VLOOKUP(A588,Recon!A:B,2,FALSE)</f>
        <v>#N/A</v>
      </c>
      <c r="F588" s="36" t="e">
        <f t="shared" si="9"/>
        <v>#N/A</v>
      </c>
    </row>
    <row r="589" spans="2:6" x14ac:dyDescent="0.2">
      <c r="B589" s="44" t="e">
        <f>VLOOKUP(A589,Recon!A:B,2,FALSE)</f>
        <v>#N/A</v>
      </c>
      <c r="F589" s="36" t="e">
        <f t="shared" si="9"/>
        <v>#N/A</v>
      </c>
    </row>
    <row r="590" spans="2:6" x14ac:dyDescent="0.2">
      <c r="B590" s="44" t="e">
        <f>VLOOKUP(A590,Recon!A:B,2,FALSE)</f>
        <v>#N/A</v>
      </c>
      <c r="F590" s="36" t="e">
        <f t="shared" si="9"/>
        <v>#N/A</v>
      </c>
    </row>
    <row r="591" spans="2:6" x14ac:dyDescent="0.2">
      <c r="B591" s="44" t="e">
        <f>VLOOKUP(A591,Recon!A:B,2,FALSE)</f>
        <v>#N/A</v>
      </c>
      <c r="F591" s="36" t="e">
        <f t="shared" si="9"/>
        <v>#N/A</v>
      </c>
    </row>
    <row r="592" spans="2:6" x14ac:dyDescent="0.2">
      <c r="B592" s="44" t="e">
        <f>VLOOKUP(A592,Recon!A:B,2,FALSE)</f>
        <v>#N/A</v>
      </c>
      <c r="F592" s="36" t="e">
        <f t="shared" si="9"/>
        <v>#N/A</v>
      </c>
    </row>
    <row r="593" spans="2:6" x14ac:dyDescent="0.2">
      <c r="B593" s="44" t="e">
        <f>VLOOKUP(A593,Recon!A:B,2,FALSE)</f>
        <v>#N/A</v>
      </c>
      <c r="F593" s="36" t="e">
        <f t="shared" si="9"/>
        <v>#N/A</v>
      </c>
    </row>
    <row r="594" spans="2:6" x14ac:dyDescent="0.2">
      <c r="B594" s="44" t="e">
        <f>VLOOKUP(A594,Recon!A:B,2,FALSE)</f>
        <v>#N/A</v>
      </c>
      <c r="F594" s="36" t="e">
        <f t="shared" si="9"/>
        <v>#N/A</v>
      </c>
    </row>
    <row r="595" spans="2:6" x14ac:dyDescent="0.2">
      <c r="B595" s="44" t="e">
        <f>VLOOKUP(A595,Recon!A:B,2,FALSE)</f>
        <v>#N/A</v>
      </c>
      <c r="F595" s="36" t="e">
        <f t="shared" si="9"/>
        <v>#N/A</v>
      </c>
    </row>
    <row r="596" spans="2:6" x14ac:dyDescent="0.2">
      <c r="B596" s="44" t="e">
        <f>VLOOKUP(A596,Recon!A:B,2,FALSE)</f>
        <v>#N/A</v>
      </c>
      <c r="F596" s="36" t="e">
        <f t="shared" si="9"/>
        <v>#N/A</v>
      </c>
    </row>
    <row r="597" spans="2:6" x14ac:dyDescent="0.2">
      <c r="B597" s="44" t="e">
        <f>VLOOKUP(A597,Recon!A:B,2,FALSE)</f>
        <v>#N/A</v>
      </c>
      <c r="F597" s="36" t="e">
        <f t="shared" si="9"/>
        <v>#N/A</v>
      </c>
    </row>
    <row r="598" spans="2:6" x14ac:dyDescent="0.2">
      <c r="B598" s="44" t="e">
        <f>VLOOKUP(A598,Recon!A:B,2,FALSE)</f>
        <v>#N/A</v>
      </c>
      <c r="F598" s="36" t="e">
        <f t="shared" si="9"/>
        <v>#N/A</v>
      </c>
    </row>
    <row r="599" spans="2:6" x14ac:dyDescent="0.2">
      <c r="B599" s="44" t="e">
        <f>VLOOKUP(A599,Recon!A:B,2,FALSE)</f>
        <v>#N/A</v>
      </c>
      <c r="F599" s="36" t="e">
        <f t="shared" si="9"/>
        <v>#N/A</v>
      </c>
    </row>
    <row r="600" spans="2:6" x14ac:dyDescent="0.2">
      <c r="B600" s="44" t="e">
        <f>VLOOKUP(A600,Recon!A:B,2,FALSE)</f>
        <v>#N/A</v>
      </c>
      <c r="F600" s="36" t="e">
        <f t="shared" si="9"/>
        <v>#N/A</v>
      </c>
    </row>
    <row r="601" spans="2:6" x14ac:dyDescent="0.2">
      <c r="B601" s="44" t="e">
        <f>VLOOKUP(A601,Recon!A:B,2,FALSE)</f>
        <v>#N/A</v>
      </c>
      <c r="F601" s="36" t="e">
        <f t="shared" si="9"/>
        <v>#N/A</v>
      </c>
    </row>
    <row r="602" spans="2:6" x14ac:dyDescent="0.2">
      <c r="B602" s="44" t="e">
        <f>VLOOKUP(A602,Recon!A:B,2,FALSE)</f>
        <v>#N/A</v>
      </c>
      <c r="F602" s="36" t="e">
        <f t="shared" si="9"/>
        <v>#N/A</v>
      </c>
    </row>
    <row r="603" spans="2:6" x14ac:dyDescent="0.2">
      <c r="B603" s="44" t="e">
        <f>VLOOKUP(A603,Recon!A:B,2,FALSE)</f>
        <v>#N/A</v>
      </c>
      <c r="F603" s="36" t="e">
        <f t="shared" si="9"/>
        <v>#N/A</v>
      </c>
    </row>
    <row r="604" spans="2:6" x14ac:dyDescent="0.2">
      <c r="B604" s="44" t="e">
        <f>VLOOKUP(A604,Recon!A:B,2,FALSE)</f>
        <v>#N/A</v>
      </c>
      <c r="F604" s="36" t="e">
        <f t="shared" si="9"/>
        <v>#N/A</v>
      </c>
    </row>
    <row r="605" spans="2:6" x14ac:dyDescent="0.2">
      <c r="B605" s="44" t="e">
        <f>VLOOKUP(A605,Recon!A:B,2,FALSE)</f>
        <v>#N/A</v>
      </c>
      <c r="F605" s="36" t="e">
        <f t="shared" si="9"/>
        <v>#N/A</v>
      </c>
    </row>
    <row r="606" spans="2:6" x14ac:dyDescent="0.2">
      <c r="B606" s="44" t="e">
        <f>VLOOKUP(A606,Recon!A:B,2,FALSE)</f>
        <v>#N/A</v>
      </c>
      <c r="F606" s="36" t="e">
        <f t="shared" si="9"/>
        <v>#N/A</v>
      </c>
    </row>
    <row r="607" spans="2:6" x14ac:dyDescent="0.2">
      <c r="B607" s="44" t="e">
        <f>VLOOKUP(A607,Recon!A:B,2,FALSE)</f>
        <v>#N/A</v>
      </c>
      <c r="F607" s="36" t="e">
        <f t="shared" si="9"/>
        <v>#N/A</v>
      </c>
    </row>
    <row r="608" spans="2:6" x14ac:dyDescent="0.2">
      <c r="B608" s="44" t="e">
        <f>VLOOKUP(A608,Recon!A:B,2,FALSE)</f>
        <v>#N/A</v>
      </c>
      <c r="F608" s="36" t="e">
        <f t="shared" ref="F608:F671" si="10">B608&amp;E608</f>
        <v>#N/A</v>
      </c>
    </row>
    <row r="609" spans="2:6" x14ac:dyDescent="0.2">
      <c r="B609" s="44" t="e">
        <f>VLOOKUP(A609,Recon!A:B,2,FALSE)</f>
        <v>#N/A</v>
      </c>
      <c r="F609" s="36" t="e">
        <f t="shared" si="10"/>
        <v>#N/A</v>
      </c>
    </row>
    <row r="610" spans="2:6" x14ac:dyDescent="0.2">
      <c r="B610" s="44" t="e">
        <f>VLOOKUP(A610,Recon!A:B,2,FALSE)</f>
        <v>#N/A</v>
      </c>
      <c r="F610" s="36" t="e">
        <f t="shared" si="10"/>
        <v>#N/A</v>
      </c>
    </row>
    <row r="611" spans="2:6" x14ac:dyDescent="0.2">
      <c r="B611" s="44" t="e">
        <f>VLOOKUP(A611,Recon!A:B,2,FALSE)</f>
        <v>#N/A</v>
      </c>
      <c r="F611" s="36" t="e">
        <f t="shared" si="10"/>
        <v>#N/A</v>
      </c>
    </row>
    <row r="612" spans="2:6" x14ac:dyDescent="0.2">
      <c r="B612" s="44" t="e">
        <f>VLOOKUP(A612,Recon!A:B,2,FALSE)</f>
        <v>#N/A</v>
      </c>
      <c r="F612" s="36" t="e">
        <f t="shared" si="10"/>
        <v>#N/A</v>
      </c>
    </row>
    <row r="613" spans="2:6" x14ac:dyDescent="0.2">
      <c r="B613" s="44" t="e">
        <f>VLOOKUP(A613,Recon!A:B,2,FALSE)</f>
        <v>#N/A</v>
      </c>
      <c r="F613" s="36" t="e">
        <f t="shared" si="10"/>
        <v>#N/A</v>
      </c>
    </row>
    <row r="614" spans="2:6" x14ac:dyDescent="0.2">
      <c r="B614" s="44" t="e">
        <f>VLOOKUP(A614,Recon!A:B,2,FALSE)</f>
        <v>#N/A</v>
      </c>
      <c r="F614" s="36" t="e">
        <f t="shared" si="10"/>
        <v>#N/A</v>
      </c>
    </row>
    <row r="615" spans="2:6" x14ac:dyDescent="0.2">
      <c r="B615" s="44" t="e">
        <f>VLOOKUP(A615,Recon!A:B,2,FALSE)</f>
        <v>#N/A</v>
      </c>
      <c r="F615" s="36" t="e">
        <f t="shared" si="10"/>
        <v>#N/A</v>
      </c>
    </row>
    <row r="616" spans="2:6" x14ac:dyDescent="0.2">
      <c r="B616" s="44" t="e">
        <f>VLOOKUP(A616,Recon!A:B,2,FALSE)</f>
        <v>#N/A</v>
      </c>
      <c r="F616" s="36" t="e">
        <f t="shared" si="10"/>
        <v>#N/A</v>
      </c>
    </row>
    <row r="617" spans="2:6" x14ac:dyDescent="0.2">
      <c r="B617" s="44" t="e">
        <f>VLOOKUP(A617,Recon!A:B,2,FALSE)</f>
        <v>#N/A</v>
      </c>
      <c r="F617" s="36" t="e">
        <f t="shared" si="10"/>
        <v>#N/A</v>
      </c>
    </row>
    <row r="618" spans="2:6" x14ac:dyDescent="0.2">
      <c r="B618" s="44" t="e">
        <f>VLOOKUP(A618,Recon!A:B,2,FALSE)</f>
        <v>#N/A</v>
      </c>
      <c r="F618" s="36" t="e">
        <f t="shared" si="10"/>
        <v>#N/A</v>
      </c>
    </row>
    <row r="619" spans="2:6" x14ac:dyDescent="0.2">
      <c r="B619" s="44" t="e">
        <f>VLOOKUP(A619,Recon!A:B,2,FALSE)</f>
        <v>#N/A</v>
      </c>
      <c r="F619" s="36" t="e">
        <f t="shared" si="10"/>
        <v>#N/A</v>
      </c>
    </row>
    <row r="620" spans="2:6" x14ac:dyDescent="0.2">
      <c r="B620" s="44" t="e">
        <f>VLOOKUP(A620,Recon!A:B,2,FALSE)</f>
        <v>#N/A</v>
      </c>
      <c r="F620" s="36" t="e">
        <f t="shared" si="10"/>
        <v>#N/A</v>
      </c>
    </row>
    <row r="621" spans="2:6" x14ac:dyDescent="0.2">
      <c r="B621" s="44" t="e">
        <f>VLOOKUP(A621,Recon!A:B,2,FALSE)</f>
        <v>#N/A</v>
      </c>
      <c r="F621" s="36" t="e">
        <f t="shared" si="10"/>
        <v>#N/A</v>
      </c>
    </row>
    <row r="622" spans="2:6" x14ac:dyDescent="0.2">
      <c r="B622" s="44" t="e">
        <f>VLOOKUP(A622,Recon!A:B,2,FALSE)</f>
        <v>#N/A</v>
      </c>
      <c r="F622" s="36" t="e">
        <f t="shared" si="10"/>
        <v>#N/A</v>
      </c>
    </row>
    <row r="623" spans="2:6" x14ac:dyDescent="0.2">
      <c r="B623" s="44" t="e">
        <f>VLOOKUP(A623,Recon!A:B,2,FALSE)</f>
        <v>#N/A</v>
      </c>
      <c r="F623" s="36" t="e">
        <f t="shared" si="10"/>
        <v>#N/A</v>
      </c>
    </row>
    <row r="624" spans="2:6" x14ac:dyDescent="0.2">
      <c r="B624" s="44" t="e">
        <f>VLOOKUP(A624,Recon!A:B,2,FALSE)</f>
        <v>#N/A</v>
      </c>
      <c r="F624" s="36" t="e">
        <f t="shared" si="10"/>
        <v>#N/A</v>
      </c>
    </row>
    <row r="625" spans="2:6" x14ac:dyDescent="0.2">
      <c r="B625" s="44" t="e">
        <f>VLOOKUP(A625,Recon!A:B,2,FALSE)</f>
        <v>#N/A</v>
      </c>
      <c r="F625" s="36" t="e">
        <f t="shared" si="10"/>
        <v>#N/A</v>
      </c>
    </row>
    <row r="626" spans="2:6" x14ac:dyDescent="0.2">
      <c r="B626" s="44" t="e">
        <f>VLOOKUP(A626,Recon!A:B,2,FALSE)</f>
        <v>#N/A</v>
      </c>
      <c r="F626" s="36" t="e">
        <f t="shared" si="10"/>
        <v>#N/A</v>
      </c>
    </row>
    <row r="627" spans="2:6" x14ac:dyDescent="0.2">
      <c r="B627" s="44" t="e">
        <f>VLOOKUP(A627,Recon!A:B,2,FALSE)</f>
        <v>#N/A</v>
      </c>
      <c r="F627" s="36" t="e">
        <f t="shared" si="10"/>
        <v>#N/A</v>
      </c>
    </row>
    <row r="628" spans="2:6" x14ac:dyDescent="0.2">
      <c r="B628" s="44" t="e">
        <f>VLOOKUP(A628,Recon!A:B,2,FALSE)</f>
        <v>#N/A</v>
      </c>
      <c r="F628" s="36" t="e">
        <f t="shared" si="10"/>
        <v>#N/A</v>
      </c>
    </row>
    <row r="629" spans="2:6" x14ac:dyDescent="0.2">
      <c r="B629" s="44" t="e">
        <f>VLOOKUP(A629,Recon!A:B,2,FALSE)</f>
        <v>#N/A</v>
      </c>
      <c r="F629" s="36" t="e">
        <f t="shared" si="10"/>
        <v>#N/A</v>
      </c>
    </row>
    <row r="630" spans="2:6" x14ac:dyDescent="0.2">
      <c r="B630" s="44" t="e">
        <f>VLOOKUP(A630,Recon!A:B,2,FALSE)</f>
        <v>#N/A</v>
      </c>
      <c r="F630" s="36" t="e">
        <f t="shared" si="10"/>
        <v>#N/A</v>
      </c>
    </row>
    <row r="631" spans="2:6" x14ac:dyDescent="0.2">
      <c r="B631" s="44" t="e">
        <f>VLOOKUP(A631,Recon!A:B,2,FALSE)</f>
        <v>#N/A</v>
      </c>
      <c r="F631" s="36" t="e">
        <f t="shared" si="10"/>
        <v>#N/A</v>
      </c>
    </row>
    <row r="632" spans="2:6" x14ac:dyDescent="0.2">
      <c r="B632" s="44" t="e">
        <f>VLOOKUP(A632,Recon!A:B,2,FALSE)</f>
        <v>#N/A</v>
      </c>
      <c r="F632" s="36" t="e">
        <f t="shared" si="10"/>
        <v>#N/A</v>
      </c>
    </row>
    <row r="633" spans="2:6" x14ac:dyDescent="0.2">
      <c r="B633" s="44" t="e">
        <f>VLOOKUP(A633,Recon!A:B,2,FALSE)</f>
        <v>#N/A</v>
      </c>
      <c r="F633" s="36" t="e">
        <f t="shared" si="10"/>
        <v>#N/A</v>
      </c>
    </row>
    <row r="634" spans="2:6" x14ac:dyDescent="0.2">
      <c r="B634" s="44" t="e">
        <f>VLOOKUP(A634,Recon!A:B,2,FALSE)</f>
        <v>#N/A</v>
      </c>
      <c r="F634" s="36" t="e">
        <f t="shared" si="10"/>
        <v>#N/A</v>
      </c>
    </row>
    <row r="635" spans="2:6" x14ac:dyDescent="0.2">
      <c r="B635" s="44" t="e">
        <f>VLOOKUP(A635,Recon!A:B,2,FALSE)</f>
        <v>#N/A</v>
      </c>
      <c r="F635" s="36" t="e">
        <f t="shared" si="10"/>
        <v>#N/A</v>
      </c>
    </row>
    <row r="636" spans="2:6" x14ac:dyDescent="0.2">
      <c r="B636" s="44" t="e">
        <f>VLOOKUP(A636,Recon!A:B,2,FALSE)</f>
        <v>#N/A</v>
      </c>
      <c r="F636" s="36" t="e">
        <f t="shared" si="10"/>
        <v>#N/A</v>
      </c>
    </row>
    <row r="637" spans="2:6" x14ac:dyDescent="0.2">
      <c r="B637" s="44" t="e">
        <f>VLOOKUP(A637,Recon!A:B,2,FALSE)</f>
        <v>#N/A</v>
      </c>
      <c r="F637" s="36" t="e">
        <f t="shared" si="10"/>
        <v>#N/A</v>
      </c>
    </row>
    <row r="638" spans="2:6" x14ac:dyDescent="0.2">
      <c r="B638" s="44" t="e">
        <f>VLOOKUP(A638,Recon!A:B,2,FALSE)</f>
        <v>#N/A</v>
      </c>
      <c r="F638" s="36" t="e">
        <f t="shared" si="10"/>
        <v>#N/A</v>
      </c>
    </row>
    <row r="639" spans="2:6" x14ac:dyDescent="0.2">
      <c r="B639" s="44" t="e">
        <f>VLOOKUP(A639,Recon!A:B,2,FALSE)</f>
        <v>#N/A</v>
      </c>
      <c r="F639" s="36" t="e">
        <f t="shared" si="10"/>
        <v>#N/A</v>
      </c>
    </row>
    <row r="640" spans="2:6" x14ac:dyDescent="0.2">
      <c r="B640" s="44" t="e">
        <f>VLOOKUP(A640,Recon!A:B,2,FALSE)</f>
        <v>#N/A</v>
      </c>
      <c r="F640" s="36" t="e">
        <f t="shared" si="10"/>
        <v>#N/A</v>
      </c>
    </row>
    <row r="641" spans="2:6" x14ac:dyDescent="0.2">
      <c r="B641" s="44" t="e">
        <f>VLOOKUP(A641,Recon!A:B,2,FALSE)</f>
        <v>#N/A</v>
      </c>
      <c r="F641" s="36" t="e">
        <f t="shared" si="10"/>
        <v>#N/A</v>
      </c>
    </row>
    <row r="642" spans="2:6" x14ac:dyDescent="0.2">
      <c r="B642" s="44" t="e">
        <f>VLOOKUP(A642,Recon!A:B,2,FALSE)</f>
        <v>#N/A</v>
      </c>
      <c r="F642" s="36" t="e">
        <f t="shared" si="10"/>
        <v>#N/A</v>
      </c>
    </row>
    <row r="643" spans="2:6" x14ac:dyDescent="0.2">
      <c r="B643" s="44" t="e">
        <f>VLOOKUP(A643,Recon!A:B,2,FALSE)</f>
        <v>#N/A</v>
      </c>
      <c r="F643" s="36" t="e">
        <f t="shared" si="10"/>
        <v>#N/A</v>
      </c>
    </row>
    <row r="644" spans="2:6" x14ac:dyDescent="0.2">
      <c r="B644" s="44" t="e">
        <f>VLOOKUP(A644,Recon!A:B,2,FALSE)</f>
        <v>#N/A</v>
      </c>
      <c r="F644" s="36" t="e">
        <f t="shared" si="10"/>
        <v>#N/A</v>
      </c>
    </row>
    <row r="645" spans="2:6" x14ac:dyDescent="0.2">
      <c r="B645" s="44" t="e">
        <f>VLOOKUP(A645,Recon!A:B,2,FALSE)</f>
        <v>#N/A</v>
      </c>
      <c r="F645" s="36" t="e">
        <f t="shared" si="10"/>
        <v>#N/A</v>
      </c>
    </row>
    <row r="646" spans="2:6" x14ac:dyDescent="0.2">
      <c r="B646" s="44" t="e">
        <f>VLOOKUP(A646,Recon!A:B,2,FALSE)</f>
        <v>#N/A</v>
      </c>
      <c r="F646" s="36" t="e">
        <f t="shared" si="10"/>
        <v>#N/A</v>
      </c>
    </row>
    <row r="647" spans="2:6" x14ac:dyDescent="0.2">
      <c r="B647" s="44" t="e">
        <f>VLOOKUP(A647,Recon!A:B,2,FALSE)</f>
        <v>#N/A</v>
      </c>
      <c r="F647" s="36" t="e">
        <f t="shared" si="10"/>
        <v>#N/A</v>
      </c>
    </row>
    <row r="648" spans="2:6" x14ac:dyDescent="0.2">
      <c r="B648" s="44" t="e">
        <f>VLOOKUP(A648,Recon!A:B,2,FALSE)</f>
        <v>#N/A</v>
      </c>
      <c r="F648" s="36" t="e">
        <f t="shared" si="10"/>
        <v>#N/A</v>
      </c>
    </row>
    <row r="649" spans="2:6" x14ac:dyDescent="0.2">
      <c r="B649" s="44" t="e">
        <f>VLOOKUP(A649,Recon!A:B,2,FALSE)</f>
        <v>#N/A</v>
      </c>
      <c r="F649" s="36" t="e">
        <f t="shared" si="10"/>
        <v>#N/A</v>
      </c>
    </row>
    <row r="650" spans="2:6" x14ac:dyDescent="0.2">
      <c r="B650" s="44" t="e">
        <f>VLOOKUP(A650,Recon!A:B,2,FALSE)</f>
        <v>#N/A</v>
      </c>
      <c r="F650" s="36" t="e">
        <f t="shared" si="10"/>
        <v>#N/A</v>
      </c>
    </row>
    <row r="651" spans="2:6" x14ac:dyDescent="0.2">
      <c r="B651" s="44" t="e">
        <f>VLOOKUP(A651,Recon!A:B,2,FALSE)</f>
        <v>#N/A</v>
      </c>
      <c r="F651" s="36" t="e">
        <f t="shared" si="10"/>
        <v>#N/A</v>
      </c>
    </row>
    <row r="652" spans="2:6" x14ac:dyDescent="0.2">
      <c r="B652" s="44" t="e">
        <f>VLOOKUP(A652,Recon!A:B,2,FALSE)</f>
        <v>#N/A</v>
      </c>
      <c r="F652" s="36" t="e">
        <f t="shared" si="10"/>
        <v>#N/A</v>
      </c>
    </row>
    <row r="653" spans="2:6" x14ac:dyDescent="0.2">
      <c r="B653" s="44" t="e">
        <f>VLOOKUP(A653,Recon!A:B,2,FALSE)</f>
        <v>#N/A</v>
      </c>
      <c r="F653" s="36" t="e">
        <f t="shared" si="10"/>
        <v>#N/A</v>
      </c>
    </row>
    <row r="654" spans="2:6" x14ac:dyDescent="0.2">
      <c r="B654" s="44" t="e">
        <f>VLOOKUP(A654,Recon!A:B,2,FALSE)</f>
        <v>#N/A</v>
      </c>
      <c r="F654" s="36" t="e">
        <f t="shared" si="10"/>
        <v>#N/A</v>
      </c>
    </row>
    <row r="655" spans="2:6" x14ac:dyDescent="0.2">
      <c r="B655" s="44" t="e">
        <f>VLOOKUP(A655,Recon!A:B,2,FALSE)</f>
        <v>#N/A</v>
      </c>
      <c r="F655" s="36" t="e">
        <f t="shared" si="10"/>
        <v>#N/A</v>
      </c>
    </row>
    <row r="656" spans="2:6" x14ac:dyDescent="0.2">
      <c r="B656" s="44" t="e">
        <f>VLOOKUP(A656,Recon!A:B,2,FALSE)</f>
        <v>#N/A</v>
      </c>
      <c r="F656" s="36" t="e">
        <f t="shared" si="10"/>
        <v>#N/A</v>
      </c>
    </row>
    <row r="657" spans="2:6" x14ac:dyDescent="0.2">
      <c r="B657" s="44" t="e">
        <f>VLOOKUP(A657,Recon!A:B,2,FALSE)</f>
        <v>#N/A</v>
      </c>
      <c r="F657" s="36" t="e">
        <f t="shared" si="10"/>
        <v>#N/A</v>
      </c>
    </row>
    <row r="658" spans="2:6" x14ac:dyDescent="0.2">
      <c r="B658" s="44" t="e">
        <f>VLOOKUP(A658,Recon!A:B,2,FALSE)</f>
        <v>#N/A</v>
      </c>
      <c r="F658" s="36" t="e">
        <f t="shared" si="10"/>
        <v>#N/A</v>
      </c>
    </row>
    <row r="659" spans="2:6" x14ac:dyDescent="0.2">
      <c r="B659" s="44" t="e">
        <f>VLOOKUP(A659,Recon!A:B,2,FALSE)</f>
        <v>#N/A</v>
      </c>
      <c r="F659" s="36" t="e">
        <f t="shared" si="10"/>
        <v>#N/A</v>
      </c>
    </row>
    <row r="660" spans="2:6" x14ac:dyDescent="0.2">
      <c r="B660" s="44" t="e">
        <f>VLOOKUP(A660,Recon!A:B,2,FALSE)</f>
        <v>#N/A</v>
      </c>
      <c r="F660" s="36" t="e">
        <f t="shared" si="10"/>
        <v>#N/A</v>
      </c>
    </row>
    <row r="661" spans="2:6" x14ac:dyDescent="0.2">
      <c r="B661" s="44" t="e">
        <f>VLOOKUP(A661,Recon!A:B,2,FALSE)</f>
        <v>#N/A</v>
      </c>
      <c r="F661" s="36" t="e">
        <f t="shared" si="10"/>
        <v>#N/A</v>
      </c>
    </row>
    <row r="662" spans="2:6" x14ac:dyDescent="0.2">
      <c r="B662" s="44" t="e">
        <f>VLOOKUP(A662,Recon!A:B,2,FALSE)</f>
        <v>#N/A</v>
      </c>
      <c r="F662" s="36" t="e">
        <f t="shared" si="10"/>
        <v>#N/A</v>
      </c>
    </row>
    <row r="663" spans="2:6" x14ac:dyDescent="0.2">
      <c r="B663" s="44" t="e">
        <f>VLOOKUP(A663,Recon!A:B,2,FALSE)</f>
        <v>#N/A</v>
      </c>
      <c r="F663" s="36" t="e">
        <f t="shared" si="10"/>
        <v>#N/A</v>
      </c>
    </row>
    <row r="664" spans="2:6" x14ac:dyDescent="0.2">
      <c r="B664" s="44" t="e">
        <f>VLOOKUP(A664,Recon!A:B,2,FALSE)</f>
        <v>#N/A</v>
      </c>
      <c r="F664" s="36" t="e">
        <f t="shared" si="10"/>
        <v>#N/A</v>
      </c>
    </row>
    <row r="665" spans="2:6" x14ac:dyDescent="0.2">
      <c r="B665" s="44" t="e">
        <f>VLOOKUP(A665,Recon!A:B,2,FALSE)</f>
        <v>#N/A</v>
      </c>
      <c r="F665" s="36" t="e">
        <f t="shared" si="10"/>
        <v>#N/A</v>
      </c>
    </row>
    <row r="666" spans="2:6" x14ac:dyDescent="0.2">
      <c r="B666" s="44" t="e">
        <f>VLOOKUP(A666,Recon!A:B,2,FALSE)</f>
        <v>#N/A</v>
      </c>
      <c r="F666" s="36" t="e">
        <f t="shared" si="10"/>
        <v>#N/A</v>
      </c>
    </row>
    <row r="667" spans="2:6" x14ac:dyDescent="0.2">
      <c r="B667" s="44" t="e">
        <f>VLOOKUP(A667,Recon!A:B,2,FALSE)</f>
        <v>#N/A</v>
      </c>
      <c r="F667" s="36" t="e">
        <f t="shared" si="10"/>
        <v>#N/A</v>
      </c>
    </row>
    <row r="668" spans="2:6" x14ac:dyDescent="0.2">
      <c r="B668" s="44" t="e">
        <f>VLOOKUP(A668,Recon!A:B,2,FALSE)</f>
        <v>#N/A</v>
      </c>
      <c r="F668" s="36" t="e">
        <f t="shared" si="10"/>
        <v>#N/A</v>
      </c>
    </row>
    <row r="669" spans="2:6" x14ac:dyDescent="0.2">
      <c r="B669" s="44" t="e">
        <f>VLOOKUP(A669,Recon!A:B,2,FALSE)</f>
        <v>#N/A</v>
      </c>
      <c r="F669" s="36" t="e">
        <f t="shared" si="10"/>
        <v>#N/A</v>
      </c>
    </row>
    <row r="670" spans="2:6" x14ac:dyDescent="0.2">
      <c r="B670" s="44" t="e">
        <f>VLOOKUP(A670,Recon!A:B,2,FALSE)</f>
        <v>#N/A</v>
      </c>
      <c r="F670" s="36" t="e">
        <f t="shared" si="10"/>
        <v>#N/A</v>
      </c>
    </row>
    <row r="671" spans="2:6" x14ac:dyDescent="0.2">
      <c r="B671" s="44" t="e">
        <f>VLOOKUP(A671,Recon!A:B,2,FALSE)</f>
        <v>#N/A</v>
      </c>
      <c r="F671" s="36" t="e">
        <f t="shared" si="10"/>
        <v>#N/A</v>
      </c>
    </row>
    <row r="672" spans="2:6" x14ac:dyDescent="0.2">
      <c r="B672" s="44" t="e">
        <f>VLOOKUP(A672,Recon!A:B,2,FALSE)</f>
        <v>#N/A</v>
      </c>
      <c r="F672" s="36" t="e">
        <f t="shared" ref="F672:F699" si="11">B672&amp;E672</f>
        <v>#N/A</v>
      </c>
    </row>
    <row r="673" spans="2:6" x14ac:dyDescent="0.2">
      <c r="B673" s="44" t="e">
        <f>VLOOKUP(A673,Recon!A:B,2,FALSE)</f>
        <v>#N/A</v>
      </c>
      <c r="F673" s="36" t="e">
        <f t="shared" si="11"/>
        <v>#N/A</v>
      </c>
    </row>
    <row r="674" spans="2:6" x14ac:dyDescent="0.2">
      <c r="B674" s="44" t="e">
        <f>VLOOKUP(A674,Recon!A:B,2,FALSE)</f>
        <v>#N/A</v>
      </c>
      <c r="F674" s="36" t="e">
        <f t="shared" si="11"/>
        <v>#N/A</v>
      </c>
    </row>
    <row r="675" spans="2:6" x14ac:dyDescent="0.2">
      <c r="B675" s="44" t="e">
        <f>VLOOKUP(A675,Recon!A:B,2,FALSE)</f>
        <v>#N/A</v>
      </c>
      <c r="F675" s="36" t="e">
        <f t="shared" si="11"/>
        <v>#N/A</v>
      </c>
    </row>
    <row r="676" spans="2:6" x14ac:dyDescent="0.2">
      <c r="B676" s="44" t="e">
        <f>VLOOKUP(A676,Recon!A:B,2,FALSE)</f>
        <v>#N/A</v>
      </c>
      <c r="F676" s="36" t="e">
        <f t="shared" si="11"/>
        <v>#N/A</v>
      </c>
    </row>
    <row r="677" spans="2:6" x14ac:dyDescent="0.2">
      <c r="B677" s="44" t="e">
        <f>VLOOKUP(A677,Recon!A:B,2,FALSE)</f>
        <v>#N/A</v>
      </c>
      <c r="F677" s="36" t="e">
        <f t="shared" si="11"/>
        <v>#N/A</v>
      </c>
    </row>
    <row r="678" spans="2:6" x14ac:dyDescent="0.2">
      <c r="B678" s="44" t="e">
        <f>VLOOKUP(A678,Recon!A:B,2,FALSE)</f>
        <v>#N/A</v>
      </c>
      <c r="F678" s="36" t="e">
        <f t="shared" si="11"/>
        <v>#N/A</v>
      </c>
    </row>
    <row r="679" spans="2:6" x14ac:dyDescent="0.2">
      <c r="B679" s="44" t="e">
        <f>VLOOKUP(A679,Recon!A:B,2,FALSE)</f>
        <v>#N/A</v>
      </c>
      <c r="F679" s="36" t="e">
        <f t="shared" si="11"/>
        <v>#N/A</v>
      </c>
    </row>
    <row r="680" spans="2:6" x14ac:dyDescent="0.2">
      <c r="B680" s="44" t="e">
        <f>VLOOKUP(A680,Recon!A:B,2,FALSE)</f>
        <v>#N/A</v>
      </c>
      <c r="F680" s="36" t="e">
        <f t="shared" si="11"/>
        <v>#N/A</v>
      </c>
    </row>
    <row r="681" spans="2:6" x14ac:dyDescent="0.2">
      <c r="B681" s="44" t="e">
        <f>VLOOKUP(A681,Recon!A:B,2,FALSE)</f>
        <v>#N/A</v>
      </c>
      <c r="F681" s="36" t="e">
        <f t="shared" si="11"/>
        <v>#N/A</v>
      </c>
    </row>
    <row r="682" spans="2:6" x14ac:dyDescent="0.2">
      <c r="B682" s="44" t="e">
        <f>VLOOKUP(A682,Recon!A:B,2,FALSE)</f>
        <v>#N/A</v>
      </c>
      <c r="F682" s="36" t="e">
        <f t="shared" si="11"/>
        <v>#N/A</v>
      </c>
    </row>
    <row r="683" spans="2:6" x14ac:dyDescent="0.2">
      <c r="B683" s="44" t="e">
        <f>VLOOKUP(A683,Recon!A:B,2,FALSE)</f>
        <v>#N/A</v>
      </c>
      <c r="F683" s="36" t="e">
        <f t="shared" si="11"/>
        <v>#N/A</v>
      </c>
    </row>
    <row r="684" spans="2:6" x14ac:dyDescent="0.2">
      <c r="B684" s="44" t="e">
        <f>VLOOKUP(A684,Recon!A:B,2,FALSE)</f>
        <v>#N/A</v>
      </c>
      <c r="F684" s="36" t="e">
        <f t="shared" si="11"/>
        <v>#N/A</v>
      </c>
    </row>
    <row r="685" spans="2:6" x14ac:dyDescent="0.2">
      <c r="B685" s="44" t="e">
        <f>VLOOKUP(A685,Recon!A:B,2,FALSE)</f>
        <v>#N/A</v>
      </c>
      <c r="F685" s="36" t="e">
        <f t="shared" si="11"/>
        <v>#N/A</v>
      </c>
    </row>
    <row r="686" spans="2:6" x14ac:dyDescent="0.2">
      <c r="B686" s="44" t="e">
        <f>VLOOKUP(A686,Recon!A:B,2,FALSE)</f>
        <v>#N/A</v>
      </c>
      <c r="F686" s="36" t="e">
        <f t="shared" si="11"/>
        <v>#N/A</v>
      </c>
    </row>
    <row r="687" spans="2:6" x14ac:dyDescent="0.2">
      <c r="B687" s="44" t="e">
        <f>VLOOKUP(A687,Recon!A:B,2,FALSE)</f>
        <v>#N/A</v>
      </c>
      <c r="F687" s="36" t="e">
        <f t="shared" si="11"/>
        <v>#N/A</v>
      </c>
    </row>
    <row r="688" spans="2:6" x14ac:dyDescent="0.2">
      <c r="B688" s="44" t="e">
        <f>VLOOKUP(A688,Recon!A:B,2,FALSE)</f>
        <v>#N/A</v>
      </c>
      <c r="F688" s="36" t="e">
        <f t="shared" si="11"/>
        <v>#N/A</v>
      </c>
    </row>
    <row r="689" spans="2:6" x14ac:dyDescent="0.2">
      <c r="B689" s="44" t="e">
        <f>VLOOKUP(A689,Recon!A:B,2,FALSE)</f>
        <v>#N/A</v>
      </c>
      <c r="F689" s="36" t="e">
        <f t="shared" si="11"/>
        <v>#N/A</v>
      </c>
    </row>
    <row r="690" spans="2:6" x14ac:dyDescent="0.2">
      <c r="B690" s="44" t="e">
        <f>VLOOKUP(A690,Recon!A:B,2,FALSE)</f>
        <v>#N/A</v>
      </c>
      <c r="F690" s="36" t="e">
        <f t="shared" si="11"/>
        <v>#N/A</v>
      </c>
    </row>
    <row r="691" spans="2:6" x14ac:dyDescent="0.2">
      <c r="B691" s="44" t="e">
        <f>VLOOKUP(A691,Recon!A:B,2,FALSE)</f>
        <v>#N/A</v>
      </c>
      <c r="F691" s="36" t="e">
        <f t="shared" si="11"/>
        <v>#N/A</v>
      </c>
    </row>
    <row r="692" spans="2:6" x14ac:dyDescent="0.2">
      <c r="B692" s="44" t="e">
        <f>VLOOKUP(A692,Recon!A:B,2,FALSE)</f>
        <v>#N/A</v>
      </c>
      <c r="F692" s="36" t="e">
        <f t="shared" si="11"/>
        <v>#N/A</v>
      </c>
    </row>
    <row r="693" spans="2:6" x14ac:dyDescent="0.2">
      <c r="B693" s="44" t="e">
        <f>VLOOKUP(A693,Recon!A:B,2,FALSE)</f>
        <v>#N/A</v>
      </c>
      <c r="F693" s="36" t="e">
        <f t="shared" si="11"/>
        <v>#N/A</v>
      </c>
    </row>
    <row r="694" spans="2:6" x14ac:dyDescent="0.2">
      <c r="B694" s="44" t="e">
        <f>VLOOKUP(A694,Recon!A:B,2,FALSE)</f>
        <v>#N/A</v>
      </c>
      <c r="F694" s="36" t="e">
        <f t="shared" si="11"/>
        <v>#N/A</v>
      </c>
    </row>
    <row r="695" spans="2:6" x14ac:dyDescent="0.2">
      <c r="B695" s="44" t="e">
        <f>VLOOKUP(A695,Recon!A:B,2,FALSE)</f>
        <v>#N/A</v>
      </c>
      <c r="F695" s="36" t="e">
        <f t="shared" si="11"/>
        <v>#N/A</v>
      </c>
    </row>
    <row r="696" spans="2:6" x14ac:dyDescent="0.2">
      <c r="B696" s="44" t="e">
        <f>VLOOKUP(A696,Recon!A:B,2,FALSE)</f>
        <v>#N/A</v>
      </c>
      <c r="F696" s="36" t="e">
        <f t="shared" si="11"/>
        <v>#N/A</v>
      </c>
    </row>
    <row r="697" spans="2:6" x14ac:dyDescent="0.2">
      <c r="B697" s="44" t="e">
        <f>VLOOKUP(A697,Recon!A:B,2,FALSE)</f>
        <v>#N/A</v>
      </c>
      <c r="F697" s="36" t="e">
        <f t="shared" si="11"/>
        <v>#N/A</v>
      </c>
    </row>
    <row r="698" spans="2:6" x14ac:dyDescent="0.2">
      <c r="B698" s="44" t="e">
        <f>VLOOKUP(A698,Recon!A:B,2,FALSE)</f>
        <v>#N/A</v>
      </c>
      <c r="F698" s="36" t="e">
        <f t="shared" si="11"/>
        <v>#N/A</v>
      </c>
    </row>
    <row r="699" spans="2:6" x14ac:dyDescent="0.2">
      <c r="B699" s="44" t="e">
        <f>VLOOKUP(A699,Recon!A:B,2,FALSE)</f>
        <v>#N/A</v>
      </c>
      <c r="F699" s="36" t="e">
        <f t="shared" si="11"/>
        <v>#N/A</v>
      </c>
    </row>
    <row r="700" spans="2:6" x14ac:dyDescent="0.2">
      <c r="B700" s="44"/>
    </row>
  </sheetData>
  <autoFilter ref="A1:H699" xr:uid="{00000000-0009-0000-0000-000006000000}">
    <sortState xmlns:xlrd2="http://schemas.microsoft.com/office/spreadsheetml/2017/richdata2" ref="A2:F518">
      <sortCondition ref="D1:D427"/>
    </sortState>
  </autoFilter>
  <phoneticPr fontId="43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67"/>
  <sheetViews>
    <sheetView zoomScale="85" zoomScaleNormal="85" workbookViewId="0">
      <pane ySplit="1" topLeftCell="A53" activePane="bottomLeft" state="frozen"/>
      <selection pane="bottomLeft" activeCell="G66" sqref="G66"/>
    </sheetView>
  </sheetViews>
  <sheetFormatPr defaultColWidth="58.7109375" defaultRowHeight="15" x14ac:dyDescent="0.25"/>
  <cols>
    <col min="1" max="1" width="7.7109375" style="2" bestFit="1" customWidth="1"/>
    <col min="2" max="2" width="22.85546875" style="2" bestFit="1" customWidth="1"/>
    <col min="3" max="3" width="13.85546875" style="2" bestFit="1" customWidth="1"/>
    <col min="4" max="4" width="15.5703125" style="2" bestFit="1" customWidth="1"/>
    <col min="5" max="5" width="14.5703125" style="2" bestFit="1" customWidth="1"/>
    <col min="6" max="6" width="14.28515625" style="2" bestFit="1" customWidth="1"/>
    <col min="7" max="7" width="22.5703125" style="2" bestFit="1" customWidth="1"/>
    <col min="8" max="8" width="18" style="2" bestFit="1" customWidth="1"/>
    <col min="9" max="9" width="11.42578125" style="2" bestFit="1" customWidth="1"/>
    <col min="10" max="16384" width="58.7109375" style="2"/>
  </cols>
  <sheetData>
    <row r="1" spans="1:9" x14ac:dyDescent="0.25">
      <c r="A1" s="186" t="s">
        <v>3344</v>
      </c>
      <c r="B1" s="186" t="s">
        <v>3377</v>
      </c>
      <c r="C1" s="186" t="s">
        <v>3376</v>
      </c>
      <c r="D1" s="186" t="s">
        <v>3398</v>
      </c>
      <c r="E1" s="186" t="s">
        <v>183</v>
      </c>
      <c r="F1" s="186" t="s">
        <v>3381</v>
      </c>
      <c r="G1" s="186" t="s">
        <v>3345</v>
      </c>
      <c r="H1" s="185" t="s">
        <v>3399</v>
      </c>
      <c r="I1" s="185" t="s">
        <v>3400</v>
      </c>
    </row>
    <row r="2" spans="1:9" x14ac:dyDescent="0.25">
      <c r="A2" s="223" t="s">
        <v>3382</v>
      </c>
      <c r="B2" s="223" t="s">
        <v>3346</v>
      </c>
      <c r="C2" s="223" t="s">
        <v>66</v>
      </c>
      <c r="D2" s="223" t="s">
        <v>3401</v>
      </c>
      <c r="E2" s="224">
        <v>1445884</v>
      </c>
      <c r="F2" s="224">
        <v>1445884</v>
      </c>
      <c r="G2" s="224">
        <v>0</v>
      </c>
      <c r="H2" s="187">
        <v>0</v>
      </c>
      <c r="I2" s="187">
        <v>0</v>
      </c>
    </row>
    <row r="3" spans="1:9" x14ac:dyDescent="0.25">
      <c r="A3" s="223" t="s">
        <v>3382</v>
      </c>
      <c r="B3" s="223" t="s">
        <v>3346</v>
      </c>
      <c r="C3" s="223" t="s">
        <v>68</v>
      </c>
      <c r="D3" s="223" t="s">
        <v>3401</v>
      </c>
      <c r="E3" s="224">
        <v>6579601</v>
      </c>
      <c r="F3" s="224">
        <v>6579601</v>
      </c>
      <c r="G3" s="224">
        <v>0</v>
      </c>
      <c r="H3" s="187">
        <v>0</v>
      </c>
      <c r="I3" s="187">
        <v>0</v>
      </c>
    </row>
    <row r="4" spans="1:9" x14ac:dyDescent="0.25">
      <c r="A4" s="223" t="s">
        <v>3382</v>
      </c>
      <c r="B4" s="223" t="s">
        <v>3346</v>
      </c>
      <c r="C4" s="223" t="s">
        <v>70</v>
      </c>
      <c r="D4" s="223" t="s">
        <v>3401</v>
      </c>
      <c r="E4" s="224">
        <v>1449072</v>
      </c>
      <c r="F4" s="224">
        <v>1449072</v>
      </c>
      <c r="G4" s="224">
        <v>0</v>
      </c>
      <c r="H4" s="187">
        <v>0</v>
      </c>
      <c r="I4" s="187">
        <v>0</v>
      </c>
    </row>
    <row r="5" spans="1:9" x14ac:dyDescent="0.25">
      <c r="A5" s="223" t="s">
        <v>3382</v>
      </c>
      <c r="B5" s="223" t="s">
        <v>3346</v>
      </c>
      <c r="C5" s="223" t="s">
        <v>72</v>
      </c>
      <c r="D5" s="223" t="s">
        <v>3401</v>
      </c>
      <c r="E5" s="224">
        <v>2434358</v>
      </c>
      <c r="F5" s="224">
        <v>2434358</v>
      </c>
      <c r="G5" s="224">
        <v>0</v>
      </c>
      <c r="H5" s="187">
        <v>0</v>
      </c>
      <c r="I5" s="187">
        <v>0</v>
      </c>
    </row>
    <row r="6" spans="1:9" x14ac:dyDescent="0.25">
      <c r="A6" s="223" t="s">
        <v>3382</v>
      </c>
      <c r="B6" s="223" t="s">
        <v>3346</v>
      </c>
      <c r="C6" s="223" t="s">
        <v>74</v>
      </c>
      <c r="D6" s="223" t="s">
        <v>3401</v>
      </c>
      <c r="E6" s="224">
        <v>2049769</v>
      </c>
      <c r="F6" s="224">
        <v>2049769</v>
      </c>
      <c r="G6" s="224">
        <v>0</v>
      </c>
      <c r="H6" s="187">
        <v>0</v>
      </c>
      <c r="I6" s="187">
        <v>0</v>
      </c>
    </row>
    <row r="7" spans="1:9" x14ac:dyDescent="0.25">
      <c r="A7" s="223" t="s">
        <v>3382</v>
      </c>
      <c r="B7" s="223" t="s">
        <v>3346</v>
      </c>
      <c r="C7" s="223" t="s">
        <v>76</v>
      </c>
      <c r="D7" s="223" t="s">
        <v>3401</v>
      </c>
      <c r="E7" s="224">
        <v>705743</v>
      </c>
      <c r="F7" s="224">
        <v>705743</v>
      </c>
      <c r="G7" s="224">
        <v>0</v>
      </c>
      <c r="H7" s="187">
        <v>0</v>
      </c>
      <c r="I7" s="187">
        <v>0</v>
      </c>
    </row>
    <row r="8" spans="1:9" x14ac:dyDescent="0.25">
      <c r="A8" s="223" t="s">
        <v>3382</v>
      </c>
      <c r="B8" s="223" t="s">
        <v>3346</v>
      </c>
      <c r="C8" s="223" t="s">
        <v>78</v>
      </c>
      <c r="D8" s="223" t="s">
        <v>3401</v>
      </c>
      <c r="E8" s="224">
        <v>332577</v>
      </c>
      <c r="F8" s="224">
        <v>332577</v>
      </c>
      <c r="G8" s="224">
        <v>0</v>
      </c>
      <c r="H8" s="187">
        <v>0</v>
      </c>
      <c r="I8" s="187">
        <v>0</v>
      </c>
    </row>
    <row r="9" spans="1:9" x14ac:dyDescent="0.25">
      <c r="A9" s="223" t="s">
        <v>3382</v>
      </c>
      <c r="B9" s="223" t="s">
        <v>3346</v>
      </c>
      <c r="C9" s="223" t="s">
        <v>80</v>
      </c>
      <c r="D9" s="223" t="s">
        <v>3401</v>
      </c>
      <c r="E9" s="224">
        <v>9300264</v>
      </c>
      <c r="F9" s="224">
        <v>9300264</v>
      </c>
      <c r="G9" s="224">
        <v>0</v>
      </c>
      <c r="H9" s="187">
        <v>0</v>
      </c>
      <c r="I9" s="187">
        <v>0</v>
      </c>
    </row>
    <row r="10" spans="1:9" x14ac:dyDescent="0.25">
      <c r="A10" s="223" t="s">
        <v>3382</v>
      </c>
      <c r="B10" s="223" t="s">
        <v>3346</v>
      </c>
      <c r="C10" s="223" t="s">
        <v>82</v>
      </c>
      <c r="D10" s="223" t="s">
        <v>3401</v>
      </c>
      <c r="E10" s="224">
        <v>2680782</v>
      </c>
      <c r="F10" s="224">
        <v>2680782</v>
      </c>
      <c r="G10" s="224">
        <v>0</v>
      </c>
      <c r="H10" s="187">
        <v>0</v>
      </c>
      <c r="I10" s="187">
        <v>0</v>
      </c>
    </row>
    <row r="11" spans="1:9" x14ac:dyDescent="0.25">
      <c r="A11" s="223" t="s">
        <v>3382</v>
      </c>
      <c r="B11" s="223" t="s">
        <v>3346</v>
      </c>
      <c r="C11" s="223" t="s">
        <v>84</v>
      </c>
      <c r="D11" s="223" t="s">
        <v>3401</v>
      </c>
      <c r="E11" s="224">
        <v>7435328</v>
      </c>
      <c r="F11" s="224">
        <v>7435328</v>
      </c>
      <c r="G11" s="224">
        <v>0</v>
      </c>
      <c r="H11" s="187">
        <v>0</v>
      </c>
      <c r="I11" s="187">
        <v>0</v>
      </c>
    </row>
    <row r="12" spans="1:9" x14ac:dyDescent="0.25">
      <c r="A12" s="223" t="s">
        <v>3382</v>
      </c>
      <c r="B12" s="223" t="s">
        <v>3346</v>
      </c>
      <c r="C12" s="223" t="s">
        <v>86</v>
      </c>
      <c r="D12" s="223" t="s">
        <v>3401</v>
      </c>
      <c r="E12" s="224">
        <v>4633370</v>
      </c>
      <c r="F12" s="224">
        <v>4633370</v>
      </c>
      <c r="G12" s="224">
        <v>0</v>
      </c>
      <c r="H12" s="187">
        <v>0</v>
      </c>
      <c r="I12" s="187">
        <v>0</v>
      </c>
    </row>
    <row r="13" spans="1:9" x14ac:dyDescent="0.25">
      <c r="A13" s="223" t="s">
        <v>3382</v>
      </c>
      <c r="B13" s="223" t="s">
        <v>3346</v>
      </c>
      <c r="C13" s="223" t="s">
        <v>88</v>
      </c>
      <c r="D13" s="223" t="s">
        <v>3401</v>
      </c>
      <c r="E13" s="224">
        <v>5464249</v>
      </c>
      <c r="F13" s="224">
        <v>5464249</v>
      </c>
      <c r="G13" s="224">
        <v>0</v>
      </c>
      <c r="H13" s="187">
        <v>0</v>
      </c>
      <c r="I13" s="187">
        <v>0</v>
      </c>
    </row>
    <row r="14" spans="1:9" x14ac:dyDescent="0.25">
      <c r="A14" s="223" t="s">
        <v>3382</v>
      </c>
      <c r="B14" s="223" t="s">
        <v>3346</v>
      </c>
      <c r="C14" s="223" t="s">
        <v>90</v>
      </c>
      <c r="D14" s="223" t="s">
        <v>3401</v>
      </c>
      <c r="E14" s="224">
        <v>936821</v>
      </c>
      <c r="F14" s="224">
        <v>936821</v>
      </c>
      <c r="G14" s="224">
        <v>0</v>
      </c>
      <c r="H14" s="187">
        <v>0</v>
      </c>
      <c r="I14" s="187">
        <v>0</v>
      </c>
    </row>
    <row r="15" spans="1:9" x14ac:dyDescent="0.25">
      <c r="A15" s="223" t="s">
        <v>3382</v>
      </c>
      <c r="B15" s="223" t="s">
        <v>3346</v>
      </c>
      <c r="C15" s="223" t="s">
        <v>92</v>
      </c>
      <c r="D15" s="223" t="s">
        <v>3401</v>
      </c>
      <c r="E15" s="224">
        <v>16997561</v>
      </c>
      <c r="F15" s="224">
        <v>16997561</v>
      </c>
      <c r="G15" s="224">
        <v>0</v>
      </c>
      <c r="H15" s="187">
        <v>0</v>
      </c>
      <c r="I15" s="187">
        <v>0</v>
      </c>
    </row>
    <row r="16" spans="1:9" x14ac:dyDescent="0.25">
      <c r="A16" s="223" t="s">
        <v>3382</v>
      </c>
      <c r="B16" s="223" t="s">
        <v>3346</v>
      </c>
      <c r="C16" s="223" t="s">
        <v>95</v>
      </c>
      <c r="D16" s="223" t="s">
        <v>3401</v>
      </c>
      <c r="E16" s="224">
        <v>9158950</v>
      </c>
      <c r="F16" s="224">
        <v>9158950</v>
      </c>
      <c r="G16" s="224">
        <v>0</v>
      </c>
      <c r="H16" s="187">
        <v>0</v>
      </c>
      <c r="I16" s="187">
        <v>0</v>
      </c>
    </row>
    <row r="17" spans="1:9" x14ac:dyDescent="0.25">
      <c r="A17" s="223" t="s">
        <v>3382</v>
      </c>
      <c r="B17" s="223" t="s">
        <v>3346</v>
      </c>
      <c r="C17" s="223" t="s">
        <v>1061</v>
      </c>
      <c r="D17" s="223" t="s">
        <v>3401</v>
      </c>
      <c r="E17" s="224">
        <v>1172351</v>
      </c>
      <c r="F17" s="224">
        <v>1172351</v>
      </c>
      <c r="G17" s="224">
        <v>0</v>
      </c>
      <c r="H17" s="187">
        <v>0</v>
      </c>
      <c r="I17" s="187">
        <v>0</v>
      </c>
    </row>
    <row r="18" spans="1:9" x14ac:dyDescent="0.25">
      <c r="A18" s="223" t="s">
        <v>3382</v>
      </c>
      <c r="B18" s="223" t="s">
        <v>3346</v>
      </c>
      <c r="C18" s="223" t="s">
        <v>1065</v>
      </c>
      <c r="D18" s="223" t="s">
        <v>3401</v>
      </c>
      <c r="E18" s="224">
        <v>420101</v>
      </c>
      <c r="F18" s="224">
        <v>420101</v>
      </c>
      <c r="G18" s="224">
        <v>0</v>
      </c>
      <c r="H18" s="187">
        <v>0</v>
      </c>
      <c r="I18" s="187">
        <v>0</v>
      </c>
    </row>
    <row r="19" spans="1:9" x14ac:dyDescent="0.25">
      <c r="A19" s="223" t="s">
        <v>3382</v>
      </c>
      <c r="B19" s="223" t="s">
        <v>3346</v>
      </c>
      <c r="C19" s="223" t="s">
        <v>97</v>
      </c>
      <c r="D19" s="223" t="s">
        <v>3401</v>
      </c>
      <c r="E19" s="224">
        <v>2323154</v>
      </c>
      <c r="F19" s="224">
        <v>2323154</v>
      </c>
      <c r="G19" s="224">
        <v>0</v>
      </c>
      <c r="H19" s="187">
        <v>0</v>
      </c>
      <c r="I19" s="187">
        <v>0</v>
      </c>
    </row>
    <row r="20" spans="1:9" x14ac:dyDescent="0.25">
      <c r="A20" s="223" t="s">
        <v>3382</v>
      </c>
      <c r="B20" s="223" t="s">
        <v>3346</v>
      </c>
      <c r="C20" s="223" t="s">
        <v>99</v>
      </c>
      <c r="D20" s="223" t="s">
        <v>3401</v>
      </c>
      <c r="E20" s="224">
        <v>1740141</v>
      </c>
      <c r="F20" s="224">
        <v>1740141</v>
      </c>
      <c r="G20" s="224">
        <v>0</v>
      </c>
      <c r="H20" s="187">
        <v>0</v>
      </c>
      <c r="I20" s="187">
        <v>0</v>
      </c>
    </row>
    <row r="21" spans="1:9" x14ac:dyDescent="0.25">
      <c r="A21" s="223" t="s">
        <v>3382</v>
      </c>
      <c r="B21" s="223" t="s">
        <v>3346</v>
      </c>
      <c r="C21" s="223" t="s">
        <v>101</v>
      </c>
      <c r="D21" s="223" t="s">
        <v>3401</v>
      </c>
      <c r="E21" s="224">
        <v>1306960</v>
      </c>
      <c r="F21" s="224">
        <v>1306960</v>
      </c>
      <c r="G21" s="224">
        <v>0</v>
      </c>
      <c r="H21" s="187">
        <v>0</v>
      </c>
      <c r="I21" s="187">
        <v>0</v>
      </c>
    </row>
    <row r="22" spans="1:9" x14ac:dyDescent="0.25">
      <c r="A22" s="223" t="s">
        <v>3382</v>
      </c>
      <c r="B22" s="223" t="s">
        <v>3346</v>
      </c>
      <c r="C22" s="223" t="s">
        <v>103</v>
      </c>
      <c r="D22" s="223" t="s">
        <v>3401</v>
      </c>
      <c r="E22" s="224">
        <v>5499235</v>
      </c>
      <c r="F22" s="224">
        <v>5499235</v>
      </c>
      <c r="G22" s="224">
        <v>0</v>
      </c>
      <c r="H22" s="187">
        <v>0</v>
      </c>
      <c r="I22" s="187">
        <v>0</v>
      </c>
    </row>
    <row r="23" spans="1:9" x14ac:dyDescent="0.25">
      <c r="A23" s="223" t="s">
        <v>3382</v>
      </c>
      <c r="B23" s="223" t="s">
        <v>3346</v>
      </c>
      <c r="C23" s="223" t="s">
        <v>105</v>
      </c>
      <c r="D23" s="223" t="s">
        <v>3401</v>
      </c>
      <c r="E23" s="224">
        <v>728599</v>
      </c>
      <c r="F23" s="224">
        <v>728599</v>
      </c>
      <c r="G23" s="224">
        <v>0</v>
      </c>
      <c r="H23" s="187">
        <v>0</v>
      </c>
      <c r="I23" s="187">
        <v>0</v>
      </c>
    </row>
    <row r="24" spans="1:9" x14ac:dyDescent="0.25">
      <c r="A24" s="223" t="s">
        <v>3382</v>
      </c>
      <c r="B24" s="223" t="s">
        <v>3346</v>
      </c>
      <c r="C24" s="223" t="s">
        <v>107</v>
      </c>
      <c r="D24" s="223" t="s">
        <v>3401</v>
      </c>
      <c r="E24" s="224">
        <v>3460344</v>
      </c>
      <c r="F24" s="224">
        <v>3460344</v>
      </c>
      <c r="G24" s="224">
        <v>0</v>
      </c>
      <c r="H24" s="187">
        <v>0</v>
      </c>
      <c r="I24" s="187">
        <v>0</v>
      </c>
    </row>
    <row r="25" spans="1:9" x14ac:dyDescent="0.25">
      <c r="A25" s="223" t="s">
        <v>3382</v>
      </c>
      <c r="B25" s="223" t="s">
        <v>3346</v>
      </c>
      <c r="C25" s="223" t="s">
        <v>109</v>
      </c>
      <c r="D25" s="223" t="s">
        <v>3401</v>
      </c>
      <c r="E25" s="224">
        <v>942488</v>
      </c>
      <c r="F25" s="224">
        <v>942488</v>
      </c>
      <c r="G25" s="224">
        <v>0</v>
      </c>
      <c r="H25" s="187">
        <v>0</v>
      </c>
      <c r="I25" s="187">
        <v>0</v>
      </c>
    </row>
    <row r="26" spans="1:9" x14ac:dyDescent="0.25">
      <c r="A26" s="223" t="s">
        <v>3382</v>
      </c>
      <c r="B26" s="223" t="s">
        <v>3346</v>
      </c>
      <c r="C26" s="223" t="s">
        <v>111</v>
      </c>
      <c r="D26" s="223" t="s">
        <v>3401</v>
      </c>
      <c r="E26" s="224">
        <v>3145361</v>
      </c>
      <c r="F26" s="224">
        <v>3145361</v>
      </c>
      <c r="G26" s="224">
        <v>0</v>
      </c>
      <c r="H26" s="187">
        <v>0</v>
      </c>
      <c r="I26" s="187">
        <v>0</v>
      </c>
    </row>
    <row r="27" spans="1:9" x14ac:dyDescent="0.25">
      <c r="A27" s="223" t="s">
        <v>3382</v>
      </c>
      <c r="B27" s="223" t="s">
        <v>3346</v>
      </c>
      <c r="C27" s="223" t="s">
        <v>113</v>
      </c>
      <c r="D27" s="223" t="s">
        <v>3401</v>
      </c>
      <c r="E27" s="224">
        <v>851862</v>
      </c>
      <c r="F27" s="224">
        <v>851862</v>
      </c>
      <c r="G27" s="224">
        <v>0</v>
      </c>
      <c r="H27" s="187">
        <v>0</v>
      </c>
      <c r="I27" s="187">
        <v>0</v>
      </c>
    </row>
    <row r="28" spans="1:9" x14ac:dyDescent="0.25">
      <c r="A28" s="223" t="s">
        <v>3382</v>
      </c>
      <c r="B28" s="223" t="s">
        <v>3346</v>
      </c>
      <c r="C28" s="223" t="s">
        <v>115</v>
      </c>
      <c r="D28" s="223" t="s">
        <v>3401</v>
      </c>
      <c r="E28" s="224">
        <v>789565</v>
      </c>
      <c r="F28" s="224">
        <v>789565</v>
      </c>
      <c r="G28" s="224">
        <v>0</v>
      </c>
      <c r="H28" s="187">
        <v>0</v>
      </c>
      <c r="I28" s="187">
        <v>0</v>
      </c>
    </row>
    <row r="29" spans="1:9" x14ac:dyDescent="0.25">
      <c r="A29" s="223" t="s">
        <v>3382</v>
      </c>
      <c r="B29" s="223" t="s">
        <v>3346</v>
      </c>
      <c r="C29" s="223" t="s">
        <v>117</v>
      </c>
      <c r="D29" s="223" t="s">
        <v>3401</v>
      </c>
      <c r="E29" s="224">
        <v>323584</v>
      </c>
      <c r="F29" s="224">
        <v>323584</v>
      </c>
      <c r="G29" s="224">
        <v>0</v>
      </c>
      <c r="H29" s="187">
        <v>0</v>
      </c>
      <c r="I29" s="187">
        <v>0</v>
      </c>
    </row>
    <row r="30" spans="1:9" x14ac:dyDescent="0.25">
      <c r="A30" s="223" t="s">
        <v>3382</v>
      </c>
      <c r="B30" s="223" t="s">
        <v>3346</v>
      </c>
      <c r="C30" s="223" t="s">
        <v>119</v>
      </c>
      <c r="D30" s="223" t="s">
        <v>3401</v>
      </c>
      <c r="E30" s="224">
        <v>14838678</v>
      </c>
      <c r="F30" s="224">
        <v>14838678</v>
      </c>
      <c r="G30" s="224">
        <v>0</v>
      </c>
      <c r="H30" s="187">
        <v>0</v>
      </c>
      <c r="I30" s="187">
        <v>0</v>
      </c>
    </row>
    <row r="31" spans="1:9" x14ac:dyDescent="0.25">
      <c r="A31" s="223" t="s">
        <v>3382</v>
      </c>
      <c r="B31" s="223" t="s">
        <v>3346</v>
      </c>
      <c r="C31" s="223" t="s">
        <v>3351</v>
      </c>
      <c r="D31" s="223" t="s">
        <v>3401</v>
      </c>
      <c r="E31" s="224">
        <v>895087</v>
      </c>
      <c r="F31" s="224">
        <v>895087</v>
      </c>
      <c r="G31" s="224">
        <v>0</v>
      </c>
      <c r="H31" s="187">
        <v>0</v>
      </c>
      <c r="I31" s="187">
        <v>0</v>
      </c>
    </row>
    <row r="32" spans="1:9" x14ac:dyDescent="0.25">
      <c r="A32" s="223" t="s">
        <v>3382</v>
      </c>
      <c r="B32" s="223" t="s">
        <v>3346</v>
      </c>
      <c r="C32" s="223" t="s">
        <v>121</v>
      </c>
      <c r="D32" s="223" t="s">
        <v>3401</v>
      </c>
      <c r="E32" s="224">
        <v>4806210</v>
      </c>
      <c r="F32" s="224">
        <v>4806210</v>
      </c>
      <c r="G32" s="224">
        <v>0</v>
      </c>
      <c r="H32" s="187">
        <v>0</v>
      </c>
      <c r="I32" s="187">
        <v>0</v>
      </c>
    </row>
    <row r="33" spans="1:9" x14ac:dyDescent="0.25">
      <c r="A33" s="223" t="s">
        <v>3382</v>
      </c>
      <c r="B33" s="223" t="s">
        <v>3346</v>
      </c>
      <c r="C33" s="223" t="s">
        <v>123</v>
      </c>
      <c r="D33" s="223" t="s">
        <v>3401</v>
      </c>
      <c r="E33" s="224">
        <v>3005531</v>
      </c>
      <c r="F33" s="224">
        <v>3005531</v>
      </c>
      <c r="G33" s="224">
        <v>0</v>
      </c>
      <c r="H33" s="187">
        <v>0</v>
      </c>
      <c r="I33" s="187">
        <v>0</v>
      </c>
    </row>
    <row r="34" spans="1:9" x14ac:dyDescent="0.25">
      <c r="A34" s="223" t="s">
        <v>3382</v>
      </c>
      <c r="B34" s="223" t="s">
        <v>3346</v>
      </c>
      <c r="C34" s="223" t="s">
        <v>125</v>
      </c>
      <c r="D34" s="223" t="s">
        <v>3401</v>
      </c>
      <c r="E34" s="224">
        <v>238303</v>
      </c>
      <c r="F34" s="224">
        <v>238303</v>
      </c>
      <c r="G34" s="224">
        <v>0</v>
      </c>
      <c r="H34" s="187">
        <v>0</v>
      </c>
      <c r="I34" s="187">
        <v>0</v>
      </c>
    </row>
    <row r="35" spans="1:9" x14ac:dyDescent="0.25">
      <c r="A35" s="223" t="s">
        <v>3382</v>
      </c>
      <c r="B35" s="223" t="s">
        <v>3346</v>
      </c>
      <c r="C35" s="223" t="s">
        <v>127</v>
      </c>
      <c r="D35" s="223" t="s">
        <v>3401</v>
      </c>
      <c r="E35" s="224">
        <v>516936</v>
      </c>
      <c r="F35" s="224">
        <v>516936</v>
      </c>
      <c r="G35" s="224">
        <v>0</v>
      </c>
      <c r="H35" s="187">
        <v>0</v>
      </c>
      <c r="I35" s="187">
        <v>0</v>
      </c>
    </row>
    <row r="36" spans="1:9" x14ac:dyDescent="0.25">
      <c r="A36" s="223" t="s">
        <v>3382</v>
      </c>
      <c r="B36" s="223" t="s">
        <v>3346</v>
      </c>
      <c r="C36" s="223" t="s">
        <v>129</v>
      </c>
      <c r="D36" s="223" t="s">
        <v>3401</v>
      </c>
      <c r="E36" s="224">
        <v>4220752</v>
      </c>
      <c r="F36" s="224">
        <v>4220752</v>
      </c>
      <c r="G36" s="224">
        <v>0</v>
      </c>
      <c r="H36" s="187">
        <v>0</v>
      </c>
      <c r="I36" s="187">
        <v>0</v>
      </c>
    </row>
    <row r="37" spans="1:9" x14ac:dyDescent="0.25">
      <c r="A37" s="223" t="s">
        <v>3382</v>
      </c>
      <c r="B37" s="223" t="s">
        <v>3346</v>
      </c>
      <c r="C37" s="223" t="s">
        <v>131</v>
      </c>
      <c r="D37" s="223" t="s">
        <v>3401</v>
      </c>
      <c r="E37" s="224">
        <v>459478</v>
      </c>
      <c r="F37" s="224">
        <v>459478</v>
      </c>
      <c r="G37" s="224">
        <v>0</v>
      </c>
      <c r="H37" s="187">
        <v>0</v>
      </c>
      <c r="I37" s="187">
        <v>0</v>
      </c>
    </row>
    <row r="38" spans="1:9" x14ac:dyDescent="0.25">
      <c r="A38" s="223" t="s">
        <v>3382</v>
      </c>
      <c r="B38" s="223" t="s">
        <v>3346</v>
      </c>
      <c r="C38" s="223" t="s">
        <v>133</v>
      </c>
      <c r="D38" s="223" t="s">
        <v>3401</v>
      </c>
      <c r="E38" s="224">
        <v>1137028</v>
      </c>
      <c r="F38" s="224">
        <v>1137028</v>
      </c>
      <c r="G38" s="224">
        <v>0</v>
      </c>
      <c r="H38" s="187">
        <v>0</v>
      </c>
      <c r="I38" s="187">
        <v>0</v>
      </c>
    </row>
    <row r="39" spans="1:9" x14ac:dyDescent="0.25">
      <c r="A39" s="223" t="s">
        <v>3382</v>
      </c>
      <c r="B39" s="223" t="s">
        <v>3346</v>
      </c>
      <c r="C39" s="223" t="s">
        <v>135</v>
      </c>
      <c r="D39" s="223" t="s">
        <v>3401</v>
      </c>
      <c r="E39" s="224">
        <v>649651</v>
      </c>
      <c r="F39" s="224">
        <v>649651</v>
      </c>
      <c r="G39" s="224">
        <v>0</v>
      </c>
      <c r="H39" s="187">
        <v>0</v>
      </c>
      <c r="I39" s="187">
        <v>0</v>
      </c>
    </row>
    <row r="40" spans="1:9" x14ac:dyDescent="0.25">
      <c r="A40" s="223" t="s">
        <v>3382</v>
      </c>
      <c r="B40" s="223" t="s">
        <v>3346</v>
      </c>
      <c r="C40" s="223" t="s">
        <v>3347</v>
      </c>
      <c r="D40" s="223" t="s">
        <v>3401</v>
      </c>
      <c r="E40" s="224">
        <v>233295</v>
      </c>
      <c r="F40" s="224">
        <v>233295</v>
      </c>
      <c r="G40" s="224">
        <v>0</v>
      </c>
      <c r="H40" s="187">
        <v>0</v>
      </c>
      <c r="I40" s="187">
        <v>0</v>
      </c>
    </row>
    <row r="41" spans="1:9" x14ac:dyDescent="0.25">
      <c r="A41" s="223" t="s">
        <v>3382</v>
      </c>
      <c r="B41" s="223" t="s">
        <v>3346</v>
      </c>
      <c r="C41" s="223" t="s">
        <v>137</v>
      </c>
      <c r="D41" s="223" t="s">
        <v>3401</v>
      </c>
      <c r="E41" s="224">
        <v>3387082</v>
      </c>
      <c r="F41" s="224">
        <v>3387082</v>
      </c>
      <c r="G41" s="224">
        <v>0</v>
      </c>
      <c r="H41" s="187">
        <v>0</v>
      </c>
      <c r="I41" s="187">
        <v>0</v>
      </c>
    </row>
    <row r="42" spans="1:9" x14ac:dyDescent="0.25">
      <c r="A42" s="223" t="s">
        <v>3382</v>
      </c>
      <c r="B42" s="223" t="s">
        <v>3346</v>
      </c>
      <c r="C42" s="223" t="s">
        <v>139</v>
      </c>
      <c r="D42" s="223" t="s">
        <v>3401</v>
      </c>
      <c r="E42" s="224">
        <v>1544377</v>
      </c>
      <c r="F42" s="224">
        <v>1544377</v>
      </c>
      <c r="G42" s="224">
        <v>0</v>
      </c>
      <c r="H42" s="187">
        <v>0</v>
      </c>
      <c r="I42" s="187">
        <v>0</v>
      </c>
    </row>
    <row r="43" spans="1:9" x14ac:dyDescent="0.25">
      <c r="A43" s="223" t="s">
        <v>3382</v>
      </c>
      <c r="B43" s="223" t="s">
        <v>3346</v>
      </c>
      <c r="C43" s="223" t="s">
        <v>3349</v>
      </c>
      <c r="D43" s="223" t="s">
        <v>3401</v>
      </c>
      <c r="E43" s="224">
        <v>553796</v>
      </c>
      <c r="F43" s="224">
        <v>553796</v>
      </c>
      <c r="G43" s="224">
        <v>0</v>
      </c>
      <c r="H43" s="187">
        <v>0</v>
      </c>
      <c r="I43" s="187">
        <v>0</v>
      </c>
    </row>
    <row r="44" spans="1:9" x14ac:dyDescent="0.25">
      <c r="A44" s="223" t="s">
        <v>3382</v>
      </c>
      <c r="B44" s="223" t="s">
        <v>3346</v>
      </c>
      <c r="C44" s="223" t="s">
        <v>141</v>
      </c>
      <c r="D44" s="223" t="s">
        <v>3401</v>
      </c>
      <c r="E44" s="224">
        <v>799330</v>
      </c>
      <c r="F44" s="224">
        <v>799330</v>
      </c>
      <c r="G44" s="224">
        <v>0</v>
      </c>
      <c r="H44" s="187">
        <v>0</v>
      </c>
      <c r="I44" s="187">
        <v>0</v>
      </c>
    </row>
    <row r="45" spans="1:9" x14ac:dyDescent="0.25">
      <c r="A45" s="223" t="s">
        <v>3382</v>
      </c>
      <c r="B45" s="223" t="s">
        <v>3346</v>
      </c>
      <c r="C45" s="223" t="s">
        <v>143</v>
      </c>
      <c r="D45" s="223" t="s">
        <v>3401</v>
      </c>
      <c r="E45" s="224">
        <v>595947</v>
      </c>
      <c r="F45" s="224">
        <v>595947</v>
      </c>
      <c r="G45" s="224">
        <v>0</v>
      </c>
      <c r="H45" s="187">
        <v>0</v>
      </c>
      <c r="I45" s="187">
        <v>0</v>
      </c>
    </row>
    <row r="46" spans="1:9" x14ac:dyDescent="0.25">
      <c r="A46" s="223" t="s">
        <v>3382</v>
      </c>
      <c r="B46" s="223" t="s">
        <v>3346</v>
      </c>
      <c r="C46" s="223" t="s">
        <v>145</v>
      </c>
      <c r="D46" s="223" t="s">
        <v>3401</v>
      </c>
      <c r="E46" s="224">
        <v>3951598</v>
      </c>
      <c r="F46" s="224">
        <v>3951598</v>
      </c>
      <c r="G46" s="224">
        <v>0</v>
      </c>
      <c r="H46" s="187">
        <v>0</v>
      </c>
      <c r="I46" s="187">
        <v>0</v>
      </c>
    </row>
    <row r="47" spans="1:9" x14ac:dyDescent="0.25">
      <c r="A47" s="223" t="s">
        <v>3382</v>
      </c>
      <c r="B47" s="223" t="s">
        <v>3346</v>
      </c>
      <c r="C47" s="223" t="s">
        <v>147</v>
      </c>
      <c r="D47" s="223" t="s">
        <v>3401</v>
      </c>
      <c r="E47" s="224">
        <v>1397689</v>
      </c>
      <c r="F47" s="224">
        <v>1397689</v>
      </c>
      <c r="G47" s="224">
        <v>0</v>
      </c>
      <c r="H47" s="187">
        <v>0</v>
      </c>
      <c r="I47" s="187">
        <v>0</v>
      </c>
    </row>
    <row r="48" spans="1:9" x14ac:dyDescent="0.25">
      <c r="A48" s="223" t="s">
        <v>3382</v>
      </c>
      <c r="B48" s="223" t="s">
        <v>3346</v>
      </c>
      <c r="C48" s="223" t="s">
        <v>149</v>
      </c>
      <c r="D48" s="223" t="s">
        <v>3401</v>
      </c>
      <c r="E48" s="224">
        <v>451252</v>
      </c>
      <c r="F48" s="224">
        <v>451252</v>
      </c>
      <c r="G48" s="224">
        <v>0</v>
      </c>
      <c r="H48" s="187">
        <v>0</v>
      </c>
      <c r="I48" s="187">
        <v>0</v>
      </c>
    </row>
    <row r="49" spans="1:9" x14ac:dyDescent="0.25">
      <c r="A49" s="223" t="s">
        <v>3382</v>
      </c>
      <c r="B49" s="223" t="s">
        <v>3346</v>
      </c>
      <c r="C49" s="223" t="s">
        <v>151</v>
      </c>
      <c r="D49" s="223" t="s">
        <v>3401</v>
      </c>
      <c r="E49" s="224">
        <v>631337</v>
      </c>
      <c r="F49" s="224">
        <v>631337</v>
      </c>
      <c r="G49" s="224">
        <v>0</v>
      </c>
      <c r="H49" s="187">
        <v>0</v>
      </c>
      <c r="I49" s="187">
        <v>0</v>
      </c>
    </row>
    <row r="50" spans="1:9" x14ac:dyDescent="0.25">
      <c r="A50" s="223" t="s">
        <v>3382</v>
      </c>
      <c r="B50" s="223" t="s">
        <v>3346</v>
      </c>
      <c r="C50" s="223" t="s">
        <v>153</v>
      </c>
      <c r="D50" s="223" t="s">
        <v>3401</v>
      </c>
      <c r="E50" s="224">
        <v>910800</v>
      </c>
      <c r="F50" s="224">
        <v>910800</v>
      </c>
      <c r="G50" s="224">
        <v>0</v>
      </c>
      <c r="H50" s="187">
        <v>0</v>
      </c>
      <c r="I50" s="187">
        <v>0</v>
      </c>
    </row>
    <row r="51" spans="1:9" x14ac:dyDescent="0.25">
      <c r="A51" s="223" t="s">
        <v>3382</v>
      </c>
      <c r="B51" s="223" t="s">
        <v>3346</v>
      </c>
      <c r="C51" s="223" t="s">
        <v>155</v>
      </c>
      <c r="D51" s="223" t="s">
        <v>3401</v>
      </c>
      <c r="E51" s="224">
        <v>961277</v>
      </c>
      <c r="F51" s="224">
        <v>961277</v>
      </c>
      <c r="G51" s="224">
        <v>0</v>
      </c>
      <c r="H51" s="187">
        <v>0</v>
      </c>
      <c r="I51" s="187">
        <v>0</v>
      </c>
    </row>
    <row r="52" spans="1:9" x14ac:dyDescent="0.25">
      <c r="A52" s="223" t="s">
        <v>3382</v>
      </c>
      <c r="B52" s="223" t="s">
        <v>3346</v>
      </c>
      <c r="C52" s="223" t="s">
        <v>157</v>
      </c>
      <c r="D52" s="223" t="s">
        <v>3401</v>
      </c>
      <c r="E52" s="224">
        <v>894698</v>
      </c>
      <c r="F52" s="224">
        <v>894698</v>
      </c>
      <c r="G52" s="224">
        <v>0</v>
      </c>
      <c r="H52" s="187">
        <v>0</v>
      </c>
      <c r="I52" s="187">
        <v>0</v>
      </c>
    </row>
    <row r="53" spans="1:9" x14ac:dyDescent="0.25">
      <c r="A53" s="223" t="s">
        <v>3382</v>
      </c>
      <c r="B53" s="223" t="s">
        <v>3346</v>
      </c>
      <c r="C53" s="223" t="s">
        <v>159</v>
      </c>
      <c r="D53" s="223" t="s">
        <v>3401</v>
      </c>
      <c r="E53" s="224">
        <v>1539609</v>
      </c>
      <c r="F53" s="224">
        <v>1539609</v>
      </c>
      <c r="G53" s="224">
        <v>0</v>
      </c>
      <c r="H53" s="187">
        <v>0</v>
      </c>
      <c r="I53" s="187">
        <v>0</v>
      </c>
    </row>
    <row r="54" spans="1:9" x14ac:dyDescent="0.25">
      <c r="A54" s="223" t="s">
        <v>3382</v>
      </c>
      <c r="B54" s="223" t="s">
        <v>3346</v>
      </c>
      <c r="C54" s="223" t="s">
        <v>161</v>
      </c>
      <c r="D54" s="223" t="s">
        <v>3401</v>
      </c>
      <c r="E54" s="224">
        <v>1485681</v>
      </c>
      <c r="F54" s="224">
        <v>1485681</v>
      </c>
      <c r="G54" s="224">
        <v>0</v>
      </c>
      <c r="H54" s="187">
        <v>0</v>
      </c>
      <c r="I54" s="187">
        <v>0</v>
      </c>
    </row>
    <row r="55" spans="1:9" x14ac:dyDescent="0.25">
      <c r="A55" s="223" t="s">
        <v>3382</v>
      </c>
      <c r="B55" s="223" t="s">
        <v>3346</v>
      </c>
      <c r="C55" s="223" t="s">
        <v>163</v>
      </c>
      <c r="D55" s="223" t="s">
        <v>3401</v>
      </c>
      <c r="E55" s="224">
        <v>951455</v>
      </c>
      <c r="F55" s="224">
        <v>951455</v>
      </c>
      <c r="G55" s="224">
        <v>0</v>
      </c>
      <c r="H55" s="187">
        <v>0</v>
      </c>
      <c r="I55" s="187">
        <v>0</v>
      </c>
    </row>
    <row r="56" spans="1:9" x14ac:dyDescent="0.25">
      <c r="A56" s="223" t="s">
        <v>3382</v>
      </c>
      <c r="B56" s="223" t="s">
        <v>3346</v>
      </c>
      <c r="C56" s="223" t="s">
        <v>165</v>
      </c>
      <c r="D56" s="223" t="s">
        <v>3401</v>
      </c>
      <c r="E56" s="224">
        <v>918791</v>
      </c>
      <c r="F56" s="224">
        <v>918791</v>
      </c>
      <c r="G56" s="224">
        <v>0</v>
      </c>
      <c r="H56" s="187">
        <v>0</v>
      </c>
      <c r="I56" s="187">
        <v>0</v>
      </c>
    </row>
    <row r="57" spans="1:9" x14ac:dyDescent="0.25">
      <c r="A57" s="223" t="s">
        <v>3382</v>
      </c>
      <c r="B57" s="223" t="s">
        <v>3346</v>
      </c>
      <c r="C57" s="223" t="s">
        <v>167</v>
      </c>
      <c r="D57" s="223" t="s">
        <v>3401</v>
      </c>
      <c r="E57" s="224">
        <v>723301</v>
      </c>
      <c r="F57" s="224">
        <v>723301</v>
      </c>
      <c r="G57" s="224">
        <v>0</v>
      </c>
      <c r="H57" s="187">
        <v>0</v>
      </c>
      <c r="I57" s="187">
        <v>0</v>
      </c>
    </row>
    <row r="58" spans="1:9" x14ac:dyDescent="0.25">
      <c r="A58" s="223" t="s">
        <v>3382</v>
      </c>
      <c r="B58" s="223" t="s">
        <v>3346</v>
      </c>
      <c r="C58" s="223" t="s">
        <v>169</v>
      </c>
      <c r="D58" s="223" t="s">
        <v>3401</v>
      </c>
      <c r="E58" s="224">
        <v>332100</v>
      </c>
      <c r="F58" s="224">
        <v>332100</v>
      </c>
      <c r="G58" s="224">
        <v>0</v>
      </c>
      <c r="H58" s="187">
        <v>0</v>
      </c>
      <c r="I58" s="187">
        <v>0</v>
      </c>
    </row>
    <row r="59" spans="1:9" x14ac:dyDescent="0.25">
      <c r="A59" s="223" t="s">
        <v>3382</v>
      </c>
      <c r="B59" s="223" t="s">
        <v>3346</v>
      </c>
      <c r="C59" s="223" t="s">
        <v>171</v>
      </c>
      <c r="D59" s="223" t="s">
        <v>3401</v>
      </c>
      <c r="E59" s="224">
        <v>1477716</v>
      </c>
      <c r="F59" s="224">
        <v>1477716</v>
      </c>
      <c r="G59" s="224">
        <v>0</v>
      </c>
      <c r="H59" s="187">
        <v>0</v>
      </c>
      <c r="I59" s="187">
        <v>0</v>
      </c>
    </row>
    <row r="60" spans="1:9" x14ac:dyDescent="0.25">
      <c r="A60" s="223" t="s">
        <v>3382</v>
      </c>
      <c r="B60" s="223" t="s">
        <v>3346</v>
      </c>
      <c r="C60" s="223" t="s">
        <v>173</v>
      </c>
      <c r="D60" s="223" t="s">
        <v>3401</v>
      </c>
      <c r="E60" s="224">
        <v>785440</v>
      </c>
      <c r="F60" s="224">
        <v>785440</v>
      </c>
      <c r="G60" s="224">
        <v>0</v>
      </c>
      <c r="H60" s="187">
        <v>0</v>
      </c>
      <c r="I60" s="187">
        <v>0</v>
      </c>
    </row>
    <row r="61" spans="1:9" x14ac:dyDescent="0.25">
      <c r="A61" s="223" t="s">
        <v>3382</v>
      </c>
      <c r="B61" s="223" t="s">
        <v>3346</v>
      </c>
      <c r="C61" s="223" t="s">
        <v>175</v>
      </c>
      <c r="D61" s="223" t="s">
        <v>3401</v>
      </c>
      <c r="E61" s="224">
        <v>238878</v>
      </c>
      <c r="F61" s="224">
        <v>238878</v>
      </c>
      <c r="G61" s="224">
        <v>0</v>
      </c>
      <c r="H61" s="187">
        <v>0</v>
      </c>
      <c r="I61" s="187">
        <v>0</v>
      </c>
    </row>
    <row r="62" spans="1:9" x14ac:dyDescent="0.25">
      <c r="A62" s="223" t="s">
        <v>3382</v>
      </c>
      <c r="B62" s="223" t="s">
        <v>3346</v>
      </c>
      <c r="C62" s="223" t="s">
        <v>3353</v>
      </c>
      <c r="D62" s="223" t="s">
        <v>3401</v>
      </c>
      <c r="E62" s="224">
        <v>1872643</v>
      </c>
      <c r="F62" s="224">
        <v>1872643</v>
      </c>
      <c r="G62" s="224">
        <v>0</v>
      </c>
      <c r="H62" s="187">
        <v>0</v>
      </c>
      <c r="I62" s="187">
        <v>0</v>
      </c>
    </row>
    <row r="63" spans="1:9" x14ac:dyDescent="0.25">
      <c r="A63" s="223" t="s">
        <v>3382</v>
      </c>
      <c r="B63" s="223" t="s">
        <v>3346</v>
      </c>
      <c r="C63" s="223" t="s">
        <v>62</v>
      </c>
      <c r="D63" s="223" t="s">
        <v>3401</v>
      </c>
      <c r="E63" s="224">
        <v>141962</v>
      </c>
      <c r="F63" s="224">
        <v>141962</v>
      </c>
      <c r="G63" s="224">
        <v>0</v>
      </c>
      <c r="H63" s="187">
        <v>0</v>
      </c>
      <c r="I63" s="187">
        <v>0</v>
      </c>
    </row>
    <row r="64" spans="1:9" x14ac:dyDescent="0.25">
      <c r="A64" s="223" t="s">
        <v>3382</v>
      </c>
      <c r="B64" s="223" t="s">
        <v>3346</v>
      </c>
      <c r="C64" s="223" t="s">
        <v>61</v>
      </c>
      <c r="D64" s="223" t="s">
        <v>3401</v>
      </c>
      <c r="E64" s="224">
        <v>15502</v>
      </c>
      <c r="F64" s="224">
        <v>15502</v>
      </c>
      <c r="G64" s="224">
        <v>0</v>
      </c>
      <c r="H64" s="187">
        <v>0</v>
      </c>
      <c r="I64" s="187">
        <v>0</v>
      </c>
    </row>
    <row r="65" spans="1:9" x14ac:dyDescent="0.25">
      <c r="A65" s="223" t="s">
        <v>3382</v>
      </c>
      <c r="B65" s="223" t="s">
        <v>3346</v>
      </c>
      <c r="C65" s="223" t="s">
        <v>63</v>
      </c>
      <c r="D65" s="223" t="s">
        <v>3401</v>
      </c>
      <c r="E65" s="224">
        <v>44834</v>
      </c>
      <c r="F65" s="224">
        <v>34949.69</v>
      </c>
      <c r="G65" s="224">
        <v>0</v>
      </c>
      <c r="H65" s="187">
        <v>0</v>
      </c>
      <c r="I65" s="187">
        <v>0</v>
      </c>
    </row>
    <row r="66" spans="1:9" x14ac:dyDescent="0.25">
      <c r="A66" s="223" t="s">
        <v>3382</v>
      </c>
      <c r="B66" s="223" t="s">
        <v>3346</v>
      </c>
      <c r="C66" s="223" t="s">
        <v>64</v>
      </c>
      <c r="D66" s="223" t="s">
        <v>3401</v>
      </c>
      <c r="E66" s="224">
        <v>142394</v>
      </c>
      <c r="F66" s="224">
        <v>142394</v>
      </c>
      <c r="G66" s="224">
        <v>0</v>
      </c>
      <c r="H66" s="187">
        <v>0</v>
      </c>
      <c r="I66" s="187">
        <v>0</v>
      </c>
    </row>
    <row r="67" spans="1:9" x14ac:dyDescent="0.25">
      <c r="A67" s="223" t="s">
        <v>3382</v>
      </c>
      <c r="B67" s="223" t="s">
        <v>3346</v>
      </c>
      <c r="C67" s="223" t="s">
        <v>60</v>
      </c>
      <c r="D67" s="223" t="s">
        <v>3401</v>
      </c>
      <c r="E67" s="224">
        <v>2153454</v>
      </c>
      <c r="F67" s="224">
        <v>2153454</v>
      </c>
      <c r="G67" s="224">
        <v>0</v>
      </c>
      <c r="H67" s="187">
        <v>0</v>
      </c>
      <c r="I67" s="187">
        <v>0</v>
      </c>
    </row>
  </sheetData>
  <autoFilter ref="A1:I67" xr:uid="{00000000-0009-0000-0000-00000700000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P80"/>
  <sheetViews>
    <sheetView zoomScale="85" zoomScaleNormal="85" workbookViewId="0">
      <selection activeCell="A29" sqref="A29"/>
    </sheetView>
  </sheetViews>
  <sheetFormatPr defaultColWidth="9.140625" defaultRowHeight="15" x14ac:dyDescent="0.25"/>
  <cols>
    <col min="1" max="1" width="7.85546875" style="6" bestFit="1" customWidth="1"/>
    <col min="2" max="2" width="44.5703125" style="6" customWidth="1"/>
    <col min="3" max="3" width="18" style="6" hidden="1" customWidth="1"/>
    <col min="4" max="4" width="20.85546875" style="6" hidden="1" customWidth="1"/>
    <col min="5" max="6" width="26.42578125" style="6" hidden="1" customWidth="1"/>
    <col min="7" max="7" width="26.42578125" style="6" customWidth="1"/>
    <col min="8" max="8" width="17" style="6" bestFit="1" customWidth="1"/>
    <col min="9" max="9" width="16.140625" style="6" customWidth="1"/>
    <col min="10" max="10" width="18.5703125" style="6" bestFit="1" customWidth="1"/>
    <col min="11" max="11" width="17.28515625" style="6" bestFit="1" customWidth="1"/>
    <col min="12" max="12" width="21.42578125" style="6" customWidth="1"/>
    <col min="13" max="13" width="15" style="6" customWidth="1"/>
    <col min="14" max="14" width="20.140625" style="6" customWidth="1"/>
    <col min="15" max="15" width="32.5703125" style="6" bestFit="1" customWidth="1"/>
    <col min="16" max="16" width="20.42578125" style="6" customWidth="1"/>
    <col min="17" max="16384" width="9.140625" style="6"/>
  </cols>
  <sheetData>
    <row r="1" spans="1:16" s="2" customFormat="1" ht="18" x14ac:dyDescent="0.25">
      <c r="A1" s="10"/>
      <c r="B1" s="47" t="s">
        <v>3306</v>
      </c>
      <c r="C1" s="48"/>
      <c r="D1" s="48"/>
      <c r="E1" s="48"/>
      <c r="F1" s="48"/>
      <c r="G1" s="48"/>
      <c r="H1" s="10"/>
      <c r="I1" s="11"/>
      <c r="J1" s="11"/>
      <c r="K1" s="10"/>
      <c r="L1" s="10"/>
      <c r="M1" s="11"/>
      <c r="N1" s="10"/>
      <c r="O1" s="10"/>
      <c r="P1" s="10"/>
    </row>
    <row r="2" spans="1:16" s="2" customFormat="1" ht="18" x14ac:dyDescent="0.25">
      <c r="A2" s="10"/>
      <c r="B2" s="47" t="s">
        <v>3331</v>
      </c>
      <c r="C2" s="48"/>
      <c r="D2" s="48"/>
      <c r="E2" s="48"/>
      <c r="F2" s="48"/>
      <c r="G2" s="48"/>
      <c r="H2" s="10"/>
      <c r="I2" s="11"/>
      <c r="J2" s="11"/>
      <c r="K2" s="10"/>
      <c r="L2" s="10"/>
      <c r="M2" s="11"/>
      <c r="N2" s="10"/>
      <c r="O2" s="10"/>
      <c r="P2" s="10"/>
    </row>
    <row r="3" spans="1:16" s="2" customFormat="1" ht="15.75" x14ac:dyDescent="0.25">
      <c r="A3" s="10"/>
      <c r="B3" s="47"/>
      <c r="C3" s="49" t="s">
        <v>3280</v>
      </c>
      <c r="D3" s="49"/>
      <c r="E3" s="49"/>
      <c r="F3" s="49"/>
      <c r="G3" s="49" t="s">
        <v>3280</v>
      </c>
      <c r="H3" s="49" t="s">
        <v>3281</v>
      </c>
      <c r="I3" s="50" t="s">
        <v>3282</v>
      </c>
      <c r="J3" s="50" t="s">
        <v>3283</v>
      </c>
      <c r="K3" s="49" t="s">
        <v>3284</v>
      </c>
      <c r="L3" s="49" t="s">
        <v>3285</v>
      </c>
      <c r="M3" s="50" t="s">
        <v>3286</v>
      </c>
      <c r="N3" s="49" t="s">
        <v>3287</v>
      </c>
      <c r="O3" s="49" t="s">
        <v>3288</v>
      </c>
      <c r="P3" s="49" t="s">
        <v>3289</v>
      </c>
    </row>
    <row r="4" spans="1:16" s="2" customFormat="1" ht="15.75" x14ac:dyDescent="0.25">
      <c r="A4" s="10"/>
      <c r="B4" s="51"/>
      <c r="C4" s="53"/>
      <c r="D4" s="52"/>
      <c r="E4" s="96"/>
      <c r="F4" s="52"/>
      <c r="G4" s="52"/>
      <c r="H4" s="233" t="s">
        <v>3290</v>
      </c>
      <c r="I4" s="233"/>
      <c r="J4" s="233"/>
      <c r="K4" s="226"/>
      <c r="L4" s="53"/>
      <c r="M4" s="225" t="s">
        <v>3291</v>
      </c>
      <c r="N4" s="226"/>
      <c r="O4" s="53"/>
      <c r="P4" s="91"/>
    </row>
    <row r="5" spans="1:16" s="2" customFormat="1" ht="15.75" x14ac:dyDescent="0.25">
      <c r="A5" s="10"/>
      <c r="B5" s="16"/>
      <c r="C5" s="55"/>
      <c r="D5" s="92" t="s">
        <v>3332</v>
      </c>
      <c r="E5" s="54" t="s">
        <v>3333</v>
      </c>
      <c r="F5" s="54" t="s">
        <v>3334</v>
      </c>
      <c r="G5" s="54" t="s">
        <v>3292</v>
      </c>
      <c r="H5" s="227" t="s">
        <v>3293</v>
      </c>
      <c r="I5" s="227"/>
      <c r="J5" s="227"/>
      <c r="K5" s="228"/>
      <c r="L5" s="55"/>
      <c r="M5" s="229" t="s">
        <v>3294</v>
      </c>
      <c r="N5" s="228"/>
      <c r="O5" s="55"/>
      <c r="P5" s="93" t="s">
        <v>3295</v>
      </c>
    </row>
    <row r="6" spans="1:16" s="2" customFormat="1" ht="15.75" x14ac:dyDescent="0.25">
      <c r="A6" s="10"/>
      <c r="B6" s="16"/>
      <c r="C6" s="56"/>
      <c r="D6" s="94" t="s">
        <v>3335</v>
      </c>
      <c r="E6" s="54" t="s">
        <v>3296</v>
      </c>
      <c r="F6" s="54" t="s">
        <v>3296</v>
      </c>
      <c r="G6" s="54" t="s">
        <v>3296</v>
      </c>
      <c r="H6" s="230" t="s">
        <v>3297</v>
      </c>
      <c r="I6" s="230"/>
      <c r="J6" s="230"/>
      <c r="K6" s="231"/>
      <c r="L6" s="56"/>
      <c r="M6" s="232" t="s">
        <v>3298</v>
      </c>
      <c r="N6" s="231"/>
      <c r="O6" s="55"/>
      <c r="P6" s="93" t="s">
        <v>3299</v>
      </c>
    </row>
    <row r="7" spans="1:16" s="2" customFormat="1" ht="15.75" x14ac:dyDescent="0.25">
      <c r="A7" s="10"/>
      <c r="B7" s="16"/>
      <c r="C7" s="93" t="s">
        <v>3336</v>
      </c>
      <c r="D7" s="92" t="s">
        <v>3336</v>
      </c>
      <c r="E7" s="54" t="s">
        <v>3300</v>
      </c>
      <c r="F7" s="54" t="s">
        <v>3300</v>
      </c>
      <c r="G7" s="54" t="s">
        <v>3300</v>
      </c>
      <c r="H7" s="93" t="s">
        <v>3301</v>
      </c>
      <c r="I7" s="57" t="s">
        <v>3301</v>
      </c>
      <c r="J7" s="57" t="s">
        <v>3302</v>
      </c>
      <c r="K7" s="93" t="s">
        <v>3303</v>
      </c>
      <c r="L7" s="93" t="s">
        <v>3304</v>
      </c>
      <c r="M7" s="58"/>
      <c r="N7" s="93" t="s">
        <v>3304</v>
      </c>
      <c r="O7" s="93" t="s">
        <v>3305</v>
      </c>
      <c r="P7" s="93" t="s">
        <v>3306</v>
      </c>
    </row>
    <row r="8" spans="1:16" s="2" customFormat="1" ht="15.75" x14ac:dyDescent="0.25">
      <c r="A8" s="10"/>
      <c r="B8" s="16"/>
      <c r="C8" s="93" t="s">
        <v>183</v>
      </c>
      <c r="D8" s="92" t="s">
        <v>183</v>
      </c>
      <c r="E8" s="54" t="s">
        <v>183</v>
      </c>
      <c r="F8" s="54" t="s">
        <v>183</v>
      </c>
      <c r="G8" s="54" t="s">
        <v>183</v>
      </c>
      <c r="H8" s="93" t="s">
        <v>3307</v>
      </c>
      <c r="I8" s="57" t="s">
        <v>3308</v>
      </c>
      <c r="J8" s="57" t="s">
        <v>3309</v>
      </c>
      <c r="K8" s="93" t="s">
        <v>3310</v>
      </c>
      <c r="L8" s="93" t="s">
        <v>3311</v>
      </c>
      <c r="M8" s="57" t="s">
        <v>3312</v>
      </c>
      <c r="N8" s="93" t="s">
        <v>3313</v>
      </c>
      <c r="O8" s="93" t="s">
        <v>3299</v>
      </c>
      <c r="P8" s="93" t="s">
        <v>3314</v>
      </c>
    </row>
    <row r="9" spans="1:16" s="2" customFormat="1" ht="15.75" x14ac:dyDescent="0.25">
      <c r="A9" s="10"/>
      <c r="B9" s="16"/>
      <c r="C9" s="93" t="s">
        <v>3337</v>
      </c>
      <c r="D9" s="92" t="s">
        <v>3338</v>
      </c>
      <c r="E9" s="54" t="s">
        <v>3339</v>
      </c>
      <c r="F9" s="54" t="s">
        <v>3340</v>
      </c>
      <c r="G9" s="59"/>
      <c r="H9" s="93" t="s">
        <v>3315</v>
      </c>
      <c r="I9" s="57" t="s">
        <v>3315</v>
      </c>
      <c r="J9" s="57" t="s">
        <v>3316</v>
      </c>
      <c r="K9" s="93" t="s">
        <v>3317</v>
      </c>
      <c r="L9" s="93" t="s">
        <v>3317</v>
      </c>
      <c r="M9" s="57" t="s">
        <v>3318</v>
      </c>
      <c r="N9" s="93" t="s">
        <v>3319</v>
      </c>
      <c r="O9" s="93" t="s">
        <v>3320</v>
      </c>
      <c r="P9" s="93" t="s">
        <v>3321</v>
      </c>
    </row>
    <row r="10" spans="1:16" s="2" customFormat="1" ht="31.5" customHeight="1" x14ac:dyDescent="0.25">
      <c r="A10" s="9" t="s">
        <v>1</v>
      </c>
      <c r="B10" s="15"/>
      <c r="C10" s="97"/>
      <c r="D10" s="98"/>
      <c r="E10" s="99" t="s">
        <v>3341</v>
      </c>
      <c r="F10" s="99"/>
      <c r="G10" s="60"/>
      <c r="H10" s="95" t="s">
        <v>3317</v>
      </c>
      <c r="I10" s="61" t="s">
        <v>3317</v>
      </c>
      <c r="J10" s="61" t="s">
        <v>3322</v>
      </c>
      <c r="K10" s="95" t="s">
        <v>3323</v>
      </c>
      <c r="L10" s="95" t="s">
        <v>3324</v>
      </c>
      <c r="M10" s="62"/>
      <c r="N10" s="95"/>
      <c r="O10" s="95" t="s">
        <v>3325</v>
      </c>
      <c r="P10" s="95" t="s">
        <v>3326</v>
      </c>
    </row>
    <row r="11" spans="1:16" s="2" customFormat="1" ht="15.75" x14ac:dyDescent="0.25">
      <c r="A11" s="10"/>
      <c r="B11" s="16" t="s">
        <v>3327</v>
      </c>
      <c r="C11" s="21"/>
      <c r="D11" s="21"/>
      <c r="E11" s="21"/>
      <c r="F11" s="21"/>
      <c r="G11" s="21"/>
      <c r="H11" s="21"/>
      <c r="I11" s="58"/>
      <c r="J11" s="58"/>
      <c r="K11" s="21"/>
      <c r="L11" s="21"/>
      <c r="M11" s="58"/>
      <c r="N11" s="21"/>
      <c r="O11" s="21"/>
      <c r="P11" s="21"/>
    </row>
    <row r="12" spans="1:16" s="2" customFormat="1" ht="15.75" x14ac:dyDescent="0.25">
      <c r="A12" s="7" t="s">
        <v>66</v>
      </c>
      <c r="B12" s="8" t="s">
        <v>67</v>
      </c>
      <c r="C12" s="63">
        <v>297679</v>
      </c>
      <c r="D12" s="100" t="e">
        <f>C12/(1+#REF!)</f>
        <v>#REF!</v>
      </c>
      <c r="E12" s="63">
        <v>297743</v>
      </c>
      <c r="F12" s="63">
        <v>297743</v>
      </c>
      <c r="G12" s="63">
        <v>297743</v>
      </c>
      <c r="H12" s="64">
        <v>8240</v>
      </c>
      <c r="I12" s="65">
        <v>122</v>
      </c>
      <c r="J12" s="65">
        <v>0</v>
      </c>
      <c r="K12" s="18">
        <v>8362</v>
      </c>
      <c r="L12" s="66">
        <f t="shared" ref="L12:L69" si="0">ROUND((L$79/K$78)*K12,0)</f>
        <v>783514</v>
      </c>
      <c r="M12" s="65">
        <v>4327.2</v>
      </c>
      <c r="N12" s="67">
        <f t="shared" ref="N12:N68" si="1">ROUND((N$79/M$78)*M12,0)</f>
        <v>209005</v>
      </c>
      <c r="O12" s="67">
        <f>ROUND(L12+N12,0)</f>
        <v>992519</v>
      </c>
      <c r="P12" s="18">
        <f>ROUND(G12+O12,0)</f>
        <v>1290262</v>
      </c>
    </row>
    <row r="13" spans="1:16" s="2" customFormat="1" ht="15.75" x14ac:dyDescent="0.25">
      <c r="A13" s="9" t="s">
        <v>68</v>
      </c>
      <c r="B13" s="8" t="s">
        <v>69</v>
      </c>
      <c r="C13" s="18">
        <v>1557764.038505747</v>
      </c>
      <c r="D13" s="100" t="e">
        <f>C13/(1+#REF!)</f>
        <v>#REF!</v>
      </c>
      <c r="E13" s="63">
        <v>1558143</v>
      </c>
      <c r="F13" s="63">
        <v>1558143</v>
      </c>
      <c r="G13" s="63">
        <v>1558143</v>
      </c>
      <c r="H13" s="64">
        <v>37665</v>
      </c>
      <c r="I13" s="65">
        <v>957</v>
      </c>
      <c r="J13" s="65">
        <v>46</v>
      </c>
      <c r="K13" s="18">
        <v>38668</v>
      </c>
      <c r="L13" s="66">
        <f t="shared" si="0"/>
        <v>3623166</v>
      </c>
      <c r="M13" s="65">
        <v>12457.1</v>
      </c>
      <c r="N13" s="67">
        <f t="shared" si="1"/>
        <v>601681</v>
      </c>
      <c r="O13" s="67">
        <f t="shared" ref="O13:O69" si="2">ROUND(L13+N13,0)</f>
        <v>4224847</v>
      </c>
      <c r="P13" s="18">
        <f t="shared" ref="P13:P69" si="3">ROUND(G13+O13,0)</f>
        <v>5782990</v>
      </c>
    </row>
    <row r="14" spans="1:16" s="2" customFormat="1" ht="15.75" x14ac:dyDescent="0.25">
      <c r="A14" s="10" t="s">
        <v>70</v>
      </c>
      <c r="B14" s="8" t="s">
        <v>71</v>
      </c>
      <c r="C14" s="18">
        <v>405030</v>
      </c>
      <c r="D14" s="100" t="e">
        <f>C14/(1+#REF!)</f>
        <v>#REF!</v>
      </c>
      <c r="E14" s="63">
        <v>405070</v>
      </c>
      <c r="F14" s="63">
        <v>405070</v>
      </c>
      <c r="G14" s="63">
        <v>405070</v>
      </c>
      <c r="H14" s="64" t="s">
        <v>3328</v>
      </c>
      <c r="I14" s="65" t="s">
        <v>3328</v>
      </c>
      <c r="J14" s="65" t="s">
        <v>3328</v>
      </c>
      <c r="K14" s="18">
        <v>6992</v>
      </c>
      <c r="L14" s="66">
        <f t="shared" si="0"/>
        <v>655146</v>
      </c>
      <c r="M14" s="65">
        <v>4678.6000000000004</v>
      </c>
      <c r="N14" s="67">
        <f t="shared" si="1"/>
        <v>225977</v>
      </c>
      <c r="O14" s="67">
        <f t="shared" si="2"/>
        <v>881123</v>
      </c>
      <c r="P14" s="18">
        <f t="shared" si="3"/>
        <v>1286193</v>
      </c>
    </row>
    <row r="15" spans="1:16" s="2" customFormat="1" ht="15.75" x14ac:dyDescent="0.25">
      <c r="A15" s="10" t="s">
        <v>72</v>
      </c>
      <c r="B15" s="8" t="s">
        <v>73</v>
      </c>
      <c r="C15" s="18">
        <v>240187.25469168901</v>
      </c>
      <c r="D15" s="100" t="e">
        <f>C15/(1+#REF!)</f>
        <v>#REF!</v>
      </c>
      <c r="E15" s="63">
        <v>240357</v>
      </c>
      <c r="F15" s="63">
        <v>240357</v>
      </c>
      <c r="G15" s="63">
        <v>240357</v>
      </c>
      <c r="H15" s="64">
        <v>16575</v>
      </c>
      <c r="I15" s="65">
        <v>375</v>
      </c>
      <c r="J15" s="65">
        <v>19</v>
      </c>
      <c r="K15" s="18">
        <v>16969</v>
      </c>
      <c r="L15" s="66">
        <f t="shared" si="0"/>
        <v>1589984</v>
      </c>
      <c r="M15" s="65">
        <v>5166.6000000000004</v>
      </c>
      <c r="N15" s="67">
        <f t="shared" si="1"/>
        <v>249548</v>
      </c>
      <c r="O15" s="67">
        <f t="shared" si="2"/>
        <v>1839532</v>
      </c>
      <c r="P15" s="18">
        <f t="shared" si="3"/>
        <v>2079889</v>
      </c>
    </row>
    <row r="16" spans="1:16" s="2" customFormat="1" ht="15.75" x14ac:dyDescent="0.25">
      <c r="A16" s="10" t="s">
        <v>74</v>
      </c>
      <c r="B16" s="8" t="s">
        <v>75</v>
      </c>
      <c r="C16" s="18">
        <v>645662</v>
      </c>
      <c r="D16" s="100" t="e">
        <f>C16/(1+#REF!)</f>
        <v>#REF!</v>
      </c>
      <c r="E16" s="63">
        <v>645722</v>
      </c>
      <c r="F16" s="63">
        <v>645722</v>
      </c>
      <c r="G16" s="63">
        <v>645722</v>
      </c>
      <c r="H16" s="64">
        <v>9626</v>
      </c>
      <c r="I16" s="65">
        <v>540</v>
      </c>
      <c r="J16" s="65">
        <v>0</v>
      </c>
      <c r="K16" s="18">
        <v>10166</v>
      </c>
      <c r="L16" s="66">
        <f t="shared" si="0"/>
        <v>952548</v>
      </c>
      <c r="M16" s="65">
        <v>6700.6</v>
      </c>
      <c r="N16" s="67">
        <f t="shared" si="1"/>
        <v>323641</v>
      </c>
      <c r="O16" s="67">
        <f t="shared" si="2"/>
        <v>1276189</v>
      </c>
      <c r="P16" s="18">
        <f t="shared" si="3"/>
        <v>1921911</v>
      </c>
    </row>
    <row r="17" spans="1:16" s="2" customFormat="1" ht="15.75" x14ac:dyDescent="0.25">
      <c r="A17" s="10" t="s">
        <v>76</v>
      </c>
      <c r="B17" s="8" t="s">
        <v>77</v>
      </c>
      <c r="C17" s="18">
        <v>322053</v>
      </c>
      <c r="D17" s="100" t="e">
        <f>C17/(1+#REF!)</f>
        <v>#REF!</v>
      </c>
      <c r="E17" s="63">
        <v>322059</v>
      </c>
      <c r="F17" s="63">
        <v>322059</v>
      </c>
      <c r="G17" s="63">
        <v>322059</v>
      </c>
      <c r="H17" s="64">
        <v>2656</v>
      </c>
      <c r="I17" s="65">
        <v>429</v>
      </c>
      <c r="J17" s="65">
        <v>0</v>
      </c>
      <c r="K17" s="18">
        <v>3085</v>
      </c>
      <c r="L17" s="66">
        <f t="shared" si="0"/>
        <v>289062</v>
      </c>
      <c r="M17" s="65">
        <v>1427.6</v>
      </c>
      <c r="N17" s="67">
        <f t="shared" si="1"/>
        <v>68953</v>
      </c>
      <c r="O17" s="67">
        <f t="shared" si="2"/>
        <v>358015</v>
      </c>
      <c r="P17" s="18">
        <f t="shared" si="3"/>
        <v>680074</v>
      </c>
    </row>
    <row r="18" spans="1:16" s="2" customFormat="1" ht="15.75" x14ac:dyDescent="0.25">
      <c r="A18" s="10" t="s">
        <v>78</v>
      </c>
      <c r="B18" s="8" t="s">
        <v>79</v>
      </c>
      <c r="C18" s="18">
        <v>141060</v>
      </c>
      <c r="D18" s="100" t="e">
        <f>C18/(1+#REF!)</f>
        <v>#REF!</v>
      </c>
      <c r="E18" s="63">
        <v>141063</v>
      </c>
      <c r="F18" s="63">
        <v>141063</v>
      </c>
      <c r="G18" s="63">
        <v>141063</v>
      </c>
      <c r="H18" s="64">
        <v>1376</v>
      </c>
      <c r="I18" s="65">
        <v>0</v>
      </c>
      <c r="J18" s="65">
        <v>0</v>
      </c>
      <c r="K18" s="18">
        <v>1376</v>
      </c>
      <c r="L18" s="66">
        <f t="shared" si="0"/>
        <v>128930</v>
      </c>
      <c r="M18" s="65">
        <v>1157.5</v>
      </c>
      <c r="N18" s="67">
        <f t="shared" si="1"/>
        <v>55908</v>
      </c>
      <c r="O18" s="67">
        <f t="shared" si="2"/>
        <v>184838</v>
      </c>
      <c r="P18" s="18">
        <f t="shared" si="3"/>
        <v>325901</v>
      </c>
    </row>
    <row r="19" spans="1:16" s="2" customFormat="1" ht="15.75" x14ac:dyDescent="0.25">
      <c r="A19" s="10" t="s">
        <v>80</v>
      </c>
      <c r="B19" s="8" t="s">
        <v>81</v>
      </c>
      <c r="C19" s="18">
        <v>2378319</v>
      </c>
      <c r="D19" s="100" t="e">
        <f>C19/(1+#REF!)</f>
        <v>#REF!</v>
      </c>
      <c r="E19" s="63">
        <v>2378775</v>
      </c>
      <c r="F19" s="63">
        <v>2378775</v>
      </c>
      <c r="G19" s="63">
        <v>2378775</v>
      </c>
      <c r="H19" s="64">
        <v>52805</v>
      </c>
      <c r="I19" s="65">
        <v>4234</v>
      </c>
      <c r="J19" s="65">
        <v>116</v>
      </c>
      <c r="K19" s="18">
        <v>57155</v>
      </c>
      <c r="L19" s="66">
        <f t="shared" si="0"/>
        <v>5355386</v>
      </c>
      <c r="M19" s="65">
        <v>12715.6</v>
      </c>
      <c r="N19" s="67">
        <f t="shared" si="1"/>
        <v>614166</v>
      </c>
      <c r="O19" s="67">
        <f t="shared" si="2"/>
        <v>5969552</v>
      </c>
      <c r="P19" s="18">
        <f t="shared" si="3"/>
        <v>8348327</v>
      </c>
    </row>
    <row r="20" spans="1:16" s="2" customFormat="1" ht="15.75" x14ac:dyDescent="0.25">
      <c r="A20" s="10" t="s">
        <v>82</v>
      </c>
      <c r="B20" s="8" t="s">
        <v>83</v>
      </c>
      <c r="C20" s="18">
        <v>821988</v>
      </c>
      <c r="D20" s="100" t="e">
        <f>C20/(1+#REF!)</f>
        <v>#REF!</v>
      </c>
      <c r="E20" s="63">
        <v>822107</v>
      </c>
      <c r="F20" s="63">
        <v>822107</v>
      </c>
      <c r="G20" s="63">
        <v>822107</v>
      </c>
      <c r="H20" s="64" t="s">
        <v>3328</v>
      </c>
      <c r="I20" s="65" t="s">
        <v>3328</v>
      </c>
      <c r="J20" s="65" t="s">
        <v>3328</v>
      </c>
      <c r="K20" s="18">
        <v>15730</v>
      </c>
      <c r="L20" s="66">
        <f t="shared" si="0"/>
        <v>1473891</v>
      </c>
      <c r="M20" s="65">
        <v>2616.8000000000002</v>
      </c>
      <c r="N20" s="67">
        <f t="shared" si="1"/>
        <v>126392</v>
      </c>
      <c r="O20" s="67">
        <f t="shared" si="2"/>
        <v>1600283</v>
      </c>
      <c r="P20" s="18">
        <f t="shared" si="3"/>
        <v>2422390</v>
      </c>
    </row>
    <row r="21" spans="1:16" s="2" customFormat="1" ht="15.75" x14ac:dyDescent="0.25">
      <c r="A21" s="10" t="s">
        <v>84</v>
      </c>
      <c r="B21" s="8" t="s">
        <v>85</v>
      </c>
      <c r="C21" s="18">
        <v>1826524</v>
      </c>
      <c r="D21" s="100" t="e">
        <f>C21/(1+#REF!)</f>
        <v>#REF!</v>
      </c>
      <c r="E21" s="63">
        <v>1826813</v>
      </c>
      <c r="F21" s="63">
        <v>1826813</v>
      </c>
      <c r="G21" s="63">
        <v>1826813</v>
      </c>
      <c r="H21" s="64">
        <v>40009</v>
      </c>
      <c r="I21" s="65">
        <v>543</v>
      </c>
      <c r="J21" s="65">
        <v>139</v>
      </c>
      <c r="K21" s="18">
        <v>40691</v>
      </c>
      <c r="L21" s="66">
        <f t="shared" si="0"/>
        <v>3812720</v>
      </c>
      <c r="M21" s="65">
        <v>24921.200000000001</v>
      </c>
      <c r="N21" s="67">
        <f t="shared" si="1"/>
        <v>1203700</v>
      </c>
      <c r="O21" s="67">
        <f t="shared" si="2"/>
        <v>5016420</v>
      </c>
      <c r="P21" s="18">
        <f t="shared" si="3"/>
        <v>6843233</v>
      </c>
    </row>
    <row r="22" spans="1:16" s="2" customFormat="1" ht="15.75" x14ac:dyDescent="0.25">
      <c r="A22" s="10" t="s">
        <v>86</v>
      </c>
      <c r="B22" s="8" t="s">
        <v>87</v>
      </c>
      <c r="C22" s="18">
        <v>779462</v>
      </c>
      <c r="D22" s="100" t="e">
        <f>C22/(1+#REF!)</f>
        <v>#REF!</v>
      </c>
      <c r="E22" s="63">
        <v>779739</v>
      </c>
      <c r="F22" s="63">
        <v>779739</v>
      </c>
      <c r="G22" s="63">
        <v>779739</v>
      </c>
      <c r="H22" s="64">
        <v>29692</v>
      </c>
      <c r="I22" s="65">
        <v>1070</v>
      </c>
      <c r="J22" s="65">
        <v>19</v>
      </c>
      <c r="K22" s="18">
        <v>30781</v>
      </c>
      <c r="L22" s="66">
        <f t="shared" si="0"/>
        <v>2884160</v>
      </c>
      <c r="M22" s="65">
        <v>7771.7</v>
      </c>
      <c r="N22" s="67">
        <f t="shared" si="1"/>
        <v>375375</v>
      </c>
      <c r="O22" s="67">
        <f t="shared" si="2"/>
        <v>3259535</v>
      </c>
      <c r="P22" s="18">
        <f t="shared" si="3"/>
        <v>4039274</v>
      </c>
    </row>
    <row r="23" spans="1:16" s="2" customFormat="1" ht="15.75" x14ac:dyDescent="0.25">
      <c r="A23" s="10" t="s">
        <v>88</v>
      </c>
      <c r="B23" s="8" t="s">
        <v>89</v>
      </c>
      <c r="C23" s="18">
        <v>1713987</v>
      </c>
      <c r="D23" s="100" t="e">
        <f>C23/(1+#REF!)</f>
        <v>#REF!</v>
      </c>
      <c r="E23" s="63">
        <v>1714206</v>
      </c>
      <c r="F23" s="63">
        <v>1714206</v>
      </c>
      <c r="G23" s="63">
        <v>1714206</v>
      </c>
      <c r="H23" s="64">
        <v>30032</v>
      </c>
      <c r="I23" s="65">
        <v>1454</v>
      </c>
      <c r="J23" s="65">
        <v>19</v>
      </c>
      <c r="K23" s="18">
        <v>31505</v>
      </c>
      <c r="L23" s="66">
        <f t="shared" si="0"/>
        <v>2951998</v>
      </c>
      <c r="M23" s="65">
        <v>5348.7</v>
      </c>
      <c r="N23" s="67">
        <f t="shared" si="1"/>
        <v>258343</v>
      </c>
      <c r="O23" s="67">
        <f t="shared" si="2"/>
        <v>3210341</v>
      </c>
      <c r="P23" s="18">
        <f t="shared" si="3"/>
        <v>4924547</v>
      </c>
    </row>
    <row r="24" spans="1:16" s="2" customFormat="1" ht="15.75" x14ac:dyDescent="0.25">
      <c r="A24" s="10" t="s">
        <v>90</v>
      </c>
      <c r="B24" s="8" t="s">
        <v>91</v>
      </c>
      <c r="C24" s="18">
        <v>304421</v>
      </c>
      <c r="D24" s="100" t="e">
        <f>C24/(1+#REF!)</f>
        <v>#REF!</v>
      </c>
      <c r="E24" s="63">
        <v>304452</v>
      </c>
      <c r="F24" s="63">
        <v>304452</v>
      </c>
      <c r="G24" s="63">
        <v>304452</v>
      </c>
      <c r="H24" s="64" t="s">
        <v>3328</v>
      </c>
      <c r="I24" s="65" t="s">
        <v>3328</v>
      </c>
      <c r="J24" s="65" t="s">
        <v>3328</v>
      </c>
      <c r="K24" s="18">
        <v>4803</v>
      </c>
      <c r="L24" s="66">
        <f t="shared" si="0"/>
        <v>450038</v>
      </c>
      <c r="M24" s="65">
        <v>2128.5</v>
      </c>
      <c r="N24" s="67">
        <f t="shared" si="1"/>
        <v>102807</v>
      </c>
      <c r="O24" s="67">
        <f t="shared" si="2"/>
        <v>552845</v>
      </c>
      <c r="P24" s="18">
        <f t="shared" si="3"/>
        <v>857297</v>
      </c>
    </row>
    <row r="25" spans="1:16" s="2" customFormat="1" ht="15.75" x14ac:dyDescent="0.25">
      <c r="A25" s="10" t="s">
        <v>92</v>
      </c>
      <c r="B25" s="8" t="s">
        <v>93</v>
      </c>
      <c r="C25" s="18">
        <v>4214179</v>
      </c>
      <c r="D25" s="100" t="e">
        <f>C25/(1+#REF!)</f>
        <v>#REF!</v>
      </c>
      <c r="E25" s="63">
        <v>4214787</v>
      </c>
      <c r="F25" s="63">
        <v>4214787</v>
      </c>
      <c r="G25" s="63">
        <v>4214787</v>
      </c>
      <c r="H25" s="64">
        <v>84283</v>
      </c>
      <c r="I25" s="65">
        <v>6625</v>
      </c>
      <c r="J25" s="65">
        <v>484</v>
      </c>
      <c r="K25" s="18">
        <v>91392</v>
      </c>
      <c r="L25" s="66">
        <f t="shared" si="0"/>
        <v>8563371</v>
      </c>
      <c r="M25" s="65">
        <v>51589.2</v>
      </c>
      <c r="N25" s="67">
        <f t="shared" si="1"/>
        <v>2491770</v>
      </c>
      <c r="O25" s="67">
        <f t="shared" si="2"/>
        <v>11055141</v>
      </c>
      <c r="P25" s="18">
        <f t="shared" si="3"/>
        <v>15269928</v>
      </c>
    </row>
    <row r="26" spans="1:16" s="2" customFormat="1" ht="15.75" x14ac:dyDescent="0.25">
      <c r="A26" s="10" t="s">
        <v>95</v>
      </c>
      <c r="B26" s="8" t="s">
        <v>96</v>
      </c>
      <c r="C26" s="19">
        <v>1387785</v>
      </c>
      <c r="D26" s="75" t="e">
        <f>C26/(1+#REF!)</f>
        <v>#REF!</v>
      </c>
      <c r="E26" s="101">
        <v>1388446</v>
      </c>
      <c r="F26" s="101">
        <v>1388446</v>
      </c>
      <c r="G26" s="101">
        <v>1388446</v>
      </c>
      <c r="H26" s="64">
        <v>64960</v>
      </c>
      <c r="I26" s="65">
        <v>2411</v>
      </c>
      <c r="J26" s="65">
        <v>0</v>
      </c>
      <c r="K26" s="18">
        <v>67371</v>
      </c>
      <c r="L26" s="66">
        <f t="shared" si="0"/>
        <v>6312619</v>
      </c>
      <c r="M26" s="65">
        <v>6198</v>
      </c>
      <c r="N26" s="67">
        <f t="shared" si="1"/>
        <v>299365</v>
      </c>
      <c r="O26" s="67">
        <f t="shared" si="2"/>
        <v>6611984</v>
      </c>
      <c r="P26" s="18">
        <f t="shared" si="3"/>
        <v>8000430</v>
      </c>
    </row>
    <row r="27" spans="1:16" s="2" customFormat="1" ht="15.75" x14ac:dyDescent="0.25">
      <c r="A27" s="9" t="s">
        <v>1061</v>
      </c>
      <c r="B27" s="8" t="s">
        <v>94</v>
      </c>
      <c r="C27" s="19" t="e">
        <f>#REF!</f>
        <v>#REF!</v>
      </c>
      <c r="D27" s="75" t="e">
        <f>C27/(1+#REF!)</f>
        <v>#REF!</v>
      </c>
      <c r="E27" s="19" t="e">
        <f>#REF!</f>
        <v>#REF!</v>
      </c>
      <c r="F27" s="19">
        <v>785931.07659396844</v>
      </c>
      <c r="G27" s="19">
        <v>223258</v>
      </c>
      <c r="H27" s="64">
        <v>6464</v>
      </c>
      <c r="I27" s="65">
        <v>791</v>
      </c>
      <c r="J27" s="65">
        <v>0</v>
      </c>
      <c r="K27" s="18">
        <v>7255</v>
      </c>
      <c r="L27" s="66">
        <f t="shared" si="0"/>
        <v>679789</v>
      </c>
      <c r="M27" s="65">
        <v>2188.5</v>
      </c>
      <c r="N27" s="67">
        <f t="shared" si="1"/>
        <v>105705</v>
      </c>
      <c r="O27" s="67">
        <f t="shared" si="2"/>
        <v>785494</v>
      </c>
      <c r="P27" s="18">
        <f t="shared" si="3"/>
        <v>1008752</v>
      </c>
    </row>
    <row r="28" spans="1:16" ht="15.75" x14ac:dyDescent="0.25">
      <c r="A28" s="13" t="s">
        <v>1065</v>
      </c>
      <c r="B28" s="12" t="s">
        <v>3039</v>
      </c>
      <c r="C28" s="19">
        <v>0</v>
      </c>
      <c r="D28" s="75">
        <v>0</v>
      </c>
      <c r="E28" s="101">
        <v>0</v>
      </c>
      <c r="F28" s="101">
        <v>151307</v>
      </c>
      <c r="G28" s="101">
        <v>151307</v>
      </c>
      <c r="H28" s="64">
        <v>2429</v>
      </c>
      <c r="I28" s="65">
        <v>0</v>
      </c>
      <c r="J28" s="65">
        <v>0</v>
      </c>
      <c r="K28" s="19">
        <v>2429</v>
      </c>
      <c r="L28" s="68">
        <f t="shared" si="0"/>
        <v>227596</v>
      </c>
      <c r="M28" s="65">
        <v>313.5</v>
      </c>
      <c r="N28" s="69">
        <f t="shared" si="1"/>
        <v>15142</v>
      </c>
      <c r="O28" s="69">
        <f t="shared" si="2"/>
        <v>242738</v>
      </c>
      <c r="P28" s="18">
        <f t="shared" si="3"/>
        <v>394045</v>
      </c>
    </row>
    <row r="29" spans="1:16" s="2" customFormat="1" ht="15.75" x14ac:dyDescent="0.25">
      <c r="A29" s="10" t="s">
        <v>97</v>
      </c>
      <c r="B29" s="8" t="s">
        <v>98</v>
      </c>
      <c r="C29" s="18">
        <v>647737</v>
      </c>
      <c r="D29" s="100" t="e">
        <f>C29/(1+#REF!)</f>
        <v>#REF!</v>
      </c>
      <c r="E29" s="63">
        <v>647804</v>
      </c>
      <c r="F29" s="63">
        <v>647804</v>
      </c>
      <c r="G29" s="63">
        <v>647804</v>
      </c>
      <c r="H29" s="64" t="s">
        <v>3328</v>
      </c>
      <c r="I29" s="65" t="s">
        <v>3328</v>
      </c>
      <c r="J29" s="65" t="s">
        <v>3328</v>
      </c>
      <c r="K29" s="18">
        <v>11472</v>
      </c>
      <c r="L29" s="66">
        <f t="shared" si="0"/>
        <v>1074919</v>
      </c>
      <c r="M29" s="65">
        <v>7037.4</v>
      </c>
      <c r="N29" s="67">
        <f t="shared" si="1"/>
        <v>339908</v>
      </c>
      <c r="O29" s="67">
        <f t="shared" si="2"/>
        <v>1414827</v>
      </c>
      <c r="P29" s="18">
        <f t="shared" si="3"/>
        <v>2062631</v>
      </c>
    </row>
    <row r="30" spans="1:16" s="2" customFormat="1" ht="15.75" x14ac:dyDescent="0.25">
      <c r="A30" s="10" t="s">
        <v>99</v>
      </c>
      <c r="B30" s="8" t="s">
        <v>100</v>
      </c>
      <c r="C30" s="18">
        <v>563204</v>
      </c>
      <c r="D30" s="100" t="e">
        <f>C30/(1+#REF!)</f>
        <v>#REF!</v>
      </c>
      <c r="E30" s="63">
        <v>563255</v>
      </c>
      <c r="F30" s="63">
        <v>563255</v>
      </c>
      <c r="G30" s="63">
        <v>563255</v>
      </c>
      <c r="H30" s="64">
        <v>8839</v>
      </c>
      <c r="I30" s="65">
        <v>248</v>
      </c>
      <c r="J30" s="65">
        <v>0</v>
      </c>
      <c r="K30" s="18">
        <v>9087</v>
      </c>
      <c r="L30" s="66">
        <f t="shared" si="0"/>
        <v>851446</v>
      </c>
      <c r="M30" s="65">
        <v>3164.3</v>
      </c>
      <c r="N30" s="67">
        <f t="shared" si="1"/>
        <v>152836</v>
      </c>
      <c r="O30" s="67">
        <f t="shared" si="2"/>
        <v>1004282</v>
      </c>
      <c r="P30" s="18">
        <f t="shared" si="3"/>
        <v>1567537</v>
      </c>
    </row>
    <row r="31" spans="1:16" s="2" customFormat="1" ht="15.75" x14ac:dyDescent="0.25">
      <c r="A31" s="10" t="s">
        <v>101</v>
      </c>
      <c r="B31" s="8" t="s">
        <v>102</v>
      </c>
      <c r="C31" s="18">
        <v>298197</v>
      </c>
      <c r="D31" s="100" t="e">
        <f>C31/(1+#REF!)</f>
        <v>#REF!</v>
      </c>
      <c r="E31" s="63">
        <v>298259</v>
      </c>
      <c r="F31" s="63">
        <v>298259</v>
      </c>
      <c r="G31" s="63">
        <v>298259</v>
      </c>
      <c r="H31" s="64">
        <v>7758</v>
      </c>
      <c r="I31" s="65">
        <v>0</v>
      </c>
      <c r="J31" s="65">
        <v>0</v>
      </c>
      <c r="K31" s="18">
        <v>7758</v>
      </c>
      <c r="L31" s="66">
        <f t="shared" si="0"/>
        <v>726920</v>
      </c>
      <c r="M31" s="65">
        <v>2405.5</v>
      </c>
      <c r="N31" s="67">
        <f t="shared" si="1"/>
        <v>116186</v>
      </c>
      <c r="O31" s="67">
        <f t="shared" si="2"/>
        <v>843106</v>
      </c>
      <c r="P31" s="18">
        <f t="shared" si="3"/>
        <v>1141365</v>
      </c>
    </row>
    <row r="32" spans="1:16" s="2" customFormat="1" ht="15.75" x14ac:dyDescent="0.25">
      <c r="A32" s="10" t="s">
        <v>103</v>
      </c>
      <c r="B32" s="8" t="s">
        <v>104</v>
      </c>
      <c r="C32" s="18">
        <v>1587273.7771607079</v>
      </c>
      <c r="D32" s="100" t="e">
        <f>C32/(1+#REF!)</f>
        <v>#REF!</v>
      </c>
      <c r="E32" s="63">
        <v>1587503</v>
      </c>
      <c r="F32" s="63">
        <v>1587503</v>
      </c>
      <c r="G32" s="63">
        <v>1587503</v>
      </c>
      <c r="H32" s="64">
        <v>27676</v>
      </c>
      <c r="I32" s="65">
        <v>2034</v>
      </c>
      <c r="J32" s="65">
        <v>57</v>
      </c>
      <c r="K32" s="18">
        <v>29767</v>
      </c>
      <c r="L32" s="66">
        <f t="shared" si="0"/>
        <v>2789149</v>
      </c>
      <c r="M32" s="65">
        <v>14296.9</v>
      </c>
      <c r="N32" s="67">
        <f t="shared" si="1"/>
        <v>690544</v>
      </c>
      <c r="O32" s="67">
        <f t="shared" si="2"/>
        <v>3479693</v>
      </c>
      <c r="P32" s="18">
        <f t="shared" si="3"/>
        <v>5067196</v>
      </c>
    </row>
    <row r="33" spans="1:16" s="2" customFormat="1" ht="15.75" x14ac:dyDescent="0.25">
      <c r="A33" s="10" t="s">
        <v>105</v>
      </c>
      <c r="B33" s="8" t="s">
        <v>106</v>
      </c>
      <c r="C33" s="18">
        <v>101886</v>
      </c>
      <c r="D33" s="100" t="e">
        <f>C33/(1+#REF!)</f>
        <v>#REF!</v>
      </c>
      <c r="E33" s="63">
        <v>101940</v>
      </c>
      <c r="F33" s="63">
        <v>101940</v>
      </c>
      <c r="G33" s="63">
        <v>101940</v>
      </c>
      <c r="H33" s="64">
        <v>5009</v>
      </c>
      <c r="I33" s="65">
        <v>408</v>
      </c>
      <c r="J33" s="65">
        <v>0</v>
      </c>
      <c r="K33" s="18">
        <v>5417</v>
      </c>
      <c r="L33" s="66">
        <f t="shared" si="0"/>
        <v>507569</v>
      </c>
      <c r="M33" s="65">
        <v>613.70000000000005</v>
      </c>
      <c r="N33" s="67">
        <f t="shared" si="1"/>
        <v>29642</v>
      </c>
      <c r="O33" s="67">
        <f t="shared" si="2"/>
        <v>537211</v>
      </c>
      <c r="P33" s="18">
        <f t="shared" si="3"/>
        <v>639151</v>
      </c>
    </row>
    <row r="34" spans="1:16" s="2" customFormat="1" ht="15.75" x14ac:dyDescent="0.25">
      <c r="A34" s="10" t="s">
        <v>107</v>
      </c>
      <c r="B34" s="8" t="s">
        <v>108</v>
      </c>
      <c r="C34" s="18">
        <v>584467</v>
      </c>
      <c r="D34" s="100" t="e">
        <f>C34/(1+#REF!)</f>
        <v>#REF!</v>
      </c>
      <c r="E34" s="63">
        <v>584702</v>
      </c>
      <c r="F34" s="63">
        <v>584702</v>
      </c>
      <c r="G34" s="63">
        <v>584702</v>
      </c>
      <c r="H34" s="64">
        <v>24245</v>
      </c>
      <c r="I34" s="65">
        <v>30</v>
      </c>
      <c r="J34" s="65">
        <v>0</v>
      </c>
      <c r="K34" s="18">
        <v>24275</v>
      </c>
      <c r="L34" s="66">
        <f t="shared" si="0"/>
        <v>2274552</v>
      </c>
      <c r="M34" s="65">
        <v>2287.1</v>
      </c>
      <c r="N34" s="67">
        <f t="shared" si="1"/>
        <v>110467</v>
      </c>
      <c r="O34" s="67">
        <f t="shared" si="2"/>
        <v>2385019</v>
      </c>
      <c r="P34" s="18">
        <f t="shared" si="3"/>
        <v>2969721</v>
      </c>
    </row>
    <row r="35" spans="1:16" s="2" customFormat="1" ht="15.75" x14ac:dyDescent="0.25">
      <c r="A35" s="10" t="s">
        <v>109</v>
      </c>
      <c r="B35" s="8" t="s">
        <v>110</v>
      </c>
      <c r="C35" s="18">
        <v>225577</v>
      </c>
      <c r="D35" s="100" t="e">
        <f>C35/(1+#REF!)</f>
        <v>#REF!</v>
      </c>
      <c r="E35" s="63">
        <v>225628</v>
      </c>
      <c r="F35" s="63">
        <v>225628</v>
      </c>
      <c r="G35" s="63">
        <v>225628</v>
      </c>
      <c r="H35" s="64">
        <v>5979</v>
      </c>
      <c r="I35" s="65">
        <v>123</v>
      </c>
      <c r="J35" s="65">
        <v>0</v>
      </c>
      <c r="K35" s="18">
        <v>6102</v>
      </c>
      <c r="L35" s="66">
        <f t="shared" si="0"/>
        <v>571753</v>
      </c>
      <c r="M35" s="65">
        <v>503.3</v>
      </c>
      <c r="N35" s="67">
        <f t="shared" si="1"/>
        <v>24310</v>
      </c>
      <c r="O35" s="67">
        <f t="shared" si="2"/>
        <v>596063</v>
      </c>
      <c r="P35" s="18">
        <f t="shared" si="3"/>
        <v>821691</v>
      </c>
    </row>
    <row r="36" spans="1:16" ht="15.75" x14ac:dyDescent="0.25">
      <c r="A36" s="11" t="s">
        <v>111</v>
      </c>
      <c r="B36" s="12" t="s">
        <v>112</v>
      </c>
      <c r="C36" s="19">
        <v>293530</v>
      </c>
      <c r="D36" s="75" t="e">
        <f>C36/(1+#REF!)</f>
        <v>#REF!</v>
      </c>
      <c r="E36" s="101">
        <v>293690</v>
      </c>
      <c r="F36" s="101">
        <v>293690</v>
      </c>
      <c r="G36" s="101">
        <v>293690</v>
      </c>
      <c r="H36" s="64">
        <v>20972</v>
      </c>
      <c r="I36" s="65">
        <v>0</v>
      </c>
      <c r="J36" s="65">
        <v>0</v>
      </c>
      <c r="K36" s="19">
        <v>20972</v>
      </c>
      <c r="L36" s="68">
        <f t="shared" si="0"/>
        <v>1965063</v>
      </c>
      <c r="M36" s="65">
        <v>5449</v>
      </c>
      <c r="N36" s="67">
        <f t="shared" si="1"/>
        <v>263188</v>
      </c>
      <c r="O36" s="69">
        <f t="shared" si="2"/>
        <v>2228251</v>
      </c>
      <c r="P36" s="18">
        <f t="shared" si="3"/>
        <v>2521941</v>
      </c>
    </row>
    <row r="37" spans="1:16" s="2" customFormat="1" ht="15.75" x14ac:dyDescent="0.25">
      <c r="A37" s="10" t="s">
        <v>113</v>
      </c>
      <c r="B37" s="8" t="s">
        <v>114</v>
      </c>
      <c r="C37" s="18">
        <v>253597</v>
      </c>
      <c r="D37" s="100" t="e">
        <f>C37/(1+#REF!)</f>
        <v>#REF!</v>
      </c>
      <c r="E37" s="63">
        <v>253626</v>
      </c>
      <c r="F37" s="63">
        <v>253626</v>
      </c>
      <c r="G37" s="63">
        <v>253626</v>
      </c>
      <c r="H37" s="64">
        <v>4439</v>
      </c>
      <c r="I37" s="65">
        <v>0</v>
      </c>
      <c r="J37" s="65">
        <v>0</v>
      </c>
      <c r="K37" s="18">
        <v>4439</v>
      </c>
      <c r="L37" s="66">
        <f t="shared" si="0"/>
        <v>415931</v>
      </c>
      <c r="M37" s="65">
        <v>2239.5</v>
      </c>
      <c r="N37" s="67">
        <f t="shared" si="1"/>
        <v>108168</v>
      </c>
      <c r="O37" s="67">
        <f t="shared" si="2"/>
        <v>524099</v>
      </c>
      <c r="P37" s="18">
        <f t="shared" si="3"/>
        <v>777725</v>
      </c>
    </row>
    <row r="38" spans="1:16" s="2" customFormat="1" ht="15.75" x14ac:dyDescent="0.25">
      <c r="A38" s="10" t="s">
        <v>115</v>
      </c>
      <c r="B38" s="8" t="s">
        <v>116</v>
      </c>
      <c r="C38" s="18">
        <v>264488</v>
      </c>
      <c r="D38" s="100" t="e">
        <f>C38/(1+#REF!)</f>
        <v>#REF!</v>
      </c>
      <c r="E38" s="63">
        <v>264507</v>
      </c>
      <c r="F38" s="63">
        <v>264507</v>
      </c>
      <c r="G38" s="63">
        <v>264507</v>
      </c>
      <c r="H38" s="64">
        <v>3603</v>
      </c>
      <c r="I38" s="65">
        <v>24</v>
      </c>
      <c r="J38" s="65">
        <v>42</v>
      </c>
      <c r="K38" s="18">
        <v>3669</v>
      </c>
      <c r="L38" s="66">
        <f t="shared" si="0"/>
        <v>343783</v>
      </c>
      <c r="M38" s="65">
        <v>1642.4</v>
      </c>
      <c r="N38" s="67">
        <f t="shared" si="1"/>
        <v>79328</v>
      </c>
      <c r="O38" s="67">
        <f t="shared" si="2"/>
        <v>423111</v>
      </c>
      <c r="P38" s="18">
        <f t="shared" si="3"/>
        <v>687618</v>
      </c>
    </row>
    <row r="39" spans="1:16" s="2" customFormat="1" ht="15.75" x14ac:dyDescent="0.25">
      <c r="A39" s="10" t="s">
        <v>117</v>
      </c>
      <c r="B39" s="8" t="s">
        <v>118</v>
      </c>
      <c r="C39" s="18">
        <v>76753</v>
      </c>
      <c r="D39" s="100" t="e">
        <f>C39/(1+#REF!)</f>
        <v>#REF!</v>
      </c>
      <c r="E39" s="63">
        <v>76769</v>
      </c>
      <c r="F39" s="63">
        <v>76769</v>
      </c>
      <c r="G39" s="63">
        <v>76769</v>
      </c>
      <c r="H39" s="64">
        <v>1936</v>
      </c>
      <c r="I39" s="65">
        <v>56</v>
      </c>
      <c r="J39" s="65">
        <v>0</v>
      </c>
      <c r="K39" s="18">
        <v>1992</v>
      </c>
      <c r="L39" s="66">
        <f t="shared" si="0"/>
        <v>186649</v>
      </c>
      <c r="M39" s="65">
        <v>406</v>
      </c>
      <c r="N39" s="67">
        <f t="shared" si="1"/>
        <v>19610</v>
      </c>
      <c r="O39" s="67">
        <f t="shared" si="2"/>
        <v>206259</v>
      </c>
      <c r="P39" s="18">
        <f t="shared" si="3"/>
        <v>283028</v>
      </c>
    </row>
    <row r="40" spans="1:16" s="2" customFormat="1" ht="15.75" x14ac:dyDescent="0.25">
      <c r="A40" s="10" t="s">
        <v>119</v>
      </c>
      <c r="B40" s="8" t="s">
        <v>120</v>
      </c>
      <c r="C40" s="18">
        <v>4238034</v>
      </c>
      <c r="D40" s="100" t="e">
        <f>C40/(1+#REF!)</f>
        <v>#REF!</v>
      </c>
      <c r="E40" s="63">
        <v>4238688</v>
      </c>
      <c r="F40" s="63">
        <v>4238688</v>
      </c>
      <c r="G40" s="63">
        <v>4238688</v>
      </c>
      <c r="H40" s="64">
        <v>83613</v>
      </c>
      <c r="I40" s="65">
        <v>3440</v>
      </c>
      <c r="J40" s="65">
        <v>141</v>
      </c>
      <c r="K40" s="18">
        <v>87194</v>
      </c>
      <c r="L40" s="66">
        <f t="shared" si="0"/>
        <v>8170021</v>
      </c>
      <c r="M40" s="65">
        <v>21769.7</v>
      </c>
      <c r="N40" s="67">
        <f t="shared" si="1"/>
        <v>1051481</v>
      </c>
      <c r="O40" s="67">
        <f t="shared" si="2"/>
        <v>9221502</v>
      </c>
      <c r="P40" s="18">
        <f t="shared" si="3"/>
        <v>13460190</v>
      </c>
    </row>
    <row r="41" spans="1:16" s="2" customFormat="1" ht="15.75" x14ac:dyDescent="0.25">
      <c r="A41" s="10" t="s">
        <v>121</v>
      </c>
      <c r="B41" s="8" t="s">
        <v>122</v>
      </c>
      <c r="C41" s="18">
        <v>1187309.3523773006</v>
      </c>
      <c r="D41" s="100" t="e">
        <f>C41/(1+#REF!)</f>
        <v>#REF!</v>
      </c>
      <c r="E41" s="63">
        <v>1187530</v>
      </c>
      <c r="F41" s="63">
        <v>1187530</v>
      </c>
      <c r="G41" s="63">
        <v>1187530</v>
      </c>
      <c r="H41" s="64">
        <v>28224</v>
      </c>
      <c r="I41" s="65">
        <v>742</v>
      </c>
      <c r="J41" s="65">
        <v>40</v>
      </c>
      <c r="K41" s="18">
        <v>29006</v>
      </c>
      <c r="L41" s="66">
        <f t="shared" si="0"/>
        <v>2717843</v>
      </c>
      <c r="M41" s="65">
        <v>7498.8</v>
      </c>
      <c r="N41" s="67">
        <f t="shared" si="1"/>
        <v>362194</v>
      </c>
      <c r="O41" s="67">
        <f t="shared" si="2"/>
        <v>3080037</v>
      </c>
      <c r="P41" s="18">
        <f t="shared" si="3"/>
        <v>4267567</v>
      </c>
    </row>
    <row r="42" spans="1:16" s="2" customFormat="1" ht="15.75" x14ac:dyDescent="0.25">
      <c r="A42" s="10" t="s">
        <v>123</v>
      </c>
      <c r="B42" s="8" t="s">
        <v>124</v>
      </c>
      <c r="C42" s="18">
        <v>867106</v>
      </c>
      <c r="D42" s="100" t="e">
        <f>C42/(1+#REF!)</f>
        <v>#REF!</v>
      </c>
      <c r="E42" s="63">
        <v>867222</v>
      </c>
      <c r="F42" s="63">
        <v>867222</v>
      </c>
      <c r="G42" s="63">
        <v>867222</v>
      </c>
      <c r="H42" s="64">
        <v>15588</v>
      </c>
      <c r="I42" s="65">
        <v>1611</v>
      </c>
      <c r="J42" s="65">
        <v>33</v>
      </c>
      <c r="K42" s="18">
        <v>17232</v>
      </c>
      <c r="L42" s="66">
        <f t="shared" si="0"/>
        <v>1614627</v>
      </c>
      <c r="M42" s="65">
        <v>4530</v>
      </c>
      <c r="N42" s="67">
        <f t="shared" si="1"/>
        <v>218800</v>
      </c>
      <c r="O42" s="67">
        <f t="shared" si="2"/>
        <v>1833427</v>
      </c>
      <c r="P42" s="18">
        <f t="shared" si="3"/>
        <v>2700649</v>
      </c>
    </row>
    <row r="43" spans="1:16" s="2" customFormat="1" ht="15.75" x14ac:dyDescent="0.25">
      <c r="A43" s="10" t="s">
        <v>125</v>
      </c>
      <c r="B43" s="8" t="s">
        <v>126</v>
      </c>
      <c r="C43" s="18">
        <v>99572</v>
      </c>
      <c r="D43" s="100" t="e">
        <f>C43/(1+#REF!)</f>
        <v>#REF!</v>
      </c>
      <c r="E43" s="63">
        <v>99575</v>
      </c>
      <c r="F43" s="63">
        <v>99575</v>
      </c>
      <c r="G43" s="63">
        <v>99575</v>
      </c>
      <c r="H43" s="64">
        <v>1097</v>
      </c>
      <c r="I43" s="65">
        <v>0</v>
      </c>
      <c r="J43" s="65">
        <v>0</v>
      </c>
      <c r="K43" s="18">
        <v>1097</v>
      </c>
      <c r="L43" s="66">
        <f t="shared" si="0"/>
        <v>102788</v>
      </c>
      <c r="M43" s="65">
        <v>360.6</v>
      </c>
      <c r="N43" s="67">
        <f t="shared" si="1"/>
        <v>17417</v>
      </c>
      <c r="O43" s="67">
        <f t="shared" si="2"/>
        <v>120205</v>
      </c>
      <c r="P43" s="18">
        <f t="shared" si="3"/>
        <v>219780</v>
      </c>
    </row>
    <row r="44" spans="1:16" s="2" customFormat="1" ht="15.75" x14ac:dyDescent="0.25">
      <c r="A44" s="10" t="s">
        <v>127</v>
      </c>
      <c r="B44" s="8" t="s">
        <v>128</v>
      </c>
      <c r="C44" s="18">
        <v>241151</v>
      </c>
      <c r="D44" s="100" t="e">
        <f>C44/(1+#REF!)</f>
        <v>#REF!</v>
      </c>
      <c r="E44" s="63">
        <v>241155</v>
      </c>
      <c r="F44" s="63">
        <v>241155</v>
      </c>
      <c r="G44" s="63">
        <v>241155</v>
      </c>
      <c r="H44" s="64">
        <v>2098</v>
      </c>
      <c r="I44" s="65">
        <v>70</v>
      </c>
      <c r="J44" s="65">
        <v>0</v>
      </c>
      <c r="K44" s="18">
        <v>2168</v>
      </c>
      <c r="L44" s="66">
        <f t="shared" si="0"/>
        <v>203140</v>
      </c>
      <c r="M44" s="65">
        <v>809</v>
      </c>
      <c r="N44" s="67">
        <f t="shared" si="1"/>
        <v>39075</v>
      </c>
      <c r="O44" s="67">
        <f t="shared" si="2"/>
        <v>242215</v>
      </c>
      <c r="P44" s="18">
        <f t="shared" si="3"/>
        <v>483370</v>
      </c>
    </row>
    <row r="45" spans="1:16" s="2" customFormat="1" ht="15.75" x14ac:dyDescent="0.25">
      <c r="A45" s="10" t="s">
        <v>129</v>
      </c>
      <c r="B45" s="8" t="s">
        <v>130</v>
      </c>
      <c r="C45" s="18">
        <v>1301178</v>
      </c>
      <c r="D45" s="100" t="e">
        <f>C45/(1+#REF!)</f>
        <v>#REF!</v>
      </c>
      <c r="E45" s="63">
        <v>1301329</v>
      </c>
      <c r="F45" s="63">
        <v>1301329</v>
      </c>
      <c r="G45" s="63">
        <v>1301329</v>
      </c>
      <c r="H45" s="64">
        <v>21632</v>
      </c>
      <c r="I45" s="65">
        <v>798</v>
      </c>
      <c r="J45" s="65">
        <v>29</v>
      </c>
      <c r="K45" s="18">
        <v>22459</v>
      </c>
      <c r="L45" s="66">
        <f t="shared" si="0"/>
        <v>2104394</v>
      </c>
      <c r="M45" s="65">
        <v>8036.6</v>
      </c>
      <c r="N45" s="67">
        <f t="shared" si="1"/>
        <v>388170</v>
      </c>
      <c r="O45" s="67">
        <f t="shared" si="2"/>
        <v>2492564</v>
      </c>
      <c r="P45" s="18">
        <f t="shared" si="3"/>
        <v>3793893</v>
      </c>
    </row>
    <row r="46" spans="1:16" s="2" customFormat="1" ht="15.75" x14ac:dyDescent="0.25">
      <c r="A46" s="10" t="s">
        <v>131</v>
      </c>
      <c r="B46" s="8" t="s">
        <v>132</v>
      </c>
      <c r="C46" s="18">
        <v>202256</v>
      </c>
      <c r="D46" s="100" t="e">
        <f>C46/(1+#REF!)</f>
        <v>#REF!</v>
      </c>
      <c r="E46" s="63">
        <v>202262</v>
      </c>
      <c r="F46" s="63">
        <v>202262</v>
      </c>
      <c r="G46" s="63">
        <v>202262</v>
      </c>
      <c r="H46" s="64">
        <v>2005</v>
      </c>
      <c r="I46" s="65">
        <v>0</v>
      </c>
      <c r="J46" s="65">
        <v>0</v>
      </c>
      <c r="K46" s="18">
        <v>2005</v>
      </c>
      <c r="L46" s="66">
        <f t="shared" si="0"/>
        <v>187867</v>
      </c>
      <c r="M46" s="65">
        <v>722.3</v>
      </c>
      <c r="N46" s="67">
        <f t="shared" si="1"/>
        <v>34887</v>
      </c>
      <c r="O46" s="67">
        <f t="shared" si="2"/>
        <v>222754</v>
      </c>
      <c r="P46" s="18">
        <f t="shared" si="3"/>
        <v>425016</v>
      </c>
    </row>
    <row r="47" spans="1:16" s="2" customFormat="1" ht="15.75" x14ac:dyDescent="0.25">
      <c r="A47" s="10" t="s">
        <v>133</v>
      </c>
      <c r="B47" s="8" t="s">
        <v>134</v>
      </c>
      <c r="C47" s="18">
        <v>327758</v>
      </c>
      <c r="D47" s="100" t="e">
        <f>C47/(1+#REF!)</f>
        <v>#REF!</v>
      </c>
      <c r="E47" s="63">
        <v>327801</v>
      </c>
      <c r="F47" s="63">
        <v>327801</v>
      </c>
      <c r="G47" s="63">
        <v>327801</v>
      </c>
      <c r="H47" s="64">
        <v>5812</v>
      </c>
      <c r="I47" s="65">
        <v>129</v>
      </c>
      <c r="J47" s="65">
        <v>0</v>
      </c>
      <c r="K47" s="18">
        <v>5941</v>
      </c>
      <c r="L47" s="66">
        <f t="shared" si="0"/>
        <v>556668</v>
      </c>
      <c r="M47" s="65">
        <v>2734.7</v>
      </c>
      <c r="N47" s="67">
        <f t="shared" si="1"/>
        <v>132087</v>
      </c>
      <c r="O47" s="67">
        <f t="shared" si="2"/>
        <v>688755</v>
      </c>
      <c r="P47" s="18">
        <f t="shared" si="3"/>
        <v>1016556</v>
      </c>
    </row>
    <row r="48" spans="1:16" s="2" customFormat="1" ht="15.75" x14ac:dyDescent="0.25">
      <c r="A48" s="10" t="s">
        <v>135</v>
      </c>
      <c r="B48" s="8" t="s">
        <v>136</v>
      </c>
      <c r="C48" s="18">
        <v>204849</v>
      </c>
      <c r="D48" s="100" t="e">
        <f>C48/(1+#REF!)</f>
        <v>#REF!</v>
      </c>
      <c r="E48" s="63">
        <v>204866</v>
      </c>
      <c r="F48" s="63">
        <v>204866</v>
      </c>
      <c r="G48" s="63">
        <v>204866</v>
      </c>
      <c r="H48" s="64">
        <v>2970</v>
      </c>
      <c r="I48" s="65">
        <v>54</v>
      </c>
      <c r="J48" s="65">
        <v>0</v>
      </c>
      <c r="K48" s="18">
        <v>3024</v>
      </c>
      <c r="L48" s="66">
        <f t="shared" si="0"/>
        <v>283347</v>
      </c>
      <c r="M48" s="65">
        <v>1708.6</v>
      </c>
      <c r="N48" s="67">
        <f t="shared" si="1"/>
        <v>82526</v>
      </c>
      <c r="O48" s="67">
        <f t="shared" si="2"/>
        <v>365873</v>
      </c>
      <c r="P48" s="18">
        <f t="shared" si="3"/>
        <v>570739</v>
      </c>
    </row>
    <row r="49" spans="1:16" s="2" customFormat="1" ht="15.75" x14ac:dyDescent="0.25">
      <c r="A49" s="10" t="s">
        <v>137</v>
      </c>
      <c r="B49" s="8" t="s">
        <v>138</v>
      </c>
      <c r="C49" s="18">
        <v>937636</v>
      </c>
      <c r="D49" s="100" t="e">
        <f>C49/(1+#REF!)</f>
        <v>#REF!</v>
      </c>
      <c r="E49" s="63">
        <v>937757</v>
      </c>
      <c r="F49" s="63">
        <v>937757</v>
      </c>
      <c r="G49" s="63">
        <v>937757</v>
      </c>
      <c r="H49" s="64">
        <v>16969</v>
      </c>
      <c r="I49" s="65">
        <v>352</v>
      </c>
      <c r="J49" s="65">
        <v>0</v>
      </c>
      <c r="K49" s="18">
        <v>17321</v>
      </c>
      <c r="L49" s="66">
        <f t="shared" si="0"/>
        <v>1622966</v>
      </c>
      <c r="M49" s="65">
        <v>11145.7</v>
      </c>
      <c r="N49" s="67">
        <f t="shared" si="1"/>
        <v>538340</v>
      </c>
      <c r="O49" s="67">
        <f t="shared" si="2"/>
        <v>2161306</v>
      </c>
      <c r="P49" s="18">
        <f t="shared" si="3"/>
        <v>3099063</v>
      </c>
    </row>
    <row r="50" spans="1:16" s="2" customFormat="1" ht="15.75" x14ac:dyDescent="0.25">
      <c r="A50" s="10" t="s">
        <v>139</v>
      </c>
      <c r="B50" s="8" t="s">
        <v>140</v>
      </c>
      <c r="C50" s="18">
        <v>300790</v>
      </c>
      <c r="D50" s="100" t="e">
        <f>C50/(1+#REF!)</f>
        <v>#REF!</v>
      </c>
      <c r="E50" s="63">
        <v>300871</v>
      </c>
      <c r="F50" s="63">
        <v>300871</v>
      </c>
      <c r="G50" s="63">
        <v>300871</v>
      </c>
      <c r="H50" s="64" t="s">
        <v>3328</v>
      </c>
      <c r="I50" s="65" t="s">
        <v>3328</v>
      </c>
      <c r="J50" s="65" t="s">
        <v>3328</v>
      </c>
      <c r="K50" s="18">
        <v>9072</v>
      </c>
      <c r="L50" s="66">
        <f t="shared" si="0"/>
        <v>850041</v>
      </c>
      <c r="M50" s="65">
        <v>3510</v>
      </c>
      <c r="N50" s="67">
        <f t="shared" si="1"/>
        <v>169534</v>
      </c>
      <c r="O50" s="67">
        <f t="shared" si="2"/>
        <v>1019575</v>
      </c>
      <c r="P50" s="18">
        <f t="shared" si="3"/>
        <v>1320446</v>
      </c>
    </row>
    <row r="51" spans="1:16" s="2" customFormat="1" ht="15.75" x14ac:dyDescent="0.25">
      <c r="A51" s="10" t="s">
        <v>141</v>
      </c>
      <c r="B51" s="8" t="s">
        <v>142</v>
      </c>
      <c r="C51" s="18">
        <v>106832</v>
      </c>
      <c r="D51" s="100" t="e">
        <f>C51/(1+#REF!)</f>
        <v>#REF!</v>
      </c>
      <c r="E51" s="63">
        <v>106876</v>
      </c>
      <c r="F51" s="63">
        <v>106876</v>
      </c>
      <c r="G51" s="63">
        <v>106876</v>
      </c>
      <c r="H51" s="64">
        <v>4959</v>
      </c>
      <c r="I51" s="65">
        <v>0</v>
      </c>
      <c r="J51" s="65">
        <v>0</v>
      </c>
      <c r="K51" s="18">
        <v>4959</v>
      </c>
      <c r="L51" s="66">
        <f t="shared" si="0"/>
        <v>464655</v>
      </c>
      <c r="M51" s="65">
        <v>662.7</v>
      </c>
      <c r="N51" s="67">
        <f t="shared" si="1"/>
        <v>32009</v>
      </c>
      <c r="O51" s="67">
        <f t="shared" si="2"/>
        <v>496664</v>
      </c>
      <c r="P51" s="18">
        <f t="shared" si="3"/>
        <v>603540</v>
      </c>
    </row>
    <row r="52" spans="1:16" ht="15.75" x14ac:dyDescent="0.25">
      <c r="A52" s="13" t="s">
        <v>143</v>
      </c>
      <c r="B52" s="12" t="s">
        <v>144</v>
      </c>
      <c r="C52" s="19">
        <v>150587.35136122783</v>
      </c>
      <c r="D52" s="75">
        <v>150569.37528939376</v>
      </c>
      <c r="E52" s="63">
        <v>150610</v>
      </c>
      <c r="F52" s="63">
        <v>150610</v>
      </c>
      <c r="G52" s="63">
        <v>150610</v>
      </c>
      <c r="H52" s="64">
        <v>3603</v>
      </c>
      <c r="I52" s="65">
        <v>0</v>
      </c>
      <c r="J52" s="65">
        <v>0</v>
      </c>
      <c r="K52" s="19">
        <v>3603</v>
      </c>
      <c r="L52" s="66">
        <f t="shared" si="0"/>
        <v>337599</v>
      </c>
      <c r="M52" s="65">
        <v>758.5</v>
      </c>
      <c r="N52" s="67">
        <f t="shared" si="1"/>
        <v>36636</v>
      </c>
      <c r="O52" s="67">
        <f t="shared" si="2"/>
        <v>374235</v>
      </c>
      <c r="P52" s="18">
        <f t="shared" si="3"/>
        <v>524845</v>
      </c>
    </row>
    <row r="53" spans="1:16" s="2" customFormat="1" ht="15.75" x14ac:dyDescent="0.25">
      <c r="A53" s="10" t="s">
        <v>145</v>
      </c>
      <c r="B53" s="8" t="s">
        <v>146</v>
      </c>
      <c r="C53" s="18">
        <v>824062</v>
      </c>
      <c r="D53" s="100" t="e">
        <f>C53/(1+#REF!)</f>
        <v>#REF!</v>
      </c>
      <c r="E53" s="63">
        <v>824228</v>
      </c>
      <c r="F53" s="63">
        <v>824228</v>
      </c>
      <c r="G53" s="63">
        <v>824228</v>
      </c>
      <c r="H53" s="64">
        <v>21183</v>
      </c>
      <c r="I53" s="65">
        <v>486</v>
      </c>
      <c r="J53" s="65">
        <v>24</v>
      </c>
      <c r="K53" s="18">
        <v>21693</v>
      </c>
      <c r="L53" s="66">
        <f t="shared" si="0"/>
        <v>2032620</v>
      </c>
      <c r="M53" s="65">
        <v>11254.2</v>
      </c>
      <c r="N53" s="67">
        <f t="shared" si="1"/>
        <v>543580</v>
      </c>
      <c r="O53" s="67">
        <f t="shared" si="2"/>
        <v>2576200</v>
      </c>
      <c r="P53" s="18">
        <f t="shared" si="3"/>
        <v>3400428</v>
      </c>
    </row>
    <row r="54" spans="1:16" s="2" customFormat="1" ht="15.75" x14ac:dyDescent="0.25">
      <c r="A54" s="10" t="s">
        <v>171</v>
      </c>
      <c r="B54" s="8" t="s">
        <v>172</v>
      </c>
      <c r="C54" s="18">
        <v>397576.6486387722</v>
      </c>
      <c r="D54" s="100">
        <v>397529.18870053109</v>
      </c>
      <c r="E54" s="63">
        <v>397637</v>
      </c>
      <c r="F54" s="63">
        <v>397637</v>
      </c>
      <c r="G54" s="63">
        <v>397637</v>
      </c>
      <c r="H54" s="64">
        <v>8428</v>
      </c>
      <c r="I54" s="65">
        <v>0</v>
      </c>
      <c r="J54" s="65">
        <v>0</v>
      </c>
      <c r="K54" s="18">
        <v>8428</v>
      </c>
      <c r="L54" s="66">
        <f t="shared" si="0"/>
        <v>789698</v>
      </c>
      <c r="M54" s="65">
        <v>3158.6</v>
      </c>
      <c r="N54" s="67">
        <f t="shared" si="1"/>
        <v>152561</v>
      </c>
      <c r="O54" s="67">
        <f t="shared" si="2"/>
        <v>942259</v>
      </c>
      <c r="P54" s="18">
        <f t="shared" si="3"/>
        <v>1339896</v>
      </c>
    </row>
    <row r="55" spans="1:16" s="2" customFormat="1" ht="15.75" x14ac:dyDescent="0.25">
      <c r="A55" s="11" t="s">
        <v>147</v>
      </c>
      <c r="B55" s="12" t="s">
        <v>148</v>
      </c>
      <c r="C55" s="19">
        <v>507409</v>
      </c>
      <c r="D55" s="75" t="e">
        <f>C55/(1+#REF!)</f>
        <v>#REF!</v>
      </c>
      <c r="E55" s="101">
        <v>507460</v>
      </c>
      <c r="F55" s="101">
        <v>356153</v>
      </c>
      <c r="G55" s="101">
        <v>356153</v>
      </c>
      <c r="H55" s="64">
        <v>7159</v>
      </c>
      <c r="I55" s="65">
        <v>164</v>
      </c>
      <c r="J55" s="65">
        <v>0</v>
      </c>
      <c r="K55" s="19">
        <v>7323</v>
      </c>
      <c r="L55" s="68">
        <f t="shared" si="0"/>
        <v>686160</v>
      </c>
      <c r="M55" s="65">
        <v>1908.2000000000003</v>
      </c>
      <c r="N55" s="69">
        <f t="shared" si="1"/>
        <v>92166</v>
      </c>
      <c r="O55" s="69">
        <f t="shared" si="2"/>
        <v>778326</v>
      </c>
      <c r="P55" s="18">
        <f t="shared" si="3"/>
        <v>1134479</v>
      </c>
    </row>
    <row r="56" spans="1:16" s="2" customFormat="1" ht="15.75" x14ac:dyDescent="0.25">
      <c r="A56" s="10" t="s">
        <v>151</v>
      </c>
      <c r="B56" s="8" t="s">
        <v>152</v>
      </c>
      <c r="C56" s="19" t="e">
        <f>#REF!</f>
        <v>#REF!</v>
      </c>
      <c r="D56" s="75" t="e">
        <f>C56/(1+#REF!)</f>
        <v>#REF!</v>
      </c>
      <c r="E56" s="101" t="e">
        <f>#REF!</f>
        <v>#REF!</v>
      </c>
      <c r="F56" s="101">
        <v>223257.92340603156</v>
      </c>
      <c r="G56" s="101">
        <v>785931</v>
      </c>
      <c r="H56" s="64" t="s">
        <v>3328</v>
      </c>
      <c r="I56" s="65" t="s">
        <v>3328</v>
      </c>
      <c r="J56" s="65" t="s">
        <v>3328</v>
      </c>
      <c r="K56" s="18">
        <v>20325</v>
      </c>
      <c r="L56" s="66">
        <f t="shared" si="0"/>
        <v>1904439</v>
      </c>
      <c r="M56" s="65">
        <v>6665.1999999999989</v>
      </c>
      <c r="N56" s="67">
        <f t="shared" si="1"/>
        <v>321931</v>
      </c>
      <c r="O56" s="67">
        <f t="shared" si="2"/>
        <v>2226370</v>
      </c>
      <c r="P56" s="18">
        <f t="shared" si="3"/>
        <v>3012301</v>
      </c>
    </row>
    <row r="57" spans="1:16" s="2" customFormat="1" ht="15.75" x14ac:dyDescent="0.25">
      <c r="A57" s="10" t="s">
        <v>149</v>
      </c>
      <c r="B57" s="8" t="s">
        <v>150</v>
      </c>
      <c r="C57" s="18">
        <v>205886</v>
      </c>
      <c r="D57" s="100" t="e">
        <f>C57/(1+#REF!)</f>
        <v>#REF!</v>
      </c>
      <c r="E57" s="63">
        <v>205893</v>
      </c>
      <c r="F57" s="63">
        <v>205893</v>
      </c>
      <c r="G57" s="63">
        <v>205893</v>
      </c>
      <c r="H57" s="64">
        <v>2165</v>
      </c>
      <c r="I57" s="65">
        <v>0</v>
      </c>
      <c r="J57" s="65">
        <v>0</v>
      </c>
      <c r="K57" s="18">
        <v>2165</v>
      </c>
      <c r="L57" s="66">
        <f t="shared" si="0"/>
        <v>202859</v>
      </c>
      <c r="M57" s="65">
        <v>491.8</v>
      </c>
      <c r="N57" s="67">
        <f t="shared" si="1"/>
        <v>23754</v>
      </c>
      <c r="O57" s="67">
        <f t="shared" si="2"/>
        <v>226613</v>
      </c>
      <c r="P57" s="18">
        <f t="shared" si="3"/>
        <v>432506</v>
      </c>
    </row>
    <row r="58" spans="1:16" s="2" customFormat="1" ht="15.75" x14ac:dyDescent="0.25">
      <c r="A58" s="10" t="s">
        <v>153</v>
      </c>
      <c r="B58" s="8" t="s">
        <v>154</v>
      </c>
      <c r="C58" s="18">
        <v>351911</v>
      </c>
      <c r="D58" s="100" t="e">
        <f>C58/(1+#REF!)</f>
        <v>#REF!</v>
      </c>
      <c r="E58" s="63">
        <v>351943</v>
      </c>
      <c r="F58" s="63">
        <v>351943</v>
      </c>
      <c r="G58" s="63">
        <v>351943</v>
      </c>
      <c r="H58" s="64">
        <v>4508</v>
      </c>
      <c r="I58" s="65">
        <v>0</v>
      </c>
      <c r="J58" s="65">
        <v>0</v>
      </c>
      <c r="K58" s="18">
        <v>4508</v>
      </c>
      <c r="L58" s="66">
        <f t="shared" si="0"/>
        <v>422397</v>
      </c>
      <c r="M58" s="65">
        <v>1597.9</v>
      </c>
      <c r="N58" s="67">
        <f t="shared" si="1"/>
        <v>77179</v>
      </c>
      <c r="O58" s="67">
        <f t="shared" si="2"/>
        <v>499576</v>
      </c>
      <c r="P58" s="18">
        <f t="shared" si="3"/>
        <v>851519</v>
      </c>
    </row>
    <row r="59" spans="1:16" s="2" customFormat="1" ht="15.75" x14ac:dyDescent="0.25">
      <c r="A59" s="10" t="s">
        <v>155</v>
      </c>
      <c r="B59" s="8" t="s">
        <v>156</v>
      </c>
      <c r="C59" s="18">
        <v>336574</v>
      </c>
      <c r="D59" s="100" t="e">
        <f>C59/(1+#REF!)</f>
        <v>#REF!</v>
      </c>
      <c r="E59" s="63">
        <v>336602</v>
      </c>
      <c r="F59" s="63">
        <v>336602</v>
      </c>
      <c r="G59" s="63">
        <v>336602</v>
      </c>
      <c r="H59" s="64">
        <v>5045</v>
      </c>
      <c r="I59" s="65">
        <v>225</v>
      </c>
      <c r="J59" s="65">
        <v>0</v>
      </c>
      <c r="K59" s="18">
        <v>5270</v>
      </c>
      <c r="L59" s="66">
        <f t="shared" si="0"/>
        <v>493796</v>
      </c>
      <c r="M59" s="65">
        <v>1049.4000000000001</v>
      </c>
      <c r="N59" s="67">
        <f t="shared" si="1"/>
        <v>50686</v>
      </c>
      <c r="O59" s="67">
        <f t="shared" si="2"/>
        <v>544482</v>
      </c>
      <c r="P59" s="18">
        <f t="shared" si="3"/>
        <v>881084</v>
      </c>
    </row>
    <row r="60" spans="1:16" s="2" customFormat="1" ht="15.75" x14ac:dyDescent="0.25">
      <c r="A60" s="10" t="s">
        <v>157</v>
      </c>
      <c r="B60" s="8" t="s">
        <v>158</v>
      </c>
      <c r="C60" s="18">
        <v>327579.34410339256</v>
      </c>
      <c r="D60" s="100">
        <v>327540.23995707661</v>
      </c>
      <c r="E60" s="63">
        <v>327607</v>
      </c>
      <c r="F60" s="63">
        <v>327607</v>
      </c>
      <c r="G60" s="63">
        <v>327607</v>
      </c>
      <c r="H60" s="64">
        <v>4580</v>
      </c>
      <c r="I60" s="65">
        <v>27</v>
      </c>
      <c r="J60" s="65">
        <v>0</v>
      </c>
      <c r="K60" s="18">
        <v>4607</v>
      </c>
      <c r="L60" s="66">
        <f t="shared" si="0"/>
        <v>431673</v>
      </c>
      <c r="M60" s="65">
        <v>1958.8999999999999</v>
      </c>
      <c r="N60" s="67">
        <f t="shared" si="1"/>
        <v>94615</v>
      </c>
      <c r="O60" s="67">
        <f t="shared" si="2"/>
        <v>526288</v>
      </c>
      <c r="P60" s="18">
        <f t="shared" si="3"/>
        <v>853895</v>
      </c>
    </row>
    <row r="61" spans="1:16" s="2" customFormat="1" ht="15.75" x14ac:dyDescent="0.25">
      <c r="A61" s="10" t="s">
        <v>175</v>
      </c>
      <c r="B61" s="8" t="s">
        <v>176</v>
      </c>
      <c r="C61" s="18">
        <v>92312</v>
      </c>
      <c r="D61" s="100" t="e">
        <f>C61/(1+#REF!)</f>
        <v>#REF!</v>
      </c>
      <c r="E61" s="63">
        <v>92315</v>
      </c>
      <c r="F61" s="63">
        <v>92315</v>
      </c>
      <c r="G61" s="63">
        <v>92315</v>
      </c>
      <c r="H61" s="64">
        <v>1141</v>
      </c>
      <c r="I61" s="65">
        <v>19</v>
      </c>
      <c r="J61" s="65">
        <v>0</v>
      </c>
      <c r="K61" s="18">
        <v>1160</v>
      </c>
      <c r="L61" s="66">
        <f t="shared" si="0"/>
        <v>108691</v>
      </c>
      <c r="M61" s="65">
        <v>329.6</v>
      </c>
      <c r="N61" s="67">
        <f t="shared" si="1"/>
        <v>15920</v>
      </c>
      <c r="O61" s="67">
        <f t="shared" si="2"/>
        <v>124611</v>
      </c>
      <c r="P61" s="18">
        <f t="shared" si="3"/>
        <v>216926</v>
      </c>
    </row>
    <row r="62" spans="1:16" s="2" customFormat="1" ht="15.75" x14ac:dyDescent="0.25">
      <c r="A62" s="10" t="s">
        <v>159</v>
      </c>
      <c r="B62" s="8" t="s">
        <v>160</v>
      </c>
      <c r="C62" s="18">
        <v>718786</v>
      </c>
      <c r="D62" s="100">
        <v>718700.19632092246</v>
      </c>
      <c r="E62" s="63">
        <v>718869</v>
      </c>
      <c r="F62" s="63">
        <v>718869</v>
      </c>
      <c r="G62" s="63">
        <v>718869</v>
      </c>
      <c r="H62" s="64">
        <v>12017</v>
      </c>
      <c r="I62" s="65">
        <v>287</v>
      </c>
      <c r="J62" s="65">
        <v>0</v>
      </c>
      <c r="K62" s="18">
        <v>12304</v>
      </c>
      <c r="L62" s="66">
        <f t="shared" si="0"/>
        <v>1152877</v>
      </c>
      <c r="M62" s="65">
        <v>4225.3999999999996</v>
      </c>
      <c r="N62" s="67">
        <f t="shared" si="1"/>
        <v>204088</v>
      </c>
      <c r="O62" s="67">
        <f t="shared" si="2"/>
        <v>1356965</v>
      </c>
      <c r="P62" s="18">
        <f t="shared" si="3"/>
        <v>2075834</v>
      </c>
    </row>
    <row r="63" spans="1:16" s="2" customFormat="1" ht="15.75" x14ac:dyDescent="0.25">
      <c r="A63" s="10" t="s">
        <v>161</v>
      </c>
      <c r="B63" s="8" t="s">
        <v>162</v>
      </c>
      <c r="C63" s="18">
        <v>450148</v>
      </c>
      <c r="D63" s="100" t="e">
        <f>C63/(1+#REF!)</f>
        <v>#REF!</v>
      </c>
      <c r="E63" s="63">
        <v>450197</v>
      </c>
      <c r="F63" s="63">
        <v>450197</v>
      </c>
      <c r="G63" s="63">
        <v>450197</v>
      </c>
      <c r="H63" s="64" t="s">
        <v>3328</v>
      </c>
      <c r="I63" s="65" t="s">
        <v>3328</v>
      </c>
      <c r="J63" s="65" t="s">
        <v>3328</v>
      </c>
      <c r="K63" s="18">
        <v>7450</v>
      </c>
      <c r="L63" s="66">
        <f t="shared" si="0"/>
        <v>698060</v>
      </c>
      <c r="M63" s="65">
        <v>4276.9000000000005</v>
      </c>
      <c r="N63" s="67">
        <f t="shared" si="1"/>
        <v>206575</v>
      </c>
      <c r="O63" s="67">
        <f t="shared" si="2"/>
        <v>904635</v>
      </c>
      <c r="P63" s="18">
        <f t="shared" si="3"/>
        <v>1354832</v>
      </c>
    </row>
    <row r="64" spans="1:16" ht="15.75" x14ac:dyDescent="0.25">
      <c r="A64" s="11" t="s">
        <v>163</v>
      </c>
      <c r="B64" s="12" t="s">
        <v>164</v>
      </c>
      <c r="C64" s="19">
        <v>292493</v>
      </c>
      <c r="D64" s="75" t="e">
        <f>C64/(1+#REF!)</f>
        <v>#REF!</v>
      </c>
      <c r="E64" s="101">
        <v>292502</v>
      </c>
      <c r="F64" s="101">
        <v>292502</v>
      </c>
      <c r="G64" s="101">
        <v>292502</v>
      </c>
      <c r="H64" s="64">
        <v>3114</v>
      </c>
      <c r="I64" s="65">
        <v>47</v>
      </c>
      <c r="J64" s="65">
        <v>0</v>
      </c>
      <c r="K64" s="19">
        <v>3161</v>
      </c>
      <c r="L64" s="68">
        <f t="shared" si="0"/>
        <v>296184</v>
      </c>
      <c r="M64" s="65">
        <v>1958.4</v>
      </c>
      <c r="N64" s="67">
        <f t="shared" si="1"/>
        <v>94591</v>
      </c>
      <c r="O64" s="69">
        <f t="shared" si="2"/>
        <v>390775</v>
      </c>
      <c r="P64" s="18">
        <f t="shared" si="3"/>
        <v>683277</v>
      </c>
    </row>
    <row r="65" spans="1:16" ht="15.75" x14ac:dyDescent="0.25">
      <c r="A65" s="11" t="s">
        <v>165</v>
      </c>
      <c r="B65" s="12" t="s">
        <v>166</v>
      </c>
      <c r="C65" s="19">
        <v>327840.65589660744</v>
      </c>
      <c r="D65" s="75">
        <v>327801.52055670496</v>
      </c>
      <c r="E65" s="101">
        <v>327868</v>
      </c>
      <c r="F65" s="101">
        <v>327868</v>
      </c>
      <c r="G65" s="101">
        <v>327868</v>
      </c>
      <c r="H65" s="64">
        <v>4388</v>
      </c>
      <c r="I65" s="65">
        <v>0</v>
      </c>
      <c r="J65" s="65">
        <v>0</v>
      </c>
      <c r="K65" s="19">
        <v>4388</v>
      </c>
      <c r="L65" s="68">
        <f t="shared" si="0"/>
        <v>411153</v>
      </c>
      <c r="M65" s="65">
        <v>2137.1999999999998</v>
      </c>
      <c r="N65" s="67">
        <f>ROUND((N$79/M$78)*M65,0)</f>
        <v>103227</v>
      </c>
      <c r="O65" s="69">
        <f t="shared" si="2"/>
        <v>514380</v>
      </c>
      <c r="P65" s="18">
        <f t="shared" si="3"/>
        <v>842248</v>
      </c>
    </row>
    <row r="66" spans="1:16" ht="15.75" x14ac:dyDescent="0.25">
      <c r="A66" s="11" t="s">
        <v>167</v>
      </c>
      <c r="B66" s="12" t="s">
        <v>168</v>
      </c>
      <c r="C66" s="19">
        <v>286270</v>
      </c>
      <c r="D66" s="75" t="e">
        <f>C66/(1+#REF!)</f>
        <v>#REF!</v>
      </c>
      <c r="E66" s="101">
        <v>286285</v>
      </c>
      <c r="F66" s="101">
        <v>286285</v>
      </c>
      <c r="G66" s="101">
        <v>286285</v>
      </c>
      <c r="H66" s="64">
        <v>3261</v>
      </c>
      <c r="I66" s="65">
        <v>0</v>
      </c>
      <c r="J66" s="65">
        <v>0</v>
      </c>
      <c r="K66" s="19">
        <v>3261</v>
      </c>
      <c r="L66" s="68">
        <f t="shared" si="0"/>
        <v>305554</v>
      </c>
      <c r="M66" s="65">
        <v>1722.1000000000001</v>
      </c>
      <c r="N66" s="67">
        <f t="shared" si="1"/>
        <v>83178</v>
      </c>
      <c r="O66" s="69">
        <f t="shared" si="2"/>
        <v>388732</v>
      </c>
      <c r="P66" s="18">
        <f t="shared" si="3"/>
        <v>675017</v>
      </c>
    </row>
    <row r="67" spans="1:16" s="2" customFormat="1" ht="15.75" x14ac:dyDescent="0.25">
      <c r="A67" s="10" t="s">
        <v>169</v>
      </c>
      <c r="B67" s="8" t="s">
        <v>170</v>
      </c>
      <c r="C67" s="18">
        <v>93349</v>
      </c>
      <c r="D67" s="100" t="e">
        <f>C67/(1+#REF!)</f>
        <v>#REF!</v>
      </c>
      <c r="E67" s="63">
        <v>93362</v>
      </c>
      <c r="F67" s="63">
        <v>93362</v>
      </c>
      <c r="G67" s="63">
        <v>93362</v>
      </c>
      <c r="H67" s="64">
        <v>1895</v>
      </c>
      <c r="I67" s="65">
        <v>91</v>
      </c>
      <c r="J67" s="65">
        <v>0</v>
      </c>
      <c r="K67" s="18">
        <v>1986</v>
      </c>
      <c r="L67" s="66">
        <f t="shared" si="0"/>
        <v>186087</v>
      </c>
      <c r="M67" s="65">
        <v>473.5</v>
      </c>
      <c r="N67" s="67">
        <f t="shared" si="1"/>
        <v>22870</v>
      </c>
      <c r="O67" s="67">
        <f t="shared" si="2"/>
        <v>208957</v>
      </c>
      <c r="P67" s="18">
        <f t="shared" si="3"/>
        <v>302319</v>
      </c>
    </row>
    <row r="68" spans="1:16" s="2" customFormat="1" ht="15.75" x14ac:dyDescent="0.25">
      <c r="A68" s="10" t="s">
        <v>173</v>
      </c>
      <c r="B68" s="8" t="s">
        <v>174</v>
      </c>
      <c r="C68" s="18">
        <v>277331</v>
      </c>
      <c r="D68" s="100" t="e">
        <f>C68/(1+#REF!)</f>
        <v>#REF!</v>
      </c>
      <c r="E68" s="63">
        <v>277359</v>
      </c>
      <c r="F68" s="63">
        <v>277359</v>
      </c>
      <c r="G68" s="63">
        <v>277359</v>
      </c>
      <c r="H68" s="64">
        <v>4124</v>
      </c>
      <c r="I68" s="65">
        <v>58</v>
      </c>
      <c r="J68" s="65">
        <v>0</v>
      </c>
      <c r="K68" s="18">
        <v>4182</v>
      </c>
      <c r="L68" s="66">
        <f t="shared" si="0"/>
        <v>391851</v>
      </c>
      <c r="M68" s="65">
        <v>1193</v>
      </c>
      <c r="N68" s="67">
        <f t="shared" si="1"/>
        <v>57622</v>
      </c>
      <c r="O68" s="67">
        <f t="shared" si="2"/>
        <v>449473</v>
      </c>
      <c r="P68" s="18">
        <f t="shared" si="3"/>
        <v>726832</v>
      </c>
    </row>
    <row r="69" spans="1:16" s="2" customFormat="1" ht="15.75" x14ac:dyDescent="0.25">
      <c r="A69" s="10" t="s">
        <v>60</v>
      </c>
      <c r="B69" s="14" t="s">
        <v>2</v>
      </c>
      <c r="C69" s="102">
        <v>64388.669055757702</v>
      </c>
      <c r="D69" s="103" t="e">
        <f>C69/(1+#REF!)+#REF!-352</f>
        <v>#REF!</v>
      </c>
      <c r="E69" s="63">
        <v>68791</v>
      </c>
      <c r="F69" s="63">
        <v>68791</v>
      </c>
      <c r="G69" s="63">
        <v>68791</v>
      </c>
      <c r="H69" s="64">
        <v>13878</v>
      </c>
      <c r="I69" s="65">
        <v>0</v>
      </c>
      <c r="J69" s="65">
        <v>0</v>
      </c>
      <c r="K69" s="70">
        <v>13878</v>
      </c>
      <c r="L69" s="66">
        <f t="shared" si="0"/>
        <v>1300360</v>
      </c>
      <c r="M69" s="65">
        <v>4575.5</v>
      </c>
      <c r="N69" s="67">
        <f>ROUND((N$79/M$78)*M69,0)+1</f>
        <v>220999</v>
      </c>
      <c r="O69" s="67">
        <f t="shared" si="2"/>
        <v>1521359</v>
      </c>
      <c r="P69" s="18">
        <f t="shared" si="3"/>
        <v>1590150</v>
      </c>
    </row>
    <row r="70" spans="1:16" s="2" customFormat="1" ht="15.75" x14ac:dyDescent="0.25">
      <c r="A70" s="10"/>
      <c r="B70" s="15" t="s">
        <v>177</v>
      </c>
      <c r="C70" s="84" t="e">
        <f t="shared" ref="C70:F70" si="4">SUM(C12:C69)</f>
        <v>#REF!</v>
      </c>
      <c r="D70" s="104" t="e">
        <f t="shared" si="4"/>
        <v>#REF!</v>
      </c>
      <c r="E70" s="104" t="e">
        <f t="shared" si="4"/>
        <v>#REF!</v>
      </c>
      <c r="F70" s="104">
        <f t="shared" si="4"/>
        <v>38671814</v>
      </c>
      <c r="G70" s="71">
        <v>38671814</v>
      </c>
      <c r="H70" s="71">
        <v>856968</v>
      </c>
      <c r="I70" s="72">
        <v>32583</v>
      </c>
      <c r="J70" s="72">
        <v>1299</v>
      </c>
      <c r="K70" s="73">
        <v>890850</v>
      </c>
      <c r="L70" s="74">
        <v>83472067</v>
      </c>
      <c r="M70" s="72">
        <v>304975.00000000012</v>
      </c>
      <c r="N70" s="74">
        <v>14730363</v>
      </c>
      <c r="O70" s="20">
        <v>98202430</v>
      </c>
      <c r="P70" s="20">
        <v>136874244</v>
      </c>
    </row>
    <row r="71" spans="1:16" s="2" customFormat="1" ht="15.75" x14ac:dyDescent="0.25">
      <c r="A71" s="10"/>
      <c r="B71" s="16" t="s">
        <v>178</v>
      </c>
      <c r="C71" s="21"/>
      <c r="D71" s="21"/>
      <c r="E71" s="21"/>
      <c r="F71" s="21"/>
      <c r="G71" s="21"/>
      <c r="H71" s="18"/>
      <c r="I71" s="19"/>
      <c r="J71" s="19"/>
      <c r="K71" s="21"/>
      <c r="L71" s="21"/>
      <c r="M71" s="19"/>
      <c r="N71" s="21"/>
      <c r="O71" s="21"/>
      <c r="P71" s="21"/>
    </row>
    <row r="72" spans="1:16" s="2" customFormat="1" ht="15.75" x14ac:dyDescent="0.25">
      <c r="A72" s="10" t="s">
        <v>62</v>
      </c>
      <c r="B72" s="8" t="s">
        <v>179</v>
      </c>
      <c r="C72" s="19">
        <v>118242</v>
      </c>
      <c r="D72" s="75" t="e">
        <f>C72/(1+#REF!)</f>
        <v>#REF!</v>
      </c>
      <c r="E72" s="75">
        <v>118230</v>
      </c>
      <c r="F72" s="75">
        <v>118230</v>
      </c>
      <c r="G72" s="75">
        <v>118230</v>
      </c>
      <c r="H72" s="19">
        <v>0</v>
      </c>
      <c r="I72" s="19">
        <v>0</v>
      </c>
      <c r="J72" s="65">
        <v>214</v>
      </c>
      <c r="K72" s="19">
        <f>SUM(H72:J72)</f>
        <v>214</v>
      </c>
      <c r="L72" s="76">
        <f>(ROUND((L$79/K$78)*K72,0))</f>
        <v>20052</v>
      </c>
      <c r="M72" s="19">
        <v>73.3</v>
      </c>
      <c r="N72" s="19">
        <f>ROUND((N$79/M$78)*M72,0)</f>
        <v>3540</v>
      </c>
      <c r="O72" s="19">
        <f>ROUND(L72+N72,0)</f>
        <v>23592</v>
      </c>
      <c r="P72" s="18">
        <f t="shared" ref="P72:P75" si="5">ROUND(G72+O72,0)</f>
        <v>141822</v>
      </c>
    </row>
    <row r="73" spans="1:16" s="2" customFormat="1" ht="15.75" x14ac:dyDescent="0.25">
      <c r="A73" s="9" t="s">
        <v>61</v>
      </c>
      <c r="B73" s="12" t="s">
        <v>180</v>
      </c>
      <c r="C73" s="19">
        <v>13484</v>
      </c>
      <c r="D73" s="75" t="e">
        <f>C73/(1+#REF!)</f>
        <v>#REF!</v>
      </c>
      <c r="E73" s="75">
        <v>13483</v>
      </c>
      <c r="F73" s="75">
        <v>13483</v>
      </c>
      <c r="G73" s="75" t="s">
        <v>3328</v>
      </c>
      <c r="H73" s="19" t="s">
        <v>3328</v>
      </c>
      <c r="I73" s="19" t="s">
        <v>3328</v>
      </c>
      <c r="J73" s="65" t="s">
        <v>3328</v>
      </c>
      <c r="K73" s="19" t="s">
        <v>3328</v>
      </c>
      <c r="L73" s="76" t="s">
        <v>3328</v>
      </c>
      <c r="M73" s="19" t="s">
        <v>3328</v>
      </c>
      <c r="N73" s="19" t="s">
        <v>3328</v>
      </c>
      <c r="O73" s="19" t="s">
        <v>3328</v>
      </c>
      <c r="P73" s="18">
        <v>14476</v>
      </c>
    </row>
    <row r="74" spans="1:16" ht="15.75" x14ac:dyDescent="0.25">
      <c r="A74" s="13" t="s">
        <v>63</v>
      </c>
      <c r="B74" s="12" t="s">
        <v>3</v>
      </c>
      <c r="C74" s="19">
        <v>15040</v>
      </c>
      <c r="D74" s="75" t="e">
        <f>C74/(1+#REF!)</f>
        <v>#REF!</v>
      </c>
      <c r="E74" s="75">
        <v>15041</v>
      </c>
      <c r="F74" s="75">
        <v>15041</v>
      </c>
      <c r="G74" s="75">
        <v>15041</v>
      </c>
      <c r="H74" s="19">
        <v>112</v>
      </c>
      <c r="I74" s="19">
        <v>0</v>
      </c>
      <c r="J74" s="19">
        <v>0</v>
      </c>
      <c r="K74" s="19">
        <f>SUM(H74:J74)</f>
        <v>112</v>
      </c>
      <c r="L74" s="76">
        <f>(ROUND((L$79/K$78)*K74,0))</f>
        <v>10494</v>
      </c>
      <c r="M74" s="19">
        <v>38.299999999999997</v>
      </c>
      <c r="N74" s="19">
        <f>ROUND((N$79/M$78)*M74,0)</f>
        <v>1850</v>
      </c>
      <c r="O74" s="19">
        <f t="shared" ref="O74:O75" si="6">ROUND(L74+N74,0)</f>
        <v>12344</v>
      </c>
      <c r="P74" s="18">
        <f t="shared" si="5"/>
        <v>27385</v>
      </c>
    </row>
    <row r="75" spans="1:16" ht="15.75" x14ac:dyDescent="0.25">
      <c r="A75" s="13" t="s">
        <v>64</v>
      </c>
      <c r="B75" s="17" t="s">
        <v>4</v>
      </c>
      <c r="C75" s="77">
        <v>95942</v>
      </c>
      <c r="D75" s="105" t="e">
        <f>C75/(1+#REF!)</f>
        <v>#REF!</v>
      </c>
      <c r="E75" s="75">
        <v>95936</v>
      </c>
      <c r="F75" s="75">
        <v>95936</v>
      </c>
      <c r="G75" s="75">
        <v>95936</v>
      </c>
      <c r="H75" s="77">
        <v>325</v>
      </c>
      <c r="I75" s="77">
        <v>0</v>
      </c>
      <c r="J75" s="77">
        <v>0</v>
      </c>
      <c r="K75" s="77">
        <f>SUM(H75:J75)</f>
        <v>325</v>
      </c>
      <c r="L75" s="76">
        <f>ROUND((L$79/K$78)*K75,0)</f>
        <v>30452</v>
      </c>
      <c r="M75" s="19">
        <v>111.3</v>
      </c>
      <c r="N75" s="19">
        <f>ROUND((N$79/M$78)*M75,0)-1</f>
        <v>5375</v>
      </c>
      <c r="O75" s="19">
        <f t="shared" si="6"/>
        <v>35827</v>
      </c>
      <c r="P75" s="18">
        <f t="shared" si="5"/>
        <v>131763</v>
      </c>
    </row>
    <row r="76" spans="1:16" s="2" customFormat="1" ht="15.75" x14ac:dyDescent="0.25">
      <c r="A76" s="10"/>
      <c r="B76" s="15" t="s">
        <v>181</v>
      </c>
      <c r="C76" s="84">
        <f t="shared" ref="C76:F76" si="7">SUM(C72:C75)</f>
        <v>242708</v>
      </c>
      <c r="D76" s="84" t="e">
        <f t="shared" si="7"/>
        <v>#REF!</v>
      </c>
      <c r="E76" s="20">
        <f t="shared" si="7"/>
        <v>242690</v>
      </c>
      <c r="F76" s="104">
        <f t="shared" si="7"/>
        <v>242690</v>
      </c>
      <c r="G76" s="78">
        <v>242690</v>
      </c>
      <c r="H76" s="73">
        <v>437</v>
      </c>
      <c r="I76" s="79">
        <v>0</v>
      </c>
      <c r="J76" s="79">
        <v>223</v>
      </c>
      <c r="K76" s="73">
        <v>660</v>
      </c>
      <c r="L76" s="80">
        <v>61841</v>
      </c>
      <c r="M76" s="81">
        <v>226</v>
      </c>
      <c r="N76" s="20">
        <v>10915</v>
      </c>
      <c r="O76" s="20">
        <v>72756</v>
      </c>
      <c r="P76" s="20">
        <v>315446</v>
      </c>
    </row>
    <row r="77" spans="1:16" s="2" customFormat="1" ht="15.75" x14ac:dyDescent="0.25">
      <c r="A77" s="10"/>
      <c r="B77" s="16"/>
      <c r="C77" s="21"/>
      <c r="D77" s="21"/>
      <c r="E77" s="21"/>
      <c r="F77" s="21"/>
      <c r="G77" s="21"/>
      <c r="H77" s="18"/>
      <c r="I77" s="19"/>
      <c r="J77" s="19"/>
      <c r="K77" s="21"/>
      <c r="L77" s="82"/>
      <c r="M77" s="19"/>
      <c r="N77" s="21"/>
      <c r="O77" s="21"/>
      <c r="P77" s="21"/>
    </row>
    <row r="78" spans="1:16" s="2" customFormat="1" ht="15.75" x14ac:dyDescent="0.25">
      <c r="A78" s="10"/>
      <c r="B78" s="15" t="s">
        <v>182</v>
      </c>
      <c r="C78" s="84" t="e">
        <f t="shared" ref="C78:K78" si="8">C70+C76</f>
        <v>#REF!</v>
      </c>
      <c r="D78" s="84" t="e">
        <f t="shared" si="8"/>
        <v>#REF!</v>
      </c>
      <c r="E78" s="84" t="e">
        <f t="shared" si="8"/>
        <v>#REF!</v>
      </c>
      <c r="F78" s="84">
        <f t="shared" si="8"/>
        <v>38914504</v>
      </c>
      <c r="G78" s="73">
        <f t="shared" si="8"/>
        <v>38914504</v>
      </c>
      <c r="H78" s="73">
        <f t="shared" si="8"/>
        <v>857405</v>
      </c>
      <c r="I78" s="79">
        <f t="shared" si="8"/>
        <v>32583</v>
      </c>
      <c r="J78" s="79">
        <f t="shared" si="8"/>
        <v>1522</v>
      </c>
      <c r="K78" s="73">
        <f t="shared" si="8"/>
        <v>891510</v>
      </c>
      <c r="L78" s="83">
        <f>ROUND(L70+L76,1)</f>
        <v>83533908</v>
      </c>
      <c r="M78" s="79">
        <f>M70+M76</f>
        <v>305201.00000000012</v>
      </c>
      <c r="N78" s="83">
        <f>N70+N76</f>
        <v>14741278</v>
      </c>
      <c r="O78" s="84">
        <f>O70+O76</f>
        <v>98275186</v>
      </c>
      <c r="P78" s="84">
        <f>P70+P76</f>
        <v>137189690</v>
      </c>
    </row>
    <row r="79" spans="1:16" ht="15.75" x14ac:dyDescent="0.25">
      <c r="A79" s="11"/>
      <c r="B79" s="11"/>
      <c r="C79" s="85">
        <v>38914504</v>
      </c>
      <c r="D79" s="85">
        <v>38914504</v>
      </c>
      <c r="E79" s="85">
        <v>38914504</v>
      </c>
      <c r="F79" s="85">
        <v>38914504</v>
      </c>
      <c r="G79" s="85">
        <v>38914504</v>
      </c>
      <c r="H79" s="86"/>
      <c r="I79" s="86"/>
      <c r="J79" s="87"/>
      <c r="K79" s="11"/>
      <c r="L79" s="85">
        <v>83533908</v>
      </c>
      <c r="M79" s="86"/>
      <c r="N79" s="85">
        <v>14741278</v>
      </c>
      <c r="O79" s="88">
        <v>98275186</v>
      </c>
      <c r="P79" s="88">
        <v>137189690</v>
      </c>
    </row>
    <row r="80" spans="1:16" x14ac:dyDescent="0.25">
      <c r="H80" s="89"/>
      <c r="I80" s="89"/>
      <c r="J80" s="90"/>
      <c r="M80" s="89"/>
    </row>
  </sheetData>
  <mergeCells count="6">
    <mergeCell ref="M4:N4"/>
    <mergeCell ref="H5:K5"/>
    <mergeCell ref="M5:N5"/>
    <mergeCell ref="H6:K6"/>
    <mergeCell ref="M6:N6"/>
    <mergeCell ref="H4:K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Recon</vt:lpstr>
      <vt:lpstr>Distribution Sheet</vt:lpstr>
      <vt:lpstr>Recon 2</vt:lpstr>
      <vt:lpstr>18-19 Allocation</vt:lpstr>
      <vt:lpstr>Sheet1</vt:lpstr>
      <vt:lpstr>Sheet3</vt:lpstr>
      <vt:lpstr>All 539A Disbursements</vt:lpstr>
      <vt:lpstr>DB Remaining Balances</vt:lpstr>
      <vt:lpstr>Alloction Detail</vt:lpstr>
      <vt:lpstr>Vendor Codes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Evan</dc:creator>
  <cp:lastModifiedBy>Davis, Evan</cp:lastModifiedBy>
  <cp:lastPrinted>2016-02-17T18:03:15Z</cp:lastPrinted>
  <dcterms:created xsi:type="dcterms:W3CDTF">2015-03-18T14:30:30Z</dcterms:created>
  <dcterms:modified xsi:type="dcterms:W3CDTF">2021-02-09T22:42:55Z</dcterms:modified>
</cp:coreProperties>
</file>