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PAYMENTS\PSFA20\Rural Funding\"/>
    </mc:Choice>
  </mc:AlternateContent>
  <bookViews>
    <workbookView xWindow="0" yWindow="0" windowWidth="24000" windowHeight="9735"/>
  </bookViews>
  <sheets>
    <sheet name="Distributions" sheetId="1" r:id="rId1"/>
    <sheet name="CSI by School" sheetId="6" r:id="rId2"/>
    <sheet name="CSI Membership by Dist of Resid" sheetId="5" state="hidden" r:id="rId3"/>
    <sheet name="Sheet3" sheetId="3" state="hidden" r:id="rId4"/>
  </sheets>
  <definedNames>
    <definedName name="_xlnm._FilterDatabase" localSheetId="1" hidden="1">'CSI by School'!$A$3:$F$10</definedName>
    <definedName name="_xlnm._FilterDatabase" localSheetId="0" hidden="1">Distributions!$A$7:$F$187</definedName>
    <definedName name="_xlnm._FilterDatabase" localSheetId="3" hidden="1">Sheet3!$A$1:$K$148</definedName>
  </definedNames>
  <calcPr calcId="152511"/>
</workbook>
</file>

<file path=xl/calcChain.xml><?xml version="1.0" encoding="utf-8"?>
<calcChain xmlns="http://schemas.openxmlformats.org/spreadsheetml/2006/main">
  <c r="F10" i="6" l="1"/>
  <c r="F5" i="6"/>
  <c r="F4" i="6"/>
  <c r="F6" i="6"/>
  <c r="F8" i="6"/>
  <c r="F7" i="6"/>
  <c r="F3" i="6"/>
  <c r="F9" i="6"/>
  <c r="F11" i="6" l="1"/>
  <c r="C182" i="5"/>
  <c r="D182" i="5"/>
  <c r="C186" i="1"/>
  <c r="D8" i="1" l="1"/>
  <c r="K8" i="1"/>
  <c r="D9" i="1" l="1"/>
  <c r="D10" i="1"/>
  <c r="D11" i="1"/>
  <c r="D14" i="1"/>
  <c r="D19" i="1"/>
  <c r="D20" i="1"/>
  <c r="D22" i="1"/>
  <c r="D32" i="1"/>
  <c r="D33" i="1"/>
  <c r="D47" i="1"/>
  <c r="D49" i="1"/>
  <c r="D50" i="1"/>
  <c r="D57" i="1"/>
  <c r="D58" i="1"/>
  <c r="D59" i="1"/>
  <c r="D60" i="1"/>
  <c r="D63" i="1"/>
  <c r="D68" i="1"/>
  <c r="D85" i="1"/>
  <c r="D97" i="1"/>
  <c r="D98" i="1"/>
  <c r="D115" i="1"/>
  <c r="D144" i="1"/>
  <c r="D145" i="1"/>
  <c r="D175" i="1"/>
  <c r="C187" i="1"/>
  <c r="J9" i="1" s="1"/>
  <c r="J8" i="1"/>
  <c r="L8" i="1" s="1"/>
  <c r="D186" i="1" s="1"/>
  <c r="C189" i="1" l="1"/>
  <c r="K9" i="1" l="1"/>
  <c r="L9" i="1" s="1"/>
  <c r="D13" i="1" l="1"/>
  <c r="D27" i="1"/>
  <c r="D31" i="1"/>
  <c r="D43" i="1"/>
  <c r="D55" i="1"/>
  <c r="D65" i="1"/>
  <c r="D70" i="1"/>
  <c r="D78" i="1"/>
  <c r="D82" i="1"/>
  <c r="D86" i="1"/>
  <c r="D90" i="1"/>
  <c r="D102" i="1"/>
  <c r="D106" i="1"/>
  <c r="D110" i="1"/>
  <c r="D114" i="1"/>
  <c r="D122" i="1"/>
  <c r="D126" i="1"/>
  <c r="D130" i="1"/>
  <c r="D134" i="1"/>
  <c r="D138" i="1"/>
  <c r="D142" i="1"/>
  <c r="D146" i="1"/>
  <c r="D150" i="1"/>
  <c r="D154" i="1"/>
  <c r="D158" i="1"/>
  <c r="D166" i="1"/>
  <c r="D178" i="1"/>
  <c r="D182" i="1"/>
  <c r="D16" i="1"/>
  <c r="D26" i="1"/>
  <c r="D34" i="1"/>
  <c r="D38" i="1"/>
  <c r="D42" i="1"/>
  <c r="D54" i="1"/>
  <c r="D28" i="1"/>
  <c r="D36" i="1"/>
  <c r="D40" i="1"/>
  <c r="D44" i="1"/>
  <c r="D48" i="1"/>
  <c r="D52" i="1"/>
  <c r="D56" i="1"/>
  <c r="D66" i="1"/>
  <c r="D83" i="1"/>
  <c r="D87" i="1"/>
  <c r="D91" i="1"/>
  <c r="D103" i="1"/>
  <c r="D107" i="1"/>
  <c r="D111" i="1"/>
  <c r="D119" i="1"/>
  <c r="D131" i="1"/>
  <c r="D135" i="1"/>
  <c r="D143" i="1"/>
  <c r="D147" i="1"/>
  <c r="D151" i="1"/>
  <c r="D155" i="1"/>
  <c r="D159" i="1"/>
  <c r="D163" i="1"/>
  <c r="D167" i="1"/>
  <c r="D179" i="1"/>
  <c r="D183" i="1"/>
  <c r="D21" i="1"/>
  <c r="D25" i="1"/>
  <c r="D29" i="1"/>
  <c r="D37" i="1"/>
  <c r="D41" i="1"/>
  <c r="D45" i="1"/>
  <c r="D53" i="1"/>
  <c r="D84" i="1"/>
  <c r="D88" i="1"/>
  <c r="D92" i="1"/>
  <c r="D96" i="1"/>
  <c r="D104" i="1"/>
  <c r="D108" i="1"/>
  <c r="D112" i="1"/>
  <c r="D116" i="1"/>
  <c r="D120" i="1"/>
  <c r="D128" i="1"/>
  <c r="D132" i="1"/>
  <c r="D136" i="1"/>
  <c r="D140" i="1"/>
  <c r="D148" i="1"/>
  <c r="D156" i="1"/>
  <c r="D160" i="1"/>
  <c r="D168" i="1"/>
  <c r="D180" i="1"/>
  <c r="D184" i="1"/>
  <c r="D161" i="1"/>
  <c r="D93" i="1"/>
  <c r="D81" i="1"/>
  <c r="D137" i="1"/>
  <c r="D165" i="1"/>
  <c r="D69" i="1"/>
  <c r="D113" i="1"/>
  <c r="D125" i="1"/>
  <c r="D153" i="1"/>
  <c r="D169" i="1"/>
  <c r="D181" i="1"/>
  <c r="D73" i="1"/>
  <c r="D89" i="1"/>
  <c r="D101" i="1"/>
  <c r="D129" i="1"/>
  <c r="D157" i="1"/>
  <c r="D185" i="1"/>
  <c r="D64" i="1"/>
  <c r="D77" i="1"/>
  <c r="D105" i="1"/>
  <c r="D133" i="1"/>
  <c r="D23" i="1"/>
  <c r="D35" i="1"/>
  <c r="D39" i="1"/>
  <c r="D51" i="1"/>
  <c r="D74" i="1"/>
  <c r="D94" i="1"/>
  <c r="D118" i="1"/>
  <c r="D162" i="1"/>
  <c r="D170" i="1"/>
  <c r="D174" i="1"/>
  <c r="D12" i="1"/>
  <c r="D30" i="1"/>
  <c r="D46" i="1"/>
  <c r="D24" i="1"/>
  <c r="D71" i="1"/>
  <c r="D75" i="1"/>
  <c r="D79" i="1"/>
  <c r="D95" i="1"/>
  <c r="D99" i="1"/>
  <c r="D123" i="1"/>
  <c r="D127" i="1"/>
  <c r="D139" i="1"/>
  <c r="D171" i="1"/>
  <c r="D15" i="1"/>
  <c r="D72" i="1"/>
  <c r="D76" i="1"/>
  <c r="D80" i="1"/>
  <c r="D100" i="1"/>
  <c r="D124" i="1"/>
  <c r="D152" i="1"/>
  <c r="D164" i="1"/>
  <c r="D172" i="1"/>
  <c r="D176" i="1"/>
  <c r="D109" i="1"/>
  <c r="D121" i="1"/>
  <c r="D149" i="1"/>
  <c r="D177" i="1"/>
  <c r="D141" i="1"/>
  <c r="D173" i="1"/>
  <c r="D117" i="1"/>
  <c r="D187" i="1"/>
  <c r="G187" i="1" s="1"/>
  <c r="D189" i="1" l="1"/>
</calcChain>
</file>

<file path=xl/sharedStrings.xml><?xml version="1.0" encoding="utf-8"?>
<sst xmlns="http://schemas.openxmlformats.org/spreadsheetml/2006/main" count="1314" uniqueCount="507">
  <si>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</si>
  <si>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</si>
  <si>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</si>
  <si>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</si>
  <si>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</si>
  <si>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</si>
  <si>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</si>
  <si>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</si>
  <si>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</si>
  <si>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</si>
  <si>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</si>
  <si>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</si>
  <si>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</si>
  <si>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</si>
  <si>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</si>
  <si>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</si>
  <si>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</si>
  <si>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</si>
  <si>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</si>
  <si>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</si>
  <si>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</si>
  <si>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</si>
  <si>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</si>
  <si>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</si>
  <si>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</si>
  <si>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</si>
  <si>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</si>
  <si>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</si>
  <si>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</si>
  <si>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</si>
  <si>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</si>
  <si>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</si>
  <si>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</si>
  <si>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</si>
  <si>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</si>
  <si>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</si>
  <si>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</si>
  <si>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</si>
  <si>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</si>
  <si>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</si>
  <si>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</si>
  <si>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</si>
  <si>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</si>
  <si>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C-1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</si>
  <si>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</si>
  <si>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</si>
  <si>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</si>
  <si>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</si>
  <si>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</si>
  <si>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</si>
  <si>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</si>
  <si>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</si>
  <si>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</si>
  <si>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</si>
  <si>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</si>
  <si>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</si>
  <si>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</si>
  <si>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</si>
  <si>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</si>
  <si>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</si>
  <si>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</si>
  <si>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</si>
  <si>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</si>
  <si>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</si>
  <si>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</si>
  <si>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</si>
  <si>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</si>
  <si>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</si>
  <si>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</si>
  <si>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</si>
  <si>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</si>
  <si>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</si>
  <si>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</si>
  <si>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</si>
  <si>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</si>
  <si>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</si>
  <si>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</si>
  <si>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</si>
  <si>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</si>
  <si>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</si>
  <si>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</si>
  <si>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</si>
  <si>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</si>
  <si>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</si>
  <si>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</si>
  <si>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</si>
  <si>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</si>
  <si>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</si>
  <si>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</si>
  <si>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</si>
  <si>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</si>
  <si>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</si>
  <si>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</si>
  <si>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</si>
  <si>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</si>
  <si>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</si>
  <si>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</si>
  <si>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</si>
  <si>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</si>
  <si>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</si>
  <si>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</si>
  <si>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</si>
  <si>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</si>
  <si>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</si>
  <si>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</si>
  <si>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</si>
  <si>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</si>
  <si>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</si>
  <si>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</si>
  <si>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</si>
  <si>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</si>
  <si>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</si>
  <si>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</si>
  <si>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</si>
  <si>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</si>
  <si>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</si>
  <si>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</si>
  <si>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</si>
  <si>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</si>
  <si>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</si>
  <si>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</si>
  <si>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</si>
  <si>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</si>
  <si>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</si>
  <si>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</si>
  <si>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</si>
  <si>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</si>
  <si>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</si>
  <si>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</si>
  <si>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</si>
  <si>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</si>
  <si>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</si>
  <si>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</si>
  <si>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</si>
  <si>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</si>
  <si>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</si>
  <si>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</si>
  <si>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</si>
  <si>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</si>
  <si>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</si>
  <si>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</si>
  <si>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</si>
  <si>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</si>
  <si>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</si>
  <si>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</si>
  <si>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</si>
  <si>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</si>
  <si>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</si>
  <si>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</si>
  <si>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</si>
  <si>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</si>
  <si>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</si>
  <si>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</si>
  <si>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</si>
  <si>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</si>
  <si>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</si>
  <si>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</si>
  <si>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</si>
  <si>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</si>
  <si>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</si>
  <si>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</si>
  <si>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</si>
  <si>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</si>
  <si>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</si>
  <si>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</si>
  <si>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</si>
  <si>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</si>
  <si>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</si>
  <si>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</si>
  <si>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</si>
  <si>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</si>
  <si>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</si>
  <si>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</si>
  <si>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</si>
  <si>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</si>
  <si>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</si>
  <si>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</si>
  <si>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</si>
  <si>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District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</si>
  <si>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</si>
  <si>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</si>
  <si>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</si>
  <si>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</si>
  <si>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</si>
  <si>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</si>
  <si>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</si>
  <si>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</si>
  <si>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</si>
  <si>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</si>
  <si>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</si>
  <si>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</si>
  <si>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</si>
  <si>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</si>
  <si>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</si>
  <si>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</si>
  <si>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</si>
  <si>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</si>
  <si>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</si>
  <si>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</si>
  <si>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</si>
  <si>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</si>
  <si>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</si>
  <si>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</si>
  <si>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</si>
  <si>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</si>
  <si>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</si>
  <si>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</si>
  <si>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</si>
  <si>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</si>
  <si>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</si>
  <si>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</si>
  <si>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</si>
  <si>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</si>
  <si>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</si>
  <si>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</si>
  <si>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</si>
  <si>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</si>
  <si>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</si>
  <si>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</si>
  <si>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</si>
  <si>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</si>
  <si>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</si>
  <si>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</si>
  <si>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</si>
  <si>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</si>
  <si>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</si>
  <si>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</si>
  <si>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</si>
  <si>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</si>
  <si>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</si>
  <si>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</si>
  <si>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</si>
  <si>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</si>
  <si>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</si>
  <si>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</si>
  <si>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</si>
  <si>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</si>
  <si>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</si>
  <si>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</si>
  <si>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</si>
  <si>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</si>
  <si>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</si>
  <si>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</si>
  <si>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</si>
  <si>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</si>
  <si>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</si>
  <si>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</si>
  <si>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</si>
  <si>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</si>
  <si>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</si>
  <si>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</si>
  <si>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</si>
  <si>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</si>
  <si>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</si>
  <si>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</si>
  <si>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</si>
  <si>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</si>
  <si>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</si>
  <si>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</si>
  <si>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</si>
  <si>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</si>
  <si>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</si>
  <si>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</si>
  <si>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</si>
  <si>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</si>
  <si>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</si>
  <si>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</si>
  <si>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</si>
  <si>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</si>
  <si>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</si>
  <si>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</si>
  <si>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</si>
  <si>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</si>
  <si>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</si>
  <si>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</si>
  <si>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</si>
  <si>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</si>
  <si>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</si>
  <si>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</si>
  <si>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</si>
  <si>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</si>
  <si>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</si>
  <si>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</si>
  <si>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</si>
  <si>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</si>
  <si>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</si>
  <si>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</si>
  <si>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</si>
  <si>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</si>
  <si>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</si>
  <si>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</si>
  <si>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</si>
  <si>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</si>
  <si>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</si>
  <si>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</si>
  <si>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</si>
  <si>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</si>
  <si>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</si>
  <si>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</si>
  <si>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</si>
  <si>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</si>
  <si>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</si>
  <si>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</si>
  <si>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</si>
  <si>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</si>
  <si>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</si>
  <si>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</si>
  <si>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</si>
  <si>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</si>
  <si>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</si>
  <si>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</si>
  <si>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</si>
  <si>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</si>
  <si>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</si>
  <si>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</si>
  <si>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</si>
  <si>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</si>
  <si>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</si>
  <si>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</si>
  <si>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</si>
  <si>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</si>
  <si>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</si>
  <si>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</si>
  <si>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</si>
  <si>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</si>
  <si>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</si>
  <si>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</si>
  <si>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</si>
  <si>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</si>
  <si>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</si>
  <si>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</si>
  <si>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</si>
  <si>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</si>
  <si>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</si>
  <si>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</si>
  <si>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</si>
  <si>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</si>
  <si>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</si>
  <si>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</si>
  <si>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</si>
  <si>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</si>
  <si>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</si>
  <si>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</si>
  <si>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</si>
  <si>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</si>
  <si>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</si>
  <si>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</si>
  <si>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</si>
  <si>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</si>
  <si>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</si>
  <si>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</si>
  <si>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</si>
  <si>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</si>
  <si>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</si>
  <si>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</si>
  <si>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</si>
  <si>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</si>
  <si>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District #</t>
  </si>
  <si>
    <t>Annual</t>
  </si>
  <si>
    <t>Per Pupil</t>
  </si>
  <si>
    <t>Total Pupil Count</t>
  </si>
  <si>
    <t>Small Rural (45%)</t>
  </si>
  <si>
    <t>Large Rural (55%)</t>
  </si>
  <si>
    <t>Totals</t>
  </si>
  <si>
    <t>Grant Code:</t>
  </si>
  <si>
    <t>Source Code:</t>
  </si>
  <si>
    <t>8001</t>
  </si>
  <si>
    <t>CSI Membership</t>
  </si>
  <si>
    <t>CONTEXT OTHERWISE REQUIRES:</t>
  </si>
  <si>
    <t>(a)</t>
  </si>
  <si>
    <t>"ELIGIBLE INSTITUTE CHARTER SCHOOL" MEANS AN INSTITUTE</t>
  </si>
  <si>
    <t>CHARTER SCHOOL THAT HAS A SMALL RURAL DISTRICT OR A LARGE RURAL</t>
  </si>
  <si>
    <t>DISTRICT AS ITS ACCOUNTING DISTRICT.</t>
  </si>
  <si>
    <t>(b)</t>
  </si>
  <si>
    <t>"LARGE RURAL DISTRICT" MEANS A DISTRICT THAT THE</t>
  </si>
  <si>
    <t>DEPARTMENT OF EDUCATION DETERMINES IS A RURAL DISTRICT, BASED ON</t>
  </si>
  <si>
    <t>THE GEOGRAPHIC SIZE OF THE DISTRICT AND THE DISTANCE OF THE DISTRICT</t>
  </si>
  <si>
    <t>FROM THE NEAREST LARGE, URBANIZED AREA, AND THAT HAD A FUNDED</t>
  </si>
  <si>
    <t>BUT FEWER THAN SIX THOUSAND FIVE HUNDRED PUPILS IN KINDERGARTEN</t>
  </si>
  <si>
    <t>THROUGH TWELFTH GRADE.</t>
  </si>
  <si>
    <t>(c)</t>
  </si>
  <si>
    <t>"SMALL RURAL DISTRICT" MEANS A DISTRICT THAT THE</t>
  </si>
  <si>
    <t>THOUSAND PUPILS IN KINDERGARTEN THROUGH TWELFTH GRADE.</t>
  </si>
  <si>
    <t>(d)</t>
  </si>
  <si>
    <t>"PER PUPIL DISTRIBUTION AMOUNT" MEANS:</t>
  </si>
  <si>
    <t>(I)</t>
  </si>
  <si>
    <t>MILLION DOLLARS MULTIPLIED BY THE PERCENTAGE SPECIFIED IN</t>
  </si>
  <si>
    <t>SUBSECTION (2)(a)(I) OF THIS SECTION AND THEN DIVIDED BY THE SUM OF</t>
  </si>
  <si>
    <t>LARGE RURAL DISTRICTS AND THE TOTAL STUDENT ENROLLMENT FOR THE</t>
  </si>
  <si>
    <t>HAVE A LARGE RURAL DISTRICT AS THE ACCOUNTING DISTRICT; OR</t>
  </si>
  <si>
    <t>(II)</t>
  </si>
  <si>
    <t>SUBSECTION (2)(a)(II) OF THIS SECTION AND THEN DIVIDED BY THE SUM OF</t>
  </si>
  <si>
    <t>SMALL RURAL DISTRICTS AND THE TOTAL STUDENT ENROLLMENT FOR THE</t>
  </si>
  <si>
    <t>HAVE A SMALL RURAL DISTRICT AS THE ACCOUNTING DISTRICT.</t>
  </si>
  <si>
    <t>EDUCATION TO PROVIDE ADDITIONAL FUNDING FOR LARGE RURAL DISTRICTS,</t>
  </si>
  <si>
    <t>SMALL RURAL DISTRICTS, AND INSTITUTE CHARTER SCHOOLS. THE</t>
  </si>
  <si>
    <t>DEPARTMENT OF EDUCATION SHALL DISTRIBUTE:</t>
  </si>
  <si>
    <t>FIFTY-FIVE PERCENT OF THE MONEY APPROPRIATED TO LARGE</t>
  </si>
  <si>
    <t>RURAL DISTRICTS AND TO ELIGIBLE INSTITUTE CHARTER SCHOOLS AS</t>
  </si>
  <si>
    <t>PROVIDED IN THIS SECTION; AND</t>
  </si>
  <si>
    <t>FORTY-FIVE PERCENT OF THE MONEY APPROPRIATED TO SMALL</t>
  </si>
  <si>
    <t>PROVIDED IN THIS SECTION.</t>
  </si>
  <si>
    <t>(b) LARGE RURAL DISTRICTS, SMALL RURAL DISTRICTS, DISTRICT</t>
  </si>
  <si>
    <t>CHARTER SCHOOLS, AND ELIGIBLE INSTITUTE CHARTER SCHOOLS THAT</t>
  </si>
  <si>
    <t>RECEIVE MONEY PURSUANT TO THIS SECTION MAY USE THE MONEY ONLY FOR</t>
  </si>
  <si>
    <t>NONRECURRING EXPENSES FOR THE PURPOSE OF IMPROVING STUDENT</t>
  </si>
  <si>
    <t>LEARNING AND THE EDUCATIONAL ENVIRONMENT, INCLUDING BUT NOT</t>
  </si>
  <si>
    <t>LIMITED TO INITIATIVES THAT HELP ATTRACT EDUCATOR EMPLOYEES,</t>
  </si>
  <si>
    <t>INITIATIVES TO IMPROVE EDUCATOR TRAINING, INITIATIVES TO RETAIN</t>
  </si>
  <si>
    <t>EDUCATORS, LOAN FORGIVENESS FOR EDUCATORS AND STAFF, AND</t>
  </si>
  <si>
    <t>TECHNOLOGY.</t>
  </si>
  <si>
    <t>THE DEPARTMENT OF EDUCATION SHALL DISTRIBUTE TO EACH</t>
  </si>
  <si>
    <t>LARGE RURAL DISTRICT AND EACH SMALL RURAL DISTRICT AN AMOUNT</t>
  </si>
  <si>
    <t>EQUAL TO THE APPLICABLE PER PUPIL DISTRIBUTION AMOUNT MULTIPLIED BY</t>
  </si>
  <si>
    <t>THE LARGE RURAL DISTRICT'S OR SMALL RURAL DISTRICT'S FUNDED PUPIL</t>
  </si>
  <si>
    <t>THAT IS THE AUTHORIZER FOR A CHARTER SCHOOL SHALL DISTRIBUTE TO THE</t>
  </si>
  <si>
    <t>CHARTER SCHOOL ONE HUNDRED PERCENT OF AN AMOUNT EQUAL TO THE</t>
  </si>
  <si>
    <t>AMOUNT RECEIVED PURSUANT TO SUBSECTION (3)(a) OF THIS SECTION</t>
  </si>
  <si>
    <t>DIVIDED BY THE FUNDED PUPIL COUNT OF THE LARGE RURAL DISTRICT OR</t>
  </si>
  <si>
    <t>MULTIPLIED BY THE NUMBER OF STUDENTS ENROLLED IN THE CHARTER</t>
  </si>
  <si>
    <t>THE DEPARTMENT OF EDUCATION SHALL CALCULATE FOR EACH</t>
  </si>
  <si>
    <t>ELIGIBLE INSTITUTE CHARTER SCHOOL AND DISTRIBUTE TO THE STATE</t>
  </si>
  <si>
    <t>CHARTER SCHOOL INSTITUTE AN AMOUNT EQUAL TO THE APPLICABLE PER</t>
  </si>
  <si>
    <t>PUPIL DISTRIBUTION AMOUNT MULTIPLIED BY THE NUMBER OF STUDENTS</t>
  </si>
  <si>
    <t>BUDGET YEAR. THE STATE CHARTER SCHOOL INSTITUTE SHALL DISTRIBUTE</t>
  </si>
  <si>
    <t>TO EACH ELIGIBLE INSTITUTE CHARTER SCHOOL ONE HUNDRED PERCENT OF</t>
  </si>
  <si>
    <t>THE AMOUNT RECEIVED FOR THE ELIGIBLE INSTITUTE CHARTER SCHOOL</t>
  </si>
  <si>
    <t>PURSUANT TO THIS SUBSECTION (4).</t>
  </si>
  <si>
    <r>
      <t xml:space="preserve">year - definitions - repeal. </t>
    </r>
    <r>
      <rPr>
        <sz val="11"/>
        <color theme="1"/>
        <rFont val="Calibri"/>
        <family val="2"/>
        <scheme val="minor"/>
      </rPr>
      <t>(1) As USED IN THIS SECTION, UNLESS THE</t>
    </r>
  </si>
  <si>
    <t>EACH LARGE RURAL DISTRICT AND EACH SMALL RURAL DISTRICT</t>
  </si>
  <si>
    <t xml:space="preserve">(b) </t>
  </si>
  <si>
    <t>DistNo</t>
  </si>
  <si>
    <t>GBL</t>
  </si>
  <si>
    <t>Payment</t>
  </si>
  <si>
    <t>Date</t>
  </si>
  <si>
    <t>Client</t>
  </si>
  <si>
    <t>Desc</t>
  </si>
  <si>
    <t>Batch</t>
  </si>
  <si>
    <t>Post</t>
  </si>
  <si>
    <t>Memo</t>
  </si>
  <si>
    <t>Month1</t>
  </si>
  <si>
    <t>Month2</t>
  </si>
  <si>
    <t>Aug-18</t>
  </si>
  <si>
    <t>School Code</t>
  </si>
  <si>
    <t>School Name</t>
  </si>
  <si>
    <t>Large Rural or Small Rural Per Pupil Revenue</t>
  </si>
  <si>
    <t>Additional Rural Funding Entitlement</t>
  </si>
  <si>
    <t>Salida</t>
  </si>
  <si>
    <t>Salida Montessori</t>
  </si>
  <si>
    <t>Calhan</t>
  </si>
  <si>
    <t>0035</t>
  </si>
  <si>
    <t>Frontier Academy</t>
  </si>
  <si>
    <t>Roaring Fork</t>
  </si>
  <si>
    <t>7512</t>
  </si>
  <si>
    <t xml:space="preserve">Ross Montessori </t>
  </si>
  <si>
    <t>8821</t>
  </si>
  <si>
    <t>Two Rivers Charter School</t>
  </si>
  <si>
    <t>East Grand</t>
  </si>
  <si>
    <t>4277</t>
  </si>
  <si>
    <t>Indian Peaks Charter</t>
  </si>
  <si>
    <t>Durango</t>
  </si>
  <si>
    <t>0075</t>
  </si>
  <si>
    <t>Animas Charter School</t>
  </si>
  <si>
    <t>5453</t>
  </si>
  <si>
    <t>Mountain Middle School</t>
  </si>
  <si>
    <t>Steamboat Springs</t>
  </si>
  <si>
    <t>5423</t>
  </si>
  <si>
    <t>Mountain Village Montessori</t>
  </si>
  <si>
    <t>District of Residence</t>
  </si>
  <si>
    <t>CSI Small Rural (Membership counts)</t>
  </si>
  <si>
    <t>CSI Large Rural (Membership counts)</t>
  </si>
  <si>
    <t xml:space="preserve">22-54-141. Additional funding for rural schools - 2019-20 budget </t>
  </si>
  <si>
    <t>PUPIL COUNT FOR THE 2018-19 BUDGET YEAR OF AT LEAST ONE THOUSAND</t>
  </si>
  <si>
    <t>FOR A LARGE RURAL DISTRICT, AN AMOUNT EQUAL TO TWENTY</t>
  </si>
  <si>
    <t>THE TOTAL FUNDED PUPIL COUNT FOR THE 2018-19 BUDGET YEAR OF ALL</t>
  </si>
  <si>
    <t>2018-19 BUDGET YEAR OF ALL ELIGIBLE INSTITUTE CHARTER SCHOOLS THAT</t>
  </si>
  <si>
    <t>FOR A SMALL RURAL DISTRICT, AN AMOUNT EQUAL TO TWENTY</t>
  </si>
  <si>
    <t>PUPIL COUNT FOR THE 2018-19 BUDGET YEAR OF FEWER THAN ONE</t>
  </si>
  <si>
    <t>(2)(a)</t>
  </si>
  <si>
    <t>FOR THE 2019-20 BUDGET YEAR, THE GENERAL ASSEMBLY</t>
  </si>
  <si>
    <t>SHALL APPROPRIATE TWENTY MILLION DOLLARS TO THE DEPARTMENT OF</t>
  </si>
  <si>
    <t>COUNT FOR THE 2018-19 BUDGET YEAR.</t>
  </si>
  <si>
    <t>SMALL RURAL DISTRICT FOR THE 2018-19 BUDGET YEAR AND THEN</t>
  </si>
  <si>
    <t>SCHOOL FOR THE 2018-19 BUDGET YEAR.</t>
  </si>
  <si>
    <t>(4)</t>
  </si>
  <si>
    <t>ENROLLED IN THE ELIGIBLE INSTITUTE CHARTER SCHOOL FOR THE 2018-19</t>
  </si>
  <si>
    <t xml:space="preserve">(5) EACH SCHOOL DISTRICT RECEIVING MONEY PURSUANT TO THIS </t>
  </si>
  <si>
    <t xml:space="preserve">SECTION SHALL REPORT, IN DETAIL, TO THE DEPARTMENT OF EDUCATION, </t>
  </si>
  <si>
    <t>BY A DATE DETERMINED BY THE DEPARTMENT:</t>
  </si>
  <si>
    <t>(a) THE SPECIFIC EXPENDITURES FOR WHICH THE LOCAL</t>
  </si>
  <si>
    <t>EDUCATION PROVIDER USED THE MONEY RECEIVED PURSUANT TO THIS</t>
  </si>
  <si>
    <t>SECTION; AND</t>
  </si>
  <si>
    <t>(b) HOW SUCH NONRECURRING EXPENDITURES ARE RELATED TO</t>
  </si>
  <si>
    <t>IMPROVING STUDENT LEARNING AND THE EDUCATIONAL ENVIRONMENT.</t>
  </si>
  <si>
    <t>(6) THIS SECTION IS REPEALED, EFFECTIVE JULY 1, 2020.</t>
  </si>
  <si>
    <t>2018-19 Actual Funded Pupil Count</t>
  </si>
  <si>
    <t>FY 2019-20</t>
  </si>
  <si>
    <t>Type</t>
  </si>
  <si>
    <t xml:space="preserve"> CSI October Membership (grades K-12) </t>
  </si>
  <si>
    <t xml:space="preserve"> CSI October Membership (grades 1 - 8)</t>
  </si>
  <si>
    <t>NAME</t>
  </si>
  <si>
    <t>DIST</t>
  </si>
  <si>
    <t>ELIZABETH SCHOOL DISTRICT</t>
  </si>
  <si>
    <t>PUEBLO SCHOOL DISTRICT 60</t>
  </si>
  <si>
    <t>FY2018-19
K-12 Membership</t>
  </si>
  <si>
    <t>8061</t>
  </si>
  <si>
    <t>Rural Schools Distributions per SB19-246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</si>
</sst>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"/>
    <numFmt numFmtId="167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0" fontId="4" fillId="0" borderId="0"/>
    <xf numFmtId="40" fontId="4" fillId="0" borderId="0"/>
  </cellStyleXfs>
  <cellXfs count="41">
    <xf numFmtId="0" fontId="0" fillId="0" borderId="0" xfId="0"/>
    <xf numFmtId="0" fontId="0" fillId="0" borderId="0" xfId="0" applyFont="1"/>
    <xf numFmtId="4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43" fontId="0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Border="1"/>
    <xf numFmtId="164" fontId="0" fillId="0" borderId="0" xfId="0" applyNumberFormat="1" applyFont="1"/>
    <xf numFmtId="164" fontId="0" fillId="0" borderId="1" xfId="0" applyNumberFormat="1" applyFont="1" applyBorder="1"/>
    <xf numFmtId="164" fontId="0" fillId="0" borderId="0" xfId="0" applyNumberFormat="1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" fontId="0" fillId="0" borderId="0" xfId="0" applyNumberFormat="1" applyFont="1"/>
    <xf numFmtId="0" fontId="1" fillId="0" borderId="0" xfId="0" applyFont="1"/>
    <xf numFmtId="43" fontId="1" fillId="0" borderId="0" xfId="0" applyNumberFormat="1" applyFont="1"/>
    <xf numFmtId="0" fontId="0" fillId="0" borderId="0" xfId="0" quotePrefix="1" applyFont="1"/>
    <xf numFmtId="0" fontId="0" fillId="0" borderId="0" xfId="0" applyFont="1" applyFill="1"/>
    <xf numFmtId="165" fontId="0" fillId="0" borderId="0" xfId="0" applyNumberFormat="1" applyFont="1"/>
    <xf numFmtId="44" fontId="0" fillId="0" borderId="0" xfId="0" applyNumberFormat="1"/>
    <xf numFmtId="14" fontId="0" fillId="0" borderId="0" xfId="0" applyNumberFormat="1"/>
    <xf numFmtId="0" fontId="0" fillId="0" borderId="0" xfId="0" quotePrefix="1"/>
    <xf numFmtId="0" fontId="1" fillId="3" borderId="0" xfId="0" applyFont="1" applyFill="1"/>
    <xf numFmtId="0" fontId="0" fillId="4" borderId="0" xfId="0" applyFont="1" applyFill="1"/>
    <xf numFmtId="0" fontId="0" fillId="5" borderId="0" xfId="0" applyFont="1" applyFill="1"/>
    <xf numFmtId="166" fontId="0" fillId="0" borderId="0" xfId="0" applyNumberFormat="1" applyFont="1"/>
    <xf numFmtId="40" fontId="2" fillId="2" borderId="0" xfId="0" applyNumberFormat="1" applyFont="1" applyFill="1" applyBorder="1" applyAlignment="1">
      <alignment wrapText="1"/>
    </xf>
    <xf numFmtId="40" fontId="3" fillId="2" borderId="0" xfId="0" applyNumberFormat="1" applyFont="1" applyFill="1" applyBorder="1"/>
    <xf numFmtId="40" fontId="2" fillId="2" borderId="0" xfId="1" applyFont="1" applyFill="1" applyBorder="1" applyAlignment="1">
      <alignment horizontal="center" wrapText="1"/>
    </xf>
    <xf numFmtId="0" fontId="5" fillId="0" borderId="0" xfId="0" applyFont="1"/>
    <xf numFmtId="40" fontId="6" fillId="0" borderId="0" xfId="1" applyFont="1" applyFill="1"/>
    <xf numFmtId="0" fontId="5" fillId="0" borderId="0" xfId="0" quotePrefix="1" applyFont="1" applyFill="1"/>
    <xf numFmtId="167" fontId="6" fillId="0" borderId="0" xfId="1" applyNumberFormat="1" applyFont="1" applyFill="1" applyBorder="1" applyAlignment="1">
      <alignment horizontal="right"/>
    </xf>
    <xf numFmtId="40" fontId="5" fillId="0" borderId="0" xfId="1" applyFont="1" applyFill="1"/>
    <xf numFmtId="167" fontId="6" fillId="0" borderId="0" xfId="1" applyNumberFormat="1" applyFont="1" applyFill="1" applyAlignment="1">
      <alignment horizontal="right"/>
    </xf>
    <xf numFmtId="167" fontId="6" fillId="0" borderId="0" xfId="1" applyNumberFormat="1" applyFont="1" applyFill="1"/>
    <xf numFmtId="0" fontId="0" fillId="0" borderId="0" xfId="0" applyFill="1"/>
    <xf numFmtId="0" fontId="0" fillId="2" borderId="0" xfId="0" applyFont="1" applyFill="1"/>
    <xf numFmtId="166" fontId="0" fillId="0" borderId="0" xfId="0" applyNumberFormat="1"/>
    <xf numFmtId="0" fontId="1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93"/>
  <sheetViews>
    <sheetView tabSelected="1" workbookViewId="0">
      <selection activeCell="I65" sqref="I65:I73"/>
    </sheetView>
  </sheetViews>
  <sheetFormatPr defaultRowHeight="15" x14ac:dyDescent="0.25"/>
  <cols>
    <col min="1" max="1" width="12.5703125" style="1" customWidth="1"/>
    <col min="2" max="2" width="35.28515625" style="1" bestFit="1" customWidth="1"/>
    <col min="3" max="3" width="20.42578125" style="1" customWidth="1"/>
    <col min="4" max="4" width="14.28515625" style="1" bestFit="1" customWidth="1"/>
    <col min="5" max="5" width="8" style="1" hidden="1" customWidth="1"/>
    <col min="6" max="6" width="9.42578125" style="1" hidden="1" customWidth="1"/>
    <col min="7" max="7" width="11.5703125" style="1" bestFit="1" customWidth="1"/>
    <col min="8" max="8" width="10.5703125" style="18" customWidth="1"/>
    <col min="9" max="9" width="16.42578125" style="1" bestFit="1" customWidth="1"/>
    <col min="10" max="10" width="16.28515625" style="1" bestFit="1" customWidth="1"/>
    <col min="11" max="11" width="14.28515625" style="1" bestFit="1" customWidth="1"/>
    <col min="12" max="16384" width="9.140625" style="1"/>
  </cols>
  <sheetData>
    <row r="1" spans="1:12" x14ac:dyDescent="0.25">
      <c r="A1" s="40" t="s">
        <v>506</v>
      </c>
      <c r="B1" s="40"/>
      <c r="C1" s="40"/>
      <c r="D1" s="40"/>
    </row>
    <row r="2" spans="1:12" x14ac:dyDescent="0.25">
      <c r="A2" s="40" t="s">
        <v>496</v>
      </c>
      <c r="B2" s="40"/>
      <c r="C2" s="40"/>
      <c r="D2" s="40"/>
    </row>
    <row r="3" spans="1:12" x14ac:dyDescent="0.25">
      <c r="A3" s="13"/>
      <c r="B3" s="13"/>
      <c r="C3" s="13"/>
      <c r="D3" s="13"/>
    </row>
    <row r="4" spans="1:12" x14ac:dyDescent="0.25">
      <c r="A4" s="7" t="s">
        <v>364</v>
      </c>
      <c r="B4" s="7">
        <v>3230</v>
      </c>
      <c r="C4" s="3"/>
      <c r="D4" s="3"/>
    </row>
    <row r="5" spans="1:12" x14ac:dyDescent="0.25">
      <c r="A5" s="7" t="s">
        <v>365</v>
      </c>
      <c r="B5" s="7">
        <v>3000</v>
      </c>
      <c r="C5" s="3"/>
      <c r="D5" s="3"/>
    </row>
    <row r="7" spans="1:12" ht="30" x14ac:dyDescent="0.25">
      <c r="A7" s="7" t="s">
        <v>357</v>
      </c>
      <c r="B7" s="6" t="s">
        <v>178</v>
      </c>
      <c r="C7" s="12" t="s">
        <v>495</v>
      </c>
      <c r="D7" s="6" t="s">
        <v>358</v>
      </c>
      <c r="E7" s="14" t="s">
        <v>497</v>
      </c>
      <c r="F7" s="14" t="s">
        <v>367</v>
      </c>
      <c r="G7" s="14"/>
      <c r="I7" s="4"/>
      <c r="J7" s="4" t="s">
        <v>360</v>
      </c>
      <c r="K7" s="5">
        <v>20000000</v>
      </c>
      <c r="L7" s="4" t="s">
        <v>359</v>
      </c>
    </row>
    <row r="8" spans="1:12" x14ac:dyDescent="0.25">
      <c r="A8" s="1" t="s">
        <v>179</v>
      </c>
      <c r="B8" s="1" t="s">
        <v>0</v>
      </c>
      <c r="C8" s="9">
        <v>8443.4</v>
      </c>
      <c r="D8" s="2">
        <f>ROUND(IF(AND(C8&lt;6500,C8&gt;=1000),C8*$L$9,IF(C8&lt;1000,C8*$L$8,0)),2)</f>
        <v>0</v>
      </c>
      <c r="F8">
        <v>0</v>
      </c>
      <c r="I8" s="4" t="s">
        <v>361</v>
      </c>
      <c r="J8" s="10">
        <f>SUMIF(E8:E187,1,C8:C187)</f>
        <v>34462.400000000001</v>
      </c>
      <c r="K8" s="5">
        <f>K7*0.45</f>
        <v>9000000</v>
      </c>
      <c r="L8" s="5">
        <f>ROUND(K8/J8,2)</f>
        <v>261.14999999999998</v>
      </c>
    </row>
    <row r="9" spans="1:12" x14ac:dyDescent="0.25">
      <c r="A9" s="1" t="s">
        <v>180</v>
      </c>
      <c r="B9" s="1" t="s">
        <v>1</v>
      </c>
      <c r="C9" s="9">
        <v>37290.9</v>
      </c>
      <c r="D9" s="2">
        <f>ROUND(IF(AND(C9&lt;6500,C9&gt;=1000),C9*$L$9,IF(C9&lt;1000,C9*$L$8,0)),2)</f>
        <v>0</v>
      </c>
      <c r="F9">
        <v>4554.5</v>
      </c>
      <c r="I9" s="4" t="s">
        <v>362</v>
      </c>
      <c r="J9" s="10">
        <f>SUMIF(E8:E187,2,C8:C187)</f>
        <v>102155.29999999997</v>
      </c>
      <c r="K9" s="5">
        <f>K7*0.55</f>
        <v>11000000</v>
      </c>
      <c r="L9" s="5">
        <f>ROUND(K9/J9,2)</f>
        <v>107.68</v>
      </c>
    </row>
    <row r="10" spans="1:12" x14ac:dyDescent="0.25">
      <c r="A10" s="1" t="s">
        <v>181</v>
      </c>
      <c r="B10" s="1" t="s">
        <v>2</v>
      </c>
      <c r="C10" s="9">
        <v>7033.8</v>
      </c>
      <c r="D10" s="2">
        <f>ROUND(IF(AND(C10&lt;6500,C10&gt;=1000),C10*$L$9,IF(C10&lt;1000,C10*$L$8,0)),2)</f>
        <v>0</v>
      </c>
      <c r="F10">
        <v>776.5</v>
      </c>
      <c r="J10" s="19"/>
    </row>
    <row r="11" spans="1:12" x14ac:dyDescent="0.25">
      <c r="A11" s="1" t="s">
        <v>182</v>
      </c>
      <c r="B11" s="1" t="s">
        <v>3</v>
      </c>
      <c r="C11" s="9">
        <v>17913.599999999999</v>
      </c>
      <c r="D11" s="2">
        <f>ROUND(IF(AND(C11&lt;6500,C11&gt;=1000),C11*$L$9,IF(C11&lt;1000,C11*$L$8,0)),2)</f>
        <v>0</v>
      </c>
      <c r="F11">
        <v>615</v>
      </c>
      <c r="I11" s="15" t="s">
        <v>471</v>
      </c>
      <c r="L11" s="2"/>
    </row>
    <row r="12" spans="1:12" x14ac:dyDescent="0.25">
      <c r="A12" s="1" t="s">
        <v>183</v>
      </c>
      <c r="B12" s="1" t="s">
        <v>4</v>
      </c>
      <c r="C12" s="9">
        <v>1031.8</v>
      </c>
      <c r="D12" s="2">
        <f>ROUND(IF(AND(C12&lt;6500,C12&gt;=1000),C12*$L$9,IF(C12&lt;1000,C12*$L$8,0)),2)</f>
        <v>111104.22</v>
      </c>
      <c r="E12" s="1">
        <v>2</v>
      </c>
      <c r="F12">
        <v>0</v>
      </c>
      <c r="I12" s="15" t="s">
        <v>428</v>
      </c>
      <c r="L12" s="2"/>
    </row>
    <row r="13" spans="1:12" x14ac:dyDescent="0.25">
      <c r="A13" s="1" t="s">
        <v>184</v>
      </c>
      <c r="B13" s="1" t="s">
        <v>5</v>
      </c>
      <c r="C13" s="9">
        <v>976.9</v>
      </c>
      <c r="D13" s="2">
        <f>ROUND(IF(AND(C13&lt;6500,C13&gt;=1000),C13*$L$9,IF(C13&lt;1000,C13*$L$8,0)),2)</f>
        <v>255117.44</v>
      </c>
      <c r="E13" s="1">
        <v>1</v>
      </c>
      <c r="F13">
        <v>0</v>
      </c>
      <c r="I13" s="1" t="s">
        <v>368</v>
      </c>
      <c r="J13" s="8"/>
      <c r="K13" s="8"/>
      <c r="L13" s="8"/>
    </row>
    <row r="14" spans="1:12" x14ac:dyDescent="0.25">
      <c r="A14" s="1" t="s">
        <v>185</v>
      </c>
      <c r="B14" s="1" t="s">
        <v>6</v>
      </c>
      <c r="C14" s="9">
        <v>9329.7999999999993</v>
      </c>
      <c r="D14" s="2">
        <f>ROUND(IF(AND(C14&lt;6500,C14&gt;=1000),C14*$L$9,IF(C14&lt;1000,C14*$L$8,0)),2)</f>
        <v>0</v>
      </c>
      <c r="F14">
        <v>1063.5</v>
      </c>
      <c r="I14" t="s">
        <v>369</v>
      </c>
      <c r="J14" s="11"/>
    </row>
    <row r="15" spans="1:12" x14ac:dyDescent="0.25">
      <c r="A15" s="1" t="s">
        <v>186</v>
      </c>
      <c r="B15" s="1" t="s">
        <v>7</v>
      </c>
      <c r="C15" s="9">
        <v>2367.6999999999998</v>
      </c>
      <c r="D15" s="2">
        <f>ROUND(IF(AND(C15&lt;6500,C15&gt;=1000),C15*$L$9,IF(C15&lt;1000,C15*$L$8,0)),2)</f>
        <v>254953.94</v>
      </c>
      <c r="E15" s="1">
        <v>2</v>
      </c>
      <c r="F15">
        <v>0</v>
      </c>
      <c r="I15" t="s">
        <v>370</v>
      </c>
    </row>
    <row r="16" spans="1:12" x14ac:dyDescent="0.25">
      <c r="A16" s="1" t="s">
        <v>187</v>
      </c>
      <c r="B16" s="1" t="s">
        <v>8</v>
      </c>
      <c r="C16" s="9">
        <v>296.40000000000003</v>
      </c>
      <c r="D16" s="2">
        <f>ROUND(IF(AND(C16&lt;6500,C16&gt;=1000),C16*$L$9,IF(C16&lt;1000,C16*$L$8,0)),2)</f>
        <v>77404.86</v>
      </c>
      <c r="E16" s="1">
        <v>1</v>
      </c>
      <c r="F16">
        <v>0</v>
      </c>
      <c r="I16" t="s">
        <v>371</v>
      </c>
      <c r="J16" s="8"/>
      <c r="K16" s="8"/>
      <c r="L16" s="8"/>
    </row>
    <row r="17" spans="1:10" x14ac:dyDescent="0.25">
      <c r="A17" s="1" t="s">
        <v>188</v>
      </c>
      <c r="B17" s="1" t="s">
        <v>9</v>
      </c>
      <c r="C17" s="9">
        <v>2590.4</v>
      </c>
      <c r="D17" s="2">
        <v>0</v>
      </c>
      <c r="F17">
        <v>0</v>
      </c>
      <c r="I17" t="s">
        <v>372</v>
      </c>
    </row>
    <row r="18" spans="1:10" x14ac:dyDescent="0.25">
      <c r="A18" s="1" t="s">
        <v>189</v>
      </c>
      <c r="B18" s="1" t="s">
        <v>10</v>
      </c>
      <c r="C18" s="9">
        <v>1347.5</v>
      </c>
      <c r="D18" s="2">
        <v>0</v>
      </c>
      <c r="F18">
        <v>0</v>
      </c>
      <c r="I18" t="s">
        <v>373</v>
      </c>
    </row>
    <row r="19" spans="1:10" x14ac:dyDescent="0.25">
      <c r="A19" s="1" t="s">
        <v>190</v>
      </c>
      <c r="B19" s="1" t="s">
        <v>11</v>
      </c>
      <c r="C19" s="9">
        <v>52869.7</v>
      </c>
      <c r="D19" s="2">
        <f>ROUND(IF(AND(C19&lt;6500,C19&gt;=1000),C19*$L$9,IF(C19&lt;1000,C19*$L$8,0)),2)</f>
        <v>0</v>
      </c>
      <c r="F19">
        <v>0</v>
      </c>
      <c r="I19" t="s">
        <v>374</v>
      </c>
    </row>
    <row r="20" spans="1:10" x14ac:dyDescent="0.25">
      <c r="A20" s="1" t="s">
        <v>191</v>
      </c>
      <c r="B20" s="1" t="s">
        <v>12</v>
      </c>
      <c r="C20" s="9">
        <v>14642.699999999999</v>
      </c>
      <c r="D20" s="2">
        <f>ROUND(IF(AND(C20&lt;6500,C20&gt;=1000),C20*$L$9,IF(C20&lt;1000,C20*$L$8,0)),2)</f>
        <v>0</v>
      </c>
      <c r="F20">
        <v>0</v>
      </c>
      <c r="I20" t="s">
        <v>375</v>
      </c>
    </row>
    <row r="21" spans="1:10" x14ac:dyDescent="0.25">
      <c r="A21" s="1" t="s">
        <v>192</v>
      </c>
      <c r="B21" s="1" t="s">
        <v>13</v>
      </c>
      <c r="C21" s="9">
        <v>180</v>
      </c>
      <c r="D21" s="2">
        <f>ROUND(IF(AND(C21&lt;6500,C21&gt;=1000),C21*$L$9,IF(C21&lt;1000,C21*$L$8,0)),2)</f>
        <v>47007</v>
      </c>
      <c r="E21" s="1">
        <v>1</v>
      </c>
      <c r="F21">
        <v>0</v>
      </c>
      <c r="I21" t="s">
        <v>376</v>
      </c>
    </row>
    <row r="22" spans="1:10" x14ac:dyDescent="0.25">
      <c r="A22" s="1" t="s">
        <v>193</v>
      </c>
      <c r="B22" s="1" t="s">
        <v>14</v>
      </c>
      <c r="C22" s="9">
        <v>38579.699999999997</v>
      </c>
      <c r="D22" s="2">
        <f>ROUND(IF(AND(C22&lt;6500,C22&gt;=1000),C22*$L$9,IF(C22&lt;1000,C22*$L$8,0)),2)</f>
        <v>0</v>
      </c>
      <c r="F22">
        <v>1004.5</v>
      </c>
      <c r="I22" t="s">
        <v>377</v>
      </c>
    </row>
    <row r="23" spans="1:10" x14ac:dyDescent="0.25">
      <c r="A23" s="1" t="s">
        <v>194</v>
      </c>
      <c r="B23" s="1" t="s">
        <v>15</v>
      </c>
      <c r="C23" s="9">
        <v>2765.5</v>
      </c>
      <c r="D23" s="2">
        <f>ROUND(IF(AND(C23&lt;6500,C23&gt;=1000),C23*$L$9,IF(C23&lt;1000,C23*$L$8,0)),2)</f>
        <v>297789.03999999998</v>
      </c>
      <c r="E23" s="1">
        <v>2</v>
      </c>
      <c r="F23">
        <v>0</v>
      </c>
      <c r="I23" t="s">
        <v>472</v>
      </c>
    </row>
    <row r="24" spans="1:10" x14ac:dyDescent="0.25">
      <c r="A24" s="1" t="s">
        <v>195</v>
      </c>
      <c r="B24" s="1" t="s">
        <v>16</v>
      </c>
      <c r="C24" s="9">
        <v>1652.5</v>
      </c>
      <c r="D24" s="2">
        <f>ROUND(IF(AND(C24&lt;6500,C24&gt;=1000),C24*$L$9,IF(C24&lt;1000,C24*$L$8,0)),2)</f>
        <v>177941.2</v>
      </c>
      <c r="E24" s="1">
        <v>2</v>
      </c>
      <c r="F24">
        <v>0</v>
      </c>
      <c r="I24" t="s">
        <v>378</v>
      </c>
    </row>
    <row r="25" spans="1:10" x14ac:dyDescent="0.25">
      <c r="A25" s="1" t="s">
        <v>196</v>
      </c>
      <c r="B25" s="1" t="s">
        <v>17</v>
      </c>
      <c r="C25" s="9">
        <v>150.6</v>
      </c>
      <c r="D25" s="2">
        <f>ROUND(IF(AND(C25&lt;6500,C25&gt;=1000),C25*$L$9,IF(C25&lt;1000,C25*$L$8,0)),2)</f>
        <v>39329.19</v>
      </c>
      <c r="E25" s="1">
        <v>1</v>
      </c>
      <c r="F25">
        <v>0</v>
      </c>
      <c r="I25" t="s">
        <v>379</v>
      </c>
    </row>
    <row r="26" spans="1:10" x14ac:dyDescent="0.25">
      <c r="A26" s="1" t="s">
        <v>197</v>
      </c>
      <c r="B26" s="1" t="s">
        <v>18</v>
      </c>
      <c r="C26" s="9">
        <v>51.5</v>
      </c>
      <c r="D26" s="2">
        <f>ROUND(IF(AND(C26&lt;6500,C26&gt;=1000),C26*$L$9,IF(C26&lt;1000,C26*$L$8,0)),2)</f>
        <v>13449.23</v>
      </c>
      <c r="E26" s="1">
        <v>1</v>
      </c>
      <c r="F26">
        <v>0</v>
      </c>
      <c r="I26" t="s">
        <v>380</v>
      </c>
    </row>
    <row r="27" spans="1:10" x14ac:dyDescent="0.25">
      <c r="A27" s="1" t="s">
        <v>198</v>
      </c>
      <c r="B27" s="1" t="s">
        <v>19</v>
      </c>
      <c r="C27" s="9">
        <v>291.7</v>
      </c>
      <c r="D27" s="2">
        <f>ROUND(IF(AND(C27&lt;6500,C27&gt;=1000),C27*$L$9,IF(C27&lt;1000,C27*$L$8,0)),2)</f>
        <v>76177.460000000006</v>
      </c>
      <c r="E27" s="1">
        <v>1</v>
      </c>
      <c r="F27">
        <v>0</v>
      </c>
      <c r="I27" t="s">
        <v>384</v>
      </c>
    </row>
    <row r="28" spans="1:10" x14ac:dyDescent="0.25">
      <c r="A28" s="1" t="s">
        <v>199</v>
      </c>
      <c r="B28" s="1" t="s">
        <v>20</v>
      </c>
      <c r="C28" s="9">
        <v>50</v>
      </c>
      <c r="D28" s="2">
        <f>ROUND(IF(AND(C28&lt;6500,C28&gt;=1000),C28*$L$9,IF(C28&lt;1000,C28*$L$8,0)),2)</f>
        <v>13057.5</v>
      </c>
      <c r="E28" s="1">
        <v>1</v>
      </c>
      <c r="F28">
        <v>0</v>
      </c>
      <c r="I28" t="s">
        <v>385</v>
      </c>
      <c r="J28" s="2"/>
    </row>
    <row r="29" spans="1:10" x14ac:dyDescent="0.25">
      <c r="A29" s="1" t="s">
        <v>200</v>
      </c>
      <c r="B29" s="1" t="s">
        <v>21</v>
      </c>
      <c r="C29" s="9">
        <v>50</v>
      </c>
      <c r="D29" s="2">
        <f>ROUND(IF(AND(C29&lt;6500,C29&gt;=1000),C29*$L$9,IF(C29&lt;1000,C29*$L$8,0)),2)</f>
        <v>13057.5</v>
      </c>
      <c r="E29" s="1">
        <v>1</v>
      </c>
      <c r="F29">
        <v>0</v>
      </c>
      <c r="I29" t="s">
        <v>473</v>
      </c>
    </row>
    <row r="30" spans="1:10" x14ac:dyDescent="0.25">
      <c r="A30" s="1" t="s">
        <v>201</v>
      </c>
      <c r="B30" s="1" t="s">
        <v>22</v>
      </c>
      <c r="C30" s="9">
        <v>2292.5</v>
      </c>
      <c r="D30" s="2">
        <f>ROUND(IF(AND(C30&lt;6500,C30&gt;=1000),C30*$L$9,IF(C30&lt;1000,C30*$L$8,0)),2)</f>
        <v>246856.4</v>
      </c>
      <c r="E30" s="1">
        <v>2</v>
      </c>
      <c r="F30">
        <v>0</v>
      </c>
      <c r="I30" t="s">
        <v>386</v>
      </c>
    </row>
    <row r="31" spans="1:10" x14ac:dyDescent="0.25">
      <c r="A31" s="1" t="s">
        <v>202</v>
      </c>
      <c r="B31" s="1" t="s">
        <v>23</v>
      </c>
      <c r="C31" s="9">
        <v>244.5</v>
      </c>
      <c r="D31" s="2">
        <f>ROUND(IF(AND(C31&lt;6500,C31&gt;=1000),C31*$L$9,IF(C31&lt;1000,C31*$L$8,0)),2)</f>
        <v>63851.18</v>
      </c>
      <c r="E31" s="1">
        <v>1</v>
      </c>
      <c r="F31">
        <v>0</v>
      </c>
      <c r="I31" t="s">
        <v>387</v>
      </c>
    </row>
    <row r="32" spans="1:10" x14ac:dyDescent="0.25">
      <c r="A32" s="1" t="s">
        <v>203</v>
      </c>
      <c r="B32" s="1" t="s">
        <v>24</v>
      </c>
      <c r="C32" s="9">
        <v>30188.5</v>
      </c>
      <c r="D32" s="2">
        <f>ROUND(IF(AND(C32&lt;6500,C32&gt;=1000),C32*$L$9,IF(C32&lt;1000,C32*$L$8,0)),2)</f>
        <v>0</v>
      </c>
      <c r="F32">
        <v>0</v>
      </c>
      <c r="I32" t="s">
        <v>474</v>
      </c>
    </row>
    <row r="33" spans="1:9" x14ac:dyDescent="0.25">
      <c r="A33" s="1" t="s">
        <v>204</v>
      </c>
      <c r="B33" s="1" t="s">
        <v>25</v>
      </c>
      <c r="C33" s="9">
        <v>29794.2</v>
      </c>
      <c r="D33" s="2">
        <f>ROUND(IF(AND(C33&lt;6500,C33&gt;=1000),C33*$L$9,IF(C33&lt;1000,C33*$L$8,0)),2)</f>
        <v>0</v>
      </c>
      <c r="F33">
        <v>0</v>
      </c>
      <c r="I33" t="s">
        <v>388</v>
      </c>
    </row>
    <row r="34" spans="1:9" x14ac:dyDescent="0.25">
      <c r="A34" s="1" t="s">
        <v>205</v>
      </c>
      <c r="B34" s="1" t="s">
        <v>26</v>
      </c>
      <c r="C34" s="9">
        <v>1002.5</v>
      </c>
      <c r="D34" s="2">
        <f>ROUND(IF(AND(C34&lt;6500,C34&gt;=1000),C34*$L$9,IF(C34&lt;1000,C34*$L$8,0)),2)</f>
        <v>107949.2</v>
      </c>
      <c r="E34" s="38">
        <v>2</v>
      </c>
      <c r="F34">
        <v>0</v>
      </c>
      <c r="I34" t="s">
        <v>475</v>
      </c>
    </row>
    <row r="35" spans="1:9" x14ac:dyDescent="0.25">
      <c r="A35" s="1" t="s">
        <v>206</v>
      </c>
      <c r="B35" s="1" t="s">
        <v>27</v>
      </c>
      <c r="C35" s="9">
        <v>1206.2</v>
      </c>
      <c r="D35" s="2">
        <f>ROUND(IF(AND(C35&lt;6500,C35&gt;=1000),C35*$L$9,IF(C35&lt;1000,C35*$L$8,0)),2)</f>
        <v>129883.62</v>
      </c>
      <c r="E35" s="24">
        <v>2</v>
      </c>
      <c r="F35">
        <v>82</v>
      </c>
      <c r="I35" t="s">
        <v>389</v>
      </c>
    </row>
    <row r="36" spans="1:9" x14ac:dyDescent="0.25">
      <c r="A36" s="1" t="s">
        <v>207</v>
      </c>
      <c r="B36" s="1" t="s">
        <v>28</v>
      </c>
      <c r="C36" s="9">
        <v>105</v>
      </c>
      <c r="D36" s="2">
        <f>ROUND(IF(AND(C36&lt;6500,C36&gt;=1000),C36*$L$9,IF(C36&lt;1000,C36*$L$8,0)),2)</f>
        <v>27420.75</v>
      </c>
      <c r="E36" s="1">
        <v>1</v>
      </c>
      <c r="F36">
        <v>0</v>
      </c>
      <c r="I36" t="s">
        <v>390</v>
      </c>
    </row>
    <row r="37" spans="1:9" x14ac:dyDescent="0.25">
      <c r="A37" s="1" t="s">
        <v>208</v>
      </c>
      <c r="B37" s="1" t="s">
        <v>29</v>
      </c>
      <c r="C37" s="9">
        <v>168.4</v>
      </c>
      <c r="D37" s="2">
        <f>ROUND(IF(AND(C37&lt;6500,C37&gt;=1000),C37*$L$9,IF(C37&lt;1000,C37*$L$8,0)),2)</f>
        <v>43977.66</v>
      </c>
      <c r="E37" s="1">
        <v>1</v>
      </c>
      <c r="F37">
        <v>0</v>
      </c>
      <c r="I37" t="s">
        <v>476</v>
      </c>
    </row>
    <row r="38" spans="1:9" x14ac:dyDescent="0.25">
      <c r="A38" s="1" t="s">
        <v>209</v>
      </c>
      <c r="B38" s="1" t="s">
        <v>30</v>
      </c>
      <c r="C38" s="9">
        <v>765.69999999999993</v>
      </c>
      <c r="D38" s="2">
        <f>ROUND(IF(AND(C38&lt;6500,C38&gt;=1000),C38*$L$9,IF(C38&lt;1000,C38*$L$8,0)),2)</f>
        <v>199962.56</v>
      </c>
      <c r="E38" s="1">
        <v>1</v>
      </c>
      <c r="F38">
        <v>0</v>
      </c>
      <c r="I38" t="s">
        <v>386</v>
      </c>
    </row>
    <row r="39" spans="1:9" x14ac:dyDescent="0.25">
      <c r="A39" s="1" t="s">
        <v>210</v>
      </c>
      <c r="B39" s="1" t="s">
        <v>31</v>
      </c>
      <c r="C39" s="9">
        <v>1037.8</v>
      </c>
      <c r="D39" s="2">
        <f>ROUND(IF(AND(C39&lt;6500,C39&gt;=1000),C39*$L$9,IF(C39&lt;1000,C39*$L$8,0)),2)</f>
        <v>111750.3</v>
      </c>
      <c r="E39" s="1">
        <v>2</v>
      </c>
      <c r="F39">
        <v>0</v>
      </c>
      <c r="I39" t="s">
        <v>391</v>
      </c>
    </row>
    <row r="40" spans="1:9" x14ac:dyDescent="0.25">
      <c r="A40" s="1" t="s">
        <v>211</v>
      </c>
      <c r="B40" s="1" t="s">
        <v>32</v>
      </c>
      <c r="C40" s="9">
        <v>359.8</v>
      </c>
      <c r="D40" s="2">
        <f>ROUND(IF(AND(C40&lt;6500,C40&gt;=1000),C40*$L$9,IF(C40&lt;1000,C40*$L$8,0)),2)</f>
        <v>93961.77</v>
      </c>
      <c r="E40" s="1">
        <v>1</v>
      </c>
      <c r="F40">
        <v>0</v>
      </c>
      <c r="I40" t="s">
        <v>474</v>
      </c>
    </row>
    <row r="41" spans="1:9" x14ac:dyDescent="0.25">
      <c r="A41" s="1" t="s">
        <v>212</v>
      </c>
      <c r="B41" s="1" t="s">
        <v>33</v>
      </c>
      <c r="C41" s="9">
        <v>193.79999999999998</v>
      </c>
      <c r="D41" s="2">
        <f>ROUND(IF(AND(C41&lt;6500,C41&gt;=1000),C41*$L$9,IF(C41&lt;1000,C41*$L$8,0)),2)</f>
        <v>50610.87</v>
      </c>
      <c r="E41" s="1">
        <v>1</v>
      </c>
      <c r="F41">
        <v>0</v>
      </c>
      <c r="I41" t="s">
        <v>392</v>
      </c>
    </row>
    <row r="42" spans="1:9" x14ac:dyDescent="0.25">
      <c r="A42" s="1" t="s">
        <v>213</v>
      </c>
      <c r="B42" s="1" t="s">
        <v>34</v>
      </c>
      <c r="C42" s="9">
        <v>216.9</v>
      </c>
      <c r="D42" s="2">
        <f>ROUND(IF(AND(C42&lt;6500,C42&gt;=1000),C42*$L$9,IF(C42&lt;1000,C42*$L$8,0)),2)</f>
        <v>56643.44</v>
      </c>
      <c r="E42" s="1">
        <v>1</v>
      </c>
      <c r="F42">
        <v>0</v>
      </c>
      <c r="I42" t="s">
        <v>475</v>
      </c>
    </row>
    <row r="43" spans="1:9" x14ac:dyDescent="0.25">
      <c r="A43" s="1" t="s">
        <v>214</v>
      </c>
      <c r="B43" s="1" t="s">
        <v>35</v>
      </c>
      <c r="C43" s="9">
        <v>278</v>
      </c>
      <c r="D43" s="2">
        <f>ROUND(IF(AND(C43&lt;6500,C43&gt;=1000),C43*$L$9,IF(C43&lt;1000,C43*$L$8,0)),2)</f>
        <v>72599.7</v>
      </c>
      <c r="E43" s="1">
        <v>1</v>
      </c>
      <c r="F43">
        <v>0</v>
      </c>
      <c r="I43" t="s">
        <v>393</v>
      </c>
    </row>
    <row r="44" spans="1:9" x14ac:dyDescent="0.25">
      <c r="A44" s="1" t="s">
        <v>215</v>
      </c>
      <c r="B44" s="1" t="s">
        <v>36</v>
      </c>
      <c r="C44" s="9">
        <v>445.59999999999997</v>
      </c>
      <c r="D44" s="2">
        <f>ROUND(IF(AND(C44&lt;6500,C44&gt;=1000),C44*$L$9,IF(C44&lt;1000,C44*$L$8,0)),2)</f>
        <v>116368.44</v>
      </c>
      <c r="E44" s="1">
        <v>1</v>
      </c>
      <c r="F44">
        <v>0</v>
      </c>
      <c r="I44" t="s">
        <v>383</v>
      </c>
    </row>
    <row r="45" spans="1:9" x14ac:dyDescent="0.25">
      <c r="A45" s="1" t="s">
        <v>216</v>
      </c>
      <c r="B45" s="1" t="s">
        <v>37</v>
      </c>
      <c r="C45" s="9">
        <v>360.1</v>
      </c>
      <c r="D45" s="2">
        <f>ROUND(IF(AND(C45&lt;6500,C45&gt;=1000),C45*$L$9,IF(C45&lt;1000,C45*$L$8,0)),2)</f>
        <v>94040.12</v>
      </c>
      <c r="E45" s="1">
        <v>1</v>
      </c>
      <c r="F45">
        <v>0</v>
      </c>
      <c r="I45" t="s">
        <v>381</v>
      </c>
    </row>
    <row r="46" spans="1:9" x14ac:dyDescent="0.25">
      <c r="A46" s="1" t="s">
        <v>217</v>
      </c>
      <c r="B46" s="1" t="s">
        <v>38</v>
      </c>
      <c r="C46" s="9">
        <v>4680.7000000000007</v>
      </c>
      <c r="D46" s="2">
        <f>ROUND(IF(AND(C46&lt;6500,C46&gt;=1000),C46*$L$9,IF(C46&lt;1000,C46*$L$8,0)),2)</f>
        <v>504017.78</v>
      </c>
      <c r="E46" s="1">
        <v>2</v>
      </c>
      <c r="F46">
        <v>0</v>
      </c>
      <c r="I46" t="s">
        <v>375</v>
      </c>
    </row>
    <row r="47" spans="1:9" x14ac:dyDescent="0.25">
      <c r="A47" s="1" t="s">
        <v>218</v>
      </c>
      <c r="B47" s="1" t="s">
        <v>39</v>
      </c>
      <c r="C47" s="9">
        <v>87643.7</v>
      </c>
      <c r="D47" s="2">
        <f>ROUND(IF(AND(C47&lt;6500,C47&gt;=1000),C47*$L$9,IF(C47&lt;1000,C47*$L$8,0)),2)</f>
        <v>0</v>
      </c>
      <c r="F47">
        <v>0</v>
      </c>
      <c r="I47" t="s">
        <v>376</v>
      </c>
    </row>
    <row r="48" spans="1:9" x14ac:dyDescent="0.25">
      <c r="A48" s="1" t="s">
        <v>219</v>
      </c>
      <c r="B48" s="1" t="s">
        <v>40</v>
      </c>
      <c r="C48" s="9">
        <v>237.6</v>
      </c>
      <c r="D48" s="2">
        <f>ROUND(IF(AND(C48&lt;6500,C48&gt;=1000),C48*$L$9,IF(C48&lt;1000,C48*$L$8,0)),2)</f>
        <v>62049.24</v>
      </c>
      <c r="E48" s="1">
        <v>1</v>
      </c>
      <c r="F48">
        <v>0</v>
      </c>
      <c r="I48" t="s">
        <v>377</v>
      </c>
    </row>
    <row r="49" spans="1:15" x14ac:dyDescent="0.25">
      <c r="A49" s="1" t="s">
        <v>220</v>
      </c>
      <c r="B49" s="1" t="s">
        <v>41</v>
      </c>
      <c r="C49" s="9">
        <v>63925.8</v>
      </c>
      <c r="D49" s="2">
        <f>ROUND(IF(AND(C49&lt;6500,C49&gt;=1000),C49*$L$9,IF(C49&lt;1000,C49*$L$8,0)),2)</f>
        <v>0</v>
      </c>
      <c r="F49">
        <v>604</v>
      </c>
      <c r="I49" t="s">
        <v>477</v>
      </c>
    </row>
    <row r="50" spans="1:15" x14ac:dyDescent="0.25">
      <c r="A50" s="1" t="s">
        <v>221</v>
      </c>
      <c r="B50" s="1" t="s">
        <v>42</v>
      </c>
      <c r="C50" s="9">
        <v>6590.8</v>
      </c>
      <c r="D50" s="2">
        <f>ROUND(IF(AND(C50&lt;6500,C50&gt;=1000),C50*$L$9,IF(C50&lt;1000,C50*$L$8,0)),2)</f>
        <v>0</v>
      </c>
      <c r="F50">
        <v>310.5</v>
      </c>
      <c r="I50" t="s">
        <v>382</v>
      </c>
    </row>
    <row r="51" spans="1:15" x14ac:dyDescent="0.25">
      <c r="A51" s="1" t="s">
        <v>222</v>
      </c>
      <c r="B51" s="1" t="s">
        <v>502</v>
      </c>
      <c r="C51" s="9">
        <v>2284.4</v>
      </c>
      <c r="D51" s="2">
        <f>ROUND(IF(AND(C51&lt;6500,C51&gt;=1000),C51*$L$9,IF(C51&lt;1000,C51*$L$8,0)),2)</f>
        <v>245984.19</v>
      </c>
      <c r="E51" s="1">
        <v>2</v>
      </c>
      <c r="F51">
        <v>0</v>
      </c>
      <c r="I51" t="s">
        <v>478</v>
      </c>
    </row>
    <row r="52" spans="1:15" x14ac:dyDescent="0.25">
      <c r="A52" s="1" t="s">
        <v>223</v>
      </c>
      <c r="B52" s="1" t="s">
        <v>44</v>
      </c>
      <c r="C52" s="9">
        <v>248.8</v>
      </c>
      <c r="D52" s="2">
        <f>ROUND(IF(AND(C52&lt;6500,C52&gt;=1000),C52*$L$9,IF(C52&lt;1000,C52*$L$8,0)),2)</f>
        <v>64974.12</v>
      </c>
      <c r="E52" s="1">
        <v>1</v>
      </c>
      <c r="F52">
        <v>0</v>
      </c>
      <c r="I52" t="s">
        <v>479</v>
      </c>
    </row>
    <row r="53" spans="1:15" x14ac:dyDescent="0.25">
      <c r="A53" s="1" t="s">
        <v>224</v>
      </c>
      <c r="B53" s="1" t="s">
        <v>45</v>
      </c>
      <c r="C53" s="9">
        <v>299.60000000000002</v>
      </c>
      <c r="D53" s="2">
        <f>ROUND(IF(AND(C53&lt;6500,C53&gt;=1000),C53*$L$9,IF(C53&lt;1000,C53*$L$8,0)),2)</f>
        <v>78240.539999999994</v>
      </c>
      <c r="E53" s="1">
        <v>1</v>
      </c>
      <c r="F53">
        <v>0</v>
      </c>
      <c r="I53" t="s">
        <v>480</v>
      </c>
    </row>
    <row r="54" spans="1:15" x14ac:dyDescent="0.25">
      <c r="A54" s="1" t="s">
        <v>225</v>
      </c>
      <c r="B54" s="1" t="s">
        <v>46</v>
      </c>
      <c r="C54" s="9">
        <v>223.4</v>
      </c>
      <c r="D54" s="2">
        <f>ROUND(IF(AND(C54&lt;6500,C54&gt;=1000),C54*$L$9,IF(C54&lt;1000,C54*$L$8,0)),2)</f>
        <v>58340.91</v>
      </c>
      <c r="E54" s="1">
        <v>1</v>
      </c>
      <c r="F54">
        <v>0</v>
      </c>
      <c r="I54" t="s">
        <v>394</v>
      </c>
    </row>
    <row r="55" spans="1:15" x14ac:dyDescent="0.25">
      <c r="A55" s="1" t="s">
        <v>226</v>
      </c>
      <c r="B55" s="1" t="s">
        <v>47</v>
      </c>
      <c r="C55" s="9">
        <v>50</v>
      </c>
      <c r="D55" s="2">
        <f>ROUND(IF(AND(C55&lt;6500,C55&gt;=1000),C55*$L$9,IF(C55&lt;1000,C55*$L$8,0)),2)</f>
        <v>13057.5</v>
      </c>
      <c r="E55" s="1">
        <v>1</v>
      </c>
      <c r="F55">
        <v>0</v>
      </c>
      <c r="I55" t="s">
        <v>395</v>
      </c>
    </row>
    <row r="56" spans="1:15" x14ac:dyDescent="0.25">
      <c r="A56" s="1" t="s">
        <v>227</v>
      </c>
      <c r="B56" s="1" t="s">
        <v>48</v>
      </c>
      <c r="C56" s="9">
        <v>443.3</v>
      </c>
      <c r="D56" s="2">
        <f>ROUND(IF(AND(C56&lt;6500,C56&gt;=1000),C56*$L$9,IF(C56&lt;1000,C56*$L$8,0)),2)</f>
        <v>115767.8</v>
      </c>
      <c r="E56" s="25">
        <v>1</v>
      </c>
      <c r="F56">
        <v>15.5</v>
      </c>
      <c r="I56" t="s">
        <v>396</v>
      </c>
    </row>
    <row r="57" spans="1:15" x14ac:dyDescent="0.25">
      <c r="A57" s="1" t="s">
        <v>228</v>
      </c>
      <c r="B57" s="1" t="s">
        <v>49</v>
      </c>
      <c r="C57" s="9">
        <v>11449.3</v>
      </c>
      <c r="D57" s="2">
        <f>ROUND(IF(AND(C57&lt;6500,C57&gt;=1000),C57*$L$9,IF(C57&lt;1000,C57*$L$8,0)),2)</f>
        <v>0</v>
      </c>
      <c r="F57">
        <v>0</v>
      </c>
      <c r="I57" t="s">
        <v>385</v>
      </c>
    </row>
    <row r="58" spans="1:15" x14ac:dyDescent="0.25">
      <c r="A58" s="1" t="s">
        <v>229</v>
      </c>
      <c r="B58" s="1" t="s">
        <v>50</v>
      </c>
      <c r="C58" s="9">
        <v>9018.5</v>
      </c>
      <c r="D58" s="2">
        <f>ROUND(IF(AND(C58&lt;6500,C58&gt;=1000),C58*$L$9,IF(C58&lt;1000,C58*$L$8,0)),2)</f>
        <v>0</v>
      </c>
      <c r="F58">
        <v>0</v>
      </c>
      <c r="I58" s="37" t="s">
        <v>397</v>
      </c>
      <c r="J58" s="18"/>
      <c r="K58" s="18"/>
      <c r="L58" s="18"/>
      <c r="M58" s="18"/>
      <c r="N58" s="18"/>
      <c r="O58" s="18"/>
    </row>
    <row r="59" spans="1:15" x14ac:dyDescent="0.25">
      <c r="A59" s="1" t="s">
        <v>230</v>
      </c>
      <c r="B59" s="1" t="s">
        <v>51</v>
      </c>
      <c r="C59" s="9">
        <v>7807</v>
      </c>
      <c r="D59" s="2">
        <f>ROUND(IF(AND(C59&lt;6500,C59&gt;=1000),C59*$L$9,IF(C59&lt;1000,C59*$L$8,0)),2)</f>
        <v>0</v>
      </c>
      <c r="F59">
        <v>0</v>
      </c>
      <c r="I59" s="37" t="s">
        <v>398</v>
      </c>
      <c r="J59" s="18"/>
      <c r="K59" s="18"/>
      <c r="L59" s="18"/>
      <c r="M59" s="18"/>
      <c r="N59" s="18"/>
      <c r="O59" s="18"/>
    </row>
    <row r="60" spans="1:15" x14ac:dyDescent="0.25">
      <c r="A60" s="1" t="s">
        <v>231</v>
      </c>
      <c r="B60" s="1" t="s">
        <v>52</v>
      </c>
      <c r="C60" s="9">
        <v>26240.399999999998</v>
      </c>
      <c r="D60" s="2">
        <f>ROUND(IF(AND(C60&lt;6500,C60&gt;=1000),C60*$L$9,IF(C60&lt;1000,C60*$L$8,0)),2)</f>
        <v>0</v>
      </c>
      <c r="F60">
        <v>3805.5</v>
      </c>
      <c r="I60" s="37" t="s">
        <v>399</v>
      </c>
      <c r="J60" s="18"/>
      <c r="K60" s="18"/>
      <c r="L60" s="18"/>
      <c r="M60" s="18"/>
      <c r="N60" s="18"/>
      <c r="O60" s="18"/>
    </row>
    <row r="61" spans="1:15" x14ac:dyDescent="0.25">
      <c r="A61" s="1" t="s">
        <v>232</v>
      </c>
      <c r="B61" s="1" t="s">
        <v>53</v>
      </c>
      <c r="C61" s="9">
        <v>4995.3</v>
      </c>
      <c r="D61" s="2">
        <v>0</v>
      </c>
      <c r="F61">
        <v>0</v>
      </c>
      <c r="I61" s="37" t="s">
        <v>390</v>
      </c>
      <c r="J61" s="18"/>
      <c r="K61" s="18"/>
      <c r="L61" s="18"/>
      <c r="M61" s="18"/>
      <c r="N61" s="18"/>
      <c r="O61" s="18"/>
    </row>
    <row r="62" spans="1:15" x14ac:dyDescent="0.25">
      <c r="A62" s="1" t="s">
        <v>233</v>
      </c>
      <c r="B62" s="1" t="s">
        <v>54</v>
      </c>
      <c r="C62" s="9">
        <v>1431.5</v>
      </c>
      <c r="D62" s="2">
        <v>0</v>
      </c>
      <c r="F62">
        <v>0</v>
      </c>
      <c r="I62" s="37" t="s">
        <v>400</v>
      </c>
      <c r="J62" s="18"/>
      <c r="K62" s="18"/>
      <c r="L62" s="18"/>
      <c r="M62" s="18"/>
      <c r="N62" s="18"/>
      <c r="O62" s="18"/>
    </row>
    <row r="63" spans="1:15" x14ac:dyDescent="0.25">
      <c r="A63" s="1" t="s">
        <v>234</v>
      </c>
      <c r="B63" s="1" t="s">
        <v>55</v>
      </c>
      <c r="C63" s="9">
        <v>24667.200000000001</v>
      </c>
      <c r="D63" s="2">
        <f>ROUND(IF(AND(C63&lt;6500,C63&gt;=1000),C63*$L$9,IF(C63&lt;1000,C63*$L$8,0)),2)</f>
        <v>0</v>
      </c>
      <c r="F63">
        <v>0</v>
      </c>
      <c r="I63" s="37" t="s">
        <v>398</v>
      </c>
      <c r="J63" s="18"/>
      <c r="K63" s="18"/>
      <c r="L63" s="18"/>
      <c r="M63" s="18"/>
      <c r="N63" s="18"/>
      <c r="O63" s="18"/>
    </row>
    <row r="64" spans="1:15" x14ac:dyDescent="0.25">
      <c r="A64" s="1" t="s">
        <v>235</v>
      </c>
      <c r="B64" s="1" t="s">
        <v>56</v>
      </c>
      <c r="C64" s="9">
        <v>1032.4000000000001</v>
      </c>
      <c r="D64" s="2">
        <f>ROUND(IF(AND(C64&lt;6500,C64&gt;=1000),C64*$L$9,IF(C64&lt;1000,C64*$L$8,0)),2)</f>
        <v>111168.83</v>
      </c>
      <c r="E64" s="38">
        <v>2</v>
      </c>
      <c r="F64">
        <v>0</v>
      </c>
      <c r="I64" s="37" t="s">
        <v>401</v>
      </c>
      <c r="J64" s="18"/>
      <c r="K64" s="18"/>
      <c r="L64" s="18"/>
      <c r="M64" s="18"/>
      <c r="N64" s="18"/>
      <c r="O64" s="18"/>
    </row>
    <row r="65" spans="1:15" x14ac:dyDescent="0.25">
      <c r="A65" s="1" t="s">
        <v>236</v>
      </c>
      <c r="B65" s="1" t="s">
        <v>57</v>
      </c>
      <c r="C65" s="9">
        <v>624.80000000000007</v>
      </c>
      <c r="D65" s="2">
        <f>ROUND(IF(AND(C65&lt;6500,C65&gt;=1000),C65*$L$9,IF(C65&lt;1000,C65*$L$8,0)),2)</f>
        <v>163166.51999999999</v>
      </c>
      <c r="E65" s="1">
        <v>1</v>
      </c>
      <c r="F65">
        <v>0</v>
      </c>
      <c r="I65" s="37" t="s">
        <v>402</v>
      </c>
      <c r="J65" s="18"/>
      <c r="K65" s="18"/>
      <c r="L65" s="18"/>
      <c r="M65" s="18"/>
      <c r="N65" s="18"/>
      <c r="O65" s="18"/>
    </row>
    <row r="66" spans="1:15" x14ac:dyDescent="0.25">
      <c r="A66" s="1" t="s">
        <v>237</v>
      </c>
      <c r="B66" s="1" t="s">
        <v>58</v>
      </c>
      <c r="C66" s="9">
        <v>243.70000000000002</v>
      </c>
      <c r="D66" s="2">
        <f>ROUND(IF(AND(C66&lt;6500,C66&gt;=1000),C66*$L$9,IF(C66&lt;1000,C66*$L$8,0)),2)</f>
        <v>63642.26</v>
      </c>
      <c r="E66" s="1">
        <v>1</v>
      </c>
      <c r="F66">
        <v>0</v>
      </c>
      <c r="I66" s="37" t="s">
        <v>403</v>
      </c>
      <c r="J66" s="18"/>
      <c r="K66" s="18"/>
      <c r="L66" s="18"/>
      <c r="M66" s="18"/>
      <c r="N66" s="18"/>
      <c r="O66" s="18"/>
    </row>
    <row r="67" spans="1:15" x14ac:dyDescent="0.25">
      <c r="A67" s="1" t="s">
        <v>238</v>
      </c>
      <c r="B67" s="1" t="s">
        <v>59</v>
      </c>
      <c r="C67" s="9">
        <v>6464</v>
      </c>
      <c r="D67" s="2">
        <v>0</v>
      </c>
      <c r="F67">
        <v>0</v>
      </c>
      <c r="I67" s="37" t="s">
        <v>404</v>
      </c>
      <c r="J67" s="18"/>
      <c r="K67" s="18"/>
      <c r="L67" s="18"/>
      <c r="M67" s="18"/>
      <c r="N67" s="18"/>
      <c r="O67" s="18"/>
    </row>
    <row r="68" spans="1:15" x14ac:dyDescent="0.25">
      <c r="A68" s="1" t="s">
        <v>239</v>
      </c>
      <c r="B68" s="1" t="s">
        <v>60</v>
      </c>
      <c r="C68" s="9">
        <v>23664.1</v>
      </c>
      <c r="D68" s="2">
        <f>ROUND(IF(AND(C68&lt;6500,C68&gt;=1000),C68*$L$9,IF(C68&lt;1000,C68*$L$8,0)),2)</f>
        <v>0</v>
      </c>
      <c r="F68">
        <v>0</v>
      </c>
      <c r="I68" s="37" t="s">
        <v>405</v>
      </c>
      <c r="J68" s="18"/>
      <c r="K68" s="18"/>
      <c r="L68" s="18"/>
      <c r="M68" s="18"/>
      <c r="N68" s="18"/>
      <c r="O68" s="18"/>
    </row>
    <row r="69" spans="1:15" x14ac:dyDescent="0.25">
      <c r="A69" s="1" t="s">
        <v>240</v>
      </c>
      <c r="B69" s="1" t="s">
        <v>61</v>
      </c>
      <c r="C69" s="9">
        <v>195.2</v>
      </c>
      <c r="D69" s="2">
        <f>ROUND(IF(AND(C69&lt;6500,C69&gt;=1000),C69*$L$9,IF(C69&lt;1000,C69*$L$8,0)),2)</f>
        <v>50976.480000000003</v>
      </c>
      <c r="E69" s="1">
        <v>1</v>
      </c>
      <c r="F69">
        <v>0</v>
      </c>
      <c r="I69" s="37" t="s">
        <v>406</v>
      </c>
      <c r="J69" s="18"/>
      <c r="K69" s="18"/>
      <c r="L69" s="18"/>
      <c r="M69" s="18"/>
      <c r="N69" s="18"/>
      <c r="O69" s="18"/>
    </row>
    <row r="70" spans="1:15" x14ac:dyDescent="0.25">
      <c r="A70" s="1" t="s">
        <v>241</v>
      </c>
      <c r="B70" s="1" t="s">
        <v>62</v>
      </c>
      <c r="C70" s="9">
        <v>283</v>
      </c>
      <c r="D70" s="2">
        <f>ROUND(IF(AND(C70&lt;6500,C70&gt;=1000),C70*$L$9,IF(C70&lt;1000,C70*$L$8,0)),2)</f>
        <v>73905.45</v>
      </c>
      <c r="E70" s="1">
        <v>1</v>
      </c>
      <c r="F70">
        <v>0</v>
      </c>
      <c r="I70" s="37" t="s">
        <v>407</v>
      </c>
      <c r="J70" s="18"/>
      <c r="K70" s="18"/>
      <c r="L70" s="18"/>
      <c r="M70" s="18"/>
      <c r="N70" s="18"/>
      <c r="O70" s="18"/>
    </row>
    <row r="71" spans="1:15" x14ac:dyDescent="0.25">
      <c r="A71" s="1" t="s">
        <v>242</v>
      </c>
      <c r="B71" s="1" t="s">
        <v>63</v>
      </c>
      <c r="C71" s="9">
        <v>3645.2999999999997</v>
      </c>
      <c r="D71" s="2">
        <f>ROUND(IF(AND(C71&lt;6500,C71&gt;=1000),C71*$L$9,IF(C71&lt;1000,C71*$L$8,0)),2)</f>
        <v>392525.9</v>
      </c>
      <c r="E71" s="1">
        <v>2</v>
      </c>
      <c r="F71">
        <v>0</v>
      </c>
      <c r="I71" s="37" t="s">
        <v>408</v>
      </c>
      <c r="J71" s="18"/>
      <c r="K71" s="18"/>
      <c r="L71" s="18"/>
      <c r="M71" s="18"/>
      <c r="N71" s="18"/>
      <c r="O71" s="18"/>
    </row>
    <row r="72" spans="1:15" x14ac:dyDescent="0.25">
      <c r="A72" s="1" t="s">
        <v>243</v>
      </c>
      <c r="B72" s="1" t="s">
        <v>64</v>
      </c>
      <c r="C72" s="9">
        <v>1336.6</v>
      </c>
      <c r="D72" s="2">
        <f>ROUND(IF(AND(C72&lt;6500,C72&gt;=1000),C72*$L$9,IF(C72&lt;1000,C72*$L$8,0)),2)</f>
        <v>143925.09</v>
      </c>
      <c r="E72" s="1">
        <v>2</v>
      </c>
      <c r="F72">
        <v>0</v>
      </c>
      <c r="I72" s="37" t="s">
        <v>409</v>
      </c>
      <c r="J72" s="18"/>
      <c r="K72" s="18"/>
      <c r="L72" s="18"/>
      <c r="M72" s="18"/>
      <c r="N72" s="18"/>
      <c r="O72" s="18"/>
    </row>
    <row r="73" spans="1:15" x14ac:dyDescent="0.25">
      <c r="A73" s="1" t="s">
        <v>244</v>
      </c>
      <c r="B73" s="1" t="s">
        <v>65</v>
      </c>
      <c r="C73" s="9">
        <v>205.3</v>
      </c>
      <c r="D73" s="2">
        <f>ROUND(IF(AND(C73&lt;6500,C73&gt;=1000),C73*$L$9,IF(C73&lt;1000,C73*$L$8,0)),2)</f>
        <v>53614.1</v>
      </c>
      <c r="E73" s="1">
        <v>1</v>
      </c>
      <c r="F73">
        <v>0</v>
      </c>
      <c r="I73" s="37" t="s">
        <v>410</v>
      </c>
      <c r="J73" s="18"/>
      <c r="K73" s="18"/>
      <c r="L73" s="18"/>
      <c r="M73" s="18"/>
      <c r="N73" s="18"/>
      <c r="O73" s="18"/>
    </row>
    <row r="74" spans="1:15" x14ac:dyDescent="0.25">
      <c r="A74" s="1" t="s">
        <v>245</v>
      </c>
      <c r="B74" s="1" t="s">
        <v>66</v>
      </c>
      <c r="C74" s="9">
        <v>5524.1</v>
      </c>
      <c r="D74" s="2">
        <f>ROUND(IF(AND(C74&lt;6500,C74&gt;=1000),C74*$L$9,IF(C74&lt;1000,C74*$L$8,0)),2)</f>
        <v>594835.09</v>
      </c>
      <c r="E74" s="24">
        <v>2</v>
      </c>
      <c r="F74">
        <v>600</v>
      </c>
      <c r="I74" s="18" t="s">
        <v>369</v>
      </c>
      <c r="J74" s="18"/>
      <c r="K74" s="18"/>
      <c r="L74" s="18"/>
      <c r="M74" s="18"/>
      <c r="N74" s="18"/>
      <c r="O74" s="18"/>
    </row>
    <row r="75" spans="1:15" x14ac:dyDescent="0.25">
      <c r="A75" s="1" t="s">
        <v>246</v>
      </c>
      <c r="B75" s="1" t="s">
        <v>67</v>
      </c>
      <c r="C75" s="9">
        <v>4740.8</v>
      </c>
      <c r="D75" s="2">
        <f>ROUND(IF(AND(C75&lt;6500,C75&gt;=1000),C75*$L$9,IF(C75&lt;1000,C75*$L$8,0)),2)</f>
        <v>510489.34</v>
      </c>
      <c r="E75" s="1">
        <v>2</v>
      </c>
      <c r="F75">
        <v>0</v>
      </c>
      <c r="I75" s="1" t="s">
        <v>411</v>
      </c>
      <c r="N75" s="18"/>
    </row>
    <row r="76" spans="1:15" x14ac:dyDescent="0.25">
      <c r="A76" s="1" t="s">
        <v>247</v>
      </c>
      <c r="B76" s="1" t="s">
        <v>68</v>
      </c>
      <c r="C76" s="9">
        <v>1163.4000000000001</v>
      </c>
      <c r="D76" s="2">
        <f>ROUND(IF(AND(C76&lt;6500,C76&gt;=1000),C76*$L$9,IF(C76&lt;1000,C76*$L$8,0)),2)</f>
        <v>125274.91</v>
      </c>
      <c r="E76" s="1">
        <v>2</v>
      </c>
      <c r="F76">
        <v>0</v>
      </c>
      <c r="I76" s="1" t="s">
        <v>412</v>
      </c>
    </row>
    <row r="77" spans="1:15" x14ac:dyDescent="0.25">
      <c r="A77" s="1" t="s">
        <v>248</v>
      </c>
      <c r="B77" s="1" t="s">
        <v>69</v>
      </c>
      <c r="C77" s="9">
        <v>441.6</v>
      </c>
      <c r="D77" s="2">
        <f>ROUND(IF(AND(C77&lt;6500,C77&gt;=1000),C77*$L$9,IF(C77&lt;1000,C77*$L$8,0)),2)</f>
        <v>115323.84</v>
      </c>
      <c r="E77" s="1">
        <v>1</v>
      </c>
      <c r="F77">
        <v>0</v>
      </c>
      <c r="I77" s="1" t="s">
        <v>413</v>
      </c>
    </row>
    <row r="78" spans="1:15" x14ac:dyDescent="0.25">
      <c r="A78" s="1" t="s">
        <v>249</v>
      </c>
      <c r="B78" s="1" t="s">
        <v>70</v>
      </c>
      <c r="C78" s="9">
        <v>420.8</v>
      </c>
      <c r="D78" s="2">
        <f>ROUND(IF(AND(C78&lt;6500,C78&gt;=1000),C78*$L$9,IF(C78&lt;1000,C78*$L$8,0)),2)</f>
        <v>109891.92</v>
      </c>
      <c r="E78" s="1">
        <v>1</v>
      </c>
      <c r="F78">
        <v>0</v>
      </c>
      <c r="I78" s="1" t="s">
        <v>414</v>
      </c>
    </row>
    <row r="79" spans="1:15" x14ac:dyDescent="0.25">
      <c r="A79" s="1" t="s">
        <v>250</v>
      </c>
      <c r="B79" s="1" t="s">
        <v>71</v>
      </c>
      <c r="C79" s="9">
        <v>1285.3</v>
      </c>
      <c r="D79" s="2">
        <f>ROUND(IF(AND(C79&lt;6500,C79&gt;=1000),C79*$L$9,IF(C79&lt;1000,C79*$L$8,0)),2)</f>
        <v>138401.1</v>
      </c>
      <c r="E79" s="24">
        <v>2</v>
      </c>
      <c r="F79">
        <v>17</v>
      </c>
      <c r="I79" s="1" t="s">
        <v>481</v>
      </c>
    </row>
    <row r="80" spans="1:15" x14ac:dyDescent="0.25">
      <c r="A80" s="1" t="s">
        <v>251</v>
      </c>
      <c r="B80" s="1" t="s">
        <v>72</v>
      </c>
      <c r="C80" s="9">
        <v>1987.7</v>
      </c>
      <c r="D80" s="2">
        <f>ROUND(IF(AND(C80&lt;6500,C80&gt;=1000),C80*$L$9,IF(C80&lt;1000,C80*$L$8,0)),2)</f>
        <v>214035.54</v>
      </c>
      <c r="E80" s="1">
        <v>2</v>
      </c>
      <c r="F80">
        <v>0</v>
      </c>
      <c r="I80" s="1" t="s">
        <v>430</v>
      </c>
    </row>
    <row r="81" spans="1:9" x14ac:dyDescent="0.25">
      <c r="A81" s="1" t="s">
        <v>252</v>
      </c>
      <c r="B81" s="1" t="s">
        <v>73</v>
      </c>
      <c r="C81" s="9">
        <v>87.3</v>
      </c>
      <c r="D81" s="2">
        <f>ROUND(IF(AND(C81&lt;6500,C81&gt;=1000),C81*$L$9,IF(C81&lt;1000,C81*$L$8,0)),2)</f>
        <v>22798.400000000001</v>
      </c>
      <c r="E81" s="1">
        <v>1</v>
      </c>
      <c r="F81">
        <v>0</v>
      </c>
      <c r="I81" s="1" t="s">
        <v>429</v>
      </c>
    </row>
    <row r="82" spans="1:9" x14ac:dyDescent="0.25">
      <c r="A82" s="1" t="s">
        <v>253</v>
      </c>
      <c r="B82" s="1" t="s">
        <v>74</v>
      </c>
      <c r="C82" s="9">
        <v>517</v>
      </c>
      <c r="D82" s="2">
        <f>ROUND(IF(AND(C82&lt;6500,C82&gt;=1000),C82*$L$9,IF(C82&lt;1000,C82*$L$8,0)),2)</f>
        <v>135014.54999999999</v>
      </c>
      <c r="E82" s="1">
        <v>1</v>
      </c>
      <c r="F82">
        <v>0</v>
      </c>
      <c r="I82" s="1" t="s">
        <v>415</v>
      </c>
    </row>
    <row r="83" spans="1:9" x14ac:dyDescent="0.25">
      <c r="A83" s="1" t="s">
        <v>254</v>
      </c>
      <c r="B83" s="1" t="s">
        <v>75</v>
      </c>
      <c r="C83" s="9">
        <v>212.9</v>
      </c>
      <c r="D83" s="2">
        <f>ROUND(IF(AND(C83&lt;6500,C83&gt;=1000),C83*$L$9,IF(C83&lt;1000,C83*$L$8,0)),2)</f>
        <v>55598.84</v>
      </c>
      <c r="E83" s="1">
        <v>1</v>
      </c>
      <c r="F83">
        <v>0</v>
      </c>
      <c r="I83" s="1" t="s">
        <v>416</v>
      </c>
    </row>
    <row r="84" spans="1:9" x14ac:dyDescent="0.25">
      <c r="A84" s="1" t="s">
        <v>255</v>
      </c>
      <c r="B84" s="1" t="s">
        <v>76</v>
      </c>
      <c r="C84" s="9">
        <v>169.8</v>
      </c>
      <c r="D84" s="2">
        <f>ROUND(IF(AND(C84&lt;6500,C84&gt;=1000),C84*$L$9,IF(C84&lt;1000,C84*$L$8,0)),2)</f>
        <v>44343.27</v>
      </c>
      <c r="E84" s="1">
        <v>1</v>
      </c>
      <c r="F84">
        <v>0</v>
      </c>
      <c r="I84" s="1" t="s">
        <v>417</v>
      </c>
    </row>
    <row r="85" spans="1:9" x14ac:dyDescent="0.25">
      <c r="A85" s="1" t="s">
        <v>256</v>
      </c>
      <c r="B85" s="1" t="s">
        <v>77</v>
      </c>
      <c r="C85" s="9">
        <v>80657.2</v>
      </c>
      <c r="D85" s="2">
        <f>ROUND(IF(AND(C85&lt;6500,C85&gt;=1000),C85*$L$9,IF(C85&lt;1000,C85*$L$8,0)),2)</f>
        <v>0</v>
      </c>
      <c r="F85">
        <v>634</v>
      </c>
      <c r="I85" s="1" t="s">
        <v>418</v>
      </c>
    </row>
    <row r="86" spans="1:9" x14ac:dyDescent="0.25">
      <c r="A86" s="1" t="s">
        <v>257</v>
      </c>
      <c r="B86" s="1" t="s">
        <v>78</v>
      </c>
      <c r="C86" s="9">
        <v>175.5</v>
      </c>
      <c r="D86" s="2">
        <f>ROUND(IF(AND(C86&lt;6500,C86&gt;=1000),C86*$L$9,IF(C86&lt;1000,C86*$L$8,0)),2)</f>
        <v>45831.83</v>
      </c>
      <c r="E86" s="1">
        <v>1</v>
      </c>
      <c r="F86">
        <v>0</v>
      </c>
      <c r="I86" s="1" t="s">
        <v>482</v>
      </c>
    </row>
    <row r="87" spans="1:9" x14ac:dyDescent="0.25">
      <c r="A87" s="1" t="s">
        <v>258</v>
      </c>
      <c r="B87" s="1" t="s">
        <v>79</v>
      </c>
      <c r="C87" s="9">
        <v>56.3</v>
      </c>
      <c r="D87" s="2">
        <f>ROUND(IF(AND(C87&lt;6500,C87&gt;=1000),C87*$L$9,IF(C87&lt;1000,C87*$L$8,0)),2)</f>
        <v>14702.75</v>
      </c>
      <c r="E87" s="1">
        <v>1</v>
      </c>
      <c r="F87">
        <v>0</v>
      </c>
      <c r="I87" s="1" t="s">
        <v>419</v>
      </c>
    </row>
    <row r="88" spans="1:9" x14ac:dyDescent="0.25">
      <c r="A88" s="1" t="s">
        <v>259</v>
      </c>
      <c r="B88" s="1" t="s">
        <v>80</v>
      </c>
      <c r="C88" s="9">
        <v>161.1</v>
      </c>
      <c r="D88" s="2">
        <f>ROUND(IF(AND(C88&lt;6500,C88&gt;=1000),C88*$L$9,IF(C88&lt;1000,C88*$L$8,0)),2)</f>
        <v>42071.27</v>
      </c>
      <c r="E88" s="1">
        <v>1</v>
      </c>
      <c r="F88">
        <v>0</v>
      </c>
      <c r="I88" s="1" t="s">
        <v>483</v>
      </c>
    </row>
    <row r="89" spans="1:9" x14ac:dyDescent="0.25">
      <c r="A89" s="1" t="s">
        <v>260</v>
      </c>
      <c r="B89" s="1" t="s">
        <v>81</v>
      </c>
      <c r="C89" s="9">
        <v>115.6</v>
      </c>
      <c r="D89" s="2">
        <f>ROUND(IF(AND(C89&lt;6500,C89&gt;=1000),C89*$L$9,IF(C89&lt;1000,C89*$L$8,0)),2)</f>
        <v>30188.94</v>
      </c>
      <c r="E89" s="1">
        <v>1</v>
      </c>
      <c r="F89">
        <v>0</v>
      </c>
      <c r="I89" s="17" t="s">
        <v>484</v>
      </c>
    </row>
    <row r="90" spans="1:9" x14ac:dyDescent="0.25">
      <c r="A90" s="1" t="s">
        <v>261</v>
      </c>
      <c r="B90" s="1" t="s">
        <v>82</v>
      </c>
      <c r="C90" s="9">
        <v>215.9</v>
      </c>
      <c r="D90" s="2">
        <f>ROUND(IF(AND(C90&lt;6500,C90&gt;=1000),C90*$L$9,IF(C90&lt;1000,C90*$L$8,0)),2)</f>
        <v>56382.29</v>
      </c>
      <c r="E90" s="1">
        <v>1</v>
      </c>
      <c r="F90">
        <v>0</v>
      </c>
      <c r="I90" s="1" t="s">
        <v>420</v>
      </c>
    </row>
    <row r="91" spans="1:9" x14ac:dyDescent="0.25">
      <c r="A91" s="1" t="s">
        <v>262</v>
      </c>
      <c r="B91" s="1" t="s">
        <v>83</v>
      </c>
      <c r="C91" s="9">
        <v>105.39999999999999</v>
      </c>
      <c r="D91" s="2">
        <f>ROUND(IF(AND(C91&lt;6500,C91&gt;=1000),C91*$L$9,IF(C91&lt;1000,C91*$L$8,0)),2)</f>
        <v>27525.21</v>
      </c>
      <c r="E91" s="1">
        <v>1</v>
      </c>
      <c r="F91">
        <v>0</v>
      </c>
      <c r="I91" s="1" t="s">
        <v>421</v>
      </c>
    </row>
    <row r="92" spans="1:9" x14ac:dyDescent="0.25">
      <c r="A92" s="1" t="s">
        <v>263</v>
      </c>
      <c r="B92" s="1" t="s">
        <v>84</v>
      </c>
      <c r="C92" s="9">
        <v>720.19999999999993</v>
      </c>
      <c r="D92" s="2">
        <f>ROUND(IF(AND(C92&lt;6500,C92&gt;=1000),C92*$L$9,IF(C92&lt;1000,C92*$L$8,0)),2)</f>
        <v>188080.23</v>
      </c>
      <c r="E92" s="1">
        <v>1</v>
      </c>
      <c r="F92">
        <v>0</v>
      </c>
      <c r="I92" s="1" t="s">
        <v>422</v>
      </c>
    </row>
    <row r="93" spans="1:9" x14ac:dyDescent="0.25">
      <c r="A93" s="1" t="s">
        <v>264</v>
      </c>
      <c r="B93" s="1" t="s">
        <v>85</v>
      </c>
      <c r="C93" s="9">
        <v>978</v>
      </c>
      <c r="D93" s="2">
        <f>ROUND(IF(AND(C93&lt;6500,C93&gt;=1000),C93*$L$9,IF(C93&lt;1000,C93*$L$8,0)),2)</f>
        <v>255404.7</v>
      </c>
      <c r="E93" s="1">
        <v>1</v>
      </c>
      <c r="F93">
        <v>0</v>
      </c>
      <c r="I93" s="1" t="s">
        <v>423</v>
      </c>
    </row>
    <row r="94" spans="1:9" x14ac:dyDescent="0.25">
      <c r="A94" s="1" t="s">
        <v>265</v>
      </c>
      <c r="B94" s="1" t="s">
        <v>86</v>
      </c>
      <c r="C94" s="9">
        <v>5173.3</v>
      </c>
      <c r="D94" s="2">
        <f>ROUND(IF(AND(C94&lt;6500,C94&gt;=1000),C94*$L$9,IF(C94&lt;1000,C94*$L$8,0)),2)</f>
        <v>557060.93999999994</v>
      </c>
      <c r="E94" s="24">
        <v>2</v>
      </c>
      <c r="F94" s="39">
        <v>503</v>
      </c>
      <c r="I94" s="1" t="s">
        <v>485</v>
      </c>
    </row>
    <row r="95" spans="1:9" x14ac:dyDescent="0.25">
      <c r="A95" s="1" t="s">
        <v>266</v>
      </c>
      <c r="B95" s="1" t="s">
        <v>87</v>
      </c>
      <c r="C95" s="9">
        <v>1358.6</v>
      </c>
      <c r="D95" s="2">
        <f>ROUND(IF(AND(C95&lt;6500,C95&gt;=1000),C95*$L$9,IF(C95&lt;1000,C95*$L$8,0)),2)</f>
        <v>146294.04999999999</v>
      </c>
      <c r="E95" s="1">
        <v>2</v>
      </c>
      <c r="F95">
        <v>0</v>
      </c>
      <c r="I95" s="1" t="s">
        <v>424</v>
      </c>
    </row>
    <row r="96" spans="1:9" x14ac:dyDescent="0.25">
      <c r="A96" s="1" t="s">
        <v>267</v>
      </c>
      <c r="B96" s="1" t="s">
        <v>88</v>
      </c>
      <c r="C96" s="9">
        <v>835.8</v>
      </c>
      <c r="D96" s="2">
        <f>ROUND(IF(AND(C96&lt;6500,C96&gt;=1000),C96*$L$9,IF(C96&lt;1000,C96*$L$8,0)),2)</f>
        <v>218269.17</v>
      </c>
      <c r="E96" s="1">
        <v>1</v>
      </c>
      <c r="F96">
        <v>0</v>
      </c>
      <c r="I96" s="1" t="s">
        <v>425</v>
      </c>
    </row>
    <row r="97" spans="1:9" x14ac:dyDescent="0.25">
      <c r="A97" s="1" t="s">
        <v>268</v>
      </c>
      <c r="B97" s="1" t="s">
        <v>89</v>
      </c>
      <c r="C97" s="9">
        <v>28801</v>
      </c>
      <c r="D97" s="2">
        <f>ROUND(IF(AND(C97&lt;6500,C97&gt;=1000),C97*$L$9,IF(C97&lt;1000,C97*$L$8,0)),2)</f>
        <v>0</v>
      </c>
      <c r="F97">
        <v>1703.5</v>
      </c>
      <c r="I97" s="1" t="s">
        <v>426</v>
      </c>
    </row>
    <row r="98" spans="1:9" x14ac:dyDescent="0.25">
      <c r="A98" s="1" t="s">
        <v>269</v>
      </c>
      <c r="B98" s="1" t="s">
        <v>90</v>
      </c>
      <c r="C98" s="9">
        <v>15194.5</v>
      </c>
      <c r="D98" s="2">
        <f>ROUND(IF(AND(C98&lt;6500,C98&gt;=1000),C98*$L$9,IF(C98&lt;1000,C98*$L$8,0)),2)</f>
        <v>0</v>
      </c>
      <c r="F98">
        <v>0</v>
      </c>
      <c r="I98" s="1" t="s">
        <v>427</v>
      </c>
    </row>
    <row r="99" spans="1:9" x14ac:dyDescent="0.25">
      <c r="A99" s="1" t="s">
        <v>270</v>
      </c>
      <c r="B99" s="1" t="s">
        <v>91</v>
      </c>
      <c r="C99" s="9">
        <v>1064.3</v>
      </c>
      <c r="D99" s="2">
        <f>ROUND(IF(AND(C99&lt;6500,C99&gt;=1000),C99*$L$9,IF(C99&lt;1000,C99*$L$8,0)),2)</f>
        <v>114603.82</v>
      </c>
      <c r="E99" s="1">
        <v>2</v>
      </c>
      <c r="F99">
        <v>0</v>
      </c>
      <c r="I99" t="s">
        <v>486</v>
      </c>
    </row>
    <row r="100" spans="1:9" x14ac:dyDescent="0.25">
      <c r="A100" s="1" t="s">
        <v>271</v>
      </c>
      <c r="B100" s="1" t="s">
        <v>92</v>
      </c>
      <c r="C100" s="9">
        <v>1025.3</v>
      </c>
      <c r="D100" s="2">
        <f>ROUND(IF(AND(C100&lt;6500,C100&gt;=1000),C100*$L$9,IF(C100&lt;1000,C100*$L$8,0)),2)</f>
        <v>110404.3</v>
      </c>
      <c r="E100" s="1">
        <v>2</v>
      </c>
      <c r="F100">
        <v>0</v>
      </c>
      <c r="I100" s="1" t="s">
        <v>487</v>
      </c>
    </row>
    <row r="101" spans="1:9" x14ac:dyDescent="0.25">
      <c r="A101" s="1" t="s">
        <v>272</v>
      </c>
      <c r="B101" s="1" t="s">
        <v>93</v>
      </c>
      <c r="C101" s="9">
        <v>180.8</v>
      </c>
      <c r="D101" s="2">
        <f>ROUND(IF(AND(C101&lt;6500,C101&gt;=1000),C101*$L$9,IF(C101&lt;1000,C101*$L$8,0)),2)</f>
        <v>47215.92</v>
      </c>
      <c r="E101" s="1">
        <v>1</v>
      </c>
      <c r="F101">
        <v>0</v>
      </c>
      <c r="I101" s="1" t="s">
        <v>488</v>
      </c>
    </row>
    <row r="102" spans="1:9" x14ac:dyDescent="0.25">
      <c r="A102" s="1" t="s">
        <v>273</v>
      </c>
      <c r="B102" s="1" t="s">
        <v>94</v>
      </c>
      <c r="C102" s="9">
        <v>367</v>
      </c>
      <c r="D102" s="2">
        <f>ROUND(IF(AND(C102&lt;6500,C102&gt;=1000),C102*$L$9,IF(C102&lt;1000,C102*$L$8,0)),2)</f>
        <v>95842.05</v>
      </c>
      <c r="E102" s="1">
        <v>1</v>
      </c>
      <c r="F102">
        <v>0</v>
      </c>
      <c r="I102" t="s">
        <v>489</v>
      </c>
    </row>
    <row r="103" spans="1:9" x14ac:dyDescent="0.25">
      <c r="A103" s="1" t="s">
        <v>274</v>
      </c>
      <c r="B103" s="1" t="s">
        <v>95</v>
      </c>
      <c r="C103" s="9">
        <v>110.7</v>
      </c>
      <c r="D103" s="2">
        <f>ROUND(IF(AND(C103&lt;6500,C103&gt;=1000),C103*$L$9,IF(C103&lt;1000,C103*$L$8,0)),2)</f>
        <v>28909.31</v>
      </c>
      <c r="E103" s="1">
        <v>1</v>
      </c>
      <c r="F103">
        <v>0</v>
      </c>
      <c r="I103" t="s">
        <v>490</v>
      </c>
    </row>
    <row r="104" spans="1:9" x14ac:dyDescent="0.25">
      <c r="A104" s="1" t="s">
        <v>275</v>
      </c>
      <c r="B104" s="1" t="s">
        <v>96</v>
      </c>
      <c r="C104" s="9">
        <v>458.9</v>
      </c>
      <c r="D104" s="2">
        <f>ROUND(IF(AND(C104&lt;6500,C104&gt;=1000),C104*$L$9,IF(C104&lt;1000,C104*$L$8,0)),2)</f>
        <v>119841.74</v>
      </c>
      <c r="E104" s="1">
        <v>1</v>
      </c>
      <c r="F104">
        <v>0</v>
      </c>
      <c r="I104" t="s">
        <v>491</v>
      </c>
    </row>
    <row r="105" spans="1:9" x14ac:dyDescent="0.25">
      <c r="A105" s="1" t="s">
        <v>276</v>
      </c>
      <c r="B105" s="1" t="s">
        <v>97</v>
      </c>
      <c r="C105" s="9">
        <v>50</v>
      </c>
      <c r="D105" s="2">
        <f>ROUND(IF(AND(C105&lt;6500,C105&gt;=1000),C105*$L$9,IF(C105&lt;1000,C105*$L$8,0)),2)</f>
        <v>13057.5</v>
      </c>
      <c r="E105" s="1">
        <v>1</v>
      </c>
      <c r="F105">
        <v>0</v>
      </c>
      <c r="I105" t="s">
        <v>492</v>
      </c>
    </row>
    <row r="106" spans="1:9" x14ac:dyDescent="0.25">
      <c r="A106" s="1" t="s">
        <v>277</v>
      </c>
      <c r="B106" s="1" t="s">
        <v>98</v>
      </c>
      <c r="C106" s="9">
        <v>184.9</v>
      </c>
      <c r="D106" s="2">
        <f>ROUND(IF(AND(C106&lt;6500,C106&gt;=1000),C106*$L$9,IF(C106&lt;1000,C106*$L$8,0)),2)</f>
        <v>48286.64</v>
      </c>
      <c r="E106" s="1">
        <v>1</v>
      </c>
      <c r="F106">
        <v>0</v>
      </c>
      <c r="I106" t="s">
        <v>493</v>
      </c>
    </row>
    <row r="107" spans="1:9" x14ac:dyDescent="0.25">
      <c r="A107" s="1" t="s">
        <v>278</v>
      </c>
      <c r="B107" s="1" t="s">
        <v>99</v>
      </c>
      <c r="C107" s="9">
        <v>482.1</v>
      </c>
      <c r="D107" s="2">
        <f>ROUND(IF(AND(C107&lt;6500,C107&gt;=1000),C107*$L$9,IF(C107&lt;1000,C107*$L$8,0)),2)</f>
        <v>125900.42</v>
      </c>
      <c r="E107" s="1">
        <v>1</v>
      </c>
      <c r="F107">
        <v>0</v>
      </c>
      <c r="I107" t="s">
        <v>494</v>
      </c>
    </row>
    <row r="108" spans="1:9" x14ac:dyDescent="0.25">
      <c r="A108" s="1" t="s">
        <v>279</v>
      </c>
      <c r="B108" s="1" t="s">
        <v>100</v>
      </c>
      <c r="C108" s="9">
        <v>50</v>
      </c>
      <c r="D108" s="2">
        <f>ROUND(IF(AND(C108&lt;6500,C108&gt;=1000),C108*$L$9,IF(C108&lt;1000,C108*$L$8,0)),2)</f>
        <v>13057.5</v>
      </c>
      <c r="E108" s="1">
        <v>1</v>
      </c>
      <c r="F108">
        <v>0</v>
      </c>
    </row>
    <row r="109" spans="1:9" x14ac:dyDescent="0.25">
      <c r="A109" s="1" t="s">
        <v>280</v>
      </c>
      <c r="B109" s="1" t="s">
        <v>101</v>
      </c>
      <c r="C109" s="9">
        <v>2120.6</v>
      </c>
      <c r="D109" s="2">
        <f>ROUND(IF(AND(C109&lt;6500,C109&gt;=1000),C109*$L$9,IF(C109&lt;1000,C109*$L$8,0)),2)</f>
        <v>228346.21</v>
      </c>
      <c r="E109" s="1">
        <v>2</v>
      </c>
      <c r="F109">
        <v>0</v>
      </c>
    </row>
    <row r="110" spans="1:9" x14ac:dyDescent="0.25">
      <c r="A110" s="1" t="s">
        <v>281</v>
      </c>
      <c r="B110" s="1" t="s">
        <v>102</v>
      </c>
      <c r="C110" s="9">
        <v>182.3</v>
      </c>
      <c r="D110" s="2">
        <f>ROUND(IF(AND(C110&lt;6500,C110&gt;=1000),C110*$L$9,IF(C110&lt;1000,C110*$L$8,0)),2)</f>
        <v>47607.65</v>
      </c>
      <c r="E110" s="1">
        <v>1</v>
      </c>
      <c r="F110">
        <v>0</v>
      </c>
    </row>
    <row r="111" spans="1:9" x14ac:dyDescent="0.25">
      <c r="A111" s="1" t="s">
        <v>282</v>
      </c>
      <c r="B111" s="1" t="s">
        <v>103</v>
      </c>
      <c r="C111" s="9">
        <v>303.09999999999997</v>
      </c>
      <c r="D111" s="2">
        <f>ROUND(IF(AND(C111&lt;6500,C111&gt;=1000),C111*$L$9,IF(C111&lt;1000,C111*$L$8,0)),2)</f>
        <v>79154.570000000007</v>
      </c>
      <c r="E111" s="1">
        <v>1</v>
      </c>
      <c r="F111">
        <v>0</v>
      </c>
    </row>
    <row r="112" spans="1:9" x14ac:dyDescent="0.25">
      <c r="A112" s="1" t="s">
        <v>283</v>
      </c>
      <c r="B112" s="1" t="s">
        <v>104</v>
      </c>
      <c r="C112" s="9">
        <v>154.79999999999998</v>
      </c>
      <c r="D112" s="2">
        <f>ROUND(IF(AND(C112&lt;6500,C112&gt;=1000),C112*$L$9,IF(C112&lt;1000,C112*$L$8,0)),2)</f>
        <v>40426.019999999997</v>
      </c>
      <c r="E112" s="1">
        <v>1</v>
      </c>
      <c r="F112">
        <v>0</v>
      </c>
    </row>
    <row r="113" spans="1:6" x14ac:dyDescent="0.25">
      <c r="A113" s="1" t="s">
        <v>284</v>
      </c>
      <c r="B113" s="1" t="s">
        <v>105</v>
      </c>
      <c r="C113" s="9">
        <v>162.5</v>
      </c>
      <c r="D113" s="2">
        <f>ROUND(IF(AND(C113&lt;6500,C113&gt;=1000),C113*$L$9,IF(C113&lt;1000,C113*$L$8,0)),2)</f>
        <v>42436.88</v>
      </c>
      <c r="E113" s="1">
        <v>1</v>
      </c>
      <c r="F113">
        <v>0</v>
      </c>
    </row>
    <row r="114" spans="1:6" x14ac:dyDescent="0.25">
      <c r="A114" s="1" t="s">
        <v>285</v>
      </c>
      <c r="B114" s="1" t="s">
        <v>106</v>
      </c>
      <c r="C114" s="9">
        <v>437.7</v>
      </c>
      <c r="D114" s="2">
        <f>ROUND(IF(AND(C114&lt;6500,C114&gt;=1000),C114*$L$9,IF(C114&lt;1000,C114*$L$8,0)),2)</f>
        <v>114305.36</v>
      </c>
      <c r="E114" s="1">
        <v>1</v>
      </c>
      <c r="F114">
        <v>0</v>
      </c>
    </row>
    <row r="115" spans="1:6" x14ac:dyDescent="0.25">
      <c r="A115" s="1" t="s">
        <v>286</v>
      </c>
      <c r="B115" s="1" t="s">
        <v>107</v>
      </c>
      <c r="C115" s="9">
        <v>21082.399999999998</v>
      </c>
      <c r="D115" s="2">
        <f>ROUND(IF(AND(C115&lt;6500,C115&gt;=1000),C115*$L$9,IF(C115&lt;1000,C115*$L$8,0)),2)</f>
        <v>0</v>
      </c>
      <c r="F115">
        <v>830</v>
      </c>
    </row>
    <row r="116" spans="1:6" x14ac:dyDescent="0.25">
      <c r="A116" s="1" t="s">
        <v>287</v>
      </c>
      <c r="B116" s="1" t="s">
        <v>108</v>
      </c>
      <c r="C116" s="9">
        <v>93</v>
      </c>
      <c r="D116" s="2">
        <f>ROUND(IF(AND(C116&lt;6500,C116&gt;=1000),C116*$L$9,IF(C116&lt;1000,C116*$L$8,0)),2)</f>
        <v>24286.95</v>
      </c>
      <c r="E116" s="1">
        <v>1</v>
      </c>
      <c r="F116">
        <v>0</v>
      </c>
    </row>
    <row r="117" spans="1:6" x14ac:dyDescent="0.25">
      <c r="A117" s="1" t="s">
        <v>288</v>
      </c>
      <c r="B117" s="1" t="s">
        <v>109</v>
      </c>
      <c r="C117" s="9">
        <v>2106.1</v>
      </c>
      <c r="D117" s="2">
        <f>ROUND(IF(AND(C117&lt;6500,C117&gt;=1000),C117*$L$9,IF(C117&lt;1000,C117*$L$8,0)),2)</f>
        <v>226784.85</v>
      </c>
      <c r="E117" s="1">
        <v>2</v>
      </c>
      <c r="F117">
        <v>0</v>
      </c>
    </row>
    <row r="118" spans="1:6" x14ac:dyDescent="0.25">
      <c r="A118" s="1" t="s">
        <v>289</v>
      </c>
      <c r="B118" s="1" t="s">
        <v>110</v>
      </c>
      <c r="C118" s="9">
        <v>2701.5</v>
      </c>
      <c r="D118" s="2">
        <f>ROUND(IF(AND(C118&lt;6500,C118&gt;=1000),C118*$L$9,IF(C118&lt;1000,C118*$L$8,0)),2)</f>
        <v>290897.52</v>
      </c>
      <c r="E118" s="1">
        <v>2</v>
      </c>
      <c r="F118">
        <v>0</v>
      </c>
    </row>
    <row r="119" spans="1:6" x14ac:dyDescent="0.25">
      <c r="A119" s="1" t="s">
        <v>290</v>
      </c>
      <c r="B119" s="1" t="s">
        <v>111</v>
      </c>
      <c r="C119" s="9">
        <v>686.30000000000007</v>
      </c>
      <c r="D119" s="2">
        <f>ROUND(IF(AND(C119&lt;6500,C119&gt;=1000),C119*$L$9,IF(C119&lt;1000,C119*$L$8,0)),2)</f>
        <v>179227.25</v>
      </c>
      <c r="E119" s="1">
        <v>1</v>
      </c>
      <c r="F119">
        <v>0</v>
      </c>
    </row>
    <row r="120" spans="1:6" x14ac:dyDescent="0.25">
      <c r="A120" s="1" t="s">
        <v>291</v>
      </c>
      <c r="B120" s="1" t="s">
        <v>112</v>
      </c>
      <c r="C120" s="9">
        <v>457.5</v>
      </c>
      <c r="D120" s="2">
        <f>ROUND(IF(AND(C120&lt;6500,C120&gt;=1000),C120*$L$9,IF(C120&lt;1000,C120*$L$8,0)),2)</f>
        <v>119476.13</v>
      </c>
      <c r="E120" s="1">
        <v>1</v>
      </c>
      <c r="F120">
        <v>0</v>
      </c>
    </row>
    <row r="121" spans="1:6" x14ac:dyDescent="0.25">
      <c r="A121" s="1" t="s">
        <v>292</v>
      </c>
      <c r="B121" s="1" t="s">
        <v>113</v>
      </c>
      <c r="C121" s="9">
        <v>5868.1</v>
      </c>
      <c r="D121" s="2">
        <f>ROUND(IF(AND(C121&lt;6500,C121&gt;=1000),C121*$L$9,IF(C121&lt;1000,C121*$L$8,0)),2)</f>
        <v>631877.01</v>
      </c>
      <c r="E121" s="1">
        <v>2</v>
      </c>
      <c r="F121">
        <v>0</v>
      </c>
    </row>
    <row r="122" spans="1:6" x14ac:dyDescent="0.25">
      <c r="A122" s="1" t="s">
        <v>293</v>
      </c>
      <c r="B122" s="1" t="s">
        <v>114</v>
      </c>
      <c r="C122" s="9">
        <v>267.89999999999998</v>
      </c>
      <c r="D122" s="2">
        <f>ROUND(IF(AND(C122&lt;6500,C122&gt;=1000),C122*$L$9,IF(C122&lt;1000,C122*$L$8,0)),2)</f>
        <v>69962.09</v>
      </c>
      <c r="E122" s="1">
        <v>1</v>
      </c>
      <c r="F122">
        <v>0</v>
      </c>
    </row>
    <row r="123" spans="1:6" x14ac:dyDescent="0.25">
      <c r="A123" s="1" t="s">
        <v>294</v>
      </c>
      <c r="B123" s="1" t="s">
        <v>115</v>
      </c>
      <c r="C123" s="9">
        <v>1453.5</v>
      </c>
      <c r="D123" s="2">
        <f>ROUND(IF(AND(C123&lt;6500,C123&gt;=1000),C123*$L$9,IF(C123&lt;1000,C123*$L$8,0)),2)</f>
        <v>156512.88</v>
      </c>
      <c r="E123" s="1">
        <v>2</v>
      </c>
      <c r="F123">
        <v>0</v>
      </c>
    </row>
    <row r="124" spans="1:6" x14ac:dyDescent="0.25">
      <c r="A124" s="1" t="s">
        <v>295</v>
      </c>
      <c r="B124" s="1" t="s">
        <v>116</v>
      </c>
      <c r="C124" s="9">
        <v>3180</v>
      </c>
      <c r="D124" s="2">
        <f>ROUND(IF(AND(C124&lt;6500,C124&gt;=1000),C124*$L$9,IF(C124&lt;1000,C124*$L$8,0)),2)</f>
        <v>342422.4</v>
      </c>
      <c r="E124" s="1">
        <v>2</v>
      </c>
      <c r="F124">
        <v>0</v>
      </c>
    </row>
    <row r="125" spans="1:6" x14ac:dyDescent="0.25">
      <c r="A125" s="1" t="s">
        <v>296</v>
      </c>
      <c r="B125" s="1" t="s">
        <v>117</v>
      </c>
      <c r="C125" s="9">
        <v>209.3</v>
      </c>
      <c r="D125" s="2">
        <f>ROUND(IF(AND(C125&lt;6500,C125&gt;=1000),C125*$L$9,IF(C125&lt;1000,C125*$L$8,0)),2)</f>
        <v>54658.7</v>
      </c>
      <c r="E125" s="1">
        <v>1</v>
      </c>
      <c r="F125">
        <v>0</v>
      </c>
    </row>
    <row r="126" spans="1:6" x14ac:dyDescent="0.25">
      <c r="A126" s="1" t="s">
        <v>297</v>
      </c>
      <c r="B126" s="1" t="s">
        <v>118</v>
      </c>
      <c r="C126" s="9">
        <v>637.70000000000005</v>
      </c>
      <c r="D126" s="2">
        <f>ROUND(IF(AND(C126&lt;6500,C126&gt;=1000),C126*$L$9,IF(C126&lt;1000,C126*$L$8,0)),2)</f>
        <v>166535.35999999999</v>
      </c>
      <c r="E126" s="1">
        <v>1</v>
      </c>
      <c r="F126">
        <v>0</v>
      </c>
    </row>
    <row r="127" spans="1:6" x14ac:dyDescent="0.25">
      <c r="A127" s="1" t="s">
        <v>298</v>
      </c>
      <c r="B127" s="1" t="s">
        <v>119</v>
      </c>
      <c r="C127" s="9">
        <v>1418.7</v>
      </c>
      <c r="D127" s="2">
        <f>ROUND(IF(AND(C127&lt;6500,C127&gt;=1000),C127*$L$9,IF(C127&lt;1000,C127*$L$8,0)),2)</f>
        <v>152765.62</v>
      </c>
      <c r="E127" s="1">
        <v>2</v>
      </c>
      <c r="F127">
        <v>0</v>
      </c>
    </row>
    <row r="128" spans="1:6" x14ac:dyDescent="0.25">
      <c r="A128" s="1" t="s">
        <v>299</v>
      </c>
      <c r="B128" s="1" t="s">
        <v>120</v>
      </c>
      <c r="C128" s="9">
        <v>790.69999999999993</v>
      </c>
      <c r="D128" s="2">
        <f>ROUND(IF(AND(C128&lt;6500,C128&gt;=1000),C128*$L$9,IF(C128&lt;1000,C128*$L$8,0)),2)</f>
        <v>206491.31</v>
      </c>
      <c r="E128" s="1">
        <v>1</v>
      </c>
      <c r="F128">
        <v>0</v>
      </c>
    </row>
    <row r="129" spans="1:6" x14ac:dyDescent="0.25">
      <c r="A129" s="1" t="s">
        <v>300</v>
      </c>
      <c r="B129" s="1" t="s">
        <v>121</v>
      </c>
      <c r="C129" s="9">
        <v>137.30000000000001</v>
      </c>
      <c r="D129" s="2">
        <f>ROUND(IF(AND(C129&lt;6500,C129&gt;=1000),C129*$L$9,IF(C129&lt;1000,C129*$L$8,0)),2)</f>
        <v>35855.9</v>
      </c>
      <c r="E129" s="1">
        <v>1</v>
      </c>
      <c r="F129">
        <v>0</v>
      </c>
    </row>
    <row r="130" spans="1:6" x14ac:dyDescent="0.25">
      <c r="A130" s="1" t="s">
        <v>301</v>
      </c>
      <c r="B130" s="1" t="s">
        <v>122</v>
      </c>
      <c r="C130" s="9">
        <v>389</v>
      </c>
      <c r="D130" s="2">
        <f>ROUND(IF(AND(C130&lt;6500,C130&gt;=1000),C130*$L$9,IF(C130&lt;1000,C130*$L$8,0)),2)</f>
        <v>101587.35</v>
      </c>
      <c r="E130" s="1">
        <v>1</v>
      </c>
      <c r="F130">
        <v>0</v>
      </c>
    </row>
    <row r="131" spans="1:6" x14ac:dyDescent="0.25">
      <c r="A131" s="1" t="s">
        <v>302</v>
      </c>
      <c r="B131" s="1" t="s">
        <v>123</v>
      </c>
      <c r="C131" s="9">
        <v>209.5</v>
      </c>
      <c r="D131" s="2">
        <f>ROUND(IF(AND(C131&lt;6500,C131&gt;=1000),C131*$L$9,IF(C131&lt;1000,C131*$L$8,0)),2)</f>
        <v>54710.93</v>
      </c>
      <c r="E131" s="1">
        <v>1</v>
      </c>
      <c r="F131">
        <v>0</v>
      </c>
    </row>
    <row r="132" spans="1:6" x14ac:dyDescent="0.25">
      <c r="A132" s="1" t="s">
        <v>303</v>
      </c>
      <c r="B132" s="1" t="s">
        <v>124</v>
      </c>
      <c r="C132" s="9">
        <v>353.8</v>
      </c>
      <c r="D132" s="2">
        <f>ROUND(IF(AND(C132&lt;6500,C132&gt;=1000),C132*$L$9,IF(C132&lt;1000,C132*$L$8,0)),2)</f>
        <v>92394.87</v>
      </c>
      <c r="E132" s="1">
        <v>1</v>
      </c>
      <c r="F132">
        <v>0</v>
      </c>
    </row>
    <row r="133" spans="1:6" x14ac:dyDescent="0.25">
      <c r="A133" s="1" t="s">
        <v>304</v>
      </c>
      <c r="B133" s="1" t="s">
        <v>125</v>
      </c>
      <c r="C133" s="9">
        <v>167.70000000000002</v>
      </c>
      <c r="D133" s="2">
        <f>ROUND(IF(AND(C133&lt;6500,C133&gt;=1000),C133*$L$9,IF(C133&lt;1000,C133*$L$8,0)),2)</f>
        <v>43794.86</v>
      </c>
      <c r="E133" s="1">
        <v>1</v>
      </c>
      <c r="F133">
        <v>0</v>
      </c>
    </row>
    <row r="134" spans="1:6" x14ac:dyDescent="0.25">
      <c r="A134" s="1" t="s">
        <v>305</v>
      </c>
      <c r="B134" s="1" t="s">
        <v>126</v>
      </c>
      <c r="C134" s="9">
        <v>331.8</v>
      </c>
      <c r="D134" s="2">
        <f>ROUND(IF(AND(C134&lt;6500,C134&gt;=1000),C134*$L$9,IF(C134&lt;1000,C134*$L$8,0)),2)</f>
        <v>86649.57</v>
      </c>
      <c r="E134" s="1">
        <v>1</v>
      </c>
      <c r="F134">
        <v>0</v>
      </c>
    </row>
    <row r="135" spans="1:6" x14ac:dyDescent="0.25">
      <c r="A135" s="1" t="s">
        <v>306</v>
      </c>
      <c r="B135" s="1" t="s">
        <v>127</v>
      </c>
      <c r="C135" s="9">
        <v>902.7</v>
      </c>
      <c r="D135" s="2">
        <f>ROUND(IF(AND(C135&lt;6500,C135&gt;=1000),C135*$L$9,IF(C135&lt;1000,C135*$L$8,0)),2)</f>
        <v>235740.11</v>
      </c>
      <c r="E135" s="1">
        <v>1</v>
      </c>
      <c r="F135">
        <v>0</v>
      </c>
    </row>
    <row r="136" spans="1:6" x14ac:dyDescent="0.25">
      <c r="A136" s="1" t="s">
        <v>307</v>
      </c>
      <c r="B136" s="1" t="s">
        <v>128</v>
      </c>
      <c r="C136" s="9">
        <v>647.70000000000005</v>
      </c>
      <c r="D136" s="2">
        <f>ROUND(IF(AND(C136&lt;6500,C136&gt;=1000),C136*$L$9,IF(C136&lt;1000,C136*$L$8,0)),2)</f>
        <v>169146.86</v>
      </c>
      <c r="E136" s="1">
        <v>1</v>
      </c>
      <c r="F136">
        <v>0</v>
      </c>
    </row>
    <row r="137" spans="1:6" x14ac:dyDescent="0.25">
      <c r="A137" s="1" t="s">
        <v>308</v>
      </c>
      <c r="B137" s="1" t="s">
        <v>129</v>
      </c>
      <c r="C137" s="9">
        <v>585.4</v>
      </c>
      <c r="D137" s="2">
        <f>ROUND(IF(AND(C137&lt;6500,C137&gt;=1000),C137*$L$9,IF(C137&lt;1000,C137*$L$8,0)),2)</f>
        <v>152877.21</v>
      </c>
      <c r="E137" s="1">
        <v>1</v>
      </c>
      <c r="F137">
        <v>0</v>
      </c>
    </row>
    <row r="138" spans="1:6" x14ac:dyDescent="0.25">
      <c r="A138" s="1" t="s">
        <v>309</v>
      </c>
      <c r="B138" s="1" t="s">
        <v>130</v>
      </c>
      <c r="C138" s="9">
        <v>322.10000000000002</v>
      </c>
      <c r="D138" s="2">
        <f>ROUND(IF(AND(C138&lt;6500,C138&gt;=1000),C138*$L$9,IF(C138&lt;1000,C138*$L$8,0)),2)</f>
        <v>84116.42</v>
      </c>
      <c r="E138" s="1">
        <v>1</v>
      </c>
      <c r="F138">
        <v>0</v>
      </c>
    </row>
    <row r="139" spans="1:6" x14ac:dyDescent="0.25">
      <c r="A139" s="1" t="s">
        <v>310</v>
      </c>
      <c r="B139" s="1" t="s">
        <v>131</v>
      </c>
      <c r="C139" s="9">
        <v>1652.4</v>
      </c>
      <c r="D139" s="2">
        <f>ROUND(IF(AND(C139&lt;6500,C139&gt;=1000),C139*$L$9,IF(C139&lt;1000,C139*$L$8,0)),2)</f>
        <v>177930.43</v>
      </c>
      <c r="E139" s="1">
        <v>2</v>
      </c>
      <c r="F139">
        <v>0</v>
      </c>
    </row>
    <row r="140" spans="1:6" x14ac:dyDescent="0.25">
      <c r="A140" s="1" t="s">
        <v>311</v>
      </c>
      <c r="B140" s="1" t="s">
        <v>132</v>
      </c>
      <c r="C140" s="9">
        <v>195.3</v>
      </c>
      <c r="D140" s="2">
        <f>ROUND(IF(AND(C140&lt;6500,C140&gt;=1000),C140*$L$9,IF(C140&lt;1000,C140*$L$8,0)),2)</f>
        <v>51002.6</v>
      </c>
      <c r="E140" s="1">
        <v>1</v>
      </c>
      <c r="F140">
        <v>0</v>
      </c>
    </row>
    <row r="141" spans="1:6" x14ac:dyDescent="0.25">
      <c r="A141" s="1" t="s">
        <v>312</v>
      </c>
      <c r="B141" s="1" t="s">
        <v>133</v>
      </c>
      <c r="C141" s="9">
        <v>1487.4</v>
      </c>
      <c r="D141" s="2">
        <f>ROUND(IF(AND(C141&lt;6500,C141&gt;=1000),C141*$L$9,IF(C141&lt;1000,C141*$L$8,0)),2)</f>
        <v>160163.23000000001</v>
      </c>
      <c r="E141" s="1">
        <v>2</v>
      </c>
      <c r="F141">
        <v>0</v>
      </c>
    </row>
    <row r="142" spans="1:6" x14ac:dyDescent="0.25">
      <c r="A142" s="1" t="s">
        <v>313</v>
      </c>
      <c r="B142" s="1" t="s">
        <v>134</v>
      </c>
      <c r="C142" s="9">
        <v>286.3</v>
      </c>
      <c r="D142" s="2">
        <f>ROUND(IF(AND(C142&lt;6500,C142&gt;=1000),C142*$L$9,IF(C142&lt;1000,C142*$L$8,0)),2)</f>
        <v>74767.25</v>
      </c>
      <c r="E142" s="1">
        <v>1</v>
      </c>
      <c r="F142">
        <v>0</v>
      </c>
    </row>
    <row r="143" spans="1:6" x14ac:dyDescent="0.25">
      <c r="A143" s="1" t="s">
        <v>314</v>
      </c>
      <c r="B143" s="1" t="s">
        <v>135</v>
      </c>
      <c r="C143" s="9">
        <v>233.20000000000002</v>
      </c>
      <c r="D143" s="2">
        <f>ROUND(IF(AND(C143&lt;6500,C143&gt;=1000),C143*$L$9,IF(C143&lt;1000,C143*$L$8,0)),2)</f>
        <v>60900.18</v>
      </c>
      <c r="E143" s="1">
        <v>1</v>
      </c>
      <c r="F143">
        <v>0</v>
      </c>
    </row>
    <row r="144" spans="1:6" x14ac:dyDescent="0.25">
      <c r="A144" s="1" t="s">
        <v>315</v>
      </c>
      <c r="B144" s="1" t="s">
        <v>503</v>
      </c>
      <c r="C144" s="9">
        <v>16415.5</v>
      </c>
      <c r="D144" s="2">
        <f>ROUND(IF(AND(C144&lt;6500,C144&gt;=1000),C144*$L$9,IF(C144&lt;1000,C144*$L$8,0)),2)</f>
        <v>0</v>
      </c>
      <c r="F144">
        <v>0</v>
      </c>
    </row>
    <row r="145" spans="1:6" x14ac:dyDescent="0.25">
      <c r="A145" s="1" t="s">
        <v>316</v>
      </c>
      <c r="B145" s="1" t="s">
        <v>137</v>
      </c>
      <c r="C145" s="9">
        <v>9578.6</v>
      </c>
      <c r="D145" s="2">
        <f>ROUND(IF(AND(C145&lt;6500,C145&gt;=1000),C145*$L$9,IF(C145&lt;1000,C145*$L$8,0)),2)</f>
        <v>0</v>
      </c>
      <c r="F145">
        <v>0</v>
      </c>
    </row>
    <row r="146" spans="1:6" x14ac:dyDescent="0.25">
      <c r="A146" s="1" t="s">
        <v>317</v>
      </c>
      <c r="B146" s="1" t="s">
        <v>138</v>
      </c>
      <c r="C146" s="9">
        <v>700.7</v>
      </c>
      <c r="D146" s="2">
        <f>ROUND(IF(AND(C146&lt;6500,C146&gt;=1000),C146*$L$9,IF(C146&lt;1000,C146*$L$8,0)),2)</f>
        <v>182987.81</v>
      </c>
      <c r="E146" s="1">
        <v>1</v>
      </c>
      <c r="F146">
        <v>0</v>
      </c>
    </row>
    <row r="147" spans="1:6" x14ac:dyDescent="0.25">
      <c r="A147" s="1" t="s">
        <v>318</v>
      </c>
      <c r="B147" s="1" t="s">
        <v>139</v>
      </c>
      <c r="C147" s="9">
        <v>483.7</v>
      </c>
      <c r="D147" s="2">
        <f>ROUND(IF(AND(C147&lt;6500,C147&gt;=1000),C147*$L$9,IF(C147&lt;1000,C147*$L$8,0)),2)</f>
        <v>126318.26</v>
      </c>
      <c r="E147" s="1">
        <v>1</v>
      </c>
      <c r="F147">
        <v>0</v>
      </c>
    </row>
    <row r="148" spans="1:6" x14ac:dyDescent="0.25">
      <c r="A148" s="1" t="s">
        <v>319</v>
      </c>
      <c r="B148" s="1" t="s">
        <v>140</v>
      </c>
      <c r="C148" s="9">
        <v>432.8</v>
      </c>
      <c r="D148" s="2">
        <f>ROUND(IF(AND(C148&lt;6500,C148&gt;=1000),C148*$L$9,IF(C148&lt;1000,C148*$L$8,0)),2)</f>
        <v>113025.72</v>
      </c>
      <c r="E148" s="1">
        <v>1</v>
      </c>
      <c r="F148">
        <v>0</v>
      </c>
    </row>
    <row r="149" spans="1:6" x14ac:dyDescent="0.25">
      <c r="A149" s="1" t="s">
        <v>320</v>
      </c>
      <c r="B149" s="1" t="s">
        <v>141</v>
      </c>
      <c r="C149" s="9">
        <v>1103.5</v>
      </c>
      <c r="D149" s="2">
        <f>ROUND(IF(AND(C149&lt;6500,C149&gt;=1000),C149*$L$9,IF(C149&lt;1000,C149*$L$8,0)),2)</f>
        <v>118824.88</v>
      </c>
      <c r="E149" s="1">
        <v>2</v>
      </c>
      <c r="F149">
        <v>0</v>
      </c>
    </row>
    <row r="150" spans="1:6" x14ac:dyDescent="0.25">
      <c r="A150" s="1" t="s">
        <v>321</v>
      </c>
      <c r="B150" s="1" t="s">
        <v>142</v>
      </c>
      <c r="C150" s="9">
        <v>387.5</v>
      </c>
      <c r="D150" s="2">
        <f>ROUND(IF(AND(C150&lt;6500,C150&gt;=1000),C150*$L$9,IF(C150&lt;1000,C150*$L$8,0)),2)</f>
        <v>101195.63</v>
      </c>
      <c r="E150" s="1">
        <v>1</v>
      </c>
      <c r="F150">
        <v>0</v>
      </c>
    </row>
    <row r="151" spans="1:6" x14ac:dyDescent="0.25">
      <c r="A151" s="1" t="s">
        <v>322</v>
      </c>
      <c r="B151" s="1" t="s">
        <v>143</v>
      </c>
      <c r="C151" s="9">
        <v>398.2</v>
      </c>
      <c r="D151" s="2">
        <f>ROUND(IF(AND(C151&lt;6500,C151&gt;=1000),C151*$L$9,IF(C151&lt;1000,C151*$L$8,0)),2)</f>
        <v>103989.93</v>
      </c>
      <c r="E151" s="1">
        <v>1</v>
      </c>
      <c r="F151">
        <v>0</v>
      </c>
    </row>
    <row r="152" spans="1:6" x14ac:dyDescent="0.25">
      <c r="A152" s="1" t="s">
        <v>323</v>
      </c>
      <c r="B152" s="1" t="s">
        <v>144</v>
      </c>
      <c r="C152" s="9">
        <v>2602</v>
      </c>
      <c r="D152" s="2">
        <f>ROUND(IF(AND(C152&lt;6500,C152&gt;=1000),C152*$L$9,IF(C152&lt;1000,C152*$L$8,0)),2)</f>
        <v>280183.36</v>
      </c>
      <c r="E152" s="24">
        <v>2</v>
      </c>
      <c r="F152">
        <v>122.5</v>
      </c>
    </row>
    <row r="153" spans="1:6" x14ac:dyDescent="0.25">
      <c r="A153" s="1" t="s">
        <v>324</v>
      </c>
      <c r="B153" s="1" t="s">
        <v>145</v>
      </c>
      <c r="C153" s="9">
        <v>330.5</v>
      </c>
      <c r="D153" s="2">
        <f>ROUND(IF(AND(C153&lt;6500,C153&gt;=1000),C153*$L$9,IF(C153&lt;1000,C153*$L$8,0)),2)</f>
        <v>86310.080000000002</v>
      </c>
      <c r="E153" s="1">
        <v>1</v>
      </c>
      <c r="F153">
        <v>0</v>
      </c>
    </row>
    <row r="154" spans="1:6" x14ac:dyDescent="0.25">
      <c r="A154" s="1" t="s">
        <v>325</v>
      </c>
      <c r="B154" s="1" t="s">
        <v>146</v>
      </c>
      <c r="C154" s="9">
        <v>131.19999999999999</v>
      </c>
      <c r="D154" s="2">
        <f>ROUND(IF(AND(C154&lt;6500,C154&gt;=1000),C154*$L$9,IF(C154&lt;1000,C154*$L$8,0)),2)</f>
        <v>34262.879999999997</v>
      </c>
      <c r="E154" s="1">
        <v>1</v>
      </c>
      <c r="F154">
        <v>0</v>
      </c>
    </row>
    <row r="155" spans="1:6" x14ac:dyDescent="0.25">
      <c r="A155" s="1" t="s">
        <v>326</v>
      </c>
      <c r="B155" s="1" t="s">
        <v>147</v>
      </c>
      <c r="C155" s="9">
        <v>220</v>
      </c>
      <c r="D155" s="2">
        <f>ROUND(IF(AND(C155&lt;6500,C155&gt;=1000),C155*$L$9,IF(C155&lt;1000,C155*$L$8,0)),2)</f>
        <v>57453</v>
      </c>
      <c r="E155" s="1">
        <v>1</v>
      </c>
      <c r="F155">
        <v>0</v>
      </c>
    </row>
    <row r="156" spans="1:6" x14ac:dyDescent="0.25">
      <c r="A156" s="1" t="s">
        <v>327</v>
      </c>
      <c r="B156" s="1" t="s">
        <v>148</v>
      </c>
      <c r="C156" s="9">
        <v>652</v>
      </c>
      <c r="D156" s="2">
        <f>ROUND(IF(AND(C156&lt;6500,C156&gt;=1000),C156*$L$9,IF(C156&lt;1000,C156*$L$8,0)),2)</f>
        <v>170269.8</v>
      </c>
      <c r="E156" s="1">
        <v>1</v>
      </c>
      <c r="F156">
        <v>0</v>
      </c>
    </row>
    <row r="157" spans="1:6" x14ac:dyDescent="0.25">
      <c r="A157" s="1" t="s">
        <v>328</v>
      </c>
      <c r="B157" s="1" t="s">
        <v>149</v>
      </c>
      <c r="C157" s="9">
        <v>66.099999999999994</v>
      </c>
      <c r="D157" s="2">
        <f>ROUND(IF(AND(C157&lt;6500,C157&gt;=1000),C157*$L$9,IF(C157&lt;1000,C157*$L$8,0)),2)</f>
        <v>17262.02</v>
      </c>
      <c r="E157" s="1">
        <v>1</v>
      </c>
      <c r="F157">
        <v>0</v>
      </c>
    </row>
    <row r="158" spans="1:6" x14ac:dyDescent="0.25">
      <c r="A158" s="1" t="s">
        <v>329</v>
      </c>
      <c r="B158" s="1" t="s">
        <v>150</v>
      </c>
      <c r="C158" s="9">
        <v>910.4</v>
      </c>
      <c r="D158" s="2">
        <f>ROUND(IF(AND(C158&lt;6500,C158&gt;=1000),C158*$L$9,IF(C158&lt;1000,C158*$L$8,0)),2)</f>
        <v>237750.96</v>
      </c>
      <c r="E158" s="1">
        <v>1</v>
      </c>
      <c r="F158">
        <v>0</v>
      </c>
    </row>
    <row r="159" spans="1:6" x14ac:dyDescent="0.25">
      <c r="A159" s="1" t="s">
        <v>330</v>
      </c>
      <c r="B159" s="1" t="s">
        <v>151</v>
      </c>
      <c r="C159" s="9">
        <v>230.8</v>
      </c>
      <c r="D159" s="2">
        <f>ROUND(IF(AND(C159&lt;6500,C159&gt;=1000),C159*$L$9,IF(C159&lt;1000,C159*$L$8,0)),2)</f>
        <v>60273.42</v>
      </c>
      <c r="E159" s="1">
        <v>1</v>
      </c>
      <c r="F159">
        <v>0</v>
      </c>
    </row>
    <row r="160" spans="1:6" x14ac:dyDescent="0.25">
      <c r="A160" s="1" t="s">
        <v>331</v>
      </c>
      <c r="B160" s="1" t="s">
        <v>152</v>
      </c>
      <c r="C160" s="9">
        <v>516.29999999999995</v>
      </c>
      <c r="D160" s="2">
        <f>ROUND(IF(AND(C160&lt;6500,C160&gt;=1000),C160*$L$9,IF(C160&lt;1000,C160*$L$8,0)),2)</f>
        <v>134831.75</v>
      </c>
      <c r="E160" s="1">
        <v>1</v>
      </c>
      <c r="F160">
        <v>0</v>
      </c>
    </row>
    <row r="161" spans="1:6" x14ac:dyDescent="0.25">
      <c r="A161" s="1" t="s">
        <v>332</v>
      </c>
      <c r="B161" s="1" t="s">
        <v>153</v>
      </c>
      <c r="C161" s="9">
        <v>139.4</v>
      </c>
      <c r="D161" s="2">
        <f>ROUND(IF(AND(C161&lt;6500,C161&gt;=1000),C161*$L$9,IF(C161&lt;1000,C161*$L$8,0)),2)</f>
        <v>36404.31</v>
      </c>
      <c r="E161" s="1">
        <v>1</v>
      </c>
      <c r="F161">
        <v>0</v>
      </c>
    </row>
    <row r="162" spans="1:6" x14ac:dyDescent="0.25">
      <c r="A162" s="1" t="s">
        <v>333</v>
      </c>
      <c r="B162" s="1" t="s">
        <v>154</v>
      </c>
      <c r="C162" s="9">
        <v>3397.5</v>
      </c>
      <c r="D162" s="2">
        <f>ROUND(IF(AND(C162&lt;6500,C162&gt;=1000),C162*$L$9,IF(C162&lt;1000,C162*$L$8,0)),2)</f>
        <v>365842.8</v>
      </c>
      <c r="E162" s="1">
        <v>2</v>
      </c>
      <c r="F162">
        <v>0</v>
      </c>
    </row>
    <row r="163" spans="1:6" x14ac:dyDescent="0.25">
      <c r="A163" s="1" t="s">
        <v>334</v>
      </c>
      <c r="B163" s="1" t="s">
        <v>155</v>
      </c>
      <c r="C163" s="9">
        <v>357.9</v>
      </c>
      <c r="D163" s="2">
        <f>ROUND(IF(AND(C163&lt;6500,C163&gt;=1000),C163*$L$9,IF(C163&lt;1000,C163*$L$8,0)),2)</f>
        <v>93465.59</v>
      </c>
      <c r="E163" s="1">
        <v>1</v>
      </c>
      <c r="F163">
        <v>0</v>
      </c>
    </row>
    <row r="164" spans="1:6" x14ac:dyDescent="0.25">
      <c r="A164" s="1" t="s">
        <v>335</v>
      </c>
      <c r="B164" s="1" t="s">
        <v>156</v>
      </c>
      <c r="C164" s="9">
        <v>2301</v>
      </c>
      <c r="D164" s="2">
        <f>ROUND(IF(AND(C164&lt;6500,C164&gt;=1000),C164*$L$9,IF(C164&lt;1000,C164*$L$8,0)),2)</f>
        <v>247771.68</v>
      </c>
      <c r="E164" s="1">
        <v>2</v>
      </c>
      <c r="F164">
        <v>0</v>
      </c>
    </row>
    <row r="165" spans="1:6" x14ac:dyDescent="0.25">
      <c r="A165" s="1" t="s">
        <v>336</v>
      </c>
      <c r="B165" s="1" t="s">
        <v>157</v>
      </c>
      <c r="C165" s="9">
        <v>362.9</v>
      </c>
      <c r="D165" s="2">
        <f>ROUND(IF(AND(C165&lt;6500,C165&gt;=1000),C165*$L$9,IF(C165&lt;1000,C165*$L$8,0)),2)</f>
        <v>94771.34</v>
      </c>
      <c r="E165" s="1">
        <v>1</v>
      </c>
      <c r="F165">
        <v>0</v>
      </c>
    </row>
    <row r="166" spans="1:6" x14ac:dyDescent="0.25">
      <c r="A166" s="1" t="s">
        <v>337</v>
      </c>
      <c r="B166" s="1" t="s">
        <v>158</v>
      </c>
      <c r="C166" s="9">
        <v>105.6</v>
      </c>
      <c r="D166" s="2">
        <f>ROUND(IF(AND(C166&lt;6500,C166&gt;=1000),C166*$L$9,IF(C166&lt;1000,C166*$L$8,0)),2)</f>
        <v>27577.439999999999</v>
      </c>
      <c r="E166" s="1">
        <v>1</v>
      </c>
      <c r="F166">
        <v>0</v>
      </c>
    </row>
    <row r="167" spans="1:6" x14ac:dyDescent="0.25">
      <c r="A167" s="1" t="s">
        <v>338</v>
      </c>
      <c r="B167" s="1" t="s">
        <v>159</v>
      </c>
      <c r="C167" s="9">
        <v>226.3</v>
      </c>
      <c r="D167" s="2">
        <f>ROUND(IF(AND(C167&lt;6500,C167&gt;=1000),C167*$L$9,IF(C167&lt;1000,C167*$L$8,0)),2)</f>
        <v>59098.25</v>
      </c>
      <c r="E167" s="1">
        <v>1</v>
      </c>
      <c r="F167">
        <v>0</v>
      </c>
    </row>
    <row r="168" spans="1:6" x14ac:dyDescent="0.25">
      <c r="A168" s="1" t="s">
        <v>339</v>
      </c>
      <c r="B168" s="1" t="s">
        <v>160</v>
      </c>
      <c r="C168" s="9">
        <v>117.6</v>
      </c>
      <c r="D168" s="2">
        <f>ROUND(IF(AND(C168&lt;6500,C168&gt;=1000),C168*$L$9,IF(C168&lt;1000,C168*$L$8,0)),2)</f>
        <v>30711.24</v>
      </c>
      <c r="E168" s="1">
        <v>1</v>
      </c>
      <c r="F168">
        <v>0</v>
      </c>
    </row>
    <row r="169" spans="1:6" x14ac:dyDescent="0.25">
      <c r="A169" s="1" t="s">
        <v>340</v>
      </c>
      <c r="B169" s="1" t="s">
        <v>161</v>
      </c>
      <c r="C169" s="9">
        <v>93.5</v>
      </c>
      <c r="D169" s="2">
        <f>ROUND(IF(AND(C169&lt;6500,C169&gt;=1000),C169*$L$9,IF(C169&lt;1000,C169*$L$8,0)),2)</f>
        <v>24417.53</v>
      </c>
      <c r="E169" s="1">
        <v>1</v>
      </c>
      <c r="F169">
        <v>0</v>
      </c>
    </row>
    <row r="170" spans="1:6" x14ac:dyDescent="0.25">
      <c r="A170" s="1" t="s">
        <v>341</v>
      </c>
      <c r="B170" s="1" t="s">
        <v>162</v>
      </c>
      <c r="C170" s="9">
        <v>1857.6999999999998</v>
      </c>
      <c r="D170" s="2">
        <f>ROUND(IF(AND(C170&lt;6500,C170&gt;=1000),C170*$L$9,IF(C170&lt;1000,C170*$L$8,0)),2)</f>
        <v>200037.14</v>
      </c>
      <c r="E170" s="1">
        <v>2</v>
      </c>
      <c r="F170">
        <v>0</v>
      </c>
    </row>
    <row r="171" spans="1:6" x14ac:dyDescent="0.25">
      <c r="A171" s="1" t="s">
        <v>342</v>
      </c>
      <c r="B171" s="1" t="s">
        <v>163</v>
      </c>
      <c r="C171" s="9">
        <v>1911.4</v>
      </c>
      <c r="D171" s="2">
        <f>ROUND(IF(AND(C171&lt;6500,C171&gt;=1000),C171*$L$9,IF(C171&lt;1000,C171*$L$8,0)),2)</f>
        <v>205819.55</v>
      </c>
      <c r="E171" s="1">
        <v>2</v>
      </c>
      <c r="F171">
        <v>0</v>
      </c>
    </row>
    <row r="172" spans="1:6" x14ac:dyDescent="0.25">
      <c r="A172" s="1" t="s">
        <v>343</v>
      </c>
      <c r="B172" s="1" t="s">
        <v>164</v>
      </c>
      <c r="C172" s="9">
        <v>2347</v>
      </c>
      <c r="D172" s="2">
        <f>ROUND(IF(AND(C172&lt;6500,C172&gt;=1000),C172*$L$9,IF(C172&lt;1000,C172*$L$8,0)),2)</f>
        <v>252724.96</v>
      </c>
      <c r="E172" s="1">
        <v>2</v>
      </c>
      <c r="F172">
        <v>0</v>
      </c>
    </row>
    <row r="173" spans="1:6" x14ac:dyDescent="0.25">
      <c r="A173" s="1" t="s">
        <v>344</v>
      </c>
      <c r="B173" s="1" t="s">
        <v>165</v>
      </c>
      <c r="C173" s="9">
        <v>6430</v>
      </c>
      <c r="D173" s="2">
        <f>ROUND(IF(AND(C173&lt;6500,C173&gt;=1000),C173*$L$9,IF(C173&lt;1000,C173*$L$8,0)),2)</f>
        <v>692382.4</v>
      </c>
      <c r="E173" s="1">
        <v>2</v>
      </c>
      <c r="F173">
        <v>0</v>
      </c>
    </row>
    <row r="174" spans="1:6" x14ac:dyDescent="0.25">
      <c r="A174" s="1" t="s">
        <v>345</v>
      </c>
      <c r="B174" s="1" t="s">
        <v>166</v>
      </c>
      <c r="C174" s="9">
        <v>3789.9</v>
      </c>
      <c r="D174" s="2">
        <f>ROUND(IF(AND(C174&lt;6500,C174&gt;=1000),C174*$L$9,IF(C174&lt;1000,C174*$L$8,0)),2)</f>
        <v>408096.43</v>
      </c>
      <c r="E174" s="1">
        <v>2</v>
      </c>
      <c r="F174">
        <v>0</v>
      </c>
    </row>
    <row r="175" spans="1:6" x14ac:dyDescent="0.25">
      <c r="A175" s="1" t="s">
        <v>346</v>
      </c>
      <c r="B175" s="1" t="s">
        <v>167</v>
      </c>
      <c r="C175" s="9">
        <v>21751.4</v>
      </c>
      <c r="D175" s="2">
        <f>ROUND(IF(AND(C175&lt;6500,C175&gt;=1000),C175*$L$9,IF(C175&lt;1000,C175*$L$8,0)),2)</f>
        <v>0</v>
      </c>
      <c r="F175">
        <v>0</v>
      </c>
    </row>
    <row r="176" spans="1:6" x14ac:dyDescent="0.25">
      <c r="A176" s="1" t="s">
        <v>347</v>
      </c>
      <c r="B176" s="1" t="s">
        <v>168</v>
      </c>
      <c r="C176" s="9">
        <v>1118.3000000000002</v>
      </c>
      <c r="D176" s="2">
        <f>ROUND(IF(AND(C176&lt;6500,C176&gt;=1000),C176*$L$9,IF(C176&lt;1000,C176*$L$8,0)),2)</f>
        <v>120418.54</v>
      </c>
      <c r="E176" s="1">
        <v>2</v>
      </c>
      <c r="F176">
        <v>0</v>
      </c>
    </row>
    <row r="177" spans="1:7" x14ac:dyDescent="0.25">
      <c r="A177" s="1" t="s">
        <v>348</v>
      </c>
      <c r="B177" s="1" t="s">
        <v>169</v>
      </c>
      <c r="C177" s="9">
        <v>2325.5</v>
      </c>
      <c r="D177" s="2">
        <f>ROUND(IF(AND(C177&lt;6500,C177&gt;=1000),C177*$L$9,IF(C177&lt;1000,C177*$L$8,0)),2)</f>
        <v>250409.84</v>
      </c>
      <c r="E177" s="1">
        <v>2</v>
      </c>
      <c r="F177">
        <v>0</v>
      </c>
    </row>
    <row r="178" spans="1:7" x14ac:dyDescent="0.25">
      <c r="A178" s="1" t="s">
        <v>349</v>
      </c>
      <c r="B178" s="1" t="s">
        <v>170</v>
      </c>
      <c r="C178" s="9">
        <v>924.4</v>
      </c>
      <c r="D178" s="2">
        <f>ROUND(IF(AND(C178&lt;6500,C178&gt;=1000),C178*$L$9,IF(C178&lt;1000,C178*$L$8,0)),2)</f>
        <v>241407.06</v>
      </c>
      <c r="E178" s="1">
        <v>1</v>
      </c>
      <c r="F178">
        <v>0</v>
      </c>
    </row>
    <row r="179" spans="1:7" x14ac:dyDescent="0.25">
      <c r="A179" s="1" t="s">
        <v>350</v>
      </c>
      <c r="B179" s="1" t="s">
        <v>171</v>
      </c>
      <c r="C179" s="9">
        <v>167.5</v>
      </c>
      <c r="D179" s="2">
        <f>ROUND(IF(AND(C179&lt;6500,C179&gt;=1000),C179*$L$9,IF(C179&lt;1000,C179*$L$8,0)),2)</f>
        <v>43742.63</v>
      </c>
      <c r="E179" s="1">
        <v>1</v>
      </c>
      <c r="F179">
        <v>0</v>
      </c>
    </row>
    <row r="180" spans="1:7" x14ac:dyDescent="0.25">
      <c r="A180" s="1" t="s">
        <v>351</v>
      </c>
      <c r="B180" s="1" t="s">
        <v>172</v>
      </c>
      <c r="C180" s="9">
        <v>194.20000000000002</v>
      </c>
      <c r="D180" s="2">
        <f>ROUND(IF(AND(C180&lt;6500,C180&gt;=1000),C180*$L$9,IF(C180&lt;1000,C180*$L$8,0)),2)</f>
        <v>50715.33</v>
      </c>
      <c r="E180" s="1">
        <v>1</v>
      </c>
      <c r="F180">
        <v>0</v>
      </c>
    </row>
    <row r="181" spans="1:7" x14ac:dyDescent="0.25">
      <c r="A181" s="1" t="s">
        <v>352</v>
      </c>
      <c r="B181" s="1" t="s">
        <v>173</v>
      </c>
      <c r="C181" s="9">
        <v>78.7</v>
      </c>
      <c r="D181" s="2">
        <f>ROUND(IF(AND(C181&lt;6500,C181&gt;=1000),C181*$L$9,IF(C181&lt;1000,C181*$L$8,0)),2)</f>
        <v>20552.509999999998</v>
      </c>
      <c r="E181" s="1">
        <v>1</v>
      </c>
      <c r="F181">
        <v>0</v>
      </c>
    </row>
    <row r="182" spans="1:7" x14ac:dyDescent="0.25">
      <c r="A182" s="1" t="s">
        <v>353</v>
      </c>
      <c r="B182" s="1" t="s">
        <v>174</v>
      </c>
      <c r="C182" s="9">
        <v>797.2</v>
      </c>
      <c r="D182" s="2">
        <f>ROUND(IF(AND(C182&lt;6500,C182&gt;=1000),C182*$L$9,IF(C182&lt;1000,C182*$L$8,0)),2)</f>
        <v>208188.78</v>
      </c>
      <c r="E182" s="1">
        <v>1</v>
      </c>
      <c r="F182">
        <v>0</v>
      </c>
    </row>
    <row r="183" spans="1:7" x14ac:dyDescent="0.25">
      <c r="A183" s="1" t="s">
        <v>354</v>
      </c>
      <c r="B183" s="1" t="s">
        <v>175</v>
      </c>
      <c r="C183" s="9">
        <v>677.6</v>
      </c>
      <c r="D183" s="2">
        <f>ROUND(IF(AND(C183&lt;6500,C183&gt;=1000),C183*$L$9,IF(C183&lt;1000,C183*$L$8,0)),2)</f>
        <v>176955.24</v>
      </c>
      <c r="E183" s="1">
        <v>1</v>
      </c>
      <c r="F183">
        <v>0</v>
      </c>
    </row>
    <row r="184" spans="1:7" x14ac:dyDescent="0.25">
      <c r="A184" s="1" t="s">
        <v>355</v>
      </c>
      <c r="B184" s="1" t="s">
        <v>176</v>
      </c>
      <c r="C184" s="9">
        <v>198.8</v>
      </c>
      <c r="D184" s="2">
        <f>ROUND(IF(AND(C184&lt;6500,C184&gt;=1000),C184*$L$9,IF(C184&lt;1000,C184*$L$8,0)),2)</f>
        <v>51916.62</v>
      </c>
      <c r="E184" s="1">
        <v>1</v>
      </c>
      <c r="F184">
        <v>0</v>
      </c>
    </row>
    <row r="185" spans="1:7" x14ac:dyDescent="0.25">
      <c r="A185" s="1" t="s">
        <v>356</v>
      </c>
      <c r="B185" s="1" t="s">
        <v>177</v>
      </c>
      <c r="C185" s="9">
        <v>63.3</v>
      </c>
      <c r="D185" s="2">
        <f>ROUND(IF(AND(C185&lt;6500,C185&gt;=1000),C185*$L$9,IF(C185&lt;1000,C185*$L$8,0)),2)</f>
        <v>16530.8</v>
      </c>
      <c r="E185" s="1">
        <v>1</v>
      </c>
      <c r="F185">
        <v>0</v>
      </c>
    </row>
    <row r="186" spans="1:7" x14ac:dyDescent="0.25">
      <c r="A186" s="17" t="s">
        <v>366</v>
      </c>
      <c r="B186" s="1" t="s">
        <v>469</v>
      </c>
      <c r="C186" s="9">
        <f>SUMIF(E8:E185,1,F8:F185)</f>
        <v>15.5</v>
      </c>
      <c r="D186" s="2">
        <f>C186*L8</f>
        <v>4047.8249999999998</v>
      </c>
      <c r="E186" s="1">
        <v>1</v>
      </c>
      <c r="F186"/>
    </row>
    <row r="187" spans="1:7" x14ac:dyDescent="0.25">
      <c r="A187" s="17" t="s">
        <v>366</v>
      </c>
      <c r="B187" s="1" t="s">
        <v>470</v>
      </c>
      <c r="C187" s="9">
        <f>SUMIF(E8:E185,2,F8:F185)</f>
        <v>1324.5</v>
      </c>
      <c r="D187" s="2">
        <f>C187*L9</f>
        <v>142622.16</v>
      </c>
      <c r="E187" s="1">
        <v>2</v>
      </c>
      <c r="G187" s="2">
        <f>D186+D187</f>
        <v>146669.98500000002</v>
      </c>
    </row>
    <row r="189" spans="1:7" x14ac:dyDescent="0.25">
      <c r="A189" s="15" t="s">
        <v>363</v>
      </c>
      <c r="B189" s="15"/>
      <c r="C189" s="16">
        <f t="shared" ref="C189:D189" si="0">SUM(C8:C188)</f>
        <v>854020.10000000044</v>
      </c>
      <c r="D189" s="16">
        <f t="shared" si="0"/>
        <v>19999938.705000002</v>
      </c>
      <c r="E189" s="2"/>
      <c r="G189" s="26"/>
    </row>
    <row r="190" spans="1:7" x14ac:dyDescent="0.25">
      <c r="D190" s="2"/>
      <c r="G190" s="26"/>
    </row>
    <row r="191" spans="1:7" x14ac:dyDescent="0.25">
      <c r="D191" s="2"/>
    </row>
    <row r="192" spans="1:7" x14ac:dyDescent="0.25">
      <c r="D192" s="2"/>
    </row>
    <row r="193" spans="4:4" x14ac:dyDescent="0.25">
      <c r="D193" s="2"/>
    </row>
  </sheetData>
  <autoFilter ref="A7:F187">
    <filterColumn colId="3">
      <filters>
        <filter val="101,195.63"/>
        <filter val="101,587.35"/>
        <filter val="103,989.93"/>
        <filter val="107,949.20"/>
        <filter val="109,891.92"/>
        <filter val="110,404.30"/>
        <filter val="111,104.22"/>
        <filter val="111,168.83"/>
        <filter val="111,750.30"/>
        <filter val="113,025.72"/>
        <filter val="114,305.36"/>
        <filter val="114,603.82"/>
        <filter val="115,323.84"/>
        <filter val="115,767.80"/>
        <filter val="116,368.44"/>
        <filter val="118,824.88"/>
        <filter val="119,476.13"/>
        <filter val="119,841.74"/>
        <filter val="120,418.54"/>
        <filter val="125,274.91"/>
        <filter val="125,900.42"/>
        <filter val="126,318.26"/>
        <filter val="129,883.62"/>
        <filter val="13,057.50"/>
        <filter val="13,449.23"/>
        <filter val="134,831.75"/>
        <filter val="135,014.55"/>
        <filter val="138,401.10"/>
        <filter val="14,702.75"/>
        <filter val="142,622.16"/>
        <filter val="143,925.09"/>
        <filter val="146,294.05"/>
        <filter val="152,765.62"/>
        <filter val="152,877.21"/>
        <filter val="156,512.88"/>
        <filter val="16,530.80"/>
        <filter val="160,163.23"/>
        <filter val="163,166.52"/>
        <filter val="166,535.36"/>
        <filter val="169,146.86"/>
        <filter val="17,262.02"/>
        <filter val="170,269.80"/>
        <filter val="176,955.24"/>
        <filter val="177,930.43"/>
        <filter val="177,941.20"/>
        <filter val="179,227.25"/>
        <filter val="182,987.81"/>
        <filter val="188,080.23"/>
        <filter val="199,962.56"/>
        <filter val="20,552.51"/>
        <filter val="200,037.14"/>
        <filter val="205,819.55"/>
        <filter val="206,491.31"/>
        <filter val="208,188.78"/>
        <filter val="214,035.54"/>
        <filter val="218,269.17"/>
        <filter val="22,798.40"/>
        <filter val="226,784.85"/>
        <filter val="228,346.21"/>
        <filter val="235,740.11"/>
        <filter val="237,750.96"/>
        <filter val="24,286.95"/>
        <filter val="24,417.53"/>
        <filter val="241,407.06"/>
        <filter val="245,984.19"/>
        <filter val="246,856.40"/>
        <filter val="247,771.68"/>
        <filter val="250,409.84"/>
        <filter val="252,724.96"/>
        <filter val="254,953.94"/>
        <filter val="255,117.44"/>
        <filter val="255,404.70"/>
        <filter val="27,420.75"/>
        <filter val="27,525.21"/>
        <filter val="27,577.44"/>
        <filter val="28,909.31"/>
        <filter val="280,183.36"/>
        <filter val="290,897.52"/>
        <filter val="297,789.04"/>
        <filter val="30,188.94"/>
        <filter val="30,711.24"/>
        <filter val="34,262.88"/>
        <filter val="342,422.40"/>
        <filter val="35,855.90"/>
        <filter val="36,404.31"/>
        <filter val="365,842.80"/>
        <filter val="39,329.19"/>
        <filter val="392,525.90"/>
        <filter val="4,047.83"/>
        <filter val="40,426.02"/>
        <filter val="408,096.43"/>
        <filter val="42,071.27"/>
        <filter val="42,436.88"/>
        <filter val="43,742.63"/>
        <filter val="43,794.86"/>
        <filter val="43,977.66"/>
        <filter val="44,343.27"/>
        <filter val="45,831.83"/>
        <filter val="47,007.00"/>
        <filter val="47,215.92"/>
        <filter val="47,607.65"/>
        <filter val="48,286.64"/>
        <filter val="50,610.87"/>
        <filter val="50,715.33"/>
        <filter val="50,976.48"/>
        <filter val="504,017.78"/>
        <filter val="51,002.60"/>
        <filter val="51,916.62"/>
        <filter val="510,489.34"/>
        <filter val="53,614.10"/>
        <filter val="54,658.70"/>
        <filter val="54,710.93"/>
        <filter val="55,598.84"/>
        <filter val="557,060.94"/>
        <filter val="56,382.29"/>
        <filter val="56,643.44"/>
        <filter val="57,453.00"/>
        <filter val="58,340.91"/>
        <filter val="59,098.25"/>
        <filter val="594,835.09"/>
        <filter val="60,273.42"/>
        <filter val="60,900.18"/>
        <filter val="62,049.24"/>
        <filter val="63,642.26"/>
        <filter val="63,851.18"/>
        <filter val="631,877.01"/>
        <filter val="64,974.12"/>
        <filter val="69,962.09"/>
        <filter val="692,382.40"/>
        <filter val="72,599.70"/>
        <filter val="73,905.45"/>
        <filter val="74,767.25"/>
        <filter val="76,177.46"/>
        <filter val="77,404.86"/>
        <filter val="78,240.54"/>
        <filter val="79,154.57"/>
        <filter val="84,116.42"/>
        <filter val="86,310.08"/>
        <filter val="86,649.57"/>
        <filter val="92,394.87"/>
        <filter val="93,465.59"/>
        <filter val="93,961.77"/>
        <filter val="94,040.12"/>
        <filter val="94,771.34"/>
        <filter val="95,842.05"/>
      </filters>
    </filterColumn>
  </autoFilter>
  <sortState ref="A8:F185">
    <sortCondition ref="A6:A183"/>
  </sortState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5" x14ac:dyDescent="0.25"/>
  <cols>
    <col min="1" max="1" width="18.140625" bestFit="1" customWidth="1"/>
    <col min="2" max="2" width="12.5703125" bestFit="1" customWidth="1"/>
    <col min="3" max="3" width="24.85546875" bestFit="1" customWidth="1"/>
    <col min="4" max="4" width="12.140625" bestFit="1" customWidth="1"/>
    <col min="5" max="5" width="15.5703125" bestFit="1" customWidth="1"/>
    <col min="6" max="6" width="19.5703125" bestFit="1" customWidth="1"/>
    <col min="7" max="256" width="21.7109375" customWidth="1"/>
    <col min="257" max="257" width="18.140625" bestFit="1" customWidth="1"/>
    <col min="258" max="258" width="12.5703125" bestFit="1" customWidth="1"/>
    <col min="259" max="259" width="24.85546875" bestFit="1" customWidth="1"/>
    <col min="260" max="260" width="12.140625" bestFit="1" customWidth="1"/>
    <col min="261" max="261" width="15.5703125" bestFit="1" customWidth="1"/>
    <col min="262" max="262" width="19.5703125" bestFit="1" customWidth="1"/>
    <col min="263" max="512" width="21.7109375" customWidth="1"/>
    <col min="513" max="513" width="18.140625" bestFit="1" customWidth="1"/>
    <col min="514" max="514" width="12.5703125" bestFit="1" customWidth="1"/>
    <col min="515" max="515" width="24.85546875" bestFit="1" customWidth="1"/>
    <col min="516" max="516" width="12.140625" bestFit="1" customWidth="1"/>
    <col min="517" max="517" width="15.5703125" bestFit="1" customWidth="1"/>
    <col min="518" max="518" width="19.5703125" bestFit="1" customWidth="1"/>
    <col min="519" max="768" width="21.7109375" customWidth="1"/>
    <col min="769" max="769" width="18.140625" bestFit="1" customWidth="1"/>
    <col min="770" max="770" width="12.5703125" bestFit="1" customWidth="1"/>
    <col min="771" max="771" width="24.85546875" bestFit="1" customWidth="1"/>
    <col min="772" max="772" width="12.140625" bestFit="1" customWidth="1"/>
    <col min="773" max="773" width="15.5703125" bestFit="1" customWidth="1"/>
    <col min="774" max="774" width="19.5703125" bestFit="1" customWidth="1"/>
    <col min="775" max="1024" width="21.7109375" customWidth="1"/>
    <col min="1025" max="1025" width="18.140625" bestFit="1" customWidth="1"/>
    <col min="1026" max="1026" width="12.5703125" bestFit="1" customWidth="1"/>
    <col min="1027" max="1027" width="24.85546875" bestFit="1" customWidth="1"/>
    <col min="1028" max="1028" width="12.140625" bestFit="1" customWidth="1"/>
    <col min="1029" max="1029" width="15.5703125" bestFit="1" customWidth="1"/>
    <col min="1030" max="1030" width="19.5703125" bestFit="1" customWidth="1"/>
    <col min="1031" max="1280" width="21.7109375" customWidth="1"/>
    <col min="1281" max="1281" width="18.140625" bestFit="1" customWidth="1"/>
    <col min="1282" max="1282" width="12.5703125" bestFit="1" customWidth="1"/>
    <col min="1283" max="1283" width="24.85546875" bestFit="1" customWidth="1"/>
    <col min="1284" max="1284" width="12.140625" bestFit="1" customWidth="1"/>
    <col min="1285" max="1285" width="15.5703125" bestFit="1" customWidth="1"/>
    <col min="1286" max="1286" width="19.5703125" bestFit="1" customWidth="1"/>
    <col min="1287" max="1536" width="21.7109375" customWidth="1"/>
    <col min="1537" max="1537" width="18.140625" bestFit="1" customWidth="1"/>
    <col min="1538" max="1538" width="12.5703125" bestFit="1" customWidth="1"/>
    <col min="1539" max="1539" width="24.85546875" bestFit="1" customWidth="1"/>
    <col min="1540" max="1540" width="12.140625" bestFit="1" customWidth="1"/>
    <col min="1541" max="1541" width="15.5703125" bestFit="1" customWidth="1"/>
    <col min="1542" max="1542" width="19.5703125" bestFit="1" customWidth="1"/>
    <col min="1543" max="1792" width="21.7109375" customWidth="1"/>
    <col min="1793" max="1793" width="18.140625" bestFit="1" customWidth="1"/>
    <col min="1794" max="1794" width="12.5703125" bestFit="1" customWidth="1"/>
    <col min="1795" max="1795" width="24.85546875" bestFit="1" customWidth="1"/>
    <col min="1796" max="1796" width="12.140625" bestFit="1" customWidth="1"/>
    <col min="1797" max="1797" width="15.5703125" bestFit="1" customWidth="1"/>
    <col min="1798" max="1798" width="19.5703125" bestFit="1" customWidth="1"/>
    <col min="1799" max="2048" width="21.7109375" customWidth="1"/>
    <col min="2049" max="2049" width="18.140625" bestFit="1" customWidth="1"/>
    <col min="2050" max="2050" width="12.5703125" bestFit="1" customWidth="1"/>
    <col min="2051" max="2051" width="24.85546875" bestFit="1" customWidth="1"/>
    <col min="2052" max="2052" width="12.140625" bestFit="1" customWidth="1"/>
    <col min="2053" max="2053" width="15.5703125" bestFit="1" customWidth="1"/>
    <col min="2054" max="2054" width="19.5703125" bestFit="1" customWidth="1"/>
    <col min="2055" max="2304" width="21.7109375" customWidth="1"/>
    <col min="2305" max="2305" width="18.140625" bestFit="1" customWidth="1"/>
    <col min="2306" max="2306" width="12.5703125" bestFit="1" customWidth="1"/>
    <col min="2307" max="2307" width="24.85546875" bestFit="1" customWidth="1"/>
    <col min="2308" max="2308" width="12.140625" bestFit="1" customWidth="1"/>
    <col min="2309" max="2309" width="15.5703125" bestFit="1" customWidth="1"/>
    <col min="2310" max="2310" width="19.5703125" bestFit="1" customWidth="1"/>
    <col min="2311" max="2560" width="21.7109375" customWidth="1"/>
    <col min="2561" max="2561" width="18.140625" bestFit="1" customWidth="1"/>
    <col min="2562" max="2562" width="12.5703125" bestFit="1" customWidth="1"/>
    <col min="2563" max="2563" width="24.85546875" bestFit="1" customWidth="1"/>
    <col min="2564" max="2564" width="12.140625" bestFit="1" customWidth="1"/>
    <col min="2565" max="2565" width="15.5703125" bestFit="1" customWidth="1"/>
    <col min="2566" max="2566" width="19.5703125" bestFit="1" customWidth="1"/>
    <col min="2567" max="2816" width="21.7109375" customWidth="1"/>
    <col min="2817" max="2817" width="18.140625" bestFit="1" customWidth="1"/>
    <col min="2818" max="2818" width="12.5703125" bestFit="1" customWidth="1"/>
    <col min="2819" max="2819" width="24.85546875" bestFit="1" customWidth="1"/>
    <col min="2820" max="2820" width="12.140625" bestFit="1" customWidth="1"/>
    <col min="2821" max="2821" width="15.5703125" bestFit="1" customWidth="1"/>
    <col min="2822" max="2822" width="19.5703125" bestFit="1" customWidth="1"/>
    <col min="2823" max="3072" width="21.7109375" customWidth="1"/>
    <col min="3073" max="3073" width="18.140625" bestFit="1" customWidth="1"/>
    <col min="3074" max="3074" width="12.5703125" bestFit="1" customWidth="1"/>
    <col min="3075" max="3075" width="24.85546875" bestFit="1" customWidth="1"/>
    <col min="3076" max="3076" width="12.140625" bestFit="1" customWidth="1"/>
    <col min="3077" max="3077" width="15.5703125" bestFit="1" customWidth="1"/>
    <col min="3078" max="3078" width="19.5703125" bestFit="1" customWidth="1"/>
    <col min="3079" max="3328" width="21.7109375" customWidth="1"/>
    <col min="3329" max="3329" width="18.140625" bestFit="1" customWidth="1"/>
    <col min="3330" max="3330" width="12.5703125" bestFit="1" customWidth="1"/>
    <col min="3331" max="3331" width="24.85546875" bestFit="1" customWidth="1"/>
    <col min="3332" max="3332" width="12.140625" bestFit="1" customWidth="1"/>
    <col min="3333" max="3333" width="15.5703125" bestFit="1" customWidth="1"/>
    <col min="3334" max="3334" width="19.5703125" bestFit="1" customWidth="1"/>
    <col min="3335" max="3584" width="21.7109375" customWidth="1"/>
    <col min="3585" max="3585" width="18.140625" bestFit="1" customWidth="1"/>
    <col min="3586" max="3586" width="12.5703125" bestFit="1" customWidth="1"/>
    <col min="3587" max="3587" width="24.85546875" bestFit="1" customWidth="1"/>
    <col min="3588" max="3588" width="12.140625" bestFit="1" customWidth="1"/>
    <col min="3589" max="3589" width="15.5703125" bestFit="1" customWidth="1"/>
    <col min="3590" max="3590" width="19.5703125" bestFit="1" customWidth="1"/>
    <col min="3591" max="3840" width="21.7109375" customWidth="1"/>
    <col min="3841" max="3841" width="18.140625" bestFit="1" customWidth="1"/>
    <col min="3842" max="3842" width="12.5703125" bestFit="1" customWidth="1"/>
    <col min="3843" max="3843" width="24.85546875" bestFit="1" customWidth="1"/>
    <col min="3844" max="3844" width="12.140625" bestFit="1" customWidth="1"/>
    <col min="3845" max="3845" width="15.5703125" bestFit="1" customWidth="1"/>
    <col min="3846" max="3846" width="19.5703125" bestFit="1" customWidth="1"/>
    <col min="3847" max="4096" width="21.7109375" customWidth="1"/>
    <col min="4097" max="4097" width="18.140625" bestFit="1" customWidth="1"/>
    <col min="4098" max="4098" width="12.5703125" bestFit="1" customWidth="1"/>
    <col min="4099" max="4099" width="24.85546875" bestFit="1" customWidth="1"/>
    <col min="4100" max="4100" width="12.140625" bestFit="1" customWidth="1"/>
    <col min="4101" max="4101" width="15.5703125" bestFit="1" customWidth="1"/>
    <col min="4102" max="4102" width="19.5703125" bestFit="1" customWidth="1"/>
    <col min="4103" max="4352" width="21.7109375" customWidth="1"/>
    <col min="4353" max="4353" width="18.140625" bestFit="1" customWidth="1"/>
    <col min="4354" max="4354" width="12.5703125" bestFit="1" customWidth="1"/>
    <col min="4355" max="4355" width="24.85546875" bestFit="1" customWidth="1"/>
    <col min="4356" max="4356" width="12.140625" bestFit="1" customWidth="1"/>
    <col min="4357" max="4357" width="15.5703125" bestFit="1" customWidth="1"/>
    <col min="4358" max="4358" width="19.5703125" bestFit="1" customWidth="1"/>
    <col min="4359" max="4608" width="21.7109375" customWidth="1"/>
    <col min="4609" max="4609" width="18.140625" bestFit="1" customWidth="1"/>
    <col min="4610" max="4610" width="12.5703125" bestFit="1" customWidth="1"/>
    <col min="4611" max="4611" width="24.85546875" bestFit="1" customWidth="1"/>
    <col min="4612" max="4612" width="12.140625" bestFit="1" customWidth="1"/>
    <col min="4613" max="4613" width="15.5703125" bestFit="1" customWidth="1"/>
    <col min="4614" max="4614" width="19.5703125" bestFit="1" customWidth="1"/>
    <col min="4615" max="4864" width="21.7109375" customWidth="1"/>
    <col min="4865" max="4865" width="18.140625" bestFit="1" customWidth="1"/>
    <col min="4866" max="4866" width="12.5703125" bestFit="1" customWidth="1"/>
    <col min="4867" max="4867" width="24.85546875" bestFit="1" customWidth="1"/>
    <col min="4868" max="4868" width="12.140625" bestFit="1" customWidth="1"/>
    <col min="4869" max="4869" width="15.5703125" bestFit="1" customWidth="1"/>
    <col min="4870" max="4870" width="19.5703125" bestFit="1" customWidth="1"/>
    <col min="4871" max="5120" width="21.7109375" customWidth="1"/>
    <col min="5121" max="5121" width="18.140625" bestFit="1" customWidth="1"/>
    <col min="5122" max="5122" width="12.5703125" bestFit="1" customWidth="1"/>
    <col min="5123" max="5123" width="24.85546875" bestFit="1" customWidth="1"/>
    <col min="5124" max="5124" width="12.140625" bestFit="1" customWidth="1"/>
    <col min="5125" max="5125" width="15.5703125" bestFit="1" customWidth="1"/>
    <col min="5126" max="5126" width="19.5703125" bestFit="1" customWidth="1"/>
    <col min="5127" max="5376" width="21.7109375" customWidth="1"/>
    <col min="5377" max="5377" width="18.140625" bestFit="1" customWidth="1"/>
    <col min="5378" max="5378" width="12.5703125" bestFit="1" customWidth="1"/>
    <col min="5379" max="5379" width="24.85546875" bestFit="1" customWidth="1"/>
    <col min="5380" max="5380" width="12.140625" bestFit="1" customWidth="1"/>
    <col min="5381" max="5381" width="15.5703125" bestFit="1" customWidth="1"/>
    <col min="5382" max="5382" width="19.5703125" bestFit="1" customWidth="1"/>
    <col min="5383" max="5632" width="21.7109375" customWidth="1"/>
    <col min="5633" max="5633" width="18.140625" bestFit="1" customWidth="1"/>
    <col min="5634" max="5634" width="12.5703125" bestFit="1" customWidth="1"/>
    <col min="5635" max="5635" width="24.85546875" bestFit="1" customWidth="1"/>
    <col min="5636" max="5636" width="12.140625" bestFit="1" customWidth="1"/>
    <col min="5637" max="5637" width="15.5703125" bestFit="1" customWidth="1"/>
    <col min="5638" max="5638" width="19.5703125" bestFit="1" customWidth="1"/>
    <col min="5639" max="5888" width="21.7109375" customWidth="1"/>
    <col min="5889" max="5889" width="18.140625" bestFit="1" customWidth="1"/>
    <col min="5890" max="5890" width="12.5703125" bestFit="1" customWidth="1"/>
    <col min="5891" max="5891" width="24.85546875" bestFit="1" customWidth="1"/>
    <col min="5892" max="5892" width="12.140625" bestFit="1" customWidth="1"/>
    <col min="5893" max="5893" width="15.5703125" bestFit="1" customWidth="1"/>
    <col min="5894" max="5894" width="19.5703125" bestFit="1" customWidth="1"/>
    <col min="5895" max="6144" width="21.7109375" customWidth="1"/>
    <col min="6145" max="6145" width="18.140625" bestFit="1" customWidth="1"/>
    <col min="6146" max="6146" width="12.5703125" bestFit="1" customWidth="1"/>
    <col min="6147" max="6147" width="24.85546875" bestFit="1" customWidth="1"/>
    <col min="6148" max="6148" width="12.140625" bestFit="1" customWidth="1"/>
    <col min="6149" max="6149" width="15.5703125" bestFit="1" customWidth="1"/>
    <col min="6150" max="6150" width="19.5703125" bestFit="1" customWidth="1"/>
    <col min="6151" max="6400" width="21.7109375" customWidth="1"/>
    <col min="6401" max="6401" width="18.140625" bestFit="1" customWidth="1"/>
    <col min="6402" max="6402" width="12.5703125" bestFit="1" customWidth="1"/>
    <col min="6403" max="6403" width="24.85546875" bestFit="1" customWidth="1"/>
    <col min="6404" max="6404" width="12.140625" bestFit="1" customWidth="1"/>
    <col min="6405" max="6405" width="15.5703125" bestFit="1" customWidth="1"/>
    <col min="6406" max="6406" width="19.5703125" bestFit="1" customWidth="1"/>
    <col min="6407" max="6656" width="21.7109375" customWidth="1"/>
    <col min="6657" max="6657" width="18.140625" bestFit="1" customWidth="1"/>
    <col min="6658" max="6658" width="12.5703125" bestFit="1" customWidth="1"/>
    <col min="6659" max="6659" width="24.85546875" bestFit="1" customWidth="1"/>
    <col min="6660" max="6660" width="12.140625" bestFit="1" customWidth="1"/>
    <col min="6661" max="6661" width="15.5703125" bestFit="1" customWidth="1"/>
    <col min="6662" max="6662" width="19.5703125" bestFit="1" customWidth="1"/>
    <col min="6663" max="6912" width="21.7109375" customWidth="1"/>
    <col min="6913" max="6913" width="18.140625" bestFit="1" customWidth="1"/>
    <col min="6914" max="6914" width="12.5703125" bestFit="1" customWidth="1"/>
    <col min="6915" max="6915" width="24.85546875" bestFit="1" customWidth="1"/>
    <col min="6916" max="6916" width="12.140625" bestFit="1" customWidth="1"/>
    <col min="6917" max="6917" width="15.5703125" bestFit="1" customWidth="1"/>
    <col min="6918" max="6918" width="19.5703125" bestFit="1" customWidth="1"/>
    <col min="6919" max="7168" width="21.7109375" customWidth="1"/>
    <col min="7169" max="7169" width="18.140625" bestFit="1" customWidth="1"/>
    <col min="7170" max="7170" width="12.5703125" bestFit="1" customWidth="1"/>
    <col min="7171" max="7171" width="24.85546875" bestFit="1" customWidth="1"/>
    <col min="7172" max="7172" width="12.140625" bestFit="1" customWidth="1"/>
    <col min="7173" max="7173" width="15.5703125" bestFit="1" customWidth="1"/>
    <col min="7174" max="7174" width="19.5703125" bestFit="1" customWidth="1"/>
    <col min="7175" max="7424" width="21.7109375" customWidth="1"/>
    <col min="7425" max="7425" width="18.140625" bestFit="1" customWidth="1"/>
    <col min="7426" max="7426" width="12.5703125" bestFit="1" customWidth="1"/>
    <col min="7427" max="7427" width="24.85546875" bestFit="1" customWidth="1"/>
    <col min="7428" max="7428" width="12.140625" bestFit="1" customWidth="1"/>
    <col min="7429" max="7429" width="15.5703125" bestFit="1" customWidth="1"/>
    <col min="7430" max="7430" width="19.5703125" bestFit="1" customWidth="1"/>
    <col min="7431" max="7680" width="21.7109375" customWidth="1"/>
    <col min="7681" max="7681" width="18.140625" bestFit="1" customWidth="1"/>
    <col min="7682" max="7682" width="12.5703125" bestFit="1" customWidth="1"/>
    <col min="7683" max="7683" width="24.85546875" bestFit="1" customWidth="1"/>
    <col min="7684" max="7684" width="12.140625" bestFit="1" customWidth="1"/>
    <col min="7685" max="7685" width="15.5703125" bestFit="1" customWidth="1"/>
    <col min="7686" max="7686" width="19.5703125" bestFit="1" customWidth="1"/>
    <col min="7687" max="7936" width="21.7109375" customWidth="1"/>
    <col min="7937" max="7937" width="18.140625" bestFit="1" customWidth="1"/>
    <col min="7938" max="7938" width="12.5703125" bestFit="1" customWidth="1"/>
    <col min="7939" max="7939" width="24.85546875" bestFit="1" customWidth="1"/>
    <col min="7940" max="7940" width="12.140625" bestFit="1" customWidth="1"/>
    <col min="7941" max="7941" width="15.5703125" bestFit="1" customWidth="1"/>
    <col min="7942" max="7942" width="19.5703125" bestFit="1" customWidth="1"/>
    <col min="7943" max="8192" width="21.7109375" customWidth="1"/>
    <col min="8193" max="8193" width="18.140625" bestFit="1" customWidth="1"/>
    <col min="8194" max="8194" width="12.5703125" bestFit="1" customWidth="1"/>
    <col min="8195" max="8195" width="24.85546875" bestFit="1" customWidth="1"/>
    <col min="8196" max="8196" width="12.140625" bestFit="1" customWidth="1"/>
    <col min="8197" max="8197" width="15.5703125" bestFit="1" customWidth="1"/>
    <col min="8198" max="8198" width="19.5703125" bestFit="1" customWidth="1"/>
    <col min="8199" max="8448" width="21.7109375" customWidth="1"/>
    <col min="8449" max="8449" width="18.140625" bestFit="1" customWidth="1"/>
    <col min="8450" max="8450" width="12.5703125" bestFit="1" customWidth="1"/>
    <col min="8451" max="8451" width="24.85546875" bestFit="1" customWidth="1"/>
    <col min="8452" max="8452" width="12.140625" bestFit="1" customWidth="1"/>
    <col min="8453" max="8453" width="15.5703125" bestFit="1" customWidth="1"/>
    <col min="8454" max="8454" width="19.5703125" bestFit="1" customWidth="1"/>
    <col min="8455" max="8704" width="21.7109375" customWidth="1"/>
    <col min="8705" max="8705" width="18.140625" bestFit="1" customWidth="1"/>
    <col min="8706" max="8706" width="12.5703125" bestFit="1" customWidth="1"/>
    <col min="8707" max="8707" width="24.85546875" bestFit="1" customWidth="1"/>
    <col min="8708" max="8708" width="12.140625" bestFit="1" customWidth="1"/>
    <col min="8709" max="8709" width="15.5703125" bestFit="1" customWidth="1"/>
    <col min="8710" max="8710" width="19.5703125" bestFit="1" customWidth="1"/>
    <col min="8711" max="8960" width="21.7109375" customWidth="1"/>
    <col min="8961" max="8961" width="18.140625" bestFit="1" customWidth="1"/>
    <col min="8962" max="8962" width="12.5703125" bestFit="1" customWidth="1"/>
    <col min="8963" max="8963" width="24.85546875" bestFit="1" customWidth="1"/>
    <col min="8964" max="8964" width="12.140625" bestFit="1" customWidth="1"/>
    <col min="8965" max="8965" width="15.5703125" bestFit="1" customWidth="1"/>
    <col min="8966" max="8966" width="19.5703125" bestFit="1" customWidth="1"/>
    <col min="8967" max="9216" width="21.7109375" customWidth="1"/>
    <col min="9217" max="9217" width="18.140625" bestFit="1" customWidth="1"/>
    <col min="9218" max="9218" width="12.5703125" bestFit="1" customWidth="1"/>
    <col min="9219" max="9219" width="24.85546875" bestFit="1" customWidth="1"/>
    <col min="9220" max="9220" width="12.140625" bestFit="1" customWidth="1"/>
    <col min="9221" max="9221" width="15.5703125" bestFit="1" customWidth="1"/>
    <col min="9222" max="9222" width="19.5703125" bestFit="1" customWidth="1"/>
    <col min="9223" max="9472" width="21.7109375" customWidth="1"/>
    <col min="9473" max="9473" width="18.140625" bestFit="1" customWidth="1"/>
    <col min="9474" max="9474" width="12.5703125" bestFit="1" customWidth="1"/>
    <col min="9475" max="9475" width="24.85546875" bestFit="1" customWidth="1"/>
    <col min="9476" max="9476" width="12.140625" bestFit="1" customWidth="1"/>
    <col min="9477" max="9477" width="15.5703125" bestFit="1" customWidth="1"/>
    <col min="9478" max="9478" width="19.5703125" bestFit="1" customWidth="1"/>
    <col min="9479" max="9728" width="21.7109375" customWidth="1"/>
    <col min="9729" max="9729" width="18.140625" bestFit="1" customWidth="1"/>
    <col min="9730" max="9730" width="12.5703125" bestFit="1" customWidth="1"/>
    <col min="9731" max="9731" width="24.85546875" bestFit="1" customWidth="1"/>
    <col min="9732" max="9732" width="12.140625" bestFit="1" customWidth="1"/>
    <col min="9733" max="9733" width="15.5703125" bestFit="1" customWidth="1"/>
    <col min="9734" max="9734" width="19.5703125" bestFit="1" customWidth="1"/>
    <col min="9735" max="9984" width="21.7109375" customWidth="1"/>
    <col min="9985" max="9985" width="18.140625" bestFit="1" customWidth="1"/>
    <col min="9986" max="9986" width="12.5703125" bestFit="1" customWidth="1"/>
    <col min="9987" max="9987" width="24.85546875" bestFit="1" customWidth="1"/>
    <col min="9988" max="9988" width="12.140625" bestFit="1" customWidth="1"/>
    <col min="9989" max="9989" width="15.5703125" bestFit="1" customWidth="1"/>
    <col min="9990" max="9990" width="19.5703125" bestFit="1" customWidth="1"/>
    <col min="9991" max="10240" width="21.7109375" customWidth="1"/>
    <col min="10241" max="10241" width="18.140625" bestFit="1" customWidth="1"/>
    <col min="10242" max="10242" width="12.5703125" bestFit="1" customWidth="1"/>
    <col min="10243" max="10243" width="24.85546875" bestFit="1" customWidth="1"/>
    <col min="10244" max="10244" width="12.140625" bestFit="1" customWidth="1"/>
    <col min="10245" max="10245" width="15.5703125" bestFit="1" customWidth="1"/>
    <col min="10246" max="10246" width="19.5703125" bestFit="1" customWidth="1"/>
    <col min="10247" max="10496" width="21.7109375" customWidth="1"/>
    <col min="10497" max="10497" width="18.140625" bestFit="1" customWidth="1"/>
    <col min="10498" max="10498" width="12.5703125" bestFit="1" customWidth="1"/>
    <col min="10499" max="10499" width="24.85546875" bestFit="1" customWidth="1"/>
    <col min="10500" max="10500" width="12.140625" bestFit="1" customWidth="1"/>
    <col min="10501" max="10501" width="15.5703125" bestFit="1" customWidth="1"/>
    <col min="10502" max="10502" width="19.5703125" bestFit="1" customWidth="1"/>
    <col min="10503" max="10752" width="21.7109375" customWidth="1"/>
    <col min="10753" max="10753" width="18.140625" bestFit="1" customWidth="1"/>
    <col min="10754" max="10754" width="12.5703125" bestFit="1" customWidth="1"/>
    <col min="10755" max="10755" width="24.85546875" bestFit="1" customWidth="1"/>
    <col min="10756" max="10756" width="12.140625" bestFit="1" customWidth="1"/>
    <col min="10757" max="10757" width="15.5703125" bestFit="1" customWidth="1"/>
    <col min="10758" max="10758" width="19.5703125" bestFit="1" customWidth="1"/>
    <col min="10759" max="11008" width="21.7109375" customWidth="1"/>
    <col min="11009" max="11009" width="18.140625" bestFit="1" customWidth="1"/>
    <col min="11010" max="11010" width="12.5703125" bestFit="1" customWidth="1"/>
    <col min="11011" max="11011" width="24.85546875" bestFit="1" customWidth="1"/>
    <col min="11012" max="11012" width="12.140625" bestFit="1" customWidth="1"/>
    <col min="11013" max="11013" width="15.5703125" bestFit="1" customWidth="1"/>
    <col min="11014" max="11014" width="19.5703125" bestFit="1" customWidth="1"/>
    <col min="11015" max="11264" width="21.7109375" customWidth="1"/>
    <col min="11265" max="11265" width="18.140625" bestFit="1" customWidth="1"/>
    <col min="11266" max="11266" width="12.5703125" bestFit="1" customWidth="1"/>
    <col min="11267" max="11267" width="24.85546875" bestFit="1" customWidth="1"/>
    <col min="11268" max="11268" width="12.140625" bestFit="1" customWidth="1"/>
    <col min="11269" max="11269" width="15.5703125" bestFit="1" customWidth="1"/>
    <col min="11270" max="11270" width="19.5703125" bestFit="1" customWidth="1"/>
    <col min="11271" max="11520" width="21.7109375" customWidth="1"/>
    <col min="11521" max="11521" width="18.140625" bestFit="1" customWidth="1"/>
    <col min="11522" max="11522" width="12.5703125" bestFit="1" customWidth="1"/>
    <col min="11523" max="11523" width="24.85546875" bestFit="1" customWidth="1"/>
    <col min="11524" max="11524" width="12.140625" bestFit="1" customWidth="1"/>
    <col min="11525" max="11525" width="15.5703125" bestFit="1" customWidth="1"/>
    <col min="11526" max="11526" width="19.5703125" bestFit="1" customWidth="1"/>
    <col min="11527" max="11776" width="21.7109375" customWidth="1"/>
    <col min="11777" max="11777" width="18.140625" bestFit="1" customWidth="1"/>
    <col min="11778" max="11778" width="12.5703125" bestFit="1" customWidth="1"/>
    <col min="11779" max="11779" width="24.85546875" bestFit="1" customWidth="1"/>
    <col min="11780" max="11780" width="12.140625" bestFit="1" customWidth="1"/>
    <col min="11781" max="11781" width="15.5703125" bestFit="1" customWidth="1"/>
    <col min="11782" max="11782" width="19.5703125" bestFit="1" customWidth="1"/>
    <col min="11783" max="12032" width="21.7109375" customWidth="1"/>
    <col min="12033" max="12033" width="18.140625" bestFit="1" customWidth="1"/>
    <col min="12034" max="12034" width="12.5703125" bestFit="1" customWidth="1"/>
    <col min="12035" max="12035" width="24.85546875" bestFit="1" customWidth="1"/>
    <col min="12036" max="12036" width="12.140625" bestFit="1" customWidth="1"/>
    <col min="12037" max="12037" width="15.5703125" bestFit="1" customWidth="1"/>
    <col min="12038" max="12038" width="19.5703125" bestFit="1" customWidth="1"/>
    <col min="12039" max="12288" width="21.7109375" customWidth="1"/>
    <col min="12289" max="12289" width="18.140625" bestFit="1" customWidth="1"/>
    <col min="12290" max="12290" width="12.5703125" bestFit="1" customWidth="1"/>
    <col min="12291" max="12291" width="24.85546875" bestFit="1" customWidth="1"/>
    <col min="12292" max="12292" width="12.140625" bestFit="1" customWidth="1"/>
    <col min="12293" max="12293" width="15.5703125" bestFit="1" customWidth="1"/>
    <col min="12294" max="12294" width="19.5703125" bestFit="1" customWidth="1"/>
    <col min="12295" max="12544" width="21.7109375" customWidth="1"/>
    <col min="12545" max="12545" width="18.140625" bestFit="1" customWidth="1"/>
    <col min="12546" max="12546" width="12.5703125" bestFit="1" customWidth="1"/>
    <col min="12547" max="12547" width="24.85546875" bestFit="1" customWidth="1"/>
    <col min="12548" max="12548" width="12.140625" bestFit="1" customWidth="1"/>
    <col min="12549" max="12549" width="15.5703125" bestFit="1" customWidth="1"/>
    <col min="12550" max="12550" width="19.5703125" bestFit="1" customWidth="1"/>
    <col min="12551" max="12800" width="21.7109375" customWidth="1"/>
    <col min="12801" max="12801" width="18.140625" bestFit="1" customWidth="1"/>
    <col min="12802" max="12802" width="12.5703125" bestFit="1" customWidth="1"/>
    <col min="12803" max="12803" width="24.85546875" bestFit="1" customWidth="1"/>
    <col min="12804" max="12804" width="12.140625" bestFit="1" customWidth="1"/>
    <col min="12805" max="12805" width="15.5703125" bestFit="1" customWidth="1"/>
    <col min="12806" max="12806" width="19.5703125" bestFit="1" customWidth="1"/>
    <col min="12807" max="13056" width="21.7109375" customWidth="1"/>
    <col min="13057" max="13057" width="18.140625" bestFit="1" customWidth="1"/>
    <col min="13058" max="13058" width="12.5703125" bestFit="1" customWidth="1"/>
    <col min="13059" max="13059" width="24.85546875" bestFit="1" customWidth="1"/>
    <col min="13060" max="13060" width="12.140625" bestFit="1" customWidth="1"/>
    <col min="13061" max="13061" width="15.5703125" bestFit="1" customWidth="1"/>
    <col min="13062" max="13062" width="19.5703125" bestFit="1" customWidth="1"/>
    <col min="13063" max="13312" width="21.7109375" customWidth="1"/>
    <col min="13313" max="13313" width="18.140625" bestFit="1" customWidth="1"/>
    <col min="13314" max="13314" width="12.5703125" bestFit="1" customWidth="1"/>
    <col min="13315" max="13315" width="24.85546875" bestFit="1" customWidth="1"/>
    <col min="13316" max="13316" width="12.140625" bestFit="1" customWidth="1"/>
    <col min="13317" max="13317" width="15.5703125" bestFit="1" customWidth="1"/>
    <col min="13318" max="13318" width="19.5703125" bestFit="1" customWidth="1"/>
    <col min="13319" max="13568" width="21.7109375" customWidth="1"/>
    <col min="13569" max="13569" width="18.140625" bestFit="1" customWidth="1"/>
    <col min="13570" max="13570" width="12.5703125" bestFit="1" customWidth="1"/>
    <col min="13571" max="13571" width="24.85546875" bestFit="1" customWidth="1"/>
    <col min="13572" max="13572" width="12.140625" bestFit="1" customWidth="1"/>
    <col min="13573" max="13573" width="15.5703125" bestFit="1" customWidth="1"/>
    <col min="13574" max="13574" width="19.5703125" bestFit="1" customWidth="1"/>
    <col min="13575" max="13824" width="21.7109375" customWidth="1"/>
    <col min="13825" max="13825" width="18.140625" bestFit="1" customWidth="1"/>
    <col min="13826" max="13826" width="12.5703125" bestFit="1" customWidth="1"/>
    <col min="13827" max="13827" width="24.85546875" bestFit="1" customWidth="1"/>
    <col min="13828" max="13828" width="12.140625" bestFit="1" customWidth="1"/>
    <col min="13829" max="13829" width="15.5703125" bestFit="1" customWidth="1"/>
    <col min="13830" max="13830" width="19.5703125" bestFit="1" customWidth="1"/>
    <col min="13831" max="14080" width="21.7109375" customWidth="1"/>
    <col min="14081" max="14081" width="18.140625" bestFit="1" customWidth="1"/>
    <col min="14082" max="14082" width="12.5703125" bestFit="1" customWidth="1"/>
    <col min="14083" max="14083" width="24.85546875" bestFit="1" customWidth="1"/>
    <col min="14084" max="14084" width="12.140625" bestFit="1" customWidth="1"/>
    <col min="14085" max="14085" width="15.5703125" bestFit="1" customWidth="1"/>
    <col min="14086" max="14086" width="19.5703125" bestFit="1" customWidth="1"/>
    <col min="14087" max="14336" width="21.7109375" customWidth="1"/>
    <col min="14337" max="14337" width="18.140625" bestFit="1" customWidth="1"/>
    <col min="14338" max="14338" width="12.5703125" bestFit="1" customWidth="1"/>
    <col min="14339" max="14339" width="24.85546875" bestFit="1" customWidth="1"/>
    <col min="14340" max="14340" width="12.140625" bestFit="1" customWidth="1"/>
    <col min="14341" max="14341" width="15.5703125" bestFit="1" customWidth="1"/>
    <col min="14342" max="14342" width="19.5703125" bestFit="1" customWidth="1"/>
    <col min="14343" max="14592" width="21.7109375" customWidth="1"/>
    <col min="14593" max="14593" width="18.140625" bestFit="1" customWidth="1"/>
    <col min="14594" max="14594" width="12.5703125" bestFit="1" customWidth="1"/>
    <col min="14595" max="14595" width="24.85546875" bestFit="1" customWidth="1"/>
    <col min="14596" max="14596" width="12.140625" bestFit="1" customWidth="1"/>
    <col min="14597" max="14597" width="15.5703125" bestFit="1" customWidth="1"/>
    <col min="14598" max="14598" width="19.5703125" bestFit="1" customWidth="1"/>
    <col min="14599" max="14848" width="21.7109375" customWidth="1"/>
    <col min="14849" max="14849" width="18.140625" bestFit="1" customWidth="1"/>
    <col min="14850" max="14850" width="12.5703125" bestFit="1" customWidth="1"/>
    <col min="14851" max="14851" width="24.85546875" bestFit="1" customWidth="1"/>
    <col min="14852" max="14852" width="12.140625" bestFit="1" customWidth="1"/>
    <col min="14853" max="14853" width="15.5703125" bestFit="1" customWidth="1"/>
    <col min="14854" max="14854" width="19.5703125" bestFit="1" customWidth="1"/>
    <col min="14855" max="15104" width="21.7109375" customWidth="1"/>
    <col min="15105" max="15105" width="18.140625" bestFit="1" customWidth="1"/>
    <col min="15106" max="15106" width="12.5703125" bestFit="1" customWidth="1"/>
    <col min="15107" max="15107" width="24.85546875" bestFit="1" customWidth="1"/>
    <col min="15108" max="15108" width="12.140625" bestFit="1" customWidth="1"/>
    <col min="15109" max="15109" width="15.5703125" bestFit="1" customWidth="1"/>
    <col min="15110" max="15110" width="19.5703125" bestFit="1" customWidth="1"/>
    <col min="15111" max="15360" width="21.7109375" customWidth="1"/>
    <col min="15361" max="15361" width="18.140625" bestFit="1" customWidth="1"/>
    <col min="15362" max="15362" width="12.5703125" bestFit="1" customWidth="1"/>
    <col min="15363" max="15363" width="24.85546875" bestFit="1" customWidth="1"/>
    <col min="15364" max="15364" width="12.140625" bestFit="1" customWidth="1"/>
    <col min="15365" max="15365" width="15.5703125" bestFit="1" customWidth="1"/>
    <col min="15366" max="15366" width="19.5703125" bestFit="1" customWidth="1"/>
    <col min="15367" max="15616" width="21.7109375" customWidth="1"/>
    <col min="15617" max="15617" width="18.140625" bestFit="1" customWidth="1"/>
    <col min="15618" max="15618" width="12.5703125" bestFit="1" customWidth="1"/>
    <col min="15619" max="15619" width="24.85546875" bestFit="1" customWidth="1"/>
    <col min="15620" max="15620" width="12.140625" bestFit="1" customWidth="1"/>
    <col min="15621" max="15621" width="15.5703125" bestFit="1" customWidth="1"/>
    <col min="15622" max="15622" width="19.5703125" bestFit="1" customWidth="1"/>
    <col min="15623" max="15872" width="21.7109375" customWidth="1"/>
    <col min="15873" max="15873" width="18.140625" bestFit="1" customWidth="1"/>
    <col min="15874" max="15874" width="12.5703125" bestFit="1" customWidth="1"/>
    <col min="15875" max="15875" width="24.85546875" bestFit="1" customWidth="1"/>
    <col min="15876" max="15876" width="12.140625" bestFit="1" customWidth="1"/>
    <col min="15877" max="15877" width="15.5703125" bestFit="1" customWidth="1"/>
    <col min="15878" max="15878" width="19.5703125" bestFit="1" customWidth="1"/>
    <col min="15879" max="16128" width="21.7109375" customWidth="1"/>
    <col min="16129" max="16129" width="18.140625" bestFit="1" customWidth="1"/>
    <col min="16130" max="16130" width="12.5703125" bestFit="1" customWidth="1"/>
    <col min="16131" max="16131" width="24.85546875" bestFit="1" customWidth="1"/>
    <col min="16132" max="16132" width="12.140625" bestFit="1" customWidth="1"/>
    <col min="16133" max="16133" width="15.5703125" bestFit="1" customWidth="1"/>
    <col min="16134" max="16134" width="19.5703125" bestFit="1" customWidth="1"/>
    <col min="16135" max="16384" width="21.7109375" customWidth="1"/>
  </cols>
  <sheetData>
    <row r="1" spans="1:6" ht="39" x14ac:dyDescent="0.25">
      <c r="A1" s="27" t="s">
        <v>468</v>
      </c>
      <c r="B1" s="27" t="s">
        <v>443</v>
      </c>
      <c r="C1" s="28" t="s">
        <v>444</v>
      </c>
      <c r="D1" s="29" t="s">
        <v>504</v>
      </c>
      <c r="E1" s="29" t="s">
        <v>445</v>
      </c>
      <c r="F1" s="29" t="s">
        <v>446</v>
      </c>
    </row>
    <row r="2" spans="1:6" x14ac:dyDescent="0.25">
      <c r="A2" s="30"/>
      <c r="C2" s="30"/>
      <c r="D2" s="30"/>
      <c r="E2" s="30"/>
    </row>
    <row r="3" spans="1:6" x14ac:dyDescent="0.25">
      <c r="A3" s="34" t="s">
        <v>449</v>
      </c>
      <c r="B3" s="32" t="s">
        <v>450</v>
      </c>
      <c r="C3" s="34" t="s">
        <v>451</v>
      </c>
      <c r="D3" s="33">
        <v>15.5</v>
      </c>
      <c r="E3" s="20">
        <v>261.14999999999998</v>
      </c>
      <c r="F3" s="20">
        <f t="shared" ref="F3:F10" si="0">D3*E3</f>
        <v>4047.8249999999998</v>
      </c>
    </row>
    <row r="4" spans="1:6" x14ac:dyDescent="0.25">
      <c r="A4" s="31" t="s">
        <v>460</v>
      </c>
      <c r="B4" s="32" t="s">
        <v>461</v>
      </c>
      <c r="C4" s="31" t="s">
        <v>462</v>
      </c>
      <c r="D4" s="35">
        <v>252</v>
      </c>
      <c r="E4" s="20">
        <v>107.68</v>
      </c>
      <c r="F4" s="20">
        <f t="shared" si="0"/>
        <v>27135.360000000001</v>
      </c>
    </row>
    <row r="5" spans="1:6" x14ac:dyDescent="0.25">
      <c r="A5" s="34" t="s">
        <v>460</v>
      </c>
      <c r="B5" s="32" t="s">
        <v>463</v>
      </c>
      <c r="C5" s="34" t="s">
        <v>464</v>
      </c>
      <c r="D5" s="35">
        <v>251</v>
      </c>
      <c r="E5" s="20">
        <v>107.68</v>
      </c>
      <c r="F5" s="20">
        <f t="shared" si="0"/>
        <v>27027.68</v>
      </c>
    </row>
    <row r="6" spans="1:6" x14ac:dyDescent="0.25">
      <c r="A6" s="31" t="s">
        <v>457</v>
      </c>
      <c r="B6" s="32" t="s">
        <v>458</v>
      </c>
      <c r="C6" s="31" t="s">
        <v>459</v>
      </c>
      <c r="D6" s="35">
        <v>17</v>
      </c>
      <c r="E6" s="20">
        <v>107.68</v>
      </c>
      <c r="F6" s="20">
        <f t="shared" si="0"/>
        <v>1830.5600000000002</v>
      </c>
    </row>
    <row r="7" spans="1:6" x14ac:dyDescent="0.25">
      <c r="A7" s="31" t="s">
        <v>452</v>
      </c>
      <c r="B7" s="32" t="s">
        <v>453</v>
      </c>
      <c r="C7" s="31" t="s">
        <v>454</v>
      </c>
      <c r="D7" s="35">
        <v>268</v>
      </c>
      <c r="E7" s="20">
        <v>107.68</v>
      </c>
      <c r="F7" s="20">
        <f t="shared" si="0"/>
        <v>28858.240000000002</v>
      </c>
    </row>
    <row r="8" spans="1:6" x14ac:dyDescent="0.25">
      <c r="A8" s="31" t="s">
        <v>452</v>
      </c>
      <c r="B8" s="32" t="s">
        <v>455</v>
      </c>
      <c r="C8" s="31" t="s">
        <v>456</v>
      </c>
      <c r="D8" s="35">
        <v>332</v>
      </c>
      <c r="E8" s="20">
        <v>107.68</v>
      </c>
      <c r="F8" s="20">
        <f t="shared" si="0"/>
        <v>35749.760000000002</v>
      </c>
    </row>
    <row r="9" spans="1:6" x14ac:dyDescent="0.25">
      <c r="A9" s="31" t="s">
        <v>447</v>
      </c>
      <c r="B9" s="32" t="s">
        <v>505</v>
      </c>
      <c r="C9" s="31" t="s">
        <v>448</v>
      </c>
      <c r="D9" s="33">
        <v>82</v>
      </c>
      <c r="E9" s="20">
        <v>107.68</v>
      </c>
      <c r="F9" s="20">
        <f t="shared" si="0"/>
        <v>8829.76</v>
      </c>
    </row>
    <row r="10" spans="1:6" x14ac:dyDescent="0.25">
      <c r="A10" s="34" t="s">
        <v>465</v>
      </c>
      <c r="B10" s="32" t="s">
        <v>466</v>
      </c>
      <c r="C10" s="34" t="s">
        <v>467</v>
      </c>
      <c r="D10" s="36">
        <v>122.5</v>
      </c>
      <c r="E10" s="20">
        <v>107.68</v>
      </c>
      <c r="F10" s="20">
        <f t="shared" si="0"/>
        <v>13190.800000000001</v>
      </c>
    </row>
    <row r="11" spans="1:6" x14ac:dyDescent="0.25">
      <c r="F11" s="20">
        <f>SUM(F3:F10)</f>
        <v>146669.98500000002</v>
      </c>
    </row>
  </sheetData>
  <sortState ref="A3:F10">
    <sortCondition ref="A3:A10"/>
    <sortCondition ref="B3:B10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2"/>
  <sheetViews>
    <sheetView workbookViewId="0">
      <selection activeCell="C4" sqref="C4"/>
    </sheetView>
  </sheetViews>
  <sheetFormatPr defaultRowHeight="15" x14ac:dyDescent="0.25"/>
  <cols>
    <col min="1" max="1" width="5" bestFit="1" customWidth="1"/>
    <col min="2" max="2" width="34.140625" bestFit="1" customWidth="1"/>
    <col min="3" max="3" width="33.140625" bestFit="1" customWidth="1"/>
    <col min="4" max="4" width="33.7109375" bestFit="1" customWidth="1"/>
  </cols>
  <sheetData>
    <row r="3" spans="1:4" x14ac:dyDescent="0.25">
      <c r="A3" t="s">
        <v>501</v>
      </c>
      <c r="B3" t="s">
        <v>500</v>
      </c>
      <c r="C3" t="s">
        <v>499</v>
      </c>
      <c r="D3" t="s">
        <v>498</v>
      </c>
    </row>
    <row r="4" spans="1:4" x14ac:dyDescent="0.25">
      <c r="A4" t="s">
        <v>179</v>
      </c>
      <c r="B4" t="s">
        <v>0</v>
      </c>
      <c r="C4">
        <v>0</v>
      </c>
      <c r="D4">
        <v>0</v>
      </c>
    </row>
    <row r="5" spans="1:4" x14ac:dyDescent="0.25">
      <c r="A5" t="s">
        <v>180</v>
      </c>
      <c r="B5" t="s">
        <v>1</v>
      </c>
      <c r="C5">
        <v>3242</v>
      </c>
      <c r="D5">
        <v>4554.5</v>
      </c>
    </row>
    <row r="6" spans="1:4" x14ac:dyDescent="0.25">
      <c r="A6" t="s">
        <v>181</v>
      </c>
      <c r="B6" t="s">
        <v>2</v>
      </c>
      <c r="C6">
        <v>619</v>
      </c>
      <c r="D6">
        <v>776.5</v>
      </c>
    </row>
    <row r="7" spans="1:4" x14ac:dyDescent="0.25">
      <c r="A7" t="s">
        <v>182</v>
      </c>
      <c r="B7" t="s">
        <v>3</v>
      </c>
      <c r="C7">
        <v>582</v>
      </c>
      <c r="D7">
        <v>615</v>
      </c>
    </row>
    <row r="8" spans="1:4" x14ac:dyDescent="0.25">
      <c r="A8" t="s">
        <v>183</v>
      </c>
      <c r="B8" t="s">
        <v>4</v>
      </c>
      <c r="C8">
        <v>0</v>
      </c>
      <c r="D8">
        <v>0</v>
      </c>
    </row>
    <row r="9" spans="1:4" x14ac:dyDescent="0.25">
      <c r="A9" t="s">
        <v>184</v>
      </c>
      <c r="B9" t="s">
        <v>5</v>
      </c>
      <c r="C9">
        <v>0</v>
      </c>
      <c r="D9">
        <v>0</v>
      </c>
    </row>
    <row r="10" spans="1:4" x14ac:dyDescent="0.25">
      <c r="A10" t="s">
        <v>185</v>
      </c>
      <c r="B10" t="s">
        <v>6</v>
      </c>
      <c r="C10">
        <v>828</v>
      </c>
      <c r="D10">
        <v>1063.5</v>
      </c>
    </row>
    <row r="11" spans="1:4" x14ac:dyDescent="0.25">
      <c r="A11" t="s">
        <v>186</v>
      </c>
      <c r="B11" t="s">
        <v>7</v>
      </c>
      <c r="C11">
        <v>0</v>
      </c>
      <c r="D11">
        <v>0</v>
      </c>
    </row>
    <row r="12" spans="1:4" x14ac:dyDescent="0.25">
      <c r="A12" t="s">
        <v>187</v>
      </c>
      <c r="B12" t="s">
        <v>8</v>
      </c>
      <c r="C12">
        <v>0</v>
      </c>
      <c r="D12">
        <v>0</v>
      </c>
    </row>
    <row r="13" spans="1:4" x14ac:dyDescent="0.25">
      <c r="A13" t="s">
        <v>188</v>
      </c>
      <c r="B13" t="s">
        <v>9</v>
      </c>
      <c r="C13">
        <v>0</v>
      </c>
      <c r="D13">
        <v>0</v>
      </c>
    </row>
    <row r="14" spans="1:4" x14ac:dyDescent="0.25">
      <c r="A14" t="s">
        <v>189</v>
      </c>
      <c r="B14" t="s">
        <v>10</v>
      </c>
      <c r="C14">
        <v>0</v>
      </c>
      <c r="D14">
        <v>0</v>
      </c>
    </row>
    <row r="15" spans="1:4" x14ac:dyDescent="0.25">
      <c r="A15" t="s">
        <v>190</v>
      </c>
      <c r="B15" t="s">
        <v>11</v>
      </c>
      <c r="C15">
        <v>0</v>
      </c>
      <c r="D15">
        <v>0</v>
      </c>
    </row>
    <row r="16" spans="1:4" x14ac:dyDescent="0.25">
      <c r="A16" t="s">
        <v>191</v>
      </c>
      <c r="B16" t="s">
        <v>12</v>
      </c>
      <c r="C16">
        <v>0</v>
      </c>
      <c r="D16">
        <v>0</v>
      </c>
    </row>
    <row r="17" spans="1:4" x14ac:dyDescent="0.25">
      <c r="A17" t="s">
        <v>192</v>
      </c>
      <c r="B17" t="s">
        <v>13</v>
      </c>
      <c r="C17">
        <v>0</v>
      </c>
      <c r="D17">
        <v>0</v>
      </c>
    </row>
    <row r="18" spans="1:4" x14ac:dyDescent="0.25">
      <c r="A18" t="s">
        <v>193</v>
      </c>
      <c r="B18" t="s">
        <v>14</v>
      </c>
      <c r="C18">
        <v>231</v>
      </c>
      <c r="D18">
        <v>1004.5</v>
      </c>
    </row>
    <row r="19" spans="1:4" x14ac:dyDescent="0.25">
      <c r="A19" t="s">
        <v>194</v>
      </c>
      <c r="B19" t="s">
        <v>15</v>
      </c>
      <c r="C19">
        <v>0</v>
      </c>
      <c r="D19">
        <v>0</v>
      </c>
    </row>
    <row r="20" spans="1:4" x14ac:dyDescent="0.25">
      <c r="A20" t="s">
        <v>195</v>
      </c>
      <c r="B20" t="s">
        <v>16</v>
      </c>
      <c r="C20">
        <v>0</v>
      </c>
      <c r="D20">
        <v>0</v>
      </c>
    </row>
    <row r="21" spans="1:4" x14ac:dyDescent="0.25">
      <c r="A21" t="s">
        <v>196</v>
      </c>
      <c r="B21" t="s">
        <v>17</v>
      </c>
      <c r="C21">
        <v>0</v>
      </c>
      <c r="D21">
        <v>0</v>
      </c>
    </row>
    <row r="22" spans="1:4" x14ac:dyDescent="0.25">
      <c r="A22" t="s">
        <v>197</v>
      </c>
      <c r="B22" t="s">
        <v>18</v>
      </c>
      <c r="C22">
        <v>0</v>
      </c>
      <c r="D22">
        <v>0</v>
      </c>
    </row>
    <row r="23" spans="1:4" x14ac:dyDescent="0.25">
      <c r="A23" t="s">
        <v>198</v>
      </c>
      <c r="B23" t="s">
        <v>19</v>
      </c>
      <c r="C23">
        <v>0</v>
      </c>
      <c r="D23">
        <v>0</v>
      </c>
    </row>
    <row r="24" spans="1:4" x14ac:dyDescent="0.25">
      <c r="A24" t="s">
        <v>199</v>
      </c>
      <c r="B24" t="s">
        <v>20</v>
      </c>
      <c r="C24">
        <v>0</v>
      </c>
      <c r="D24">
        <v>0</v>
      </c>
    </row>
    <row r="25" spans="1:4" x14ac:dyDescent="0.25">
      <c r="A25" t="s">
        <v>200</v>
      </c>
      <c r="B25" t="s">
        <v>21</v>
      </c>
      <c r="C25">
        <v>0</v>
      </c>
      <c r="D25">
        <v>0</v>
      </c>
    </row>
    <row r="26" spans="1:4" x14ac:dyDescent="0.25">
      <c r="A26" t="s">
        <v>201</v>
      </c>
      <c r="B26" t="s">
        <v>22</v>
      </c>
      <c r="C26">
        <v>0</v>
      </c>
      <c r="D26">
        <v>0</v>
      </c>
    </row>
    <row r="27" spans="1:4" x14ac:dyDescent="0.25">
      <c r="A27" t="s">
        <v>202</v>
      </c>
      <c r="B27" t="s">
        <v>23</v>
      </c>
      <c r="C27">
        <v>0</v>
      </c>
      <c r="D27">
        <v>0</v>
      </c>
    </row>
    <row r="28" spans="1:4" x14ac:dyDescent="0.25">
      <c r="A28" t="s">
        <v>203</v>
      </c>
      <c r="B28" t="s">
        <v>24</v>
      </c>
      <c r="C28">
        <v>0</v>
      </c>
      <c r="D28">
        <v>0</v>
      </c>
    </row>
    <row r="29" spans="1:4" x14ac:dyDescent="0.25">
      <c r="A29" t="s">
        <v>204</v>
      </c>
      <c r="B29" t="s">
        <v>25</v>
      </c>
      <c r="C29">
        <v>0</v>
      </c>
      <c r="D29">
        <v>0</v>
      </c>
    </row>
    <row r="30" spans="1:4" x14ac:dyDescent="0.25">
      <c r="A30" t="s">
        <v>205</v>
      </c>
      <c r="B30" t="s">
        <v>26</v>
      </c>
      <c r="C30">
        <v>0</v>
      </c>
      <c r="D30">
        <v>0</v>
      </c>
    </row>
    <row r="31" spans="1:4" x14ac:dyDescent="0.25">
      <c r="A31" t="s">
        <v>206</v>
      </c>
      <c r="B31" t="s">
        <v>27</v>
      </c>
      <c r="C31">
        <v>77</v>
      </c>
      <c r="D31">
        <v>82</v>
      </c>
    </row>
    <row r="32" spans="1:4" x14ac:dyDescent="0.25">
      <c r="A32" t="s">
        <v>207</v>
      </c>
      <c r="B32" t="s">
        <v>28</v>
      </c>
      <c r="C32">
        <v>0</v>
      </c>
      <c r="D32">
        <v>0</v>
      </c>
    </row>
    <row r="33" spans="1:4" x14ac:dyDescent="0.25">
      <c r="A33" t="s">
        <v>208</v>
      </c>
      <c r="B33" t="s">
        <v>29</v>
      </c>
      <c r="C33">
        <v>0</v>
      </c>
      <c r="D33">
        <v>0</v>
      </c>
    </row>
    <row r="34" spans="1:4" x14ac:dyDescent="0.25">
      <c r="A34" t="s">
        <v>209</v>
      </c>
      <c r="B34" t="s">
        <v>30</v>
      </c>
      <c r="C34">
        <v>0</v>
      </c>
      <c r="D34">
        <v>0</v>
      </c>
    </row>
    <row r="35" spans="1:4" x14ac:dyDescent="0.25">
      <c r="A35" t="s">
        <v>210</v>
      </c>
      <c r="B35" t="s">
        <v>31</v>
      </c>
      <c r="C35">
        <v>0</v>
      </c>
      <c r="D35">
        <v>0</v>
      </c>
    </row>
    <row r="36" spans="1:4" x14ac:dyDescent="0.25">
      <c r="A36" t="s">
        <v>211</v>
      </c>
      <c r="B36" t="s">
        <v>32</v>
      </c>
      <c r="C36">
        <v>0</v>
      </c>
      <c r="D36">
        <v>0</v>
      </c>
    </row>
    <row r="37" spans="1:4" x14ac:dyDescent="0.25">
      <c r="A37" t="s">
        <v>212</v>
      </c>
      <c r="B37" t="s">
        <v>33</v>
      </c>
      <c r="C37">
        <v>0</v>
      </c>
      <c r="D37">
        <v>0</v>
      </c>
    </row>
    <row r="38" spans="1:4" x14ac:dyDescent="0.25">
      <c r="A38" t="s">
        <v>213</v>
      </c>
      <c r="B38" t="s">
        <v>34</v>
      </c>
      <c r="C38">
        <v>0</v>
      </c>
      <c r="D38">
        <v>0</v>
      </c>
    </row>
    <row r="39" spans="1:4" x14ac:dyDescent="0.25">
      <c r="A39" t="s">
        <v>214</v>
      </c>
      <c r="B39" t="s">
        <v>35</v>
      </c>
      <c r="C39">
        <v>0</v>
      </c>
      <c r="D39">
        <v>0</v>
      </c>
    </row>
    <row r="40" spans="1:4" x14ac:dyDescent="0.25">
      <c r="A40" t="s">
        <v>215</v>
      </c>
      <c r="B40" t="s">
        <v>36</v>
      </c>
      <c r="C40">
        <v>0</v>
      </c>
      <c r="D40">
        <v>0</v>
      </c>
    </row>
    <row r="41" spans="1:4" x14ac:dyDescent="0.25">
      <c r="A41" t="s">
        <v>216</v>
      </c>
      <c r="B41" t="s">
        <v>37</v>
      </c>
      <c r="C41">
        <v>0</v>
      </c>
      <c r="D41">
        <v>0</v>
      </c>
    </row>
    <row r="42" spans="1:4" x14ac:dyDescent="0.25">
      <c r="A42" t="s">
        <v>217</v>
      </c>
      <c r="B42" t="s">
        <v>38</v>
      </c>
      <c r="C42">
        <v>0</v>
      </c>
      <c r="D42">
        <v>0</v>
      </c>
    </row>
    <row r="43" spans="1:4" x14ac:dyDescent="0.25">
      <c r="A43" t="s">
        <v>218</v>
      </c>
      <c r="B43" t="s">
        <v>39</v>
      </c>
      <c r="C43">
        <v>0</v>
      </c>
      <c r="D43">
        <v>0</v>
      </c>
    </row>
    <row r="44" spans="1:4" x14ac:dyDescent="0.25">
      <c r="A44" t="s">
        <v>219</v>
      </c>
      <c r="B44" t="s">
        <v>40</v>
      </c>
      <c r="C44">
        <v>0</v>
      </c>
      <c r="D44">
        <v>0</v>
      </c>
    </row>
    <row r="45" spans="1:4" x14ac:dyDescent="0.25">
      <c r="A45" t="s">
        <v>220</v>
      </c>
      <c r="B45" t="s">
        <v>41</v>
      </c>
      <c r="C45">
        <v>0</v>
      </c>
      <c r="D45">
        <v>604</v>
      </c>
    </row>
    <row r="46" spans="1:4" x14ac:dyDescent="0.25">
      <c r="A46" t="s">
        <v>221</v>
      </c>
      <c r="B46" t="s">
        <v>42</v>
      </c>
      <c r="C46">
        <v>294</v>
      </c>
      <c r="D46">
        <v>310.5</v>
      </c>
    </row>
    <row r="47" spans="1:4" x14ac:dyDescent="0.25">
      <c r="A47" t="s">
        <v>222</v>
      </c>
      <c r="B47" t="s">
        <v>43</v>
      </c>
      <c r="C47">
        <v>0</v>
      </c>
      <c r="D47">
        <v>0</v>
      </c>
    </row>
    <row r="48" spans="1:4" x14ac:dyDescent="0.25">
      <c r="A48" t="s">
        <v>223</v>
      </c>
      <c r="B48" t="s">
        <v>44</v>
      </c>
      <c r="C48">
        <v>0</v>
      </c>
      <c r="D48">
        <v>0</v>
      </c>
    </row>
    <row r="49" spans="1:4" x14ac:dyDescent="0.25">
      <c r="A49" t="s">
        <v>224</v>
      </c>
      <c r="B49" t="s">
        <v>45</v>
      </c>
      <c r="C49">
        <v>0</v>
      </c>
      <c r="D49">
        <v>0</v>
      </c>
    </row>
    <row r="50" spans="1:4" x14ac:dyDescent="0.25">
      <c r="A50" t="s">
        <v>225</v>
      </c>
      <c r="B50" t="s">
        <v>46</v>
      </c>
      <c r="C50">
        <v>0</v>
      </c>
      <c r="D50">
        <v>0</v>
      </c>
    </row>
    <row r="51" spans="1:4" x14ac:dyDescent="0.25">
      <c r="A51" t="s">
        <v>226</v>
      </c>
      <c r="B51" t="s">
        <v>47</v>
      </c>
      <c r="C51">
        <v>0</v>
      </c>
      <c r="D51">
        <v>0</v>
      </c>
    </row>
    <row r="52" spans="1:4" x14ac:dyDescent="0.25">
      <c r="A52" t="s">
        <v>227</v>
      </c>
      <c r="B52" t="s">
        <v>48</v>
      </c>
      <c r="C52">
        <v>13</v>
      </c>
      <c r="D52">
        <v>15.5</v>
      </c>
    </row>
    <row r="53" spans="1:4" x14ac:dyDescent="0.25">
      <c r="A53" t="s">
        <v>228</v>
      </c>
      <c r="B53" t="s">
        <v>49</v>
      </c>
      <c r="C53">
        <v>0</v>
      </c>
      <c r="D53">
        <v>0</v>
      </c>
    </row>
    <row r="54" spans="1:4" x14ac:dyDescent="0.25">
      <c r="A54" t="s">
        <v>229</v>
      </c>
      <c r="B54" t="s">
        <v>50</v>
      </c>
      <c r="C54">
        <v>0</v>
      </c>
      <c r="D54">
        <v>0</v>
      </c>
    </row>
    <row r="55" spans="1:4" x14ac:dyDescent="0.25">
      <c r="A55" t="s">
        <v>230</v>
      </c>
      <c r="B55" t="s">
        <v>51</v>
      </c>
      <c r="C55">
        <v>0</v>
      </c>
      <c r="D55">
        <v>0</v>
      </c>
    </row>
    <row r="56" spans="1:4" x14ac:dyDescent="0.25">
      <c r="A56" t="s">
        <v>231</v>
      </c>
      <c r="B56" t="s">
        <v>52</v>
      </c>
      <c r="C56">
        <v>2571</v>
      </c>
      <c r="D56">
        <v>3805.5</v>
      </c>
    </row>
    <row r="57" spans="1:4" x14ac:dyDescent="0.25">
      <c r="A57" t="s">
        <v>232</v>
      </c>
      <c r="B57" t="s">
        <v>53</v>
      </c>
      <c r="C57">
        <v>0</v>
      </c>
      <c r="D57">
        <v>0</v>
      </c>
    </row>
    <row r="58" spans="1:4" x14ac:dyDescent="0.25">
      <c r="A58" t="s">
        <v>233</v>
      </c>
      <c r="B58" t="s">
        <v>54</v>
      </c>
      <c r="C58">
        <v>0</v>
      </c>
      <c r="D58">
        <v>0</v>
      </c>
    </row>
    <row r="59" spans="1:4" x14ac:dyDescent="0.25">
      <c r="A59" t="s">
        <v>234</v>
      </c>
      <c r="B59" t="s">
        <v>55</v>
      </c>
      <c r="C59">
        <v>0</v>
      </c>
      <c r="D59">
        <v>0</v>
      </c>
    </row>
    <row r="60" spans="1:4" x14ac:dyDescent="0.25">
      <c r="A60" t="s">
        <v>235</v>
      </c>
      <c r="B60" t="s">
        <v>56</v>
      </c>
      <c r="C60">
        <v>0</v>
      </c>
      <c r="D60">
        <v>0</v>
      </c>
    </row>
    <row r="61" spans="1:4" x14ac:dyDescent="0.25">
      <c r="A61" t="s">
        <v>236</v>
      </c>
      <c r="B61" t="s">
        <v>57</v>
      </c>
      <c r="C61">
        <v>0</v>
      </c>
      <c r="D61">
        <v>0</v>
      </c>
    </row>
    <row r="62" spans="1:4" x14ac:dyDescent="0.25">
      <c r="A62" t="s">
        <v>237</v>
      </c>
      <c r="B62" t="s">
        <v>58</v>
      </c>
      <c r="C62">
        <v>0</v>
      </c>
      <c r="D62">
        <v>0</v>
      </c>
    </row>
    <row r="63" spans="1:4" x14ac:dyDescent="0.25">
      <c r="A63" t="s">
        <v>238</v>
      </c>
      <c r="B63" t="s">
        <v>59</v>
      </c>
      <c r="C63">
        <v>0</v>
      </c>
      <c r="D63">
        <v>0</v>
      </c>
    </row>
    <row r="64" spans="1:4" x14ac:dyDescent="0.25">
      <c r="A64" t="s">
        <v>239</v>
      </c>
      <c r="B64" t="s">
        <v>60</v>
      </c>
      <c r="C64">
        <v>0</v>
      </c>
      <c r="D64">
        <v>0</v>
      </c>
    </row>
    <row r="65" spans="1:4" x14ac:dyDescent="0.25">
      <c r="A65" t="s">
        <v>240</v>
      </c>
      <c r="B65" t="s">
        <v>61</v>
      </c>
      <c r="C65">
        <v>0</v>
      </c>
      <c r="D65">
        <v>0</v>
      </c>
    </row>
    <row r="66" spans="1:4" x14ac:dyDescent="0.25">
      <c r="A66" t="s">
        <v>241</v>
      </c>
      <c r="B66" t="s">
        <v>62</v>
      </c>
      <c r="C66">
        <v>0</v>
      </c>
      <c r="D66">
        <v>0</v>
      </c>
    </row>
    <row r="67" spans="1:4" x14ac:dyDescent="0.25">
      <c r="A67" t="s">
        <v>242</v>
      </c>
      <c r="B67" t="s">
        <v>63</v>
      </c>
      <c r="C67">
        <v>0</v>
      </c>
      <c r="D67">
        <v>0</v>
      </c>
    </row>
    <row r="68" spans="1:4" x14ac:dyDescent="0.25">
      <c r="A68" t="s">
        <v>243</v>
      </c>
      <c r="B68" t="s">
        <v>64</v>
      </c>
      <c r="C68">
        <v>0</v>
      </c>
      <c r="D68">
        <v>0</v>
      </c>
    </row>
    <row r="69" spans="1:4" x14ac:dyDescent="0.25">
      <c r="A69" t="s">
        <v>244</v>
      </c>
      <c r="B69" t="s">
        <v>65</v>
      </c>
      <c r="C69">
        <v>0</v>
      </c>
      <c r="D69">
        <v>0</v>
      </c>
    </row>
    <row r="70" spans="1:4" x14ac:dyDescent="0.25">
      <c r="A70" t="s">
        <v>245</v>
      </c>
      <c r="B70" t="s">
        <v>66</v>
      </c>
      <c r="C70">
        <v>558</v>
      </c>
      <c r="D70">
        <v>600</v>
      </c>
    </row>
    <row r="71" spans="1:4" x14ac:dyDescent="0.25">
      <c r="A71" t="s">
        <v>246</v>
      </c>
      <c r="B71" t="s">
        <v>67</v>
      </c>
      <c r="C71">
        <v>0</v>
      </c>
      <c r="D71">
        <v>0</v>
      </c>
    </row>
    <row r="72" spans="1:4" x14ac:dyDescent="0.25">
      <c r="A72" t="s">
        <v>247</v>
      </c>
      <c r="B72" t="s">
        <v>68</v>
      </c>
      <c r="C72">
        <v>0</v>
      </c>
      <c r="D72">
        <v>0</v>
      </c>
    </row>
    <row r="73" spans="1:4" x14ac:dyDescent="0.25">
      <c r="A73" t="s">
        <v>248</v>
      </c>
      <c r="B73" t="s">
        <v>69</v>
      </c>
      <c r="C73">
        <v>0</v>
      </c>
      <c r="D73">
        <v>0</v>
      </c>
    </row>
    <row r="74" spans="1:4" x14ac:dyDescent="0.25">
      <c r="A74" t="s">
        <v>249</v>
      </c>
      <c r="B74" t="s">
        <v>70</v>
      </c>
      <c r="C74">
        <v>0</v>
      </c>
      <c r="D74">
        <v>0</v>
      </c>
    </row>
    <row r="75" spans="1:4" x14ac:dyDescent="0.25">
      <c r="A75" t="s">
        <v>250</v>
      </c>
      <c r="B75" t="s">
        <v>71</v>
      </c>
      <c r="C75">
        <v>16</v>
      </c>
      <c r="D75">
        <v>17</v>
      </c>
    </row>
    <row r="76" spans="1:4" x14ac:dyDescent="0.25">
      <c r="A76" t="s">
        <v>251</v>
      </c>
      <c r="B76" t="s">
        <v>72</v>
      </c>
      <c r="C76">
        <v>0</v>
      </c>
      <c r="D76">
        <v>0</v>
      </c>
    </row>
    <row r="77" spans="1:4" x14ac:dyDescent="0.25">
      <c r="A77" t="s">
        <v>252</v>
      </c>
      <c r="B77" t="s">
        <v>73</v>
      </c>
      <c r="C77">
        <v>0</v>
      </c>
      <c r="D77">
        <v>0</v>
      </c>
    </row>
    <row r="78" spans="1:4" x14ac:dyDescent="0.25">
      <c r="A78" t="s">
        <v>253</v>
      </c>
      <c r="B78" t="s">
        <v>74</v>
      </c>
      <c r="C78">
        <v>0</v>
      </c>
      <c r="D78">
        <v>0</v>
      </c>
    </row>
    <row r="79" spans="1:4" x14ac:dyDescent="0.25">
      <c r="A79" t="s">
        <v>254</v>
      </c>
      <c r="B79" t="s">
        <v>75</v>
      </c>
      <c r="C79">
        <v>0</v>
      </c>
      <c r="D79">
        <v>0</v>
      </c>
    </row>
    <row r="80" spans="1:4" x14ac:dyDescent="0.25">
      <c r="A80" t="s">
        <v>255</v>
      </c>
      <c r="B80" t="s">
        <v>76</v>
      </c>
      <c r="C80">
        <v>0</v>
      </c>
      <c r="D80">
        <v>0</v>
      </c>
    </row>
    <row r="81" spans="1:4" x14ac:dyDescent="0.25">
      <c r="A81" t="s">
        <v>256</v>
      </c>
      <c r="B81" t="s">
        <v>77</v>
      </c>
      <c r="C81">
        <v>477</v>
      </c>
      <c r="D81">
        <v>634</v>
      </c>
    </row>
    <row r="82" spans="1:4" x14ac:dyDescent="0.25">
      <c r="A82" t="s">
        <v>257</v>
      </c>
      <c r="B82" t="s">
        <v>78</v>
      </c>
      <c r="C82">
        <v>0</v>
      </c>
      <c r="D82">
        <v>0</v>
      </c>
    </row>
    <row r="83" spans="1:4" x14ac:dyDescent="0.25">
      <c r="A83" t="s">
        <v>258</v>
      </c>
      <c r="B83" t="s">
        <v>79</v>
      </c>
      <c r="C83">
        <v>0</v>
      </c>
      <c r="D83">
        <v>0</v>
      </c>
    </row>
    <row r="84" spans="1:4" x14ac:dyDescent="0.25">
      <c r="A84" t="s">
        <v>259</v>
      </c>
      <c r="B84" t="s">
        <v>80</v>
      </c>
      <c r="C84">
        <v>0</v>
      </c>
      <c r="D84">
        <v>0</v>
      </c>
    </row>
    <row r="85" spans="1:4" x14ac:dyDescent="0.25">
      <c r="A85" t="s">
        <v>260</v>
      </c>
      <c r="B85" t="s">
        <v>81</v>
      </c>
      <c r="C85">
        <v>0</v>
      </c>
      <c r="D85">
        <v>0</v>
      </c>
    </row>
    <row r="86" spans="1:4" x14ac:dyDescent="0.25">
      <c r="A86" t="s">
        <v>261</v>
      </c>
      <c r="B86" t="s">
        <v>82</v>
      </c>
      <c r="C86">
        <v>0</v>
      </c>
      <c r="D86">
        <v>0</v>
      </c>
    </row>
    <row r="87" spans="1:4" x14ac:dyDescent="0.25">
      <c r="A87" t="s">
        <v>262</v>
      </c>
      <c r="B87" t="s">
        <v>83</v>
      </c>
      <c r="C87">
        <v>0</v>
      </c>
      <c r="D87">
        <v>0</v>
      </c>
    </row>
    <row r="88" spans="1:4" x14ac:dyDescent="0.25">
      <c r="A88" t="s">
        <v>263</v>
      </c>
      <c r="B88" t="s">
        <v>84</v>
      </c>
      <c r="C88">
        <v>0</v>
      </c>
      <c r="D88">
        <v>0</v>
      </c>
    </row>
    <row r="89" spans="1:4" x14ac:dyDescent="0.25">
      <c r="A89" t="s">
        <v>264</v>
      </c>
      <c r="B89" t="s">
        <v>85</v>
      </c>
      <c r="C89">
        <v>0</v>
      </c>
      <c r="D89">
        <v>0</v>
      </c>
    </row>
    <row r="90" spans="1:4" x14ac:dyDescent="0.25">
      <c r="A90" t="s">
        <v>265</v>
      </c>
      <c r="B90" t="s">
        <v>86</v>
      </c>
      <c r="C90">
        <v>251</v>
      </c>
      <c r="D90">
        <v>503</v>
      </c>
    </row>
    <row r="91" spans="1:4" x14ac:dyDescent="0.25">
      <c r="A91" t="s">
        <v>266</v>
      </c>
      <c r="B91" t="s">
        <v>87</v>
      </c>
      <c r="C91">
        <v>0</v>
      </c>
      <c r="D91">
        <v>0</v>
      </c>
    </row>
    <row r="92" spans="1:4" x14ac:dyDescent="0.25">
      <c r="A92" t="s">
        <v>267</v>
      </c>
      <c r="B92" t="s">
        <v>88</v>
      </c>
      <c r="C92">
        <v>0</v>
      </c>
      <c r="D92">
        <v>0</v>
      </c>
    </row>
    <row r="93" spans="1:4" x14ac:dyDescent="0.25">
      <c r="A93" t="s">
        <v>268</v>
      </c>
      <c r="B93" t="s">
        <v>89</v>
      </c>
      <c r="C93">
        <v>663</v>
      </c>
      <c r="D93">
        <v>1703.5</v>
      </c>
    </row>
    <row r="94" spans="1:4" x14ac:dyDescent="0.25">
      <c r="A94" t="s">
        <v>269</v>
      </c>
      <c r="B94" t="s">
        <v>90</v>
      </c>
      <c r="C94">
        <v>0</v>
      </c>
      <c r="D94">
        <v>0</v>
      </c>
    </row>
    <row r="95" spans="1:4" x14ac:dyDescent="0.25">
      <c r="A95" t="s">
        <v>270</v>
      </c>
      <c r="B95" t="s">
        <v>91</v>
      </c>
      <c r="C95">
        <v>0</v>
      </c>
      <c r="D95">
        <v>0</v>
      </c>
    </row>
    <row r="96" spans="1:4" x14ac:dyDescent="0.25">
      <c r="A96" t="s">
        <v>271</v>
      </c>
      <c r="B96" t="s">
        <v>92</v>
      </c>
      <c r="C96">
        <v>0</v>
      </c>
      <c r="D96">
        <v>0</v>
      </c>
    </row>
    <row r="97" spans="1:4" x14ac:dyDescent="0.25">
      <c r="A97" t="s">
        <v>272</v>
      </c>
      <c r="B97" t="s">
        <v>93</v>
      </c>
      <c r="C97">
        <v>0</v>
      </c>
      <c r="D97">
        <v>0</v>
      </c>
    </row>
    <row r="98" spans="1:4" x14ac:dyDescent="0.25">
      <c r="A98" t="s">
        <v>273</v>
      </c>
      <c r="B98" t="s">
        <v>94</v>
      </c>
      <c r="C98">
        <v>0</v>
      </c>
      <c r="D98">
        <v>0</v>
      </c>
    </row>
    <row r="99" spans="1:4" x14ac:dyDescent="0.25">
      <c r="A99" t="s">
        <v>274</v>
      </c>
      <c r="B99" t="s">
        <v>95</v>
      </c>
      <c r="C99">
        <v>0</v>
      </c>
      <c r="D99">
        <v>0</v>
      </c>
    </row>
    <row r="100" spans="1:4" x14ac:dyDescent="0.25">
      <c r="A100" t="s">
        <v>275</v>
      </c>
      <c r="B100" t="s">
        <v>96</v>
      </c>
      <c r="C100">
        <v>0</v>
      </c>
      <c r="D100">
        <v>0</v>
      </c>
    </row>
    <row r="101" spans="1:4" x14ac:dyDescent="0.25">
      <c r="A101" t="s">
        <v>276</v>
      </c>
      <c r="B101" t="s">
        <v>97</v>
      </c>
      <c r="C101">
        <v>0</v>
      </c>
      <c r="D101">
        <v>0</v>
      </c>
    </row>
    <row r="102" spans="1:4" x14ac:dyDescent="0.25">
      <c r="A102" t="s">
        <v>277</v>
      </c>
      <c r="B102" t="s">
        <v>98</v>
      </c>
      <c r="C102">
        <v>0</v>
      </c>
      <c r="D102">
        <v>0</v>
      </c>
    </row>
    <row r="103" spans="1:4" x14ac:dyDescent="0.25">
      <c r="A103" t="s">
        <v>278</v>
      </c>
      <c r="B103" t="s">
        <v>99</v>
      </c>
      <c r="C103">
        <v>0</v>
      </c>
      <c r="D103">
        <v>0</v>
      </c>
    </row>
    <row r="104" spans="1:4" x14ac:dyDescent="0.25">
      <c r="A104" t="s">
        <v>279</v>
      </c>
      <c r="B104" t="s">
        <v>100</v>
      </c>
      <c r="C104">
        <v>0</v>
      </c>
      <c r="D104">
        <v>0</v>
      </c>
    </row>
    <row r="105" spans="1:4" x14ac:dyDescent="0.25">
      <c r="A105" t="s">
        <v>280</v>
      </c>
      <c r="B105" t="s">
        <v>101</v>
      </c>
      <c r="C105">
        <v>0</v>
      </c>
      <c r="D105">
        <v>0</v>
      </c>
    </row>
    <row r="106" spans="1:4" x14ac:dyDescent="0.25">
      <c r="A106" t="s">
        <v>281</v>
      </c>
      <c r="B106" t="s">
        <v>102</v>
      </c>
      <c r="C106">
        <v>0</v>
      </c>
      <c r="D106">
        <v>0</v>
      </c>
    </row>
    <row r="107" spans="1:4" x14ac:dyDescent="0.25">
      <c r="A107" t="s">
        <v>282</v>
      </c>
      <c r="B107" t="s">
        <v>103</v>
      </c>
      <c r="C107">
        <v>0</v>
      </c>
      <c r="D107">
        <v>0</v>
      </c>
    </row>
    <row r="108" spans="1:4" x14ac:dyDescent="0.25">
      <c r="A108" t="s">
        <v>283</v>
      </c>
      <c r="B108" t="s">
        <v>104</v>
      </c>
      <c r="C108">
        <v>0</v>
      </c>
      <c r="D108">
        <v>0</v>
      </c>
    </row>
    <row r="109" spans="1:4" x14ac:dyDescent="0.25">
      <c r="A109" t="s">
        <v>284</v>
      </c>
      <c r="B109" t="s">
        <v>105</v>
      </c>
      <c r="C109">
        <v>0</v>
      </c>
      <c r="D109">
        <v>0</v>
      </c>
    </row>
    <row r="110" spans="1:4" x14ac:dyDescent="0.25">
      <c r="A110" t="s">
        <v>285</v>
      </c>
      <c r="B110" t="s">
        <v>106</v>
      </c>
      <c r="C110">
        <v>0</v>
      </c>
      <c r="D110">
        <v>0</v>
      </c>
    </row>
    <row r="111" spans="1:4" x14ac:dyDescent="0.25">
      <c r="A111" t="s">
        <v>286</v>
      </c>
      <c r="B111" t="s">
        <v>107</v>
      </c>
      <c r="C111">
        <v>645</v>
      </c>
      <c r="D111">
        <v>830</v>
      </c>
    </row>
    <row r="112" spans="1:4" x14ac:dyDescent="0.25">
      <c r="A112" t="s">
        <v>287</v>
      </c>
      <c r="B112" t="s">
        <v>108</v>
      </c>
      <c r="C112">
        <v>0</v>
      </c>
      <c r="D112">
        <v>0</v>
      </c>
    </row>
    <row r="113" spans="1:4" x14ac:dyDescent="0.25">
      <c r="A113" t="s">
        <v>288</v>
      </c>
      <c r="B113" t="s">
        <v>109</v>
      </c>
      <c r="C113">
        <v>0</v>
      </c>
      <c r="D113">
        <v>0</v>
      </c>
    </row>
    <row r="114" spans="1:4" x14ac:dyDescent="0.25">
      <c r="A114" t="s">
        <v>289</v>
      </c>
      <c r="B114" t="s">
        <v>110</v>
      </c>
      <c r="C114">
        <v>0</v>
      </c>
      <c r="D114">
        <v>0</v>
      </c>
    </row>
    <row r="115" spans="1:4" x14ac:dyDescent="0.25">
      <c r="A115" t="s">
        <v>290</v>
      </c>
      <c r="B115" t="s">
        <v>111</v>
      </c>
      <c r="C115">
        <v>0</v>
      </c>
      <c r="D115">
        <v>0</v>
      </c>
    </row>
    <row r="116" spans="1:4" x14ac:dyDescent="0.25">
      <c r="A116" t="s">
        <v>291</v>
      </c>
      <c r="B116" t="s">
        <v>112</v>
      </c>
      <c r="C116">
        <v>0</v>
      </c>
      <c r="D116">
        <v>0</v>
      </c>
    </row>
    <row r="117" spans="1:4" x14ac:dyDescent="0.25">
      <c r="A117" t="s">
        <v>292</v>
      </c>
      <c r="B117" t="s">
        <v>113</v>
      </c>
      <c r="C117">
        <v>0</v>
      </c>
      <c r="D117">
        <v>0</v>
      </c>
    </row>
    <row r="118" spans="1:4" x14ac:dyDescent="0.25">
      <c r="A118" t="s">
        <v>293</v>
      </c>
      <c r="B118" t="s">
        <v>114</v>
      </c>
      <c r="C118">
        <v>0</v>
      </c>
      <c r="D118">
        <v>0</v>
      </c>
    </row>
    <row r="119" spans="1:4" x14ac:dyDescent="0.25">
      <c r="A119" t="s">
        <v>294</v>
      </c>
      <c r="B119" t="s">
        <v>115</v>
      </c>
      <c r="C119">
        <v>0</v>
      </c>
      <c r="D119">
        <v>0</v>
      </c>
    </row>
    <row r="120" spans="1:4" x14ac:dyDescent="0.25">
      <c r="A120" t="s">
        <v>295</v>
      </c>
      <c r="B120" t="s">
        <v>116</v>
      </c>
      <c r="C120">
        <v>0</v>
      </c>
      <c r="D120">
        <v>0</v>
      </c>
    </row>
    <row r="121" spans="1:4" x14ac:dyDescent="0.25">
      <c r="A121" t="s">
        <v>296</v>
      </c>
      <c r="B121" t="s">
        <v>117</v>
      </c>
      <c r="C121">
        <v>0</v>
      </c>
      <c r="D121">
        <v>0</v>
      </c>
    </row>
    <row r="122" spans="1:4" x14ac:dyDescent="0.25">
      <c r="A122" t="s">
        <v>297</v>
      </c>
      <c r="B122" t="s">
        <v>118</v>
      </c>
      <c r="C122">
        <v>0</v>
      </c>
      <c r="D122">
        <v>0</v>
      </c>
    </row>
    <row r="123" spans="1:4" x14ac:dyDescent="0.25">
      <c r="A123" t="s">
        <v>298</v>
      </c>
      <c r="B123" t="s">
        <v>119</v>
      </c>
      <c r="C123">
        <v>0</v>
      </c>
      <c r="D123">
        <v>0</v>
      </c>
    </row>
    <row r="124" spans="1:4" x14ac:dyDescent="0.25">
      <c r="A124" t="s">
        <v>299</v>
      </c>
      <c r="B124" t="s">
        <v>120</v>
      </c>
      <c r="C124">
        <v>0</v>
      </c>
      <c r="D124">
        <v>0</v>
      </c>
    </row>
    <row r="125" spans="1:4" x14ac:dyDescent="0.25">
      <c r="A125" t="s">
        <v>300</v>
      </c>
      <c r="B125" t="s">
        <v>121</v>
      </c>
      <c r="C125">
        <v>0</v>
      </c>
      <c r="D125">
        <v>0</v>
      </c>
    </row>
    <row r="126" spans="1:4" x14ac:dyDescent="0.25">
      <c r="A126" t="s">
        <v>301</v>
      </c>
      <c r="B126" t="s">
        <v>122</v>
      </c>
      <c r="C126">
        <v>0</v>
      </c>
      <c r="D126">
        <v>0</v>
      </c>
    </row>
    <row r="127" spans="1:4" x14ac:dyDescent="0.25">
      <c r="A127" t="s">
        <v>302</v>
      </c>
      <c r="B127" t="s">
        <v>123</v>
      </c>
      <c r="C127">
        <v>0</v>
      </c>
      <c r="D127">
        <v>0</v>
      </c>
    </row>
    <row r="128" spans="1:4" x14ac:dyDescent="0.25">
      <c r="A128" t="s">
        <v>303</v>
      </c>
      <c r="B128" t="s">
        <v>124</v>
      </c>
      <c r="C128">
        <v>0</v>
      </c>
      <c r="D128">
        <v>0</v>
      </c>
    </row>
    <row r="129" spans="1:4" x14ac:dyDescent="0.25">
      <c r="A129" t="s">
        <v>304</v>
      </c>
      <c r="B129" t="s">
        <v>125</v>
      </c>
      <c r="C129">
        <v>0</v>
      </c>
      <c r="D129">
        <v>0</v>
      </c>
    </row>
    <row r="130" spans="1:4" x14ac:dyDescent="0.25">
      <c r="A130" t="s">
        <v>305</v>
      </c>
      <c r="B130" t="s">
        <v>126</v>
      </c>
      <c r="C130">
        <v>0</v>
      </c>
      <c r="D130">
        <v>0</v>
      </c>
    </row>
    <row r="131" spans="1:4" x14ac:dyDescent="0.25">
      <c r="A131" t="s">
        <v>306</v>
      </c>
      <c r="B131" t="s">
        <v>127</v>
      </c>
      <c r="C131">
        <v>0</v>
      </c>
      <c r="D131">
        <v>0</v>
      </c>
    </row>
    <row r="132" spans="1:4" x14ac:dyDescent="0.25">
      <c r="A132" t="s">
        <v>307</v>
      </c>
      <c r="B132" t="s">
        <v>128</v>
      </c>
      <c r="C132">
        <v>0</v>
      </c>
      <c r="D132">
        <v>0</v>
      </c>
    </row>
    <row r="133" spans="1:4" x14ac:dyDescent="0.25">
      <c r="A133" t="s">
        <v>308</v>
      </c>
      <c r="B133" t="s">
        <v>129</v>
      </c>
      <c r="C133">
        <v>0</v>
      </c>
      <c r="D133">
        <v>0</v>
      </c>
    </row>
    <row r="134" spans="1:4" x14ac:dyDescent="0.25">
      <c r="A134" t="s">
        <v>309</v>
      </c>
      <c r="B134" t="s">
        <v>130</v>
      </c>
      <c r="C134">
        <v>0</v>
      </c>
      <c r="D134">
        <v>0</v>
      </c>
    </row>
    <row r="135" spans="1:4" x14ac:dyDescent="0.25">
      <c r="A135" t="s">
        <v>310</v>
      </c>
      <c r="B135" t="s">
        <v>131</v>
      </c>
      <c r="C135">
        <v>0</v>
      </c>
      <c r="D135">
        <v>0</v>
      </c>
    </row>
    <row r="136" spans="1:4" x14ac:dyDescent="0.25">
      <c r="A136" t="s">
        <v>311</v>
      </c>
      <c r="B136" t="s">
        <v>132</v>
      </c>
      <c r="C136">
        <v>0</v>
      </c>
      <c r="D136">
        <v>0</v>
      </c>
    </row>
    <row r="137" spans="1:4" x14ac:dyDescent="0.25">
      <c r="A137" t="s">
        <v>312</v>
      </c>
      <c r="B137" t="s">
        <v>133</v>
      </c>
      <c r="C137">
        <v>0</v>
      </c>
      <c r="D137">
        <v>0</v>
      </c>
    </row>
    <row r="138" spans="1:4" x14ac:dyDescent="0.25">
      <c r="A138" t="s">
        <v>313</v>
      </c>
      <c r="B138" t="s">
        <v>134</v>
      </c>
      <c r="C138">
        <v>0</v>
      </c>
      <c r="D138">
        <v>0</v>
      </c>
    </row>
    <row r="139" spans="1:4" x14ac:dyDescent="0.25">
      <c r="A139" t="s">
        <v>314</v>
      </c>
      <c r="B139" t="s">
        <v>135</v>
      </c>
      <c r="C139">
        <v>0</v>
      </c>
      <c r="D139">
        <v>0</v>
      </c>
    </row>
    <row r="140" spans="1:4" x14ac:dyDescent="0.25">
      <c r="A140" t="s">
        <v>315</v>
      </c>
      <c r="B140" t="s">
        <v>136</v>
      </c>
      <c r="C140">
        <v>0</v>
      </c>
      <c r="D140">
        <v>0</v>
      </c>
    </row>
    <row r="141" spans="1:4" x14ac:dyDescent="0.25">
      <c r="A141" t="s">
        <v>316</v>
      </c>
      <c r="B141" t="s">
        <v>137</v>
      </c>
      <c r="C141">
        <v>0</v>
      </c>
      <c r="D141">
        <v>0</v>
      </c>
    </row>
    <row r="142" spans="1:4" x14ac:dyDescent="0.25">
      <c r="A142" t="s">
        <v>317</v>
      </c>
      <c r="B142" t="s">
        <v>138</v>
      </c>
      <c r="C142">
        <v>0</v>
      </c>
      <c r="D142">
        <v>0</v>
      </c>
    </row>
    <row r="143" spans="1:4" x14ac:dyDescent="0.25">
      <c r="A143" t="s">
        <v>318</v>
      </c>
      <c r="B143" t="s">
        <v>139</v>
      </c>
      <c r="C143">
        <v>0</v>
      </c>
      <c r="D143">
        <v>0</v>
      </c>
    </row>
    <row r="144" spans="1:4" x14ac:dyDescent="0.25">
      <c r="A144" t="s">
        <v>319</v>
      </c>
      <c r="B144" t="s">
        <v>140</v>
      </c>
      <c r="C144">
        <v>0</v>
      </c>
      <c r="D144">
        <v>0</v>
      </c>
    </row>
    <row r="145" spans="1:4" x14ac:dyDescent="0.25">
      <c r="A145" t="s">
        <v>320</v>
      </c>
      <c r="B145" t="s">
        <v>141</v>
      </c>
      <c r="C145">
        <v>0</v>
      </c>
      <c r="D145">
        <v>0</v>
      </c>
    </row>
    <row r="146" spans="1:4" x14ac:dyDescent="0.25">
      <c r="A146" t="s">
        <v>321</v>
      </c>
      <c r="B146" t="s">
        <v>142</v>
      </c>
      <c r="C146">
        <v>0</v>
      </c>
      <c r="D146">
        <v>0</v>
      </c>
    </row>
    <row r="147" spans="1:4" x14ac:dyDescent="0.25">
      <c r="A147" t="s">
        <v>322</v>
      </c>
      <c r="B147" t="s">
        <v>143</v>
      </c>
      <c r="C147">
        <v>0</v>
      </c>
      <c r="D147">
        <v>0</v>
      </c>
    </row>
    <row r="148" spans="1:4" x14ac:dyDescent="0.25">
      <c r="A148" t="s">
        <v>323</v>
      </c>
      <c r="B148" t="s">
        <v>144</v>
      </c>
      <c r="C148">
        <v>111</v>
      </c>
      <c r="D148">
        <v>122.5</v>
      </c>
    </row>
    <row r="149" spans="1:4" x14ac:dyDescent="0.25">
      <c r="A149" t="s">
        <v>324</v>
      </c>
      <c r="B149" t="s">
        <v>145</v>
      </c>
      <c r="C149">
        <v>0</v>
      </c>
      <c r="D149">
        <v>0</v>
      </c>
    </row>
    <row r="150" spans="1:4" x14ac:dyDescent="0.25">
      <c r="A150" t="s">
        <v>325</v>
      </c>
      <c r="B150" t="s">
        <v>146</v>
      </c>
      <c r="C150">
        <v>0</v>
      </c>
      <c r="D150">
        <v>0</v>
      </c>
    </row>
    <row r="151" spans="1:4" x14ac:dyDescent="0.25">
      <c r="A151" t="s">
        <v>326</v>
      </c>
      <c r="B151" t="s">
        <v>147</v>
      </c>
      <c r="C151">
        <v>0</v>
      </c>
      <c r="D151">
        <v>0</v>
      </c>
    </row>
    <row r="152" spans="1:4" x14ac:dyDescent="0.25">
      <c r="A152" t="s">
        <v>327</v>
      </c>
      <c r="B152" t="s">
        <v>148</v>
      </c>
      <c r="C152">
        <v>0</v>
      </c>
      <c r="D152">
        <v>0</v>
      </c>
    </row>
    <row r="153" spans="1:4" x14ac:dyDescent="0.25">
      <c r="A153" t="s">
        <v>328</v>
      </c>
      <c r="B153" t="s">
        <v>149</v>
      </c>
      <c r="C153">
        <v>0</v>
      </c>
      <c r="D153">
        <v>0</v>
      </c>
    </row>
    <row r="154" spans="1:4" x14ac:dyDescent="0.25">
      <c r="A154" t="s">
        <v>329</v>
      </c>
      <c r="B154" t="s">
        <v>150</v>
      </c>
      <c r="C154">
        <v>0</v>
      </c>
      <c r="D154">
        <v>0</v>
      </c>
    </row>
    <row r="155" spans="1:4" x14ac:dyDescent="0.25">
      <c r="A155" t="s">
        <v>330</v>
      </c>
      <c r="B155" t="s">
        <v>151</v>
      </c>
      <c r="C155">
        <v>0</v>
      </c>
      <c r="D155">
        <v>0</v>
      </c>
    </row>
    <row r="156" spans="1:4" x14ac:dyDescent="0.25">
      <c r="A156" t="s">
        <v>331</v>
      </c>
      <c r="B156" t="s">
        <v>152</v>
      </c>
      <c r="C156">
        <v>0</v>
      </c>
      <c r="D156">
        <v>0</v>
      </c>
    </row>
    <row r="157" spans="1:4" x14ac:dyDescent="0.25">
      <c r="A157" t="s">
        <v>332</v>
      </c>
      <c r="B157" t="s">
        <v>153</v>
      </c>
      <c r="C157">
        <v>0</v>
      </c>
      <c r="D157">
        <v>0</v>
      </c>
    </row>
    <row r="158" spans="1:4" x14ac:dyDescent="0.25">
      <c r="A158" t="s">
        <v>333</v>
      </c>
      <c r="B158" t="s">
        <v>154</v>
      </c>
      <c r="C158">
        <v>0</v>
      </c>
      <c r="D158">
        <v>0</v>
      </c>
    </row>
    <row r="159" spans="1:4" x14ac:dyDescent="0.25">
      <c r="A159" t="s">
        <v>334</v>
      </c>
      <c r="B159" t="s">
        <v>155</v>
      </c>
      <c r="C159">
        <v>0</v>
      </c>
      <c r="D159">
        <v>0</v>
      </c>
    </row>
    <row r="160" spans="1:4" x14ac:dyDescent="0.25">
      <c r="A160" t="s">
        <v>335</v>
      </c>
      <c r="B160" t="s">
        <v>156</v>
      </c>
      <c r="C160">
        <v>0</v>
      </c>
      <c r="D160">
        <v>0</v>
      </c>
    </row>
    <row r="161" spans="1:4" x14ac:dyDescent="0.25">
      <c r="A161" t="s">
        <v>336</v>
      </c>
      <c r="B161" t="s">
        <v>157</v>
      </c>
      <c r="C161">
        <v>0</v>
      </c>
      <c r="D161">
        <v>0</v>
      </c>
    </row>
    <row r="162" spans="1:4" x14ac:dyDescent="0.25">
      <c r="A162" t="s">
        <v>337</v>
      </c>
      <c r="B162" t="s">
        <v>158</v>
      </c>
      <c r="C162">
        <v>0</v>
      </c>
      <c r="D162">
        <v>0</v>
      </c>
    </row>
    <row r="163" spans="1:4" x14ac:dyDescent="0.25">
      <c r="A163" t="s">
        <v>338</v>
      </c>
      <c r="B163" t="s">
        <v>159</v>
      </c>
      <c r="C163">
        <v>0</v>
      </c>
      <c r="D163">
        <v>0</v>
      </c>
    </row>
    <row r="164" spans="1:4" x14ac:dyDescent="0.25">
      <c r="A164" t="s">
        <v>339</v>
      </c>
      <c r="B164" t="s">
        <v>160</v>
      </c>
      <c r="C164">
        <v>0</v>
      </c>
      <c r="D164">
        <v>0</v>
      </c>
    </row>
    <row r="165" spans="1:4" x14ac:dyDescent="0.25">
      <c r="A165" t="s">
        <v>340</v>
      </c>
      <c r="B165" t="s">
        <v>161</v>
      </c>
      <c r="C165">
        <v>0</v>
      </c>
      <c r="D165">
        <v>0</v>
      </c>
    </row>
    <row r="166" spans="1:4" x14ac:dyDescent="0.25">
      <c r="A166" t="s">
        <v>341</v>
      </c>
      <c r="B166" t="s">
        <v>162</v>
      </c>
      <c r="C166">
        <v>0</v>
      </c>
      <c r="D166">
        <v>0</v>
      </c>
    </row>
    <row r="167" spans="1:4" x14ac:dyDescent="0.25">
      <c r="A167" t="s">
        <v>342</v>
      </c>
      <c r="B167" t="s">
        <v>163</v>
      </c>
      <c r="C167">
        <v>0</v>
      </c>
      <c r="D167">
        <v>0</v>
      </c>
    </row>
    <row r="168" spans="1:4" x14ac:dyDescent="0.25">
      <c r="A168" t="s">
        <v>343</v>
      </c>
      <c r="B168" t="s">
        <v>164</v>
      </c>
      <c r="C168">
        <v>0</v>
      </c>
      <c r="D168">
        <v>0</v>
      </c>
    </row>
    <row r="169" spans="1:4" x14ac:dyDescent="0.25">
      <c r="A169" t="s">
        <v>344</v>
      </c>
      <c r="B169" t="s">
        <v>165</v>
      </c>
      <c r="C169">
        <v>0</v>
      </c>
      <c r="D169">
        <v>0</v>
      </c>
    </row>
    <row r="170" spans="1:4" x14ac:dyDescent="0.25">
      <c r="A170" t="s">
        <v>345</v>
      </c>
      <c r="B170" t="s">
        <v>166</v>
      </c>
      <c r="C170">
        <v>0</v>
      </c>
      <c r="D170">
        <v>0</v>
      </c>
    </row>
    <row r="171" spans="1:4" x14ac:dyDescent="0.25">
      <c r="A171" t="s">
        <v>346</v>
      </c>
      <c r="B171" t="s">
        <v>167</v>
      </c>
      <c r="C171">
        <v>0</v>
      </c>
      <c r="D171">
        <v>0</v>
      </c>
    </row>
    <row r="172" spans="1:4" x14ac:dyDescent="0.25">
      <c r="A172" t="s">
        <v>347</v>
      </c>
      <c r="B172" t="s">
        <v>168</v>
      </c>
      <c r="C172">
        <v>0</v>
      </c>
      <c r="D172">
        <v>0</v>
      </c>
    </row>
    <row r="173" spans="1:4" x14ac:dyDescent="0.25">
      <c r="A173" t="s">
        <v>348</v>
      </c>
      <c r="B173" t="s">
        <v>169</v>
      </c>
      <c r="C173">
        <v>0</v>
      </c>
      <c r="D173">
        <v>0</v>
      </c>
    </row>
    <row r="174" spans="1:4" x14ac:dyDescent="0.25">
      <c r="A174" t="s">
        <v>349</v>
      </c>
      <c r="B174" t="s">
        <v>170</v>
      </c>
      <c r="C174">
        <v>0</v>
      </c>
      <c r="D174">
        <v>0</v>
      </c>
    </row>
    <row r="175" spans="1:4" x14ac:dyDescent="0.25">
      <c r="A175" t="s">
        <v>350</v>
      </c>
      <c r="B175" t="s">
        <v>171</v>
      </c>
      <c r="C175">
        <v>0</v>
      </c>
      <c r="D175">
        <v>0</v>
      </c>
    </row>
    <row r="176" spans="1:4" x14ac:dyDescent="0.25">
      <c r="A176" t="s">
        <v>351</v>
      </c>
      <c r="B176" t="s">
        <v>172</v>
      </c>
      <c r="C176">
        <v>0</v>
      </c>
      <c r="D176">
        <v>0</v>
      </c>
    </row>
    <row r="177" spans="1:4" x14ac:dyDescent="0.25">
      <c r="A177" t="s">
        <v>352</v>
      </c>
      <c r="B177" t="s">
        <v>173</v>
      </c>
      <c r="C177">
        <v>0</v>
      </c>
      <c r="D177">
        <v>0</v>
      </c>
    </row>
    <row r="178" spans="1:4" x14ac:dyDescent="0.25">
      <c r="A178" t="s">
        <v>353</v>
      </c>
      <c r="B178" t="s">
        <v>174</v>
      </c>
      <c r="C178">
        <v>0</v>
      </c>
      <c r="D178">
        <v>0</v>
      </c>
    </row>
    <row r="179" spans="1:4" x14ac:dyDescent="0.25">
      <c r="A179" t="s">
        <v>354</v>
      </c>
      <c r="B179" t="s">
        <v>175</v>
      </c>
      <c r="C179">
        <v>0</v>
      </c>
      <c r="D179">
        <v>0</v>
      </c>
    </row>
    <row r="180" spans="1:4" x14ac:dyDescent="0.25">
      <c r="A180" t="s">
        <v>355</v>
      </c>
      <c r="B180" t="s">
        <v>176</v>
      </c>
      <c r="C180">
        <v>0</v>
      </c>
      <c r="D180">
        <v>0</v>
      </c>
    </row>
    <row r="181" spans="1:4" x14ac:dyDescent="0.25">
      <c r="A181" t="s">
        <v>356</v>
      </c>
      <c r="B181" t="s">
        <v>177</v>
      </c>
      <c r="C181">
        <v>0</v>
      </c>
      <c r="D181">
        <v>0</v>
      </c>
    </row>
    <row r="182" spans="1:4" x14ac:dyDescent="0.25">
      <c r="C182">
        <f>SUM(C4:C181)</f>
        <v>11178</v>
      </c>
      <c r="D182">
        <f>SUM(D4:D181)</f>
        <v>17241.5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opLeftCell="A124" workbookViewId="0">
      <selection activeCell="A2" sqref="A2"/>
    </sheetView>
  </sheetViews>
  <sheetFormatPr defaultRowHeight="15" x14ac:dyDescent="0.25"/>
  <cols>
    <col min="2" max="2" width="12.5703125" bestFit="1" customWidth="1"/>
    <col min="3" max="3" width="15.28515625" bestFit="1" customWidth="1"/>
    <col min="4" max="4" width="9.7109375" bestFit="1" customWidth="1"/>
  </cols>
  <sheetData>
    <row r="1" spans="1:11" x14ac:dyDescent="0.25">
      <c r="A1" s="23" t="s">
        <v>431</v>
      </c>
      <c r="B1" s="23" t="s">
        <v>432</v>
      </c>
      <c r="C1" s="23" t="s">
        <v>433</v>
      </c>
      <c r="D1" s="23" t="s">
        <v>434</v>
      </c>
      <c r="E1" s="23" t="s">
        <v>435</v>
      </c>
      <c r="F1" s="23" t="s">
        <v>436</v>
      </c>
      <c r="G1" s="23" t="s">
        <v>437</v>
      </c>
      <c r="H1" s="23" t="s">
        <v>438</v>
      </c>
      <c r="I1" s="23" t="s">
        <v>439</v>
      </c>
      <c r="J1" s="23" t="s">
        <v>440</v>
      </c>
      <c r="K1" s="23" t="s">
        <v>441</v>
      </c>
    </row>
    <row r="2" spans="1:11" x14ac:dyDescent="0.25">
      <c r="A2" t="s">
        <v>183</v>
      </c>
      <c r="C2" s="20">
        <v>175575.66</v>
      </c>
      <c r="D2" s="21">
        <v>43332</v>
      </c>
      <c r="G2">
        <v>1</v>
      </c>
      <c r="J2" s="22" t="s">
        <v>442</v>
      </c>
      <c r="K2" s="22" t="s">
        <v>442</v>
      </c>
    </row>
    <row r="3" spans="1:11" x14ac:dyDescent="0.25">
      <c r="A3" t="s">
        <v>184</v>
      </c>
      <c r="C3" s="20">
        <v>354533.89</v>
      </c>
      <c r="D3" s="21">
        <v>43332</v>
      </c>
      <c r="G3">
        <v>1</v>
      </c>
      <c r="J3" s="22" t="s">
        <v>442</v>
      </c>
      <c r="K3" s="22" t="s">
        <v>442</v>
      </c>
    </row>
    <row r="4" spans="1:11" x14ac:dyDescent="0.25">
      <c r="A4" t="s">
        <v>186</v>
      </c>
      <c r="C4" s="20">
        <v>392907.96</v>
      </c>
      <c r="D4" s="21">
        <v>43332</v>
      </c>
      <c r="G4">
        <v>1</v>
      </c>
      <c r="J4" s="22" t="s">
        <v>442</v>
      </c>
      <c r="K4" s="22" t="s">
        <v>442</v>
      </c>
    </row>
    <row r="5" spans="1:11" x14ac:dyDescent="0.25">
      <c r="A5" t="s">
        <v>187</v>
      </c>
      <c r="C5" s="20">
        <v>110210.49</v>
      </c>
      <c r="D5" s="21">
        <v>43332</v>
      </c>
      <c r="G5">
        <v>1</v>
      </c>
      <c r="J5" s="22" t="s">
        <v>442</v>
      </c>
      <c r="K5" s="22" t="s">
        <v>442</v>
      </c>
    </row>
    <row r="6" spans="1:11" x14ac:dyDescent="0.25">
      <c r="A6" t="s">
        <v>192</v>
      </c>
      <c r="C6" s="20">
        <v>66963.81</v>
      </c>
      <c r="D6" s="21">
        <v>43332</v>
      </c>
      <c r="G6">
        <v>1</v>
      </c>
      <c r="J6" s="22" t="s">
        <v>442</v>
      </c>
      <c r="K6" s="22" t="s">
        <v>442</v>
      </c>
    </row>
    <row r="7" spans="1:11" x14ac:dyDescent="0.25">
      <c r="A7" t="s">
        <v>194</v>
      </c>
      <c r="C7" s="20">
        <v>455551.29</v>
      </c>
      <c r="D7" s="21">
        <v>43332</v>
      </c>
      <c r="G7">
        <v>1</v>
      </c>
      <c r="J7" s="22" t="s">
        <v>442</v>
      </c>
      <c r="K7" s="22" t="s">
        <v>442</v>
      </c>
    </row>
    <row r="8" spans="1:11" x14ac:dyDescent="0.25">
      <c r="A8" t="s">
        <v>195</v>
      </c>
      <c r="C8" s="20">
        <v>271493.55</v>
      </c>
      <c r="D8" s="21">
        <v>43332</v>
      </c>
      <c r="G8">
        <v>1</v>
      </c>
      <c r="J8" s="22" t="s">
        <v>442</v>
      </c>
      <c r="K8" s="22" t="s">
        <v>442</v>
      </c>
    </row>
    <row r="9" spans="1:11" x14ac:dyDescent="0.25">
      <c r="A9" t="s">
        <v>196</v>
      </c>
      <c r="C9" s="20">
        <v>52918.82</v>
      </c>
      <c r="D9" s="21">
        <v>43332</v>
      </c>
      <c r="G9">
        <v>1</v>
      </c>
      <c r="J9" s="22" t="s">
        <v>442</v>
      </c>
      <c r="K9" s="22" t="s">
        <v>442</v>
      </c>
    </row>
    <row r="10" spans="1:11" x14ac:dyDescent="0.25">
      <c r="A10" t="s">
        <v>197</v>
      </c>
      <c r="C10" s="20">
        <v>18529</v>
      </c>
      <c r="D10" s="21">
        <v>43332</v>
      </c>
      <c r="G10">
        <v>1</v>
      </c>
      <c r="J10" s="22" t="s">
        <v>442</v>
      </c>
      <c r="K10" s="22" t="s">
        <v>442</v>
      </c>
    </row>
    <row r="11" spans="1:11" x14ac:dyDescent="0.25">
      <c r="A11" t="s">
        <v>198</v>
      </c>
      <c r="C11" s="20">
        <v>111396.35</v>
      </c>
      <c r="D11" s="21">
        <v>43332</v>
      </c>
      <c r="G11">
        <v>1</v>
      </c>
      <c r="J11" s="22" t="s">
        <v>442</v>
      </c>
      <c r="K11" s="22" t="s">
        <v>442</v>
      </c>
    </row>
    <row r="12" spans="1:11" x14ac:dyDescent="0.25">
      <c r="A12" t="s">
        <v>199</v>
      </c>
      <c r="C12" s="20">
        <v>18529</v>
      </c>
      <c r="D12" s="21">
        <v>43332</v>
      </c>
      <c r="G12">
        <v>1</v>
      </c>
      <c r="J12" s="22" t="s">
        <v>442</v>
      </c>
      <c r="K12" s="22" t="s">
        <v>442</v>
      </c>
    </row>
    <row r="13" spans="1:11" x14ac:dyDescent="0.25">
      <c r="A13" t="s">
        <v>200</v>
      </c>
      <c r="C13" s="20">
        <v>18529</v>
      </c>
      <c r="D13" s="21">
        <v>43332</v>
      </c>
      <c r="G13">
        <v>1</v>
      </c>
      <c r="J13" s="22" t="s">
        <v>442</v>
      </c>
      <c r="K13" s="22" t="s">
        <v>442</v>
      </c>
    </row>
    <row r="14" spans="1:11" x14ac:dyDescent="0.25">
      <c r="A14" t="s">
        <v>201</v>
      </c>
      <c r="C14" s="20">
        <v>282674.46999999997</v>
      </c>
      <c r="D14" s="21">
        <v>43332</v>
      </c>
      <c r="G14">
        <v>1</v>
      </c>
      <c r="J14" s="22" t="s">
        <v>442</v>
      </c>
      <c r="K14" s="22" t="s">
        <v>442</v>
      </c>
    </row>
    <row r="15" spans="1:11" x14ac:dyDescent="0.25">
      <c r="A15" t="s">
        <v>202</v>
      </c>
      <c r="C15" s="20">
        <v>90643.87</v>
      </c>
      <c r="D15" s="21">
        <v>43332</v>
      </c>
      <c r="G15">
        <v>1</v>
      </c>
      <c r="J15" s="22" t="s">
        <v>442</v>
      </c>
      <c r="K15" s="22" t="s">
        <v>442</v>
      </c>
    </row>
    <row r="16" spans="1:11" x14ac:dyDescent="0.25">
      <c r="A16" t="s">
        <v>205</v>
      </c>
      <c r="C16" s="20">
        <v>357424.41</v>
      </c>
      <c r="D16" s="21">
        <v>43332</v>
      </c>
      <c r="G16">
        <v>1</v>
      </c>
      <c r="J16" s="22" t="s">
        <v>442</v>
      </c>
      <c r="K16" s="22" t="s">
        <v>442</v>
      </c>
    </row>
    <row r="17" spans="1:11" x14ac:dyDescent="0.25">
      <c r="A17" t="s">
        <v>206</v>
      </c>
      <c r="C17" s="20">
        <v>200384.9</v>
      </c>
      <c r="D17" s="21">
        <v>43332</v>
      </c>
      <c r="G17">
        <v>1</v>
      </c>
      <c r="J17" s="22" t="s">
        <v>442</v>
      </c>
      <c r="K17" s="22" t="s">
        <v>442</v>
      </c>
    </row>
    <row r="18" spans="1:11" x14ac:dyDescent="0.25">
      <c r="A18" t="s">
        <v>207</v>
      </c>
      <c r="C18" s="20">
        <v>41208.5</v>
      </c>
      <c r="D18" s="21">
        <v>43332</v>
      </c>
      <c r="G18">
        <v>1</v>
      </c>
      <c r="J18" s="22" t="s">
        <v>442</v>
      </c>
      <c r="K18" s="22" t="s">
        <v>442</v>
      </c>
    </row>
    <row r="19" spans="1:11" x14ac:dyDescent="0.25">
      <c r="A19" t="s">
        <v>208</v>
      </c>
      <c r="C19" s="20">
        <v>62665.08</v>
      </c>
      <c r="D19" s="21">
        <v>43332</v>
      </c>
      <c r="G19">
        <v>1</v>
      </c>
      <c r="J19" s="22" t="s">
        <v>442</v>
      </c>
      <c r="K19" s="22" t="s">
        <v>442</v>
      </c>
    </row>
    <row r="20" spans="1:11" x14ac:dyDescent="0.25">
      <c r="A20" t="s">
        <v>209</v>
      </c>
      <c r="C20" s="20">
        <v>296389.88</v>
      </c>
      <c r="D20" s="21">
        <v>43332</v>
      </c>
      <c r="G20">
        <v>1</v>
      </c>
      <c r="J20" s="22" t="s">
        <v>442</v>
      </c>
      <c r="K20" s="22" t="s">
        <v>442</v>
      </c>
    </row>
    <row r="21" spans="1:11" x14ac:dyDescent="0.25">
      <c r="A21" t="s">
        <v>210</v>
      </c>
      <c r="C21" s="20">
        <v>173430</v>
      </c>
      <c r="D21" s="21">
        <v>43332</v>
      </c>
      <c r="G21">
        <v>1</v>
      </c>
      <c r="J21" s="22" t="s">
        <v>442</v>
      </c>
      <c r="K21" s="22" t="s">
        <v>442</v>
      </c>
    </row>
    <row r="22" spans="1:11" x14ac:dyDescent="0.25">
      <c r="A22" t="s">
        <v>211</v>
      </c>
      <c r="C22" s="20">
        <v>136225.21</v>
      </c>
      <c r="D22" s="21">
        <v>43332</v>
      </c>
      <c r="G22">
        <v>1</v>
      </c>
      <c r="J22" s="22" t="s">
        <v>442</v>
      </c>
      <c r="K22" s="22" t="s">
        <v>442</v>
      </c>
    </row>
    <row r="23" spans="1:11" x14ac:dyDescent="0.25">
      <c r="A23" t="s">
        <v>212</v>
      </c>
      <c r="C23" s="20">
        <v>75338.91</v>
      </c>
      <c r="D23" s="21">
        <v>43332</v>
      </c>
      <c r="G23">
        <v>1</v>
      </c>
      <c r="J23" s="22" t="s">
        <v>442</v>
      </c>
      <c r="K23" s="22" t="s">
        <v>442</v>
      </c>
    </row>
    <row r="24" spans="1:11" x14ac:dyDescent="0.25">
      <c r="A24" t="s">
        <v>213</v>
      </c>
      <c r="C24" s="20">
        <v>80489.98</v>
      </c>
      <c r="D24" s="21">
        <v>43332</v>
      </c>
      <c r="G24">
        <v>1</v>
      </c>
      <c r="J24" s="22" t="s">
        <v>442</v>
      </c>
      <c r="K24" s="22" t="s">
        <v>442</v>
      </c>
    </row>
    <row r="25" spans="1:11" x14ac:dyDescent="0.25">
      <c r="A25" t="s">
        <v>214</v>
      </c>
      <c r="C25" s="20">
        <v>103762.4</v>
      </c>
      <c r="D25" s="21">
        <v>43332</v>
      </c>
      <c r="G25">
        <v>1</v>
      </c>
      <c r="J25" s="22" t="s">
        <v>442</v>
      </c>
      <c r="K25" s="22" t="s">
        <v>442</v>
      </c>
    </row>
    <row r="26" spans="1:11" x14ac:dyDescent="0.25">
      <c r="A26" t="s">
        <v>215</v>
      </c>
      <c r="C26" s="20">
        <v>166575.71</v>
      </c>
      <c r="D26" s="21">
        <v>43332</v>
      </c>
      <c r="G26">
        <v>1</v>
      </c>
      <c r="J26" s="22" t="s">
        <v>442</v>
      </c>
      <c r="K26" s="22" t="s">
        <v>442</v>
      </c>
    </row>
    <row r="27" spans="1:11" x14ac:dyDescent="0.25">
      <c r="A27" t="s">
        <v>216</v>
      </c>
      <c r="C27" s="20">
        <v>133853.5</v>
      </c>
      <c r="D27" s="21">
        <v>43332</v>
      </c>
      <c r="G27">
        <v>1</v>
      </c>
      <c r="J27" s="22" t="s">
        <v>442</v>
      </c>
      <c r="K27" s="22" t="s">
        <v>442</v>
      </c>
    </row>
    <row r="28" spans="1:11" x14ac:dyDescent="0.25">
      <c r="A28" t="s">
        <v>217</v>
      </c>
      <c r="C28" s="20">
        <v>788732.68</v>
      </c>
      <c r="D28" s="21">
        <v>43332</v>
      </c>
      <c r="G28">
        <v>1</v>
      </c>
      <c r="J28" s="22" t="s">
        <v>442</v>
      </c>
      <c r="K28" s="22" t="s">
        <v>442</v>
      </c>
    </row>
    <row r="29" spans="1:11" x14ac:dyDescent="0.25">
      <c r="A29" t="s">
        <v>219</v>
      </c>
      <c r="C29" s="20">
        <v>105244.72</v>
      </c>
      <c r="D29" s="21">
        <v>43332</v>
      </c>
      <c r="G29">
        <v>1</v>
      </c>
      <c r="J29" s="22" t="s">
        <v>442</v>
      </c>
      <c r="K29" s="22" t="s">
        <v>442</v>
      </c>
    </row>
    <row r="30" spans="1:11" x14ac:dyDescent="0.25">
      <c r="A30" t="s">
        <v>222</v>
      </c>
      <c r="C30" s="20">
        <v>391784.84</v>
      </c>
      <c r="D30" s="21">
        <v>43332</v>
      </c>
      <c r="G30">
        <v>1</v>
      </c>
      <c r="J30" s="22" t="s">
        <v>442</v>
      </c>
      <c r="K30" s="22" t="s">
        <v>442</v>
      </c>
    </row>
    <row r="31" spans="1:11" x14ac:dyDescent="0.25">
      <c r="A31" t="s">
        <v>223</v>
      </c>
      <c r="C31" s="20">
        <v>97647.83</v>
      </c>
      <c r="D31" s="21">
        <v>43332</v>
      </c>
      <c r="G31">
        <v>1</v>
      </c>
      <c r="J31" s="22" t="s">
        <v>442</v>
      </c>
      <c r="K31" s="22" t="s">
        <v>442</v>
      </c>
    </row>
    <row r="32" spans="1:11" x14ac:dyDescent="0.25">
      <c r="A32" t="s">
        <v>224</v>
      </c>
      <c r="C32" s="20">
        <v>111952.22</v>
      </c>
      <c r="D32" s="21">
        <v>43332</v>
      </c>
      <c r="G32">
        <v>1</v>
      </c>
      <c r="J32" s="22" t="s">
        <v>442</v>
      </c>
      <c r="K32" s="22" t="s">
        <v>442</v>
      </c>
    </row>
    <row r="33" spans="1:11" x14ac:dyDescent="0.25">
      <c r="A33" t="s">
        <v>225</v>
      </c>
      <c r="C33" s="20">
        <v>78525.899999999994</v>
      </c>
      <c r="D33" s="21">
        <v>43332</v>
      </c>
      <c r="G33">
        <v>1</v>
      </c>
      <c r="J33" s="22" t="s">
        <v>442</v>
      </c>
      <c r="K33" s="22" t="s">
        <v>442</v>
      </c>
    </row>
    <row r="34" spans="1:11" x14ac:dyDescent="0.25">
      <c r="A34" t="s">
        <v>226</v>
      </c>
      <c r="C34" s="20">
        <v>18529</v>
      </c>
      <c r="D34" s="21">
        <v>43332</v>
      </c>
      <c r="G34">
        <v>1</v>
      </c>
      <c r="J34" s="22" t="s">
        <v>442</v>
      </c>
      <c r="K34" s="22" t="s">
        <v>442</v>
      </c>
    </row>
    <row r="35" spans="1:11" x14ac:dyDescent="0.25">
      <c r="A35" t="s">
        <v>227</v>
      </c>
      <c r="C35" s="20">
        <v>161461.71</v>
      </c>
      <c r="D35" s="21">
        <v>43332</v>
      </c>
      <c r="G35">
        <v>1</v>
      </c>
      <c r="J35" s="22" t="s">
        <v>442</v>
      </c>
      <c r="K35" s="22" t="s">
        <v>442</v>
      </c>
    </row>
    <row r="36" spans="1:11" x14ac:dyDescent="0.25">
      <c r="A36" t="s">
        <v>235</v>
      </c>
      <c r="C36" s="20">
        <v>361871.37</v>
      </c>
      <c r="D36" s="21">
        <v>43332</v>
      </c>
      <c r="G36">
        <v>1</v>
      </c>
      <c r="J36" s="22" t="s">
        <v>442</v>
      </c>
      <c r="K36" s="22" t="s">
        <v>442</v>
      </c>
    </row>
    <row r="37" spans="1:11" x14ac:dyDescent="0.25">
      <c r="A37" t="s">
        <v>236</v>
      </c>
      <c r="C37" s="20">
        <v>235948.29</v>
      </c>
      <c r="D37" s="21">
        <v>43332</v>
      </c>
      <c r="G37">
        <v>1</v>
      </c>
      <c r="J37" s="22" t="s">
        <v>442</v>
      </c>
      <c r="K37" s="22" t="s">
        <v>442</v>
      </c>
    </row>
    <row r="38" spans="1:11" x14ac:dyDescent="0.25">
      <c r="A38" t="s">
        <v>237</v>
      </c>
      <c r="C38" s="20">
        <v>95313.18</v>
      </c>
      <c r="D38" s="21">
        <v>43332</v>
      </c>
      <c r="G38">
        <v>1</v>
      </c>
      <c r="J38" s="22" t="s">
        <v>442</v>
      </c>
      <c r="K38" s="22" t="s">
        <v>442</v>
      </c>
    </row>
    <row r="39" spans="1:11" x14ac:dyDescent="0.25">
      <c r="A39" t="s">
        <v>240</v>
      </c>
      <c r="C39" s="20">
        <v>72114.87</v>
      </c>
      <c r="D39" s="21">
        <v>43332</v>
      </c>
      <c r="G39">
        <v>1</v>
      </c>
      <c r="J39" s="22" t="s">
        <v>442</v>
      </c>
      <c r="K39" s="22" t="s">
        <v>442</v>
      </c>
    </row>
    <row r="40" spans="1:11" x14ac:dyDescent="0.25">
      <c r="A40" t="s">
        <v>241</v>
      </c>
      <c r="C40" s="20">
        <v>104651.79</v>
      </c>
      <c r="D40" s="21">
        <v>43332</v>
      </c>
      <c r="G40">
        <v>1</v>
      </c>
      <c r="J40" s="22" t="s">
        <v>442</v>
      </c>
      <c r="K40" s="22" t="s">
        <v>442</v>
      </c>
    </row>
    <row r="41" spans="1:11" x14ac:dyDescent="0.25">
      <c r="A41" t="s">
        <v>242</v>
      </c>
      <c r="C41" s="20">
        <v>615235.63</v>
      </c>
      <c r="D41" s="21">
        <v>43332</v>
      </c>
      <c r="G41">
        <v>1</v>
      </c>
      <c r="J41" s="22" t="s">
        <v>442</v>
      </c>
      <c r="K41" s="22" t="s">
        <v>442</v>
      </c>
    </row>
    <row r="42" spans="1:11" x14ac:dyDescent="0.25">
      <c r="A42" t="s">
        <v>243</v>
      </c>
      <c r="C42" s="20">
        <v>227239.23</v>
      </c>
      <c r="D42" s="21">
        <v>43332</v>
      </c>
      <c r="G42">
        <v>1</v>
      </c>
      <c r="J42" s="22" t="s">
        <v>442</v>
      </c>
      <c r="K42" s="22" t="s">
        <v>442</v>
      </c>
    </row>
    <row r="43" spans="1:11" x14ac:dyDescent="0.25">
      <c r="A43" t="s">
        <v>244</v>
      </c>
      <c r="C43" s="20">
        <v>74078.94</v>
      </c>
      <c r="D43" s="21">
        <v>43332</v>
      </c>
      <c r="G43">
        <v>1</v>
      </c>
      <c r="J43" s="22" t="s">
        <v>442</v>
      </c>
      <c r="K43" s="22" t="s">
        <v>442</v>
      </c>
    </row>
    <row r="44" spans="1:11" x14ac:dyDescent="0.25">
      <c r="A44" t="s">
        <v>245</v>
      </c>
      <c r="C44" s="20">
        <v>919551.13</v>
      </c>
      <c r="D44" s="21">
        <v>43332</v>
      </c>
      <c r="G44">
        <v>1</v>
      </c>
      <c r="J44" s="22" t="s">
        <v>442</v>
      </c>
      <c r="K44" s="22" t="s">
        <v>442</v>
      </c>
    </row>
    <row r="45" spans="1:11" x14ac:dyDescent="0.25">
      <c r="A45" t="s">
        <v>246</v>
      </c>
      <c r="C45" s="20">
        <v>790392.21</v>
      </c>
      <c r="D45" s="21">
        <v>43332</v>
      </c>
      <c r="G45">
        <v>1</v>
      </c>
      <c r="J45" s="22" t="s">
        <v>442</v>
      </c>
      <c r="K45" s="22" t="s">
        <v>442</v>
      </c>
    </row>
    <row r="46" spans="1:11" x14ac:dyDescent="0.25">
      <c r="A46" t="s">
        <v>247</v>
      </c>
      <c r="C46" s="20">
        <v>184962.94</v>
      </c>
      <c r="D46" s="21">
        <v>43332</v>
      </c>
      <c r="G46">
        <v>1</v>
      </c>
      <c r="J46" s="22" t="s">
        <v>442</v>
      </c>
      <c r="K46" s="22" t="s">
        <v>442</v>
      </c>
    </row>
    <row r="47" spans="1:11" x14ac:dyDescent="0.25">
      <c r="A47" t="s">
        <v>248</v>
      </c>
      <c r="C47" s="20">
        <v>163055.20000000001</v>
      </c>
      <c r="D47" s="21">
        <v>43332</v>
      </c>
      <c r="G47">
        <v>1</v>
      </c>
      <c r="J47" s="22" t="s">
        <v>442</v>
      </c>
      <c r="K47" s="22" t="s">
        <v>442</v>
      </c>
    </row>
    <row r="48" spans="1:11" x14ac:dyDescent="0.25">
      <c r="A48" t="s">
        <v>249</v>
      </c>
      <c r="C48" s="20">
        <v>158645.29999999999</v>
      </c>
      <c r="D48" s="21">
        <v>43332</v>
      </c>
      <c r="G48">
        <v>1</v>
      </c>
      <c r="J48" s="22" t="s">
        <v>442</v>
      </c>
      <c r="K48" s="22" t="s">
        <v>442</v>
      </c>
    </row>
    <row r="49" spans="1:11" x14ac:dyDescent="0.25">
      <c r="A49" t="s">
        <v>250</v>
      </c>
      <c r="C49" s="20">
        <v>205480.85</v>
      </c>
      <c r="D49" s="21">
        <v>43332</v>
      </c>
      <c r="G49">
        <v>1</v>
      </c>
      <c r="J49" s="22" t="s">
        <v>442</v>
      </c>
      <c r="K49" s="22" t="s">
        <v>442</v>
      </c>
    </row>
    <row r="50" spans="1:11" x14ac:dyDescent="0.25">
      <c r="A50" t="s">
        <v>251</v>
      </c>
      <c r="C50" s="20">
        <v>328420.7</v>
      </c>
      <c r="D50" s="21">
        <v>43332</v>
      </c>
      <c r="G50">
        <v>1</v>
      </c>
      <c r="J50" s="22" t="s">
        <v>442</v>
      </c>
      <c r="K50" s="22" t="s">
        <v>442</v>
      </c>
    </row>
    <row r="51" spans="1:11" x14ac:dyDescent="0.25">
      <c r="A51" t="s">
        <v>252</v>
      </c>
      <c r="C51" s="20">
        <v>34315.71</v>
      </c>
      <c r="D51" s="21">
        <v>43332</v>
      </c>
      <c r="G51">
        <v>1</v>
      </c>
      <c r="J51" s="22" t="s">
        <v>442</v>
      </c>
      <c r="K51" s="22" t="s">
        <v>442</v>
      </c>
    </row>
    <row r="52" spans="1:11" x14ac:dyDescent="0.25">
      <c r="A52" t="s">
        <v>253</v>
      </c>
      <c r="C52" s="20">
        <v>194999.2</v>
      </c>
      <c r="D52" s="21">
        <v>43332</v>
      </c>
      <c r="G52">
        <v>1</v>
      </c>
      <c r="J52" s="22" t="s">
        <v>442</v>
      </c>
      <c r="K52" s="22" t="s">
        <v>442</v>
      </c>
    </row>
    <row r="53" spans="1:11" x14ac:dyDescent="0.25">
      <c r="A53" t="s">
        <v>254</v>
      </c>
      <c r="C53" s="20">
        <v>79378.240000000005</v>
      </c>
      <c r="D53" s="21">
        <v>43332</v>
      </c>
      <c r="G53">
        <v>1</v>
      </c>
      <c r="J53" s="22" t="s">
        <v>442</v>
      </c>
      <c r="K53" s="22" t="s">
        <v>442</v>
      </c>
    </row>
    <row r="54" spans="1:11" x14ac:dyDescent="0.25">
      <c r="A54" t="s">
        <v>255</v>
      </c>
      <c r="C54" s="20">
        <v>64851.5</v>
      </c>
      <c r="D54" s="21">
        <v>43332</v>
      </c>
      <c r="G54">
        <v>1</v>
      </c>
      <c r="J54" s="22" t="s">
        <v>442</v>
      </c>
      <c r="K54" s="22" t="s">
        <v>442</v>
      </c>
    </row>
    <row r="55" spans="1:11" x14ac:dyDescent="0.25">
      <c r="A55" t="s">
        <v>257</v>
      </c>
      <c r="C55" s="20">
        <v>62590.96</v>
      </c>
      <c r="D55" s="21">
        <v>43332</v>
      </c>
      <c r="G55">
        <v>1</v>
      </c>
      <c r="J55" s="22" t="s">
        <v>442</v>
      </c>
      <c r="K55" s="22" t="s">
        <v>442</v>
      </c>
    </row>
    <row r="56" spans="1:11" x14ac:dyDescent="0.25">
      <c r="A56" t="s">
        <v>258</v>
      </c>
      <c r="C56" s="20">
        <v>22049.51</v>
      </c>
      <c r="D56" s="21">
        <v>43332</v>
      </c>
      <c r="G56">
        <v>1</v>
      </c>
      <c r="J56" s="22" t="s">
        <v>442</v>
      </c>
      <c r="K56" s="22" t="s">
        <v>442</v>
      </c>
    </row>
    <row r="57" spans="1:11" x14ac:dyDescent="0.25">
      <c r="A57" t="s">
        <v>259</v>
      </c>
      <c r="C57" s="20">
        <v>61886.86</v>
      </c>
      <c r="D57" s="21">
        <v>43332</v>
      </c>
      <c r="G57">
        <v>1</v>
      </c>
      <c r="J57" s="22" t="s">
        <v>442</v>
      </c>
      <c r="K57" s="22" t="s">
        <v>442</v>
      </c>
    </row>
    <row r="58" spans="1:11" x14ac:dyDescent="0.25">
      <c r="A58" t="s">
        <v>260</v>
      </c>
      <c r="C58" s="20">
        <v>37206.230000000003</v>
      </c>
      <c r="D58" s="21">
        <v>43332</v>
      </c>
      <c r="G58">
        <v>1</v>
      </c>
      <c r="J58" s="22" t="s">
        <v>442</v>
      </c>
      <c r="K58" s="22" t="s">
        <v>442</v>
      </c>
    </row>
    <row r="59" spans="1:11" x14ac:dyDescent="0.25">
      <c r="A59" t="s">
        <v>261</v>
      </c>
      <c r="C59" s="20">
        <v>75042.45</v>
      </c>
      <c r="D59" s="21">
        <v>43332</v>
      </c>
      <c r="G59">
        <v>1</v>
      </c>
      <c r="J59" s="22" t="s">
        <v>442</v>
      </c>
      <c r="K59" s="22" t="s">
        <v>442</v>
      </c>
    </row>
    <row r="60" spans="1:11" x14ac:dyDescent="0.25">
      <c r="A60" t="s">
        <v>262</v>
      </c>
      <c r="C60" s="20">
        <v>41134.379999999997</v>
      </c>
      <c r="D60" s="21">
        <v>43332</v>
      </c>
      <c r="G60">
        <v>1</v>
      </c>
      <c r="J60" s="22" t="s">
        <v>442</v>
      </c>
      <c r="K60" s="22" t="s">
        <v>442</v>
      </c>
    </row>
    <row r="61" spans="1:11" x14ac:dyDescent="0.25">
      <c r="A61" t="s">
        <v>263</v>
      </c>
      <c r="C61" s="20">
        <v>266447.02</v>
      </c>
      <c r="D61" s="21">
        <v>43332</v>
      </c>
      <c r="G61">
        <v>1</v>
      </c>
      <c r="J61" s="22" t="s">
        <v>442</v>
      </c>
      <c r="K61" s="22" t="s">
        <v>442</v>
      </c>
    </row>
    <row r="62" spans="1:11" x14ac:dyDescent="0.25">
      <c r="A62" t="s">
        <v>264</v>
      </c>
      <c r="C62" s="20">
        <v>360648.46</v>
      </c>
      <c r="D62" s="21">
        <v>43332</v>
      </c>
      <c r="G62">
        <v>1</v>
      </c>
      <c r="J62" s="22" t="s">
        <v>442</v>
      </c>
      <c r="K62" s="22" t="s">
        <v>442</v>
      </c>
    </row>
    <row r="63" spans="1:11" x14ac:dyDescent="0.25">
      <c r="A63" t="s">
        <v>265</v>
      </c>
      <c r="C63" s="20">
        <v>837915.32</v>
      </c>
      <c r="D63" s="21">
        <v>43332</v>
      </c>
      <c r="G63">
        <v>1</v>
      </c>
      <c r="J63" s="22" t="s">
        <v>442</v>
      </c>
      <c r="K63" s="22" t="s">
        <v>442</v>
      </c>
    </row>
    <row r="64" spans="1:11" x14ac:dyDescent="0.25">
      <c r="A64" t="s">
        <v>266</v>
      </c>
      <c r="C64" s="20">
        <v>221891.83</v>
      </c>
      <c r="D64" s="21">
        <v>43332</v>
      </c>
      <c r="G64">
        <v>1</v>
      </c>
      <c r="J64" s="22" t="s">
        <v>442</v>
      </c>
      <c r="K64" s="22" t="s">
        <v>442</v>
      </c>
    </row>
    <row r="65" spans="1:11" x14ac:dyDescent="0.25">
      <c r="A65" t="s">
        <v>267</v>
      </c>
      <c r="C65" s="20">
        <v>305172.63</v>
      </c>
      <c r="D65" s="21">
        <v>43332</v>
      </c>
      <c r="G65">
        <v>1</v>
      </c>
      <c r="J65" s="22" t="s">
        <v>442</v>
      </c>
      <c r="K65" s="22" t="s">
        <v>442</v>
      </c>
    </row>
    <row r="66" spans="1:11" x14ac:dyDescent="0.25">
      <c r="A66" t="s">
        <v>270</v>
      </c>
      <c r="C66" s="20">
        <v>179682.6</v>
      </c>
      <c r="D66" s="21">
        <v>43332</v>
      </c>
      <c r="G66">
        <v>1</v>
      </c>
      <c r="J66" s="22" t="s">
        <v>442</v>
      </c>
      <c r="K66" s="22" t="s">
        <v>442</v>
      </c>
    </row>
    <row r="67" spans="1:11" x14ac:dyDescent="0.25">
      <c r="A67" t="s">
        <v>271</v>
      </c>
      <c r="C67" s="20">
        <v>175106.3</v>
      </c>
      <c r="D67" s="21">
        <v>43332</v>
      </c>
      <c r="G67">
        <v>1</v>
      </c>
      <c r="J67" s="22" t="s">
        <v>442</v>
      </c>
      <c r="K67" s="22" t="s">
        <v>442</v>
      </c>
    </row>
    <row r="68" spans="1:11" x14ac:dyDescent="0.25">
      <c r="A68" t="s">
        <v>272</v>
      </c>
      <c r="C68" s="20">
        <v>67260.27</v>
      </c>
      <c r="D68" s="21">
        <v>43332</v>
      </c>
      <c r="G68">
        <v>1</v>
      </c>
      <c r="J68" s="22" t="s">
        <v>442</v>
      </c>
      <c r="K68" s="22" t="s">
        <v>442</v>
      </c>
    </row>
    <row r="69" spans="1:11" x14ac:dyDescent="0.25">
      <c r="A69" t="s">
        <v>273</v>
      </c>
      <c r="C69" s="20">
        <v>130925.91</v>
      </c>
      <c r="D69" s="21">
        <v>43332</v>
      </c>
      <c r="G69">
        <v>1</v>
      </c>
      <c r="J69" s="22" t="s">
        <v>442</v>
      </c>
      <c r="K69" s="22" t="s">
        <v>442</v>
      </c>
    </row>
    <row r="70" spans="1:11" x14ac:dyDescent="0.25">
      <c r="A70" t="s">
        <v>274</v>
      </c>
      <c r="C70" s="20">
        <v>41579.08</v>
      </c>
      <c r="D70" s="21">
        <v>43332</v>
      </c>
      <c r="G70">
        <v>1</v>
      </c>
      <c r="J70" s="22" t="s">
        <v>442</v>
      </c>
      <c r="K70" s="22" t="s">
        <v>442</v>
      </c>
    </row>
    <row r="71" spans="1:11" x14ac:dyDescent="0.25">
      <c r="A71" t="s">
        <v>275</v>
      </c>
      <c r="C71" s="20">
        <v>166168.07</v>
      </c>
      <c r="D71" s="21">
        <v>43332</v>
      </c>
      <c r="G71">
        <v>1</v>
      </c>
      <c r="J71" s="22" t="s">
        <v>442</v>
      </c>
      <c r="K71" s="22" t="s">
        <v>442</v>
      </c>
    </row>
    <row r="72" spans="1:11" x14ac:dyDescent="0.25">
      <c r="A72" t="s">
        <v>276</v>
      </c>
      <c r="C72" s="20">
        <v>19158.990000000002</v>
      </c>
      <c r="D72" s="21">
        <v>43332</v>
      </c>
      <c r="G72">
        <v>1</v>
      </c>
      <c r="J72" s="22" t="s">
        <v>442</v>
      </c>
      <c r="K72" s="22" t="s">
        <v>442</v>
      </c>
    </row>
    <row r="73" spans="1:11" x14ac:dyDescent="0.25">
      <c r="A73" t="s">
        <v>277</v>
      </c>
      <c r="C73" s="20">
        <v>61516.28</v>
      </c>
      <c r="D73" s="21">
        <v>43332</v>
      </c>
      <c r="G73">
        <v>1</v>
      </c>
      <c r="J73" s="22" t="s">
        <v>442</v>
      </c>
      <c r="K73" s="22" t="s">
        <v>442</v>
      </c>
    </row>
    <row r="74" spans="1:11" x14ac:dyDescent="0.25">
      <c r="A74" t="s">
        <v>278</v>
      </c>
      <c r="C74" s="20">
        <v>179731.3</v>
      </c>
      <c r="D74" s="21">
        <v>43332</v>
      </c>
      <c r="G74">
        <v>1</v>
      </c>
      <c r="J74" s="22" t="s">
        <v>442</v>
      </c>
      <c r="K74" s="22" t="s">
        <v>442</v>
      </c>
    </row>
    <row r="75" spans="1:11" x14ac:dyDescent="0.25">
      <c r="A75" t="s">
        <v>279</v>
      </c>
      <c r="C75" s="20">
        <v>18529</v>
      </c>
      <c r="D75" s="21">
        <v>43332</v>
      </c>
      <c r="G75">
        <v>1</v>
      </c>
      <c r="J75" s="22" t="s">
        <v>442</v>
      </c>
      <c r="K75" s="22" t="s">
        <v>442</v>
      </c>
    </row>
    <row r="76" spans="1:11" x14ac:dyDescent="0.25">
      <c r="A76" t="s">
        <v>280</v>
      </c>
      <c r="C76" s="20">
        <v>356398.14</v>
      </c>
      <c r="D76" s="21">
        <v>43332</v>
      </c>
      <c r="G76">
        <v>1</v>
      </c>
      <c r="J76" s="22" t="s">
        <v>442</v>
      </c>
      <c r="K76" s="22" t="s">
        <v>442</v>
      </c>
    </row>
    <row r="77" spans="1:11" x14ac:dyDescent="0.25">
      <c r="A77" t="s">
        <v>281</v>
      </c>
      <c r="C77" s="20">
        <v>68038.490000000005</v>
      </c>
      <c r="D77" s="21">
        <v>43332</v>
      </c>
      <c r="G77">
        <v>1</v>
      </c>
      <c r="J77" s="22" t="s">
        <v>442</v>
      </c>
      <c r="K77" s="22" t="s">
        <v>442</v>
      </c>
    </row>
    <row r="78" spans="1:11" x14ac:dyDescent="0.25">
      <c r="A78" t="s">
        <v>282</v>
      </c>
      <c r="C78" s="20">
        <v>113471.6</v>
      </c>
      <c r="D78" s="21">
        <v>43332</v>
      </c>
      <c r="G78">
        <v>1</v>
      </c>
      <c r="J78" s="22" t="s">
        <v>442</v>
      </c>
      <c r="K78" s="22" t="s">
        <v>442</v>
      </c>
    </row>
    <row r="79" spans="1:11" x14ac:dyDescent="0.25">
      <c r="A79" t="s">
        <v>283</v>
      </c>
      <c r="C79" s="20">
        <v>59626.32</v>
      </c>
      <c r="D79" s="21">
        <v>43332</v>
      </c>
      <c r="G79">
        <v>1</v>
      </c>
      <c r="J79" s="22" t="s">
        <v>442</v>
      </c>
      <c r="K79" s="22" t="s">
        <v>442</v>
      </c>
    </row>
    <row r="80" spans="1:11" x14ac:dyDescent="0.25">
      <c r="A80" t="s">
        <v>284</v>
      </c>
      <c r="C80" s="20">
        <v>60033.96</v>
      </c>
      <c r="D80" s="21">
        <v>43332</v>
      </c>
      <c r="G80">
        <v>1</v>
      </c>
      <c r="J80" s="22" t="s">
        <v>442</v>
      </c>
      <c r="K80" s="22" t="s">
        <v>442</v>
      </c>
    </row>
    <row r="81" spans="1:11" x14ac:dyDescent="0.25">
      <c r="A81" t="s">
        <v>285</v>
      </c>
      <c r="C81" s="20">
        <v>164241.06</v>
      </c>
      <c r="D81" s="21">
        <v>43332</v>
      </c>
      <c r="G81">
        <v>1</v>
      </c>
      <c r="J81" s="22" t="s">
        <v>442</v>
      </c>
      <c r="K81" s="22" t="s">
        <v>442</v>
      </c>
    </row>
    <row r="82" spans="1:11" x14ac:dyDescent="0.25">
      <c r="A82" t="s">
        <v>287</v>
      </c>
      <c r="C82" s="20">
        <v>29868.75</v>
      </c>
      <c r="D82" s="21">
        <v>43332</v>
      </c>
      <c r="G82">
        <v>1</v>
      </c>
      <c r="J82" s="22" t="s">
        <v>442</v>
      </c>
      <c r="K82" s="22" t="s">
        <v>442</v>
      </c>
    </row>
    <row r="83" spans="1:11" x14ac:dyDescent="0.25">
      <c r="A83" t="s">
        <v>288</v>
      </c>
      <c r="C83" s="20">
        <v>346910.29</v>
      </c>
      <c r="D83" s="21">
        <v>43332</v>
      </c>
      <c r="G83">
        <v>1</v>
      </c>
      <c r="J83" s="22" t="s">
        <v>442</v>
      </c>
      <c r="K83" s="22" t="s">
        <v>442</v>
      </c>
    </row>
    <row r="84" spans="1:11" x14ac:dyDescent="0.25">
      <c r="A84" t="s">
        <v>289</v>
      </c>
      <c r="C84" s="20">
        <v>453522.97</v>
      </c>
      <c r="D84" s="21">
        <v>43332</v>
      </c>
      <c r="G84">
        <v>1</v>
      </c>
      <c r="J84" s="22" t="s">
        <v>442</v>
      </c>
      <c r="K84" s="22" t="s">
        <v>442</v>
      </c>
    </row>
    <row r="85" spans="1:11" x14ac:dyDescent="0.25">
      <c r="A85" t="s">
        <v>290</v>
      </c>
      <c r="C85" s="20">
        <v>257960.74</v>
      </c>
      <c r="D85" s="21">
        <v>43332</v>
      </c>
      <c r="G85">
        <v>1</v>
      </c>
      <c r="J85" s="22" t="s">
        <v>442</v>
      </c>
      <c r="K85" s="22" t="s">
        <v>442</v>
      </c>
    </row>
    <row r="86" spans="1:11" x14ac:dyDescent="0.25">
      <c r="A86" t="s">
        <v>291</v>
      </c>
      <c r="C86" s="20">
        <v>171356.19</v>
      </c>
      <c r="D86" s="21">
        <v>43332</v>
      </c>
      <c r="G86">
        <v>1</v>
      </c>
      <c r="J86" s="22" t="s">
        <v>442</v>
      </c>
      <c r="K86" s="22" t="s">
        <v>442</v>
      </c>
    </row>
    <row r="87" spans="1:11" x14ac:dyDescent="0.25">
      <c r="A87" t="s">
        <v>292</v>
      </c>
      <c r="C87" s="20">
        <v>984038.39</v>
      </c>
      <c r="D87" s="21">
        <v>43332</v>
      </c>
      <c r="G87">
        <v>1</v>
      </c>
      <c r="J87" s="22" t="s">
        <v>442</v>
      </c>
      <c r="K87" s="22" t="s">
        <v>442</v>
      </c>
    </row>
    <row r="88" spans="1:11" x14ac:dyDescent="0.25">
      <c r="A88" t="s">
        <v>293</v>
      </c>
      <c r="C88" s="20">
        <v>103799.46</v>
      </c>
      <c r="D88" s="21">
        <v>43332</v>
      </c>
      <c r="G88">
        <v>1</v>
      </c>
      <c r="J88" s="22" t="s">
        <v>442</v>
      </c>
      <c r="K88" s="22" t="s">
        <v>442</v>
      </c>
    </row>
    <row r="89" spans="1:11" x14ac:dyDescent="0.25">
      <c r="A89" t="s">
        <v>294</v>
      </c>
      <c r="C89" s="20">
        <v>246667.55</v>
      </c>
      <c r="D89" s="21">
        <v>43332</v>
      </c>
      <c r="G89">
        <v>1</v>
      </c>
      <c r="J89" s="22" t="s">
        <v>442</v>
      </c>
      <c r="K89" s="22" t="s">
        <v>442</v>
      </c>
    </row>
    <row r="90" spans="1:11" x14ac:dyDescent="0.25">
      <c r="A90" t="s">
        <v>295</v>
      </c>
      <c r="C90" s="20">
        <v>521681.32</v>
      </c>
      <c r="D90" s="21">
        <v>43332</v>
      </c>
      <c r="G90">
        <v>1</v>
      </c>
      <c r="J90" s="22" t="s">
        <v>442</v>
      </c>
      <c r="K90" s="22" t="s">
        <v>442</v>
      </c>
    </row>
    <row r="91" spans="1:11" x14ac:dyDescent="0.25">
      <c r="A91" t="s">
        <v>296</v>
      </c>
      <c r="C91" s="20">
        <v>79304.12</v>
      </c>
      <c r="D91" s="21">
        <v>43332</v>
      </c>
      <c r="G91">
        <v>1</v>
      </c>
      <c r="J91" s="22" t="s">
        <v>442</v>
      </c>
      <c r="K91" s="22" t="s">
        <v>442</v>
      </c>
    </row>
    <row r="92" spans="1:11" x14ac:dyDescent="0.25">
      <c r="A92" t="s">
        <v>297</v>
      </c>
      <c r="C92" s="20">
        <v>212787.04</v>
      </c>
      <c r="D92" s="21">
        <v>43332</v>
      </c>
      <c r="G92">
        <v>1</v>
      </c>
      <c r="J92" s="22" t="s">
        <v>442</v>
      </c>
      <c r="K92" s="22" t="s">
        <v>442</v>
      </c>
    </row>
    <row r="93" spans="1:11" x14ac:dyDescent="0.25">
      <c r="A93" t="s">
        <v>298</v>
      </c>
      <c r="C93" s="20">
        <v>239593.56</v>
      </c>
      <c r="D93" s="21">
        <v>43332</v>
      </c>
      <c r="G93">
        <v>1</v>
      </c>
      <c r="J93" s="22" t="s">
        <v>442</v>
      </c>
      <c r="K93" s="22" t="s">
        <v>442</v>
      </c>
    </row>
    <row r="94" spans="1:11" x14ac:dyDescent="0.25">
      <c r="A94" t="s">
        <v>299</v>
      </c>
      <c r="C94" s="20">
        <v>296315.77</v>
      </c>
      <c r="D94" s="21">
        <v>43332</v>
      </c>
      <c r="G94">
        <v>1</v>
      </c>
      <c r="J94" s="22" t="s">
        <v>442</v>
      </c>
      <c r="K94" s="22" t="s">
        <v>442</v>
      </c>
    </row>
    <row r="95" spans="1:11" x14ac:dyDescent="0.25">
      <c r="A95" t="s">
        <v>300</v>
      </c>
      <c r="C95" s="20">
        <v>49361.26</v>
      </c>
      <c r="D95" s="21">
        <v>43332</v>
      </c>
      <c r="G95">
        <v>1</v>
      </c>
      <c r="J95" s="22" t="s">
        <v>442</v>
      </c>
      <c r="K95" s="22" t="s">
        <v>442</v>
      </c>
    </row>
    <row r="96" spans="1:11" x14ac:dyDescent="0.25">
      <c r="A96" t="s">
        <v>301</v>
      </c>
      <c r="C96" s="20">
        <v>146008.51999999999</v>
      </c>
      <c r="D96" s="21">
        <v>43332</v>
      </c>
      <c r="G96">
        <v>1</v>
      </c>
      <c r="J96" s="22" t="s">
        <v>442</v>
      </c>
      <c r="K96" s="22" t="s">
        <v>442</v>
      </c>
    </row>
    <row r="97" spans="1:11" x14ac:dyDescent="0.25">
      <c r="A97" t="s">
        <v>302</v>
      </c>
      <c r="C97" s="20">
        <v>73671.3</v>
      </c>
      <c r="D97" s="21">
        <v>43332</v>
      </c>
      <c r="G97">
        <v>1</v>
      </c>
      <c r="J97" s="22" t="s">
        <v>442</v>
      </c>
      <c r="K97" s="22" t="s">
        <v>442</v>
      </c>
    </row>
    <row r="98" spans="1:11" x14ac:dyDescent="0.25">
      <c r="A98" t="s">
        <v>303</v>
      </c>
      <c r="C98" s="20">
        <v>133964.67000000001</v>
      </c>
      <c r="D98" s="21">
        <v>43332</v>
      </c>
      <c r="G98">
        <v>1</v>
      </c>
      <c r="J98" s="22" t="s">
        <v>442</v>
      </c>
      <c r="K98" s="22" t="s">
        <v>442</v>
      </c>
    </row>
    <row r="99" spans="1:11" x14ac:dyDescent="0.25">
      <c r="A99" t="s">
        <v>304</v>
      </c>
      <c r="C99" s="20">
        <v>63369.18</v>
      </c>
      <c r="D99" s="21">
        <v>43332</v>
      </c>
      <c r="G99">
        <v>1</v>
      </c>
      <c r="J99" s="22" t="s">
        <v>442</v>
      </c>
      <c r="K99" s="22" t="s">
        <v>442</v>
      </c>
    </row>
    <row r="100" spans="1:11" x14ac:dyDescent="0.25">
      <c r="A100" t="s">
        <v>305</v>
      </c>
      <c r="C100" s="20">
        <v>120438.5</v>
      </c>
      <c r="D100" s="21">
        <v>43332</v>
      </c>
      <c r="G100">
        <v>1</v>
      </c>
      <c r="J100" s="22" t="s">
        <v>442</v>
      </c>
      <c r="K100" s="22" t="s">
        <v>442</v>
      </c>
    </row>
    <row r="101" spans="1:11" x14ac:dyDescent="0.25">
      <c r="A101" t="s">
        <v>306</v>
      </c>
      <c r="C101" s="20">
        <v>342304.75</v>
      </c>
      <c r="D101" s="21">
        <v>43332</v>
      </c>
      <c r="G101">
        <v>1</v>
      </c>
      <c r="J101" s="22" t="s">
        <v>442</v>
      </c>
      <c r="K101" s="22" t="s">
        <v>442</v>
      </c>
    </row>
    <row r="102" spans="1:11" x14ac:dyDescent="0.25">
      <c r="A102" t="s">
        <v>307</v>
      </c>
      <c r="C102" s="20">
        <v>246139.24</v>
      </c>
      <c r="D102" s="21">
        <v>43332</v>
      </c>
      <c r="G102">
        <v>1</v>
      </c>
      <c r="J102" s="22" t="s">
        <v>442</v>
      </c>
      <c r="K102" s="22" t="s">
        <v>442</v>
      </c>
    </row>
    <row r="103" spans="1:11" x14ac:dyDescent="0.25">
      <c r="A103" t="s">
        <v>308</v>
      </c>
      <c r="C103" s="20">
        <v>217678.69</v>
      </c>
      <c r="D103" s="21">
        <v>43332</v>
      </c>
      <c r="G103">
        <v>1</v>
      </c>
      <c r="J103" s="22" t="s">
        <v>442</v>
      </c>
      <c r="K103" s="22" t="s">
        <v>442</v>
      </c>
    </row>
    <row r="104" spans="1:11" x14ac:dyDescent="0.25">
      <c r="A104" t="s">
        <v>309</v>
      </c>
      <c r="C104" s="20">
        <v>115250.38</v>
      </c>
      <c r="D104" s="21">
        <v>43332</v>
      </c>
      <c r="G104">
        <v>1</v>
      </c>
      <c r="J104" s="22" t="s">
        <v>442</v>
      </c>
      <c r="K104" s="22" t="s">
        <v>442</v>
      </c>
    </row>
    <row r="105" spans="1:11" x14ac:dyDescent="0.25">
      <c r="A105" t="s">
        <v>310</v>
      </c>
      <c r="C105" s="20">
        <v>277997.59000000003</v>
      </c>
      <c r="D105" s="21">
        <v>43332</v>
      </c>
      <c r="G105">
        <v>1</v>
      </c>
      <c r="J105" s="22" t="s">
        <v>442</v>
      </c>
      <c r="K105" s="22" t="s">
        <v>442</v>
      </c>
    </row>
    <row r="106" spans="1:11" x14ac:dyDescent="0.25">
      <c r="A106" t="s">
        <v>311</v>
      </c>
      <c r="C106" s="20">
        <v>71670.17</v>
      </c>
      <c r="D106" s="21">
        <v>43332</v>
      </c>
      <c r="G106">
        <v>1</v>
      </c>
      <c r="J106" s="22" t="s">
        <v>442</v>
      </c>
      <c r="K106" s="22" t="s">
        <v>442</v>
      </c>
    </row>
    <row r="107" spans="1:11" x14ac:dyDescent="0.25">
      <c r="A107" t="s">
        <v>312</v>
      </c>
      <c r="C107" s="20">
        <v>248662.34</v>
      </c>
      <c r="D107" s="21">
        <v>43332</v>
      </c>
      <c r="G107">
        <v>1</v>
      </c>
      <c r="J107" s="22" t="s">
        <v>442</v>
      </c>
      <c r="K107" s="22" t="s">
        <v>442</v>
      </c>
    </row>
    <row r="108" spans="1:11" x14ac:dyDescent="0.25">
      <c r="A108" t="s">
        <v>313</v>
      </c>
      <c r="C108" s="20">
        <v>106652.92</v>
      </c>
      <c r="D108" s="21">
        <v>43332</v>
      </c>
      <c r="G108">
        <v>1</v>
      </c>
      <c r="J108" s="22" t="s">
        <v>442</v>
      </c>
      <c r="K108" s="22" t="s">
        <v>442</v>
      </c>
    </row>
    <row r="109" spans="1:11" x14ac:dyDescent="0.25">
      <c r="A109" t="s">
        <v>314</v>
      </c>
      <c r="C109" s="20">
        <v>88049.81</v>
      </c>
      <c r="D109" s="21">
        <v>43332</v>
      </c>
      <c r="G109">
        <v>1</v>
      </c>
      <c r="J109" s="22" t="s">
        <v>442</v>
      </c>
      <c r="K109" s="22" t="s">
        <v>442</v>
      </c>
    </row>
    <row r="110" spans="1:11" x14ac:dyDescent="0.25">
      <c r="A110" t="s">
        <v>317</v>
      </c>
      <c r="C110" s="20">
        <v>256144.9</v>
      </c>
      <c r="D110" s="21">
        <v>43332</v>
      </c>
      <c r="G110">
        <v>1</v>
      </c>
      <c r="J110" s="22" t="s">
        <v>442</v>
      </c>
      <c r="K110" s="22" t="s">
        <v>442</v>
      </c>
    </row>
    <row r="111" spans="1:11" x14ac:dyDescent="0.25">
      <c r="A111" t="s">
        <v>318</v>
      </c>
      <c r="C111" s="20">
        <v>180805.98</v>
      </c>
      <c r="D111" s="21">
        <v>43332</v>
      </c>
      <c r="G111">
        <v>1</v>
      </c>
      <c r="J111" s="22" t="s">
        <v>442</v>
      </c>
      <c r="K111" s="22" t="s">
        <v>442</v>
      </c>
    </row>
    <row r="112" spans="1:11" x14ac:dyDescent="0.25">
      <c r="A112" t="s">
        <v>319</v>
      </c>
      <c r="C112" s="20">
        <v>162647.56</v>
      </c>
      <c r="D112" s="21">
        <v>43332</v>
      </c>
      <c r="G112">
        <v>1</v>
      </c>
      <c r="J112" s="22" t="s">
        <v>442</v>
      </c>
      <c r="K112" s="22" t="s">
        <v>442</v>
      </c>
    </row>
    <row r="113" spans="1:11" x14ac:dyDescent="0.25">
      <c r="A113" t="s">
        <v>320</v>
      </c>
      <c r="C113" s="20">
        <v>186739.82</v>
      </c>
      <c r="D113" s="21">
        <v>43332</v>
      </c>
      <c r="G113">
        <v>1</v>
      </c>
      <c r="J113" s="22" t="s">
        <v>442</v>
      </c>
      <c r="K113" s="22" t="s">
        <v>442</v>
      </c>
    </row>
    <row r="114" spans="1:11" x14ac:dyDescent="0.25">
      <c r="A114" t="s">
        <v>321</v>
      </c>
      <c r="C114" s="20">
        <v>150751.94</v>
      </c>
      <c r="D114" s="21">
        <v>43332</v>
      </c>
      <c r="G114">
        <v>1</v>
      </c>
      <c r="J114" s="22" t="s">
        <v>442</v>
      </c>
      <c r="K114" s="22" t="s">
        <v>442</v>
      </c>
    </row>
    <row r="115" spans="1:11" x14ac:dyDescent="0.25">
      <c r="A115" t="s">
        <v>322</v>
      </c>
      <c r="C115" s="20">
        <v>148899.04</v>
      </c>
      <c r="D115" s="21">
        <v>43332</v>
      </c>
      <c r="G115">
        <v>1</v>
      </c>
      <c r="J115" s="22" t="s">
        <v>442</v>
      </c>
      <c r="K115" s="22" t="s">
        <v>442</v>
      </c>
    </row>
    <row r="116" spans="1:11" x14ac:dyDescent="0.25">
      <c r="A116" t="s">
        <v>323</v>
      </c>
      <c r="C116" s="20">
        <v>431898.7</v>
      </c>
      <c r="D116" s="21">
        <v>43332</v>
      </c>
      <c r="G116">
        <v>1</v>
      </c>
      <c r="J116" s="22" t="s">
        <v>442</v>
      </c>
      <c r="K116" s="22" t="s">
        <v>442</v>
      </c>
    </row>
    <row r="117" spans="1:11" x14ac:dyDescent="0.25">
      <c r="A117" t="s">
        <v>324</v>
      </c>
      <c r="C117" s="20">
        <v>126701.3</v>
      </c>
      <c r="D117" s="21">
        <v>43332</v>
      </c>
      <c r="G117">
        <v>1</v>
      </c>
      <c r="J117" s="22" t="s">
        <v>442</v>
      </c>
      <c r="K117" s="22" t="s">
        <v>442</v>
      </c>
    </row>
    <row r="118" spans="1:11" x14ac:dyDescent="0.25">
      <c r="A118" t="s">
        <v>325</v>
      </c>
      <c r="C118" s="20">
        <v>45729.57</v>
      </c>
      <c r="D118" s="21">
        <v>43332</v>
      </c>
      <c r="G118">
        <v>1</v>
      </c>
      <c r="J118" s="22" t="s">
        <v>442</v>
      </c>
      <c r="K118" s="22" t="s">
        <v>442</v>
      </c>
    </row>
    <row r="119" spans="1:11" x14ac:dyDescent="0.25">
      <c r="A119" t="s">
        <v>326</v>
      </c>
      <c r="C119" s="20">
        <v>81490.539999999994</v>
      </c>
      <c r="D119" s="21">
        <v>43332</v>
      </c>
      <c r="G119">
        <v>1</v>
      </c>
      <c r="J119" s="22" t="s">
        <v>442</v>
      </c>
      <c r="K119" s="22" t="s">
        <v>442</v>
      </c>
    </row>
    <row r="120" spans="1:11" x14ac:dyDescent="0.25">
      <c r="A120" t="s">
        <v>327</v>
      </c>
      <c r="C120" s="20">
        <v>240358.19</v>
      </c>
      <c r="D120" s="21">
        <v>43332</v>
      </c>
      <c r="G120">
        <v>1</v>
      </c>
      <c r="J120" s="22" t="s">
        <v>442</v>
      </c>
      <c r="K120" s="22" t="s">
        <v>442</v>
      </c>
    </row>
    <row r="121" spans="1:11" x14ac:dyDescent="0.25">
      <c r="A121" t="s">
        <v>328</v>
      </c>
      <c r="C121" s="20">
        <v>24977.09</v>
      </c>
      <c r="D121" s="21">
        <v>43332</v>
      </c>
      <c r="G121">
        <v>1</v>
      </c>
      <c r="J121" s="22" t="s">
        <v>442</v>
      </c>
      <c r="K121" s="22" t="s">
        <v>442</v>
      </c>
    </row>
    <row r="122" spans="1:11" x14ac:dyDescent="0.25">
      <c r="A122" t="s">
        <v>329</v>
      </c>
      <c r="C122" s="20">
        <v>333596.12</v>
      </c>
      <c r="D122" s="21">
        <v>43332</v>
      </c>
      <c r="G122">
        <v>1</v>
      </c>
      <c r="J122" s="22" t="s">
        <v>442</v>
      </c>
      <c r="K122" s="22" t="s">
        <v>442</v>
      </c>
    </row>
    <row r="123" spans="1:11" x14ac:dyDescent="0.25">
      <c r="A123" t="s">
        <v>330</v>
      </c>
      <c r="C123" s="20">
        <v>90643.87</v>
      </c>
      <c r="D123" s="21">
        <v>43332</v>
      </c>
      <c r="G123">
        <v>1</v>
      </c>
      <c r="J123" s="22" t="s">
        <v>442</v>
      </c>
      <c r="K123" s="22" t="s">
        <v>442</v>
      </c>
    </row>
    <row r="124" spans="1:11" x14ac:dyDescent="0.25">
      <c r="A124" t="s">
        <v>331</v>
      </c>
      <c r="C124" s="20">
        <v>184697.07</v>
      </c>
      <c r="D124" s="21">
        <v>43332</v>
      </c>
      <c r="G124">
        <v>1</v>
      </c>
      <c r="J124" s="22" t="s">
        <v>442</v>
      </c>
      <c r="K124" s="22" t="s">
        <v>442</v>
      </c>
    </row>
    <row r="125" spans="1:11" x14ac:dyDescent="0.25">
      <c r="A125" t="s">
        <v>332</v>
      </c>
      <c r="C125" s="20">
        <v>47323.07</v>
      </c>
      <c r="D125" s="21">
        <v>43332</v>
      </c>
      <c r="G125">
        <v>1</v>
      </c>
      <c r="J125" s="22" t="s">
        <v>442</v>
      </c>
      <c r="K125" s="22" t="s">
        <v>442</v>
      </c>
    </row>
    <row r="126" spans="1:11" x14ac:dyDescent="0.25">
      <c r="A126" t="s">
        <v>333</v>
      </c>
      <c r="C126" s="20">
        <v>569070.31999999995</v>
      </c>
      <c r="D126" s="21">
        <v>43332</v>
      </c>
      <c r="G126">
        <v>1</v>
      </c>
      <c r="J126" s="22" t="s">
        <v>442</v>
      </c>
      <c r="K126" s="22" t="s">
        <v>442</v>
      </c>
    </row>
    <row r="127" spans="1:11" x14ac:dyDescent="0.25">
      <c r="A127" t="s">
        <v>334</v>
      </c>
      <c r="C127" s="20">
        <v>128443.03</v>
      </c>
      <c r="D127" s="21">
        <v>43332</v>
      </c>
      <c r="G127">
        <v>1</v>
      </c>
      <c r="J127" s="22" t="s">
        <v>442</v>
      </c>
      <c r="K127" s="22" t="s">
        <v>442</v>
      </c>
    </row>
    <row r="128" spans="1:11" x14ac:dyDescent="0.25">
      <c r="A128" t="s">
        <v>335</v>
      </c>
      <c r="C128" s="20">
        <v>393561.71</v>
      </c>
      <c r="D128" s="21">
        <v>43332</v>
      </c>
      <c r="G128">
        <v>1</v>
      </c>
      <c r="J128" s="22" t="s">
        <v>442</v>
      </c>
      <c r="K128" s="22" t="s">
        <v>442</v>
      </c>
    </row>
    <row r="129" spans="1:11" x14ac:dyDescent="0.25">
      <c r="A129" t="s">
        <v>336</v>
      </c>
      <c r="C129" s="20">
        <v>131518.84</v>
      </c>
      <c r="D129" s="21">
        <v>43332</v>
      </c>
      <c r="G129">
        <v>1</v>
      </c>
      <c r="J129" s="22" t="s">
        <v>442</v>
      </c>
      <c r="K129" s="22" t="s">
        <v>442</v>
      </c>
    </row>
    <row r="130" spans="1:11" x14ac:dyDescent="0.25">
      <c r="A130" t="s">
        <v>337</v>
      </c>
      <c r="C130" s="20">
        <v>37317.410000000003</v>
      </c>
      <c r="D130" s="21">
        <v>43332</v>
      </c>
      <c r="G130">
        <v>1</v>
      </c>
      <c r="J130" s="22" t="s">
        <v>442</v>
      </c>
      <c r="K130" s="22" t="s">
        <v>442</v>
      </c>
    </row>
    <row r="131" spans="1:11" x14ac:dyDescent="0.25">
      <c r="A131" t="s">
        <v>338</v>
      </c>
      <c r="C131" s="20">
        <v>85678.1</v>
      </c>
      <c r="D131" s="21">
        <v>43332</v>
      </c>
      <c r="G131">
        <v>1</v>
      </c>
      <c r="J131" s="22" t="s">
        <v>442</v>
      </c>
      <c r="K131" s="22" t="s">
        <v>442</v>
      </c>
    </row>
    <row r="132" spans="1:11" x14ac:dyDescent="0.25">
      <c r="A132" t="s">
        <v>339</v>
      </c>
      <c r="C132" s="20">
        <v>43394.92</v>
      </c>
      <c r="D132" s="21">
        <v>43332</v>
      </c>
      <c r="G132">
        <v>1</v>
      </c>
      <c r="J132" s="22" t="s">
        <v>442</v>
      </c>
      <c r="K132" s="22" t="s">
        <v>442</v>
      </c>
    </row>
    <row r="133" spans="1:11" x14ac:dyDescent="0.25">
      <c r="A133" t="s">
        <v>340</v>
      </c>
      <c r="C133" s="20">
        <v>34945.69</v>
      </c>
      <c r="D133" s="21">
        <v>43332</v>
      </c>
      <c r="G133">
        <v>1</v>
      </c>
      <c r="J133" s="22" t="s">
        <v>442</v>
      </c>
      <c r="K133" s="22" t="s">
        <v>442</v>
      </c>
    </row>
    <row r="134" spans="1:11" x14ac:dyDescent="0.25">
      <c r="A134" t="s">
        <v>341</v>
      </c>
      <c r="C134" s="20">
        <v>312412.03000000003</v>
      </c>
      <c r="D134" s="21">
        <v>43332</v>
      </c>
      <c r="G134">
        <v>1</v>
      </c>
      <c r="J134" s="22" t="s">
        <v>442</v>
      </c>
      <c r="K134" s="22" t="s">
        <v>442</v>
      </c>
    </row>
    <row r="135" spans="1:11" x14ac:dyDescent="0.25">
      <c r="A135" t="s">
        <v>342</v>
      </c>
      <c r="C135" s="20">
        <v>318865.78999999998</v>
      </c>
      <c r="D135" s="21">
        <v>43332</v>
      </c>
      <c r="G135">
        <v>1</v>
      </c>
      <c r="J135" s="22" t="s">
        <v>442</v>
      </c>
      <c r="K135" s="22" t="s">
        <v>442</v>
      </c>
    </row>
    <row r="136" spans="1:11" x14ac:dyDescent="0.25">
      <c r="A136" t="s">
        <v>343</v>
      </c>
      <c r="C136" s="20">
        <v>382732.82</v>
      </c>
      <c r="D136" s="21">
        <v>43332</v>
      </c>
      <c r="G136">
        <v>1</v>
      </c>
      <c r="J136" s="22" t="s">
        <v>442</v>
      </c>
      <c r="K136" s="22" t="s">
        <v>442</v>
      </c>
    </row>
    <row r="137" spans="1:11" x14ac:dyDescent="0.25">
      <c r="A137" t="s">
        <v>344</v>
      </c>
      <c r="C137" s="20">
        <v>999929.71</v>
      </c>
      <c r="D137" s="21">
        <v>43332</v>
      </c>
      <c r="G137">
        <v>1</v>
      </c>
      <c r="J137" s="22" t="s">
        <v>442</v>
      </c>
      <c r="K137" s="22" t="s">
        <v>442</v>
      </c>
    </row>
    <row r="138" spans="1:11" x14ac:dyDescent="0.25">
      <c r="A138" t="s">
        <v>345</v>
      </c>
      <c r="C138" s="20">
        <v>620800.93999999994</v>
      </c>
      <c r="D138" s="21">
        <v>43332</v>
      </c>
      <c r="G138">
        <v>1</v>
      </c>
      <c r="J138" s="22" t="s">
        <v>442</v>
      </c>
      <c r="K138" s="22" t="s">
        <v>442</v>
      </c>
    </row>
    <row r="139" spans="1:11" x14ac:dyDescent="0.25">
      <c r="A139" t="s">
        <v>347</v>
      </c>
      <c r="C139" s="20">
        <v>188047.33</v>
      </c>
      <c r="D139" s="21">
        <v>43332</v>
      </c>
      <c r="G139">
        <v>1</v>
      </c>
      <c r="J139" s="22" t="s">
        <v>442</v>
      </c>
      <c r="K139" s="22" t="s">
        <v>442</v>
      </c>
    </row>
    <row r="140" spans="1:11" x14ac:dyDescent="0.25">
      <c r="A140" t="s">
        <v>348</v>
      </c>
      <c r="C140" s="20">
        <v>378827.04</v>
      </c>
      <c r="D140" s="21">
        <v>43332</v>
      </c>
      <c r="G140">
        <v>1</v>
      </c>
      <c r="J140" s="22" t="s">
        <v>442</v>
      </c>
      <c r="K140" s="22" t="s">
        <v>442</v>
      </c>
    </row>
    <row r="141" spans="1:11" x14ac:dyDescent="0.25">
      <c r="A141" t="s">
        <v>349</v>
      </c>
      <c r="C141" s="20">
        <v>334559.62</v>
      </c>
      <c r="D141" s="21">
        <v>43332</v>
      </c>
      <c r="G141">
        <v>1</v>
      </c>
      <c r="J141" s="22" t="s">
        <v>442</v>
      </c>
      <c r="K141" s="22" t="s">
        <v>442</v>
      </c>
    </row>
    <row r="142" spans="1:11" x14ac:dyDescent="0.25">
      <c r="A142" t="s">
        <v>350</v>
      </c>
      <c r="C142" s="20">
        <v>61516.28</v>
      </c>
      <c r="D142" s="21">
        <v>43332</v>
      </c>
      <c r="G142">
        <v>1</v>
      </c>
      <c r="J142" s="22" t="s">
        <v>442</v>
      </c>
      <c r="K142" s="22" t="s">
        <v>442</v>
      </c>
    </row>
    <row r="143" spans="1:11" x14ac:dyDescent="0.25">
      <c r="A143" t="s">
        <v>351</v>
      </c>
      <c r="C143" s="20">
        <v>73226.61</v>
      </c>
      <c r="D143" s="21">
        <v>43332</v>
      </c>
      <c r="G143">
        <v>1</v>
      </c>
      <c r="J143" s="22" t="s">
        <v>442</v>
      </c>
      <c r="K143" s="22" t="s">
        <v>442</v>
      </c>
    </row>
    <row r="144" spans="1:11" x14ac:dyDescent="0.25">
      <c r="A144" t="s">
        <v>352</v>
      </c>
      <c r="C144" s="20">
        <v>29868.75</v>
      </c>
      <c r="D144" s="21">
        <v>43332</v>
      </c>
      <c r="G144">
        <v>1</v>
      </c>
      <c r="J144" s="22" t="s">
        <v>442</v>
      </c>
      <c r="K144" s="22" t="s">
        <v>442</v>
      </c>
    </row>
    <row r="145" spans="1:11" x14ac:dyDescent="0.25">
      <c r="A145" t="s">
        <v>353</v>
      </c>
      <c r="C145" s="20">
        <v>285531.89</v>
      </c>
      <c r="D145" s="21">
        <v>43332</v>
      </c>
      <c r="G145">
        <v>1</v>
      </c>
      <c r="J145" s="22" t="s">
        <v>442</v>
      </c>
      <c r="K145" s="22" t="s">
        <v>442</v>
      </c>
    </row>
    <row r="146" spans="1:11" x14ac:dyDescent="0.25">
      <c r="A146" t="s">
        <v>354</v>
      </c>
      <c r="C146" s="20">
        <v>248177.43</v>
      </c>
      <c r="D146" s="21">
        <v>43332</v>
      </c>
      <c r="G146">
        <v>1</v>
      </c>
      <c r="J146" s="22" t="s">
        <v>442</v>
      </c>
      <c r="K146" s="22" t="s">
        <v>442</v>
      </c>
    </row>
    <row r="147" spans="1:11" x14ac:dyDescent="0.25">
      <c r="A147" t="s">
        <v>355</v>
      </c>
      <c r="C147" s="20">
        <v>75524.2</v>
      </c>
      <c r="D147" s="21">
        <v>43332</v>
      </c>
      <c r="G147">
        <v>1</v>
      </c>
      <c r="J147" s="22" t="s">
        <v>442</v>
      </c>
      <c r="K147" s="22" t="s">
        <v>442</v>
      </c>
    </row>
    <row r="148" spans="1:11" x14ac:dyDescent="0.25">
      <c r="A148" t="s">
        <v>356</v>
      </c>
      <c r="C148" s="20">
        <v>23976.53</v>
      </c>
      <c r="D148" s="21">
        <v>43332</v>
      </c>
      <c r="G148">
        <v>1</v>
      </c>
      <c r="J148" s="22" t="s">
        <v>442</v>
      </c>
      <c r="K148" s="22" t="s">
        <v>442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Distributions</vt:lpstr>
      <vt:lpstr>CSI by School</vt:lpstr>
      <vt:lpstr>CSI Membership by Dist of Resid</vt:lpstr>
      <vt:lpstr>Sheet3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cp:lastPrinted>2019-08-15T22:20:55Z</cp:lastPrinted>
  <dcterms:created xsi:type="dcterms:W3CDTF">2017-05-10T18:33:12Z</dcterms:created>
  <dcterms:modified xsi:type="dcterms:W3CDTF">2019-11-05T15:42:11Z</dcterms:modified>
</cp:coreProperties>
</file>