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PAYMENTS\PSFA19\"/>
    </mc:Choice>
  </mc:AlternateContent>
  <bookViews>
    <workbookView xWindow="0" yWindow="0" windowWidth="24000" windowHeight="9735"/>
  </bookViews>
  <sheets>
    <sheet name="Distributions" sheetId="1" r:id="rId1"/>
    <sheet name="CSI by School" sheetId="4" r:id="rId2"/>
    <sheet name="Sheet3" sheetId="3" r:id="rId3"/>
  </sheets>
  <definedNames>
    <definedName name="_xlnm._FilterDatabase" localSheetId="0" hidden="1">Distributions!$A$7:$D$185</definedName>
    <definedName name="_xlnm._FilterDatabase" localSheetId="2" hidden="1">Sheet3!$A$1:$K$148</definedName>
  </definedNames>
  <calcPr calcId="152511"/>
</workbook>
</file>

<file path=xl/calcChain.xml><?xml version="1.0" encoding="utf-8"?>
<calcChain xmlns="http://schemas.openxmlformats.org/spreadsheetml/2006/main">
  <c r="G189" i="1" l="1"/>
  <c r="G190" i="1"/>
  <c r="F10" i="4"/>
  <c r="F9" i="4"/>
  <c r="F8" i="4"/>
  <c r="F7" i="4"/>
  <c r="F6" i="4"/>
  <c r="F5" i="4"/>
  <c r="F4" i="4"/>
  <c r="F3" i="4"/>
  <c r="F11" i="4" s="1"/>
  <c r="D9" i="1" l="1"/>
  <c r="D10" i="1"/>
  <c r="D11" i="1"/>
  <c r="D14" i="1"/>
  <c r="D19" i="1"/>
  <c r="D20" i="1"/>
  <c r="D22" i="1"/>
  <c r="D32" i="1"/>
  <c r="D33" i="1"/>
  <c r="D47" i="1"/>
  <c r="D49" i="1"/>
  <c r="D50" i="1"/>
  <c r="D57" i="1"/>
  <c r="D58" i="1"/>
  <c r="D59" i="1"/>
  <c r="D60" i="1"/>
  <c r="D63" i="1"/>
  <c r="D68" i="1"/>
  <c r="D85" i="1"/>
  <c r="D97" i="1"/>
  <c r="D98" i="1"/>
  <c r="D115" i="1"/>
  <c r="D144" i="1"/>
  <c r="D145" i="1"/>
  <c r="D175" i="1"/>
  <c r="C187" i="1"/>
  <c r="J9" i="1" s="1"/>
  <c r="C186" i="1"/>
  <c r="J8" i="1" s="1"/>
  <c r="C189" i="1" l="1"/>
  <c r="D8" i="1" l="1"/>
  <c r="K9" i="1" l="1"/>
  <c r="L9" i="1" s="1"/>
  <c r="K8" i="1"/>
  <c r="L8" i="1" s="1"/>
  <c r="D13" i="1" l="1"/>
  <c r="D27" i="1"/>
  <c r="D31" i="1"/>
  <c r="D43" i="1"/>
  <c r="D55" i="1"/>
  <c r="D65" i="1"/>
  <c r="D70" i="1"/>
  <c r="D78" i="1"/>
  <c r="D82" i="1"/>
  <c r="D86" i="1"/>
  <c r="D90" i="1"/>
  <c r="D102" i="1"/>
  <c r="D106" i="1"/>
  <c r="D110" i="1"/>
  <c r="D114" i="1"/>
  <c r="D122" i="1"/>
  <c r="D126" i="1"/>
  <c r="D130" i="1"/>
  <c r="D134" i="1"/>
  <c r="D138" i="1"/>
  <c r="D142" i="1"/>
  <c r="D146" i="1"/>
  <c r="D150" i="1"/>
  <c r="D154" i="1"/>
  <c r="D158" i="1"/>
  <c r="D166" i="1"/>
  <c r="D178" i="1"/>
  <c r="D182" i="1"/>
  <c r="D16" i="1"/>
  <c r="D26" i="1"/>
  <c r="D34" i="1"/>
  <c r="D38" i="1"/>
  <c r="D42" i="1"/>
  <c r="D54" i="1"/>
  <c r="D28" i="1"/>
  <c r="D36" i="1"/>
  <c r="D40" i="1"/>
  <c r="D44" i="1"/>
  <c r="D48" i="1"/>
  <c r="D52" i="1"/>
  <c r="D56" i="1"/>
  <c r="D66" i="1"/>
  <c r="D83" i="1"/>
  <c r="D87" i="1"/>
  <c r="D91" i="1"/>
  <c r="D103" i="1"/>
  <c r="D107" i="1"/>
  <c r="D111" i="1"/>
  <c r="D119" i="1"/>
  <c r="D131" i="1"/>
  <c r="D135" i="1"/>
  <c r="D143" i="1"/>
  <c r="D147" i="1"/>
  <c r="D151" i="1"/>
  <c r="D155" i="1"/>
  <c r="D159" i="1"/>
  <c r="D163" i="1"/>
  <c r="D167" i="1"/>
  <c r="D179" i="1"/>
  <c r="D183" i="1"/>
  <c r="D21" i="1"/>
  <c r="D25" i="1"/>
  <c r="D29" i="1"/>
  <c r="D37" i="1"/>
  <c r="D41" i="1"/>
  <c r="D45" i="1"/>
  <c r="D53" i="1"/>
  <c r="D84" i="1"/>
  <c r="D88" i="1"/>
  <c r="D92" i="1"/>
  <c r="D96" i="1"/>
  <c r="D104" i="1"/>
  <c r="D108" i="1"/>
  <c r="D112" i="1"/>
  <c r="D116" i="1"/>
  <c r="D120" i="1"/>
  <c r="D128" i="1"/>
  <c r="D132" i="1"/>
  <c r="D136" i="1"/>
  <c r="D140" i="1"/>
  <c r="D148" i="1"/>
  <c r="D156" i="1"/>
  <c r="D160" i="1"/>
  <c r="D168" i="1"/>
  <c r="D180" i="1"/>
  <c r="D184" i="1"/>
  <c r="D161" i="1"/>
  <c r="D93" i="1"/>
  <c r="D81" i="1"/>
  <c r="D137" i="1"/>
  <c r="D165" i="1"/>
  <c r="D69" i="1"/>
  <c r="D113" i="1"/>
  <c r="D125" i="1"/>
  <c r="D153" i="1"/>
  <c r="D169" i="1"/>
  <c r="D181" i="1"/>
  <c r="D73" i="1"/>
  <c r="D89" i="1"/>
  <c r="D101" i="1"/>
  <c r="D129" i="1"/>
  <c r="D157" i="1"/>
  <c r="D185" i="1"/>
  <c r="D64" i="1"/>
  <c r="D77" i="1"/>
  <c r="D105" i="1"/>
  <c r="D133" i="1"/>
  <c r="D186" i="1"/>
  <c r="D23" i="1"/>
  <c r="D35" i="1"/>
  <c r="D39" i="1"/>
  <c r="D51" i="1"/>
  <c r="D74" i="1"/>
  <c r="D94" i="1"/>
  <c r="D118" i="1"/>
  <c r="D162" i="1"/>
  <c r="D170" i="1"/>
  <c r="D174" i="1"/>
  <c r="D12" i="1"/>
  <c r="D30" i="1"/>
  <c r="D46" i="1"/>
  <c r="D24" i="1"/>
  <c r="D71" i="1"/>
  <c r="D75" i="1"/>
  <c r="D79" i="1"/>
  <c r="D95" i="1"/>
  <c r="D99" i="1"/>
  <c r="D123" i="1"/>
  <c r="D127" i="1"/>
  <c r="D139" i="1"/>
  <c r="D171" i="1"/>
  <c r="D15" i="1"/>
  <c r="D72" i="1"/>
  <c r="D76" i="1"/>
  <c r="D80" i="1"/>
  <c r="D100" i="1"/>
  <c r="D124" i="1"/>
  <c r="D152" i="1"/>
  <c r="D164" i="1"/>
  <c r="D172" i="1"/>
  <c r="D176" i="1"/>
  <c r="D109" i="1"/>
  <c r="D121" i="1"/>
  <c r="D149" i="1"/>
  <c r="D177" i="1"/>
  <c r="D141" i="1"/>
  <c r="D173" i="1"/>
  <c r="D117" i="1"/>
  <c r="D187" i="1"/>
  <c r="D189" i="1" l="1"/>
</calcChain>
</file>

<file path=xl/sharedStrings.xml><?xml version="1.0" encoding="utf-8"?>
<sst xmlns="http://schemas.openxmlformats.org/spreadsheetml/2006/main" count="943" uniqueCount="489">
  <si>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</si>
  <si>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</si>
  <si>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</si>
  <si>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</si>
  <si>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</si>
  <si>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</si>
  <si>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</si>
  <si>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</si>
  <si>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</si>
  <si>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</si>
  <si>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</si>
  <si>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</si>
  <si>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</si>
  <si>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</si>
  <si>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</si>
  <si>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</si>
  <si>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</si>
  <si>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</si>
  <si>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</si>
  <si>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</si>
  <si>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</si>
  <si>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</si>
  <si>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</si>
  <si>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</si>
  <si>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</si>
  <si>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</si>
  <si>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</si>
  <si>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</si>
  <si>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</si>
  <si>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</si>
  <si>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</si>
  <si>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</si>
  <si>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</si>
  <si>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</si>
  <si>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</si>
  <si>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</si>
  <si>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</si>
  <si>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</si>
  <si>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</si>
  <si>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</si>
  <si>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</si>
  <si>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</si>
  <si>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</si>
  <si>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</si>
  <si>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</si>
  <si>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</si>
  <si>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</si>
  <si>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</si>
  <si>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</si>
  <si>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</si>
  <si>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</si>
  <si>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</si>
  <si>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</si>
  <si>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</si>
  <si>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</si>
  <si>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</si>
  <si>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</si>
  <si>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</si>
  <si>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</si>
  <si>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</si>
  <si>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</si>
  <si>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</si>
  <si>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</si>
  <si>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</si>
  <si>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</si>
  <si>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</si>
  <si>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</si>
  <si>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</si>
  <si>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</si>
  <si>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</si>
  <si>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</si>
  <si>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</si>
  <si>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</si>
  <si>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</si>
  <si>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</si>
  <si>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</si>
  <si>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</si>
  <si>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</si>
  <si>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</si>
  <si>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</si>
  <si>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</si>
  <si>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</si>
  <si>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</si>
  <si>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</si>
  <si>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</si>
  <si>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</si>
  <si>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</si>
  <si>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</si>
  <si>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</si>
  <si>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</si>
  <si>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</si>
  <si>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</si>
  <si>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</si>
  <si>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</si>
  <si>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</si>
  <si>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</si>
  <si>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</si>
  <si>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</si>
  <si>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</si>
  <si>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</si>
  <si>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</si>
  <si>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</si>
  <si>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</si>
  <si>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</si>
  <si>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</si>
  <si>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</si>
  <si>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</si>
  <si>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</si>
  <si>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</si>
  <si>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</si>
  <si>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</si>
  <si>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</si>
  <si>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</si>
  <si>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</si>
  <si>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</si>
  <si>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</si>
  <si>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</si>
  <si>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</si>
  <si>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</si>
  <si>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</si>
  <si>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</si>
  <si>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</si>
  <si>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</si>
  <si>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</si>
  <si>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</si>
  <si>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</si>
  <si>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</si>
  <si>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</si>
  <si>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</si>
  <si>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</si>
  <si>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</si>
  <si>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</si>
  <si>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</si>
  <si>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</si>
  <si>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</si>
  <si>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</si>
  <si>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</si>
  <si>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</si>
  <si>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</si>
  <si>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</si>
  <si>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</si>
  <si>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</si>
  <si>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</si>
  <si>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</si>
  <si>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</si>
  <si>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</si>
  <si>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</si>
  <si>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</si>
  <si>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</si>
  <si>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</si>
  <si>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</si>
  <si>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</si>
  <si>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</si>
  <si>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</si>
  <si>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</si>
  <si>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</si>
  <si>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</si>
  <si>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</si>
  <si>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</si>
  <si>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</si>
  <si>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</si>
  <si>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</si>
  <si>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</si>
  <si>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</si>
  <si>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</si>
  <si>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</si>
  <si>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</si>
  <si>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</si>
  <si>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</si>
  <si>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</si>
  <si>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</si>
  <si>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</si>
  <si>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</si>
  <si>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</si>
  <si>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</si>
  <si>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</si>
  <si>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</si>
  <si>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</si>
  <si>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District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</si>
  <si>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</si>
  <si>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</si>
  <si>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</si>
  <si>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</si>
  <si>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</si>
  <si>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</si>
  <si>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</si>
  <si>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</si>
  <si>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</si>
  <si>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</si>
  <si>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</si>
  <si>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</si>
  <si>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</si>
  <si>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</si>
  <si>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</si>
  <si>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</si>
  <si>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</si>
  <si>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</si>
  <si>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</si>
  <si>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</si>
  <si>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</si>
  <si>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</si>
  <si>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</si>
  <si>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</si>
  <si>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</si>
  <si>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</si>
  <si>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</si>
  <si>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</si>
  <si>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</si>
  <si>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</si>
  <si>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</si>
  <si>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</si>
  <si>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</si>
  <si>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</si>
  <si>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</si>
  <si>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</si>
  <si>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</si>
  <si>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</si>
  <si>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</si>
  <si>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</si>
  <si>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</si>
  <si>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</si>
  <si>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</si>
  <si>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</si>
  <si>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</si>
  <si>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</si>
  <si>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</si>
  <si>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</si>
  <si>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</si>
  <si>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</si>
  <si>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</si>
  <si>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</si>
  <si>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</si>
  <si>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</si>
  <si>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</si>
  <si>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</si>
  <si>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</si>
  <si>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</si>
  <si>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</si>
  <si>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</si>
  <si>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</si>
  <si>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</si>
  <si>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</si>
  <si>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</si>
  <si>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</si>
  <si>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</si>
  <si>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</si>
  <si>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</si>
  <si>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</si>
  <si>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</si>
  <si>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</si>
  <si>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</si>
  <si>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</si>
  <si>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</si>
  <si>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</si>
  <si>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</si>
  <si>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</si>
  <si>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</si>
  <si>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</si>
  <si>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</si>
  <si>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</si>
  <si>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</si>
  <si>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</si>
  <si>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</si>
  <si>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</si>
  <si>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</si>
  <si>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</si>
  <si>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</si>
  <si>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</si>
  <si>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</si>
  <si>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</si>
  <si>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</si>
  <si>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</si>
  <si>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</si>
  <si>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</si>
  <si>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</si>
  <si>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</si>
  <si>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</si>
  <si>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</si>
  <si>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</si>
  <si>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</si>
  <si>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</si>
  <si>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</si>
  <si>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</si>
  <si>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</si>
  <si>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</si>
  <si>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</si>
  <si>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</si>
  <si>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</si>
  <si>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</si>
  <si>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</si>
  <si>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</si>
  <si>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</si>
  <si>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</si>
  <si>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</si>
  <si>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</si>
  <si>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</si>
  <si>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</si>
  <si>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</si>
  <si>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</si>
  <si>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</si>
  <si>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</si>
  <si>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</si>
  <si>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</si>
  <si>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</si>
  <si>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</si>
  <si>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</si>
  <si>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</si>
  <si>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</si>
  <si>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</si>
  <si>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</si>
  <si>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</si>
  <si>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</si>
  <si>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</si>
  <si>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</si>
  <si>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</si>
  <si>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</si>
  <si>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</si>
  <si>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</si>
  <si>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</si>
  <si>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</si>
  <si>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</si>
  <si>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</si>
  <si>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</si>
  <si>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</si>
  <si>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</si>
  <si>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</si>
  <si>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</si>
  <si>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</si>
  <si>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</si>
  <si>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</si>
  <si>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</si>
  <si>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</si>
  <si>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</si>
  <si>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</si>
  <si>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</si>
  <si>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</si>
  <si>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</si>
  <si>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</si>
  <si>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</si>
  <si>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</si>
  <si>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</si>
  <si>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</si>
  <si>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</si>
  <si>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</si>
  <si>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</si>
  <si>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</si>
  <si>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</si>
  <si>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</si>
  <si>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</si>
  <si>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</si>
  <si>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</si>
  <si>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</si>
  <si>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</si>
  <si>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</si>
  <si>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</si>
  <si>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</si>
  <si>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</si>
  <si>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District #</t>
  </si>
  <si>
    <t>Annual</t>
  </si>
  <si>
    <t>Per Pupil</t>
  </si>
  <si>
    <t>Total Pupil Count</t>
  </si>
  <si>
    <t>Small Rural (45%)</t>
  </si>
  <si>
    <t>Large Rural (55%)</t>
  </si>
  <si>
    <t>Totals</t>
  </si>
  <si>
    <t>Grant Code:</t>
  </si>
  <si>
    <t>Source Code:</t>
  </si>
  <si>
    <t>Rural Schools Distributions per HB18-1379</t>
  </si>
  <si>
    <t>8001</t>
  </si>
  <si>
    <t>FY 2018-19</t>
  </si>
  <si>
    <t>CSI Membership</t>
  </si>
  <si>
    <t>2017-18 Actual Funded Pupil Count</t>
  </si>
  <si>
    <t>22-54-140. Additional funding for rural schools - 2018-19 budget</t>
  </si>
  <si>
    <t>CONTEXT OTHERWISE REQUIRES:</t>
  </si>
  <si>
    <t>(a)</t>
  </si>
  <si>
    <t>"ELIGIBLE INSTITUTE CHARTER SCHOOL" MEANS AN INSTITUTE</t>
  </si>
  <si>
    <t>CHARTER SCHOOL THAT HAS A SMALL RURAL DISTRICT OR A LARGE RURAL</t>
  </si>
  <si>
    <t>DISTRICT AS ITS ACCOUNTING DISTRICT.</t>
  </si>
  <si>
    <t>(b)</t>
  </si>
  <si>
    <t>"LARGE RURAL DISTRICT" MEANS A DISTRICT THAT THE</t>
  </si>
  <si>
    <t>DEPARTMENT OF EDUCATION DETERMINES IS A RURAL DISTRICT, BASED ON</t>
  </si>
  <si>
    <t>THE GEOGRAPHIC SIZE OF THE DISTRICT AND THE DISTANCE OF THE DISTRICT</t>
  </si>
  <si>
    <t>FROM THE NEAREST LARGE, URBANIZED AREA, AND THAT HAD A FUNDED</t>
  </si>
  <si>
    <t>PUPIL COUNT FOR THE 2017-18 BUDGET YEAR OF AT LEAST ONE THOUSAND</t>
  </si>
  <si>
    <t>BUT FEWER THAN SIX THOUSAND FIVE HUNDRED PUPILS IN KINDERGARTEN</t>
  </si>
  <si>
    <t>THROUGH TWELFTH GRADE.</t>
  </si>
  <si>
    <t>(c)</t>
  </si>
  <si>
    <t>"SMALL RURAL DISTRICT" MEANS A DISTRICT THAT THE</t>
  </si>
  <si>
    <t>PUPIL COUNT FOR THE 2017-18 BUDGET YEAR OF FEWER THAN ONE</t>
  </si>
  <si>
    <t>THOUSAND PUPILS IN KINDERGARTEN THROUGH TWELFTH GRADE.</t>
  </si>
  <si>
    <t>(d)</t>
  </si>
  <si>
    <t>"PER PUPIL DISTRIBUTION AMOUNT" MEANS:</t>
  </si>
  <si>
    <t>(I)</t>
  </si>
  <si>
    <t>FOR A LARGE RURAL DISTRICT, AN AMOUNT EQUAL TO THIRTY</t>
  </si>
  <si>
    <t>MILLION DOLLARS MULTIPLIED BY THE PERCENTAGE SPECIFIED IN</t>
  </si>
  <si>
    <t>SUBSECTION (2)(a)(I) OF THIS SECTION AND THEN DIVIDED BY THE SUM OF</t>
  </si>
  <si>
    <t>THE TOTAL FUNDED PUPIL COUNT FOR THE 2017-18 BUDGET YEAR OF ALL</t>
  </si>
  <si>
    <t>LARGE RURAL DISTRICTS AND THE TOTAL STUDENT ENROLLMENT FOR THE</t>
  </si>
  <si>
    <t>2017-18 BUDGET YEAR OF ALL ELIGIBLE INSTITUTE CHARTER SCHOOLS THAT</t>
  </si>
  <si>
    <t>HAVE A LARGE RURAL DISTRICT AS THE ACCOUNTING DISTRICT; OR</t>
  </si>
  <si>
    <t>(II)</t>
  </si>
  <si>
    <t>FOR A SMALL RURAL DISTRICT, AN AMOUNT EQUAL TO THIRTY</t>
  </si>
  <si>
    <t>SUBSECTION (2)(a)(II) OF THIS SECTION AND THEN DIVIDED BY THE SUM OF</t>
  </si>
  <si>
    <t>SMALL RURAL DISTRICTS AND THE TOTAL STUDENT ENROLLMENT FOR THE</t>
  </si>
  <si>
    <t>HAVE A SMALL RURAL DISTRICT AS THE ACCOUNTING DISTRICT.</t>
  </si>
  <si>
    <t>FOR THE 2018-19 BUDGET YEAR, THE GENERAL ASSEMBLY</t>
  </si>
  <si>
    <t>SHALL APPROPRIATE THIRTY MILLION DOLLARS TO THE DEPARTMENT OF</t>
  </si>
  <si>
    <t>EDUCATION TO PROVIDE ADDITIONAL FUNDING FOR LARGE RURAL DISTRICTS,</t>
  </si>
  <si>
    <t>SMALL RURAL DISTRICTS, AND INSTITUTE CHARTER SCHOOLS. THE</t>
  </si>
  <si>
    <t>DEPARTMENT OF EDUCATION SHALL DISTRIBUTE:</t>
  </si>
  <si>
    <t>FIFTY-FIVE PERCENT OF THE MONEY APPROPRIATED TO LARGE</t>
  </si>
  <si>
    <t>RURAL DISTRICTS AND TO ELIGIBLE INSTITUTE CHARTER SCHOOLS AS</t>
  </si>
  <si>
    <t>PROVIDED IN THIS SECTION; AND</t>
  </si>
  <si>
    <t>FORTY-FIVE PERCENT OF THE MONEY APPROPRIATED TO SMALL</t>
  </si>
  <si>
    <t>PROVIDED IN THIS SECTION.</t>
  </si>
  <si>
    <t>(b) LARGE RURAL DISTRICTS, SMALL RURAL DISTRICTS, DISTRICT</t>
  </si>
  <si>
    <t>CHARTER SCHOOLS, AND ELIGIBLE INSTITUTE CHARTER SCHOOLS THAT</t>
  </si>
  <si>
    <t>RECEIVE MONEY PURSUANT TO THIS SECTION MAY USE THE MONEY ONLY FOR</t>
  </si>
  <si>
    <t>NONRECURRING EXPENSES FOR THE PURPOSE OF IMPROVING STUDENT</t>
  </si>
  <si>
    <t>LEARNING AND THE EDUCATIONAL ENVIRONMENT, INCLUDING BUT NOT</t>
  </si>
  <si>
    <t>LIMITED TO INITIATIVES THAT HELP ATTRACT EDUCATOR EMPLOYEES,</t>
  </si>
  <si>
    <t>INITIATIVES TO IMPROVE EDUCATOR TRAINING, INITIATIVES TO RETAIN</t>
  </si>
  <si>
    <t>EDUCATORS, LOAN FORGIVENESS FOR EDUCATORS AND STAFF, AND</t>
  </si>
  <si>
    <t>TECHNOLOGY.</t>
  </si>
  <si>
    <t>THE DEPARTMENT OF EDUCATION SHALL DISTRIBUTE TO EACH</t>
  </si>
  <si>
    <t>LARGE RURAL DISTRICT AND EACH SMALL RURAL DISTRICT AN AMOUNT</t>
  </si>
  <si>
    <t>EQUAL TO THE APPLICABLE PER PUPIL DISTRIBUTION AMOUNT MULTIPLIED BY</t>
  </si>
  <si>
    <t>THE LARGE RURAL DISTRICT'S OR SMALL RURAL DISTRICT'S FUNDED PUPIL</t>
  </si>
  <si>
    <t>COUNT FOR THE 2017-18 BUDGET YEAR.</t>
  </si>
  <si>
    <t>THAT IS THE AUTHORIZER FOR A CHARTER SCHOOL SHALL DISTRIBUTE TO THE</t>
  </si>
  <si>
    <t>CHARTER SCHOOL ONE HUNDRED PERCENT OF AN AMOUNT EQUAL TO THE</t>
  </si>
  <si>
    <t>AMOUNT RECEIVED PURSUANT TO SUBSECTION (3)(a) OF THIS SECTION</t>
  </si>
  <si>
    <t>DIVIDED BY THE FUNDED PUPIL COUNT OF THE LARGE RURAL DISTRICT OR</t>
  </si>
  <si>
    <t>SMALL RURAL DISTRICT FOR THE 2017-18 BUDGET YEAR AND THEN</t>
  </si>
  <si>
    <t>MULTIPLIED BY THE NUMBER OF STUDENTS ENROLLED IN THE CHARTER</t>
  </si>
  <si>
    <t>SCHOOL FOR THE 2017-18 BUDGET YEAR.</t>
  </si>
  <si>
    <t>THE DEPARTMENT OF EDUCATION SHALL CALCULATE FOR EACH</t>
  </si>
  <si>
    <t>ELIGIBLE INSTITUTE CHARTER SCHOOL AND DISTRIBUTE TO THE STATE</t>
  </si>
  <si>
    <t>CHARTER SCHOOL INSTITUTE AN AMOUNT EQUAL TO THE APPLICABLE PER</t>
  </si>
  <si>
    <t>PUPIL DISTRIBUTION AMOUNT MULTIPLIED BY THE NUMBER OF STUDENTS</t>
  </si>
  <si>
    <t>ENROLLED IN THE ELIGIBLE INSTITUTE CHARTER SCHOOL FOR THE 2017-18</t>
  </si>
  <si>
    <t>BUDGET YEAR. THE STATE CHARTER SCHOOL INSTITUTE SHALL DISTRIBUTE</t>
  </si>
  <si>
    <t>TO EACH ELIGIBLE INSTITUTE CHARTER SCHOOL ONE HUNDRED PERCENT OF</t>
  </si>
  <si>
    <t>THE AMOUNT RECEIVED FOR THE ELIGIBLE INSTITUTE CHARTER SCHOOL</t>
  </si>
  <si>
    <t>PURSUANT TO THIS SUBSECTION (4).</t>
  </si>
  <si>
    <r>
      <t xml:space="preserve">year - definitions - repeal. </t>
    </r>
    <r>
      <rPr>
        <sz val="11"/>
        <color theme="1"/>
        <rFont val="Calibri"/>
        <family val="2"/>
        <scheme val="minor"/>
      </rPr>
      <t>(1) As USED IN THIS SECTION, UNLESS THE</t>
    </r>
  </si>
  <si>
    <t>EACH LARGE RURAL DISTRICT AND EACH SMALL RURAL DISTRICT</t>
  </si>
  <si>
    <t xml:space="preserve">(b) </t>
  </si>
  <si>
    <t>DistNo</t>
  </si>
  <si>
    <t>GBL</t>
  </si>
  <si>
    <t>Payment</t>
  </si>
  <si>
    <t>Date</t>
  </si>
  <si>
    <t>Client</t>
  </si>
  <si>
    <t>Desc</t>
  </si>
  <si>
    <t>Batch</t>
  </si>
  <si>
    <t>Post</t>
  </si>
  <si>
    <t>Memo</t>
  </si>
  <si>
    <t>Month1</t>
  </si>
  <si>
    <t>Month2</t>
  </si>
  <si>
    <t>Aug-18</t>
  </si>
  <si>
    <t>School Code</t>
  </si>
  <si>
    <t>School Name</t>
  </si>
  <si>
    <t>FY2017-18
K-12 Membership</t>
  </si>
  <si>
    <t>Large Rural or Small Rural Per Pupil Revenue</t>
  </si>
  <si>
    <t>Additional Rural Funding Entitlement</t>
  </si>
  <si>
    <t>Salida</t>
  </si>
  <si>
    <t>2345</t>
  </si>
  <si>
    <t>Salida Montessori</t>
  </si>
  <si>
    <t>Calhan</t>
  </si>
  <si>
    <t>0035</t>
  </si>
  <si>
    <t>Frontier Academy</t>
  </si>
  <si>
    <t>Roaring Fork</t>
  </si>
  <si>
    <t>7512</t>
  </si>
  <si>
    <t xml:space="preserve">Ross Montessori </t>
  </si>
  <si>
    <t>8821</t>
  </si>
  <si>
    <t>Two Rivers Charter School</t>
  </si>
  <si>
    <t>East Grand</t>
  </si>
  <si>
    <t>4277</t>
  </si>
  <si>
    <t>Indian Peaks Charter</t>
  </si>
  <si>
    <t>Durango</t>
  </si>
  <si>
    <t>0075</t>
  </si>
  <si>
    <t>Animas Charter School</t>
  </si>
  <si>
    <t>5453</t>
  </si>
  <si>
    <t>Mountain Middle School</t>
  </si>
  <si>
    <t>Steamboat Springs</t>
  </si>
  <si>
    <t>5423</t>
  </si>
  <si>
    <t>Mountain Village Montessori</t>
  </si>
  <si>
    <t>District of Residence</t>
  </si>
  <si>
    <t>CSI Small Rural (Membership counts)</t>
  </si>
  <si>
    <t>CSI Large Rural (Membership 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</si>
</sst>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9" formatCode="0.0"/>
    <numFmt numFmtId="170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4" fillId="0" borderId="0"/>
  </cellStyleXfs>
  <cellXfs count="41">
    <xf numFmtId="0" fontId="0" fillId="0" borderId="0" xfId="0"/>
    <xf numFmtId="0" fontId="0" fillId="0" borderId="0" xfId="0" applyFont="1"/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43" fontId="0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Border="1"/>
    <xf numFmtId="164" fontId="0" fillId="0" borderId="0" xfId="0" applyNumberFormat="1" applyFont="1"/>
    <xf numFmtId="164" fontId="0" fillId="0" borderId="1" xfId="0" applyNumberFormat="1" applyFont="1" applyBorder="1"/>
    <xf numFmtId="164" fontId="0" fillId="0" borderId="0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" fontId="0" fillId="0" borderId="0" xfId="0" applyNumberFormat="1" applyFont="1"/>
    <xf numFmtId="0" fontId="1" fillId="0" borderId="0" xfId="0" applyFont="1"/>
    <xf numFmtId="43" fontId="1" fillId="0" borderId="0" xfId="0" applyNumberFormat="1" applyFont="1"/>
    <xf numFmtId="0" fontId="0" fillId="0" borderId="0" xfId="0" quotePrefix="1" applyFont="1"/>
    <xf numFmtId="0" fontId="0" fillId="0" borderId="0" xfId="0" applyFont="1" applyFill="1"/>
    <xf numFmtId="165" fontId="0" fillId="0" borderId="0" xfId="0" applyNumberFormat="1" applyFont="1"/>
    <xf numFmtId="0" fontId="0" fillId="2" borderId="0" xfId="0" applyFill="1"/>
    <xf numFmtId="0" fontId="0" fillId="2" borderId="0" xfId="0" applyFont="1" applyFill="1"/>
    <xf numFmtId="0" fontId="1" fillId="0" borderId="0" xfId="0" applyFont="1" applyAlignment="1">
      <alignment horizontal="center"/>
    </xf>
    <xf numFmtId="44" fontId="0" fillId="0" borderId="0" xfId="0" applyNumberFormat="1"/>
    <xf numFmtId="14" fontId="0" fillId="0" borderId="0" xfId="0" applyNumberFormat="1"/>
    <xf numFmtId="0" fontId="0" fillId="0" borderId="0" xfId="0" quotePrefix="1"/>
    <xf numFmtId="0" fontId="1" fillId="4" borderId="0" xfId="0" applyFont="1" applyFill="1"/>
    <xf numFmtId="0" fontId="0" fillId="5" borderId="0" xfId="0" applyFont="1" applyFill="1"/>
    <xf numFmtId="1" fontId="0" fillId="5" borderId="0" xfId="0" applyNumberFormat="1" applyFont="1" applyFill="1"/>
    <xf numFmtId="0" fontId="0" fillId="6" borderId="0" xfId="0" applyFont="1" applyFill="1"/>
    <xf numFmtId="169" fontId="0" fillId="0" borderId="0" xfId="0" applyNumberFormat="1" applyFont="1"/>
    <xf numFmtId="40" fontId="2" fillId="3" borderId="0" xfId="0" applyNumberFormat="1" applyFont="1" applyFill="1" applyBorder="1" applyAlignment="1">
      <alignment wrapText="1"/>
    </xf>
    <xf numFmtId="40" fontId="3" fillId="3" borderId="0" xfId="0" applyNumberFormat="1" applyFont="1" applyFill="1" applyBorder="1"/>
    <xf numFmtId="40" fontId="2" fillId="3" borderId="0" xfId="1" applyFont="1" applyFill="1" applyBorder="1" applyAlignment="1">
      <alignment horizontal="center" wrapText="1"/>
    </xf>
    <xf numFmtId="0" fontId="5" fillId="0" borderId="0" xfId="0" applyFont="1"/>
    <xf numFmtId="40" fontId="6" fillId="0" borderId="0" xfId="1" applyFont="1" applyFill="1"/>
    <xf numFmtId="0" fontId="5" fillId="0" borderId="0" xfId="0" quotePrefix="1" applyFont="1" applyFill="1"/>
    <xf numFmtId="170" fontId="6" fillId="0" borderId="0" xfId="1" applyNumberFormat="1" applyFont="1" applyFill="1" applyBorder="1" applyAlignment="1">
      <alignment horizontal="right"/>
    </xf>
    <xf numFmtId="40" fontId="5" fillId="0" borderId="0" xfId="1" applyFont="1" applyFill="1"/>
    <xf numFmtId="170" fontId="6" fillId="0" borderId="0" xfId="1" applyNumberFormat="1" applyFont="1" applyFill="1" applyAlignment="1">
      <alignment horizontal="right"/>
    </xf>
    <xf numFmtId="170" fontId="6" fillId="0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workbookViewId="0">
      <selection sqref="A1:D1"/>
    </sheetView>
  </sheetViews>
  <sheetFormatPr defaultRowHeight="15" x14ac:dyDescent="0.25"/>
  <cols>
    <col min="1" max="1" width="12.5703125" style="1" customWidth="1"/>
    <col min="2" max="2" width="35.28515625" style="1" bestFit="1" customWidth="1"/>
    <col min="3" max="3" width="20.42578125" style="1" customWidth="1"/>
    <col min="4" max="4" width="14.28515625" style="1" bestFit="1" customWidth="1"/>
    <col min="5" max="5" width="8" style="1" hidden="1" customWidth="1"/>
    <col min="6" max="7" width="9.42578125" style="1" hidden="1" customWidth="1"/>
    <col min="8" max="8" width="10.5703125" style="18" customWidth="1"/>
    <col min="9" max="9" width="16.42578125" style="1" bestFit="1" customWidth="1"/>
    <col min="10" max="10" width="16.28515625" style="1" bestFit="1" customWidth="1"/>
    <col min="11" max="11" width="14.28515625" style="1" bestFit="1" customWidth="1"/>
    <col min="12" max="16384" width="9.140625" style="1"/>
  </cols>
  <sheetData>
    <row r="1" spans="1:12" x14ac:dyDescent="0.25">
      <c r="A1" s="22" t="s">
        <v>366</v>
      </c>
      <c r="B1" s="22"/>
      <c r="C1" s="22"/>
      <c r="D1" s="22"/>
    </row>
    <row r="2" spans="1:12" x14ac:dyDescent="0.25">
      <c r="A2" s="22" t="s">
        <v>368</v>
      </c>
      <c r="B2" s="22"/>
      <c r="C2" s="22"/>
      <c r="D2" s="22"/>
    </row>
    <row r="3" spans="1:12" x14ac:dyDescent="0.25">
      <c r="A3" s="13"/>
      <c r="B3" s="13"/>
      <c r="C3" s="13"/>
      <c r="D3" s="13"/>
    </row>
    <row r="4" spans="1:12" x14ac:dyDescent="0.25">
      <c r="A4" s="7" t="s">
        <v>364</v>
      </c>
      <c r="B4" s="7">
        <v>3230</v>
      </c>
      <c r="C4" s="3"/>
      <c r="D4" s="3"/>
    </row>
    <row r="5" spans="1:12" x14ac:dyDescent="0.25">
      <c r="A5" s="7" t="s">
        <v>365</v>
      </c>
      <c r="B5" s="7">
        <v>3000</v>
      </c>
      <c r="C5" s="3"/>
      <c r="D5" s="3"/>
    </row>
    <row r="7" spans="1:12" ht="30" x14ac:dyDescent="0.25">
      <c r="A7" s="7" t="s">
        <v>357</v>
      </c>
      <c r="B7" s="6" t="s">
        <v>178</v>
      </c>
      <c r="C7" s="12" t="s">
        <v>370</v>
      </c>
      <c r="D7" s="6" t="s">
        <v>358</v>
      </c>
      <c r="E7" s="14"/>
      <c r="F7" s="14" t="s">
        <v>369</v>
      </c>
      <c r="G7" s="14"/>
      <c r="I7" s="4"/>
      <c r="J7" s="4" t="s">
        <v>360</v>
      </c>
      <c r="K7" s="5">
        <v>30000000</v>
      </c>
      <c r="L7" s="4" t="s">
        <v>359</v>
      </c>
    </row>
    <row r="8" spans="1:12" x14ac:dyDescent="0.25">
      <c r="A8" s="1" t="s">
        <v>179</v>
      </c>
      <c r="B8" s="1" t="s">
        <v>0</v>
      </c>
      <c r="C8" s="9">
        <v>8463.2999999999993</v>
      </c>
      <c r="D8" s="2">
        <f t="shared" ref="D8:D16" si="0">ROUND(IF(AND(C8&lt;6500,C8&gt;=1000),C8*$L$9,IF(C8&lt;1000,C8*$L$8,0)),2)</f>
        <v>0</v>
      </c>
      <c r="F8" s="1">
        <v>0</v>
      </c>
      <c r="I8" s="4" t="s">
        <v>361</v>
      </c>
      <c r="J8" s="10">
        <f>SUMIF(E8:E187,1,C8:C187)</f>
        <v>36429.100000000006</v>
      </c>
      <c r="K8" s="5">
        <f>K7*0.45</f>
        <v>13500000</v>
      </c>
      <c r="L8" s="5">
        <f>ROUND(K8/J8,2)</f>
        <v>370.58</v>
      </c>
    </row>
    <row r="9" spans="1:12" x14ac:dyDescent="0.25">
      <c r="A9" s="1" t="s">
        <v>180</v>
      </c>
      <c r="B9" s="1" t="s">
        <v>1</v>
      </c>
      <c r="C9" s="9">
        <v>36982.6</v>
      </c>
      <c r="D9" s="2">
        <f t="shared" si="0"/>
        <v>0</v>
      </c>
      <c r="F9" s="1">
        <v>4890.5</v>
      </c>
      <c r="I9" s="4" t="s">
        <v>362</v>
      </c>
      <c r="J9" s="10">
        <f>SUMIF(E8:E187,2,C8:C187)</f>
        <v>98428.89999999998</v>
      </c>
      <c r="K9" s="5">
        <f>K7*0.55</f>
        <v>16500000.000000002</v>
      </c>
      <c r="L9" s="5">
        <f>ROUND(K9/J9,2)</f>
        <v>167.63</v>
      </c>
    </row>
    <row r="10" spans="1:12" x14ac:dyDescent="0.25">
      <c r="A10" s="1" t="s">
        <v>181</v>
      </c>
      <c r="B10" s="1" t="s">
        <v>2</v>
      </c>
      <c r="C10" s="9">
        <v>7128.1</v>
      </c>
      <c r="D10" s="2">
        <f t="shared" si="0"/>
        <v>0</v>
      </c>
      <c r="F10" s="1">
        <v>860</v>
      </c>
      <c r="J10" s="19"/>
    </row>
    <row r="11" spans="1:12" x14ac:dyDescent="0.25">
      <c r="A11" s="1" t="s">
        <v>182</v>
      </c>
      <c r="B11" s="1" t="s">
        <v>3</v>
      </c>
      <c r="C11" s="9">
        <v>17106.3</v>
      </c>
      <c r="D11" s="2">
        <f t="shared" si="0"/>
        <v>0</v>
      </c>
      <c r="F11" s="1">
        <v>641.5</v>
      </c>
      <c r="I11" s="15" t="s">
        <v>371</v>
      </c>
      <c r="L11" s="2"/>
    </row>
    <row r="12" spans="1:12" x14ac:dyDescent="0.25">
      <c r="A12" s="1" t="s">
        <v>183</v>
      </c>
      <c r="B12" s="1" t="s">
        <v>4</v>
      </c>
      <c r="C12" s="9">
        <v>1047.4000000000001</v>
      </c>
      <c r="D12" s="2">
        <f t="shared" si="0"/>
        <v>175575.66</v>
      </c>
      <c r="E12" s="1">
        <v>2</v>
      </c>
      <c r="F12" s="1">
        <v>0</v>
      </c>
      <c r="I12" s="15" t="s">
        <v>444</v>
      </c>
      <c r="L12" s="2"/>
    </row>
    <row r="13" spans="1:12" x14ac:dyDescent="0.25">
      <c r="A13" s="1" t="s">
        <v>184</v>
      </c>
      <c r="B13" s="1" t="s">
        <v>5</v>
      </c>
      <c r="C13" s="9">
        <v>956.7</v>
      </c>
      <c r="D13" s="2">
        <f t="shared" si="0"/>
        <v>354533.89</v>
      </c>
      <c r="E13" s="1">
        <v>1</v>
      </c>
      <c r="F13" s="1">
        <v>0</v>
      </c>
      <c r="I13" s="1" t="s">
        <v>372</v>
      </c>
      <c r="J13" s="8"/>
      <c r="K13" s="8"/>
      <c r="L13" s="8"/>
    </row>
    <row r="14" spans="1:12" x14ac:dyDescent="0.25">
      <c r="A14" s="1" t="s">
        <v>185</v>
      </c>
      <c r="B14" s="1" t="s">
        <v>6</v>
      </c>
      <c r="C14" s="9">
        <v>9327</v>
      </c>
      <c r="D14" s="2">
        <f t="shared" si="0"/>
        <v>0</v>
      </c>
      <c r="F14" s="1">
        <v>1059</v>
      </c>
      <c r="I14" t="s">
        <v>373</v>
      </c>
      <c r="J14" s="11"/>
    </row>
    <row r="15" spans="1:12" x14ac:dyDescent="0.25">
      <c r="A15" s="1" t="s">
        <v>186</v>
      </c>
      <c r="B15" s="1" t="s">
        <v>7</v>
      </c>
      <c r="C15" s="9">
        <v>2343.9</v>
      </c>
      <c r="D15" s="2">
        <f t="shared" si="0"/>
        <v>392907.96</v>
      </c>
      <c r="E15" s="1">
        <v>2</v>
      </c>
      <c r="F15" s="1">
        <v>0</v>
      </c>
      <c r="I15" t="s">
        <v>374</v>
      </c>
    </row>
    <row r="16" spans="1:12" x14ac:dyDescent="0.25">
      <c r="A16" s="1" t="s">
        <v>187</v>
      </c>
      <c r="B16" s="1" t="s">
        <v>8</v>
      </c>
      <c r="C16" s="9">
        <v>297.39999999999998</v>
      </c>
      <c r="D16" s="2">
        <f t="shared" si="0"/>
        <v>110210.49</v>
      </c>
      <c r="E16" s="1">
        <v>1</v>
      </c>
      <c r="F16" s="1">
        <v>0</v>
      </c>
      <c r="I16" t="s">
        <v>375</v>
      </c>
      <c r="J16" s="8"/>
      <c r="K16" s="8"/>
      <c r="L16" s="8"/>
    </row>
    <row r="17" spans="1:9" x14ac:dyDescent="0.25">
      <c r="A17" s="1" t="s">
        <v>188</v>
      </c>
      <c r="B17" s="1" t="s">
        <v>9</v>
      </c>
      <c r="C17" s="9">
        <v>2639.7000000000003</v>
      </c>
      <c r="D17" s="2">
        <v>0</v>
      </c>
      <c r="F17" s="1">
        <v>0</v>
      </c>
      <c r="I17" t="s">
        <v>376</v>
      </c>
    </row>
    <row r="18" spans="1:9" x14ac:dyDescent="0.25">
      <c r="A18" s="1" t="s">
        <v>189</v>
      </c>
      <c r="B18" s="1" t="s">
        <v>10</v>
      </c>
      <c r="C18" s="9">
        <v>1358.2</v>
      </c>
      <c r="D18" s="2">
        <v>0</v>
      </c>
      <c r="F18" s="1">
        <v>0</v>
      </c>
      <c r="I18" t="s">
        <v>377</v>
      </c>
    </row>
    <row r="19" spans="1:9" x14ac:dyDescent="0.25">
      <c r="A19" s="1" t="s">
        <v>190</v>
      </c>
      <c r="B19" s="1" t="s">
        <v>11</v>
      </c>
      <c r="C19" s="9">
        <v>52724.1</v>
      </c>
      <c r="D19" s="2">
        <f t="shared" ref="D19:D60" si="1">ROUND(IF(AND(C19&lt;6500,C19&gt;=1000),C19*$L$9,IF(C19&lt;1000,C19*$L$8,0)),2)</f>
        <v>0</v>
      </c>
      <c r="F19" s="1">
        <v>0</v>
      </c>
      <c r="I19" t="s">
        <v>378</v>
      </c>
    </row>
    <row r="20" spans="1:9" x14ac:dyDescent="0.25">
      <c r="A20" s="1" t="s">
        <v>191</v>
      </c>
      <c r="B20" s="1" t="s">
        <v>12</v>
      </c>
      <c r="C20" s="9">
        <v>14703.7</v>
      </c>
      <c r="D20" s="2">
        <f t="shared" si="1"/>
        <v>0</v>
      </c>
      <c r="F20" s="1">
        <v>0</v>
      </c>
      <c r="I20" t="s">
        <v>379</v>
      </c>
    </row>
    <row r="21" spans="1:9" x14ac:dyDescent="0.25">
      <c r="A21" s="1" t="s">
        <v>192</v>
      </c>
      <c r="B21" s="1" t="s">
        <v>13</v>
      </c>
      <c r="C21" s="9">
        <v>180.7</v>
      </c>
      <c r="D21" s="2">
        <f t="shared" si="1"/>
        <v>66963.81</v>
      </c>
      <c r="E21" s="1">
        <v>1</v>
      </c>
      <c r="F21" s="1">
        <v>0</v>
      </c>
      <c r="I21" t="s">
        <v>380</v>
      </c>
    </row>
    <row r="22" spans="1:9" x14ac:dyDescent="0.25">
      <c r="A22" s="1" t="s">
        <v>193</v>
      </c>
      <c r="B22" s="1" t="s">
        <v>14</v>
      </c>
      <c r="C22" s="9">
        <v>38869</v>
      </c>
      <c r="D22" s="2">
        <f t="shared" si="1"/>
        <v>0</v>
      </c>
      <c r="F22" s="1">
        <v>1023</v>
      </c>
      <c r="I22" t="s">
        <v>381</v>
      </c>
    </row>
    <row r="23" spans="1:9" x14ac:dyDescent="0.25">
      <c r="A23" s="1" t="s">
        <v>194</v>
      </c>
      <c r="B23" s="1" t="s">
        <v>15</v>
      </c>
      <c r="C23" s="9">
        <v>2717.6</v>
      </c>
      <c r="D23" s="2">
        <f t="shared" si="1"/>
        <v>455551.29</v>
      </c>
      <c r="E23" s="1">
        <v>2</v>
      </c>
      <c r="F23" s="1">
        <v>0</v>
      </c>
      <c r="I23" t="s">
        <v>382</v>
      </c>
    </row>
    <row r="24" spans="1:9" x14ac:dyDescent="0.25">
      <c r="A24" s="1" t="s">
        <v>195</v>
      </c>
      <c r="B24" s="1" t="s">
        <v>16</v>
      </c>
      <c r="C24" s="9">
        <v>1619.6</v>
      </c>
      <c r="D24" s="2">
        <f t="shared" si="1"/>
        <v>271493.55</v>
      </c>
      <c r="E24" s="1">
        <v>2</v>
      </c>
      <c r="F24" s="1">
        <v>0</v>
      </c>
      <c r="I24" t="s">
        <v>383</v>
      </c>
    </row>
    <row r="25" spans="1:9" x14ac:dyDescent="0.25">
      <c r="A25" s="1" t="s">
        <v>196</v>
      </c>
      <c r="B25" s="1" t="s">
        <v>17</v>
      </c>
      <c r="C25" s="9">
        <v>142.80000000000001</v>
      </c>
      <c r="D25" s="2">
        <f t="shared" si="1"/>
        <v>52918.82</v>
      </c>
      <c r="E25" s="1">
        <v>1</v>
      </c>
      <c r="F25" s="1">
        <v>0</v>
      </c>
      <c r="I25" t="s">
        <v>384</v>
      </c>
    </row>
    <row r="26" spans="1:9" x14ac:dyDescent="0.25">
      <c r="A26" s="1" t="s">
        <v>197</v>
      </c>
      <c r="B26" s="1" t="s">
        <v>18</v>
      </c>
      <c r="C26" s="9">
        <v>50</v>
      </c>
      <c r="D26" s="2">
        <f t="shared" si="1"/>
        <v>18529</v>
      </c>
      <c r="E26" s="1">
        <v>1</v>
      </c>
      <c r="F26" s="1">
        <v>0</v>
      </c>
      <c r="I26" t="s">
        <v>385</v>
      </c>
    </row>
    <row r="27" spans="1:9" x14ac:dyDescent="0.25">
      <c r="A27" s="1" t="s">
        <v>198</v>
      </c>
      <c r="B27" s="1" t="s">
        <v>19</v>
      </c>
      <c r="C27" s="9">
        <v>300.60000000000002</v>
      </c>
      <c r="D27" s="2">
        <f t="shared" si="1"/>
        <v>111396.35</v>
      </c>
      <c r="E27" s="1">
        <v>1</v>
      </c>
      <c r="F27" s="1">
        <v>0</v>
      </c>
      <c r="I27" t="s">
        <v>386</v>
      </c>
    </row>
    <row r="28" spans="1:9" x14ac:dyDescent="0.25">
      <c r="A28" s="1" t="s">
        <v>199</v>
      </c>
      <c r="B28" s="1" t="s">
        <v>20</v>
      </c>
      <c r="C28" s="9">
        <v>50</v>
      </c>
      <c r="D28" s="2">
        <f t="shared" si="1"/>
        <v>18529</v>
      </c>
      <c r="E28" s="1">
        <v>1</v>
      </c>
      <c r="F28" s="1">
        <v>0</v>
      </c>
      <c r="I28" t="s">
        <v>379</v>
      </c>
    </row>
    <row r="29" spans="1:9" x14ac:dyDescent="0.25">
      <c r="A29" s="1" t="s">
        <v>200</v>
      </c>
      <c r="B29" s="1" t="s">
        <v>21</v>
      </c>
      <c r="C29" s="9">
        <v>50</v>
      </c>
      <c r="D29" s="2">
        <f t="shared" si="1"/>
        <v>18529</v>
      </c>
      <c r="E29" s="1">
        <v>1</v>
      </c>
      <c r="F29" s="1">
        <v>0</v>
      </c>
      <c r="I29" t="s">
        <v>380</v>
      </c>
    </row>
    <row r="30" spans="1:9" x14ac:dyDescent="0.25">
      <c r="A30" s="1" t="s">
        <v>201</v>
      </c>
      <c r="B30" s="1" t="s">
        <v>22</v>
      </c>
      <c r="C30" s="9">
        <v>1686.3</v>
      </c>
      <c r="D30" s="2">
        <f t="shared" si="1"/>
        <v>282674.46999999997</v>
      </c>
      <c r="E30" s="1">
        <v>2</v>
      </c>
      <c r="F30" s="1">
        <v>0</v>
      </c>
      <c r="I30" t="s">
        <v>381</v>
      </c>
    </row>
    <row r="31" spans="1:9" x14ac:dyDescent="0.25">
      <c r="A31" s="1" t="s">
        <v>202</v>
      </c>
      <c r="B31" s="1" t="s">
        <v>23</v>
      </c>
      <c r="C31" s="9">
        <v>244.6</v>
      </c>
      <c r="D31" s="2">
        <f t="shared" si="1"/>
        <v>90643.87</v>
      </c>
      <c r="E31" s="1">
        <v>1</v>
      </c>
      <c r="F31" s="1">
        <v>0</v>
      </c>
      <c r="I31" t="s">
        <v>387</v>
      </c>
    </row>
    <row r="32" spans="1:9" x14ac:dyDescent="0.25">
      <c r="A32" s="1" t="s">
        <v>203</v>
      </c>
      <c r="B32" s="1" t="s">
        <v>24</v>
      </c>
      <c r="C32" s="9">
        <v>30032.3</v>
      </c>
      <c r="D32" s="2">
        <f t="shared" si="1"/>
        <v>0</v>
      </c>
      <c r="F32" s="1">
        <v>0</v>
      </c>
      <c r="I32" t="s">
        <v>388</v>
      </c>
    </row>
    <row r="33" spans="1:10" x14ac:dyDescent="0.25">
      <c r="A33" s="1" t="s">
        <v>204</v>
      </c>
      <c r="B33" s="1" t="s">
        <v>25</v>
      </c>
      <c r="C33" s="9">
        <v>29822</v>
      </c>
      <c r="D33" s="2">
        <f t="shared" si="1"/>
        <v>0</v>
      </c>
      <c r="F33" s="1">
        <v>0</v>
      </c>
      <c r="I33" t="s">
        <v>389</v>
      </c>
    </row>
    <row r="34" spans="1:10" x14ac:dyDescent="0.25">
      <c r="A34" s="1" t="s">
        <v>205</v>
      </c>
      <c r="B34" s="1" t="s">
        <v>26</v>
      </c>
      <c r="C34" s="9">
        <v>964.5</v>
      </c>
      <c r="D34" s="2">
        <f t="shared" si="1"/>
        <v>357424.41</v>
      </c>
      <c r="E34" s="1">
        <v>1</v>
      </c>
      <c r="F34" s="1">
        <v>0</v>
      </c>
      <c r="I34" t="s">
        <v>390</v>
      </c>
    </row>
    <row r="35" spans="1:10" x14ac:dyDescent="0.25">
      <c r="A35" s="1" t="s">
        <v>206</v>
      </c>
      <c r="B35" s="1" t="s">
        <v>27</v>
      </c>
      <c r="C35" s="9">
        <v>1195.4000000000001</v>
      </c>
      <c r="D35" s="2">
        <f t="shared" si="1"/>
        <v>200384.9</v>
      </c>
      <c r="E35" s="27">
        <v>2</v>
      </c>
      <c r="F35" s="28">
        <v>84</v>
      </c>
      <c r="I35" t="s">
        <v>391</v>
      </c>
      <c r="J35" s="2"/>
    </row>
    <row r="36" spans="1:10" x14ac:dyDescent="0.25">
      <c r="A36" s="1" t="s">
        <v>207</v>
      </c>
      <c r="B36" s="1" t="s">
        <v>28</v>
      </c>
      <c r="C36" s="9">
        <v>111.2</v>
      </c>
      <c r="D36" s="2">
        <f t="shared" si="1"/>
        <v>41208.5</v>
      </c>
      <c r="E36" s="1">
        <v>1</v>
      </c>
      <c r="F36" s="1">
        <v>0</v>
      </c>
      <c r="I36" t="s">
        <v>392</v>
      </c>
    </row>
    <row r="37" spans="1:10" x14ac:dyDescent="0.25">
      <c r="A37" s="1" t="s">
        <v>208</v>
      </c>
      <c r="B37" s="1" t="s">
        <v>29</v>
      </c>
      <c r="C37" s="9">
        <v>169.1</v>
      </c>
      <c r="D37" s="2">
        <f t="shared" si="1"/>
        <v>62665.08</v>
      </c>
      <c r="E37" s="1">
        <v>1</v>
      </c>
      <c r="F37" s="1">
        <v>0</v>
      </c>
      <c r="I37" t="s">
        <v>393</v>
      </c>
    </row>
    <row r="38" spans="1:10" x14ac:dyDescent="0.25">
      <c r="A38" s="1" t="s">
        <v>209</v>
      </c>
      <c r="B38" s="1" t="s">
        <v>30</v>
      </c>
      <c r="C38" s="9">
        <v>799.8</v>
      </c>
      <c r="D38" s="2">
        <f t="shared" si="1"/>
        <v>296389.88</v>
      </c>
      <c r="E38" s="1">
        <v>1</v>
      </c>
      <c r="F38" s="1">
        <v>0</v>
      </c>
      <c r="I38" t="s">
        <v>394</v>
      </c>
    </row>
    <row r="39" spans="1:10" x14ac:dyDescent="0.25">
      <c r="A39" s="1" t="s">
        <v>210</v>
      </c>
      <c r="B39" s="1" t="s">
        <v>31</v>
      </c>
      <c r="C39" s="9">
        <v>1034.5999999999999</v>
      </c>
      <c r="D39" s="2">
        <f t="shared" si="1"/>
        <v>173430</v>
      </c>
      <c r="E39" s="1">
        <v>2</v>
      </c>
      <c r="F39" s="1">
        <v>0</v>
      </c>
      <c r="I39" t="s">
        <v>395</v>
      </c>
    </row>
    <row r="40" spans="1:10" x14ac:dyDescent="0.25">
      <c r="A40" s="1" t="s">
        <v>211</v>
      </c>
      <c r="B40" s="1" t="s">
        <v>32</v>
      </c>
      <c r="C40" s="9">
        <v>367.6</v>
      </c>
      <c r="D40" s="2">
        <f t="shared" si="1"/>
        <v>136225.21</v>
      </c>
      <c r="E40" s="1">
        <v>1</v>
      </c>
      <c r="F40" s="1">
        <v>0</v>
      </c>
      <c r="I40" t="s">
        <v>396</v>
      </c>
    </row>
    <row r="41" spans="1:10" x14ac:dyDescent="0.25">
      <c r="A41" s="1" t="s">
        <v>212</v>
      </c>
      <c r="B41" s="1" t="s">
        <v>33</v>
      </c>
      <c r="C41" s="9">
        <v>203.29999999999998</v>
      </c>
      <c r="D41" s="2">
        <f t="shared" si="1"/>
        <v>75338.91</v>
      </c>
      <c r="E41" s="1">
        <v>1</v>
      </c>
      <c r="F41" s="1">
        <v>0</v>
      </c>
      <c r="I41" t="s">
        <v>397</v>
      </c>
    </row>
    <row r="42" spans="1:10" x14ac:dyDescent="0.25">
      <c r="A42" s="1" t="s">
        <v>213</v>
      </c>
      <c r="B42" s="1" t="s">
        <v>34</v>
      </c>
      <c r="C42" s="9">
        <v>217.2</v>
      </c>
      <c r="D42" s="2">
        <f t="shared" si="1"/>
        <v>80489.98</v>
      </c>
      <c r="E42" s="1">
        <v>1</v>
      </c>
      <c r="F42" s="1">
        <v>0</v>
      </c>
      <c r="I42" t="s">
        <v>398</v>
      </c>
    </row>
    <row r="43" spans="1:10" x14ac:dyDescent="0.25">
      <c r="A43" s="1" t="s">
        <v>214</v>
      </c>
      <c r="B43" s="1" t="s">
        <v>35</v>
      </c>
      <c r="C43" s="9">
        <v>280</v>
      </c>
      <c r="D43" s="2">
        <f t="shared" si="1"/>
        <v>103762.4</v>
      </c>
      <c r="E43" s="1">
        <v>1</v>
      </c>
      <c r="F43" s="1">
        <v>0</v>
      </c>
      <c r="I43" t="s">
        <v>399</v>
      </c>
    </row>
    <row r="44" spans="1:10" x14ac:dyDescent="0.25">
      <c r="A44" s="1" t="s">
        <v>215</v>
      </c>
      <c r="B44" s="1" t="s">
        <v>36</v>
      </c>
      <c r="C44" s="9">
        <v>449.5</v>
      </c>
      <c r="D44" s="2">
        <f t="shared" si="1"/>
        <v>166575.71</v>
      </c>
      <c r="E44" s="1">
        <v>1</v>
      </c>
      <c r="F44" s="1">
        <v>0</v>
      </c>
      <c r="I44" t="s">
        <v>400</v>
      </c>
    </row>
    <row r="45" spans="1:10" x14ac:dyDescent="0.25">
      <c r="A45" s="1" t="s">
        <v>216</v>
      </c>
      <c r="B45" s="1" t="s">
        <v>37</v>
      </c>
      <c r="C45" s="9">
        <v>361.2</v>
      </c>
      <c r="D45" s="2">
        <f t="shared" si="1"/>
        <v>133853.5</v>
      </c>
      <c r="E45" s="1">
        <v>1</v>
      </c>
      <c r="F45" s="1">
        <v>0</v>
      </c>
      <c r="I45" t="s">
        <v>393</v>
      </c>
    </row>
    <row r="46" spans="1:10" x14ac:dyDescent="0.25">
      <c r="A46" s="1" t="s">
        <v>217</v>
      </c>
      <c r="B46" s="1" t="s">
        <v>38</v>
      </c>
      <c r="C46" s="9">
        <v>4705.2000000000007</v>
      </c>
      <c r="D46" s="2">
        <f t="shared" si="1"/>
        <v>788732.68</v>
      </c>
      <c r="E46" s="1">
        <v>2</v>
      </c>
      <c r="F46" s="1">
        <v>0</v>
      </c>
      <c r="I46" t="s">
        <v>401</v>
      </c>
    </row>
    <row r="47" spans="1:10" x14ac:dyDescent="0.25">
      <c r="A47" s="1" t="s">
        <v>218</v>
      </c>
      <c r="B47" s="1" t="s">
        <v>39</v>
      </c>
      <c r="C47" s="9">
        <v>87117.9</v>
      </c>
      <c r="D47" s="2">
        <f t="shared" si="1"/>
        <v>0</v>
      </c>
      <c r="F47" s="1">
        <v>0</v>
      </c>
      <c r="I47" t="s">
        <v>395</v>
      </c>
    </row>
    <row r="48" spans="1:10" x14ac:dyDescent="0.25">
      <c r="A48" s="1" t="s">
        <v>219</v>
      </c>
      <c r="B48" s="1" t="s">
        <v>40</v>
      </c>
      <c r="C48" s="9">
        <v>284</v>
      </c>
      <c r="D48" s="2">
        <f t="shared" si="1"/>
        <v>105244.72</v>
      </c>
      <c r="E48" s="1">
        <v>1</v>
      </c>
      <c r="F48" s="1">
        <v>0</v>
      </c>
      <c r="I48" t="s">
        <v>402</v>
      </c>
    </row>
    <row r="49" spans="1:9" x14ac:dyDescent="0.25">
      <c r="A49" s="1" t="s">
        <v>220</v>
      </c>
      <c r="B49" s="1" t="s">
        <v>41</v>
      </c>
      <c r="C49" s="9">
        <v>63977.8</v>
      </c>
      <c r="D49" s="2">
        <f t="shared" si="1"/>
        <v>0</v>
      </c>
      <c r="F49" s="1">
        <v>538</v>
      </c>
      <c r="I49" t="s">
        <v>397</v>
      </c>
    </row>
    <row r="50" spans="1:9" x14ac:dyDescent="0.25">
      <c r="A50" s="1" t="s">
        <v>221</v>
      </c>
      <c r="B50" s="1" t="s">
        <v>42</v>
      </c>
      <c r="C50" s="9">
        <v>6595.4</v>
      </c>
      <c r="D50" s="2">
        <f t="shared" si="1"/>
        <v>0</v>
      </c>
      <c r="F50" s="1">
        <v>297</v>
      </c>
      <c r="I50" t="s">
        <v>403</v>
      </c>
    </row>
    <row r="51" spans="1:9" x14ac:dyDescent="0.25">
      <c r="A51" s="1" t="s">
        <v>222</v>
      </c>
      <c r="B51" s="1" t="s">
        <v>43</v>
      </c>
      <c r="C51" s="9">
        <v>2337.1999999999998</v>
      </c>
      <c r="D51" s="2">
        <f t="shared" si="1"/>
        <v>391784.84</v>
      </c>
      <c r="E51" s="1">
        <v>2</v>
      </c>
      <c r="F51" s="1">
        <v>0</v>
      </c>
      <c r="I51" t="s">
        <v>373</v>
      </c>
    </row>
    <row r="52" spans="1:9" x14ac:dyDescent="0.25">
      <c r="A52" s="1" t="s">
        <v>223</v>
      </c>
      <c r="B52" s="1" t="s">
        <v>44</v>
      </c>
      <c r="C52" s="9">
        <v>263.5</v>
      </c>
      <c r="D52" s="2">
        <f t="shared" si="1"/>
        <v>97647.83</v>
      </c>
      <c r="E52" s="1">
        <v>1</v>
      </c>
      <c r="F52" s="1">
        <v>0</v>
      </c>
      <c r="I52" t="s">
        <v>404</v>
      </c>
    </row>
    <row r="53" spans="1:9" x14ac:dyDescent="0.25">
      <c r="A53" s="1" t="s">
        <v>224</v>
      </c>
      <c r="B53" s="1" t="s">
        <v>45</v>
      </c>
      <c r="C53" s="9">
        <v>302.10000000000002</v>
      </c>
      <c r="D53" s="2">
        <f t="shared" si="1"/>
        <v>111952.22</v>
      </c>
      <c r="E53" s="1">
        <v>1</v>
      </c>
      <c r="F53" s="1">
        <v>0</v>
      </c>
      <c r="I53" t="s">
        <v>405</v>
      </c>
    </row>
    <row r="54" spans="1:9" x14ac:dyDescent="0.25">
      <c r="A54" s="1" t="s">
        <v>225</v>
      </c>
      <c r="B54" s="1" t="s">
        <v>46</v>
      </c>
      <c r="C54" s="9">
        <v>211.9</v>
      </c>
      <c r="D54" s="2">
        <f t="shared" si="1"/>
        <v>78525.899999999994</v>
      </c>
      <c r="E54" s="1">
        <v>1</v>
      </c>
      <c r="F54" s="1">
        <v>0</v>
      </c>
      <c r="I54" t="s">
        <v>406</v>
      </c>
    </row>
    <row r="55" spans="1:9" x14ac:dyDescent="0.25">
      <c r="A55" s="1" t="s">
        <v>226</v>
      </c>
      <c r="B55" s="1" t="s">
        <v>47</v>
      </c>
      <c r="C55" s="9">
        <v>50</v>
      </c>
      <c r="D55" s="2">
        <f t="shared" si="1"/>
        <v>18529</v>
      </c>
      <c r="E55" s="1">
        <v>1</v>
      </c>
      <c r="F55" s="1">
        <v>0</v>
      </c>
      <c r="I55" t="s">
        <v>407</v>
      </c>
    </row>
    <row r="56" spans="1:9" x14ac:dyDescent="0.25">
      <c r="A56" s="1" t="s">
        <v>227</v>
      </c>
      <c r="B56" s="1" t="s">
        <v>48</v>
      </c>
      <c r="C56" s="9">
        <v>435.7</v>
      </c>
      <c r="D56" s="2">
        <f t="shared" si="1"/>
        <v>161461.71</v>
      </c>
      <c r="E56" s="29">
        <v>1</v>
      </c>
      <c r="F56" s="29">
        <v>38.5</v>
      </c>
      <c r="I56" t="s">
        <v>408</v>
      </c>
    </row>
    <row r="57" spans="1:9" x14ac:dyDescent="0.25">
      <c r="A57" s="1" t="s">
        <v>228</v>
      </c>
      <c r="B57" s="1" t="s">
        <v>49</v>
      </c>
      <c r="C57" s="9">
        <v>11452</v>
      </c>
      <c r="D57" s="2">
        <f t="shared" si="1"/>
        <v>0</v>
      </c>
      <c r="F57" s="1">
        <v>0</v>
      </c>
      <c r="I57" t="s">
        <v>391</v>
      </c>
    </row>
    <row r="58" spans="1:9" x14ac:dyDescent="0.25">
      <c r="A58" s="1" t="s">
        <v>229</v>
      </c>
      <c r="B58" s="1" t="s">
        <v>50</v>
      </c>
      <c r="C58" s="9">
        <v>9048.2000000000007</v>
      </c>
      <c r="D58" s="2">
        <f t="shared" si="1"/>
        <v>0</v>
      </c>
      <c r="F58" s="1">
        <v>0</v>
      </c>
      <c r="I58" t="s">
        <v>409</v>
      </c>
    </row>
    <row r="59" spans="1:9" x14ac:dyDescent="0.25">
      <c r="A59" s="1" t="s">
        <v>230</v>
      </c>
      <c r="B59" s="1" t="s">
        <v>51</v>
      </c>
      <c r="C59" s="9">
        <v>7826.5</v>
      </c>
      <c r="D59" s="2">
        <f t="shared" si="1"/>
        <v>0</v>
      </c>
      <c r="F59" s="1">
        <v>0</v>
      </c>
      <c r="I59" t="s">
        <v>410</v>
      </c>
    </row>
    <row r="60" spans="1:9" x14ac:dyDescent="0.25">
      <c r="A60" s="1" t="s">
        <v>231</v>
      </c>
      <c r="B60" s="1" t="s">
        <v>52</v>
      </c>
      <c r="C60" s="9">
        <v>26627.7</v>
      </c>
      <c r="D60" s="2">
        <f t="shared" si="1"/>
        <v>0</v>
      </c>
      <c r="F60" s="1">
        <v>3528.5</v>
      </c>
      <c r="I60" t="s">
        <v>411</v>
      </c>
    </row>
    <row r="61" spans="1:9" x14ac:dyDescent="0.25">
      <c r="A61" s="1" t="s">
        <v>232</v>
      </c>
      <c r="B61" s="1" t="s">
        <v>53</v>
      </c>
      <c r="C61" s="9">
        <v>4945.8999999999996</v>
      </c>
      <c r="D61" s="2">
        <v>0</v>
      </c>
      <c r="F61" s="1">
        <v>0</v>
      </c>
      <c r="I61" t="s">
        <v>399</v>
      </c>
    </row>
    <row r="62" spans="1:9" x14ac:dyDescent="0.25">
      <c r="A62" s="1" t="s">
        <v>233</v>
      </c>
      <c r="B62" s="1" t="s">
        <v>54</v>
      </c>
      <c r="C62" s="9">
        <v>1405.8999999999999</v>
      </c>
      <c r="D62" s="2">
        <v>0</v>
      </c>
      <c r="F62" s="1">
        <v>0</v>
      </c>
      <c r="I62" t="s">
        <v>412</v>
      </c>
    </row>
    <row r="63" spans="1:9" x14ac:dyDescent="0.25">
      <c r="A63" s="1" t="s">
        <v>234</v>
      </c>
      <c r="B63" s="1" t="s">
        <v>55</v>
      </c>
      <c r="C63" s="9">
        <v>24330.6</v>
      </c>
      <c r="D63" s="2">
        <f>ROUND(IF(AND(C63&lt;6500,C63&gt;=1000),C63*$L$9,IF(C63&lt;1000,C63*$L$8,0)),2)</f>
        <v>0</v>
      </c>
      <c r="F63" s="1">
        <v>0</v>
      </c>
      <c r="I63" t="s">
        <v>410</v>
      </c>
    </row>
    <row r="64" spans="1:9" x14ac:dyDescent="0.25">
      <c r="A64" s="1" t="s">
        <v>235</v>
      </c>
      <c r="B64" s="1" t="s">
        <v>56</v>
      </c>
      <c r="C64" s="9">
        <v>976.5</v>
      </c>
      <c r="D64" s="2">
        <f>ROUND(IF(AND(C64&lt;6500,C64&gt;=1000),C64*$L$9,IF(C64&lt;1000,C64*$L$8,0)),2)</f>
        <v>361871.37</v>
      </c>
      <c r="E64" s="1">
        <v>1</v>
      </c>
      <c r="F64" s="1">
        <v>0</v>
      </c>
      <c r="I64" t="s">
        <v>413</v>
      </c>
    </row>
    <row r="65" spans="1:14" x14ac:dyDescent="0.25">
      <c r="A65" s="1" t="s">
        <v>236</v>
      </c>
      <c r="B65" s="1" t="s">
        <v>57</v>
      </c>
      <c r="C65" s="9">
        <v>636.70000000000005</v>
      </c>
      <c r="D65" s="2">
        <f>ROUND(IF(AND(C65&lt;6500,C65&gt;=1000),C65*$L$9,IF(C65&lt;1000,C65*$L$8,0)),2)</f>
        <v>235948.29</v>
      </c>
      <c r="E65" s="1">
        <v>1</v>
      </c>
      <c r="F65" s="1">
        <v>0</v>
      </c>
      <c r="I65" s="20" t="s">
        <v>414</v>
      </c>
      <c r="J65" s="21"/>
      <c r="K65" s="21"/>
      <c r="L65" s="21"/>
      <c r="M65" s="21"/>
    </row>
    <row r="66" spans="1:14" x14ac:dyDescent="0.25">
      <c r="A66" s="1" t="s">
        <v>237</v>
      </c>
      <c r="B66" s="1" t="s">
        <v>58</v>
      </c>
      <c r="C66" s="9">
        <v>257.2</v>
      </c>
      <c r="D66" s="2">
        <f>ROUND(IF(AND(C66&lt;6500,C66&gt;=1000),C66*$L$9,IF(C66&lt;1000,C66*$L$8,0)),2)</f>
        <v>95313.18</v>
      </c>
      <c r="E66" s="1">
        <v>1</v>
      </c>
      <c r="F66" s="1">
        <v>0</v>
      </c>
      <c r="I66" s="20" t="s">
        <v>415</v>
      </c>
      <c r="J66" s="21"/>
      <c r="K66" s="21"/>
      <c r="L66" s="21"/>
      <c r="M66" s="21"/>
      <c r="N66" s="21"/>
    </row>
    <row r="67" spans="1:14" x14ac:dyDescent="0.25">
      <c r="A67" s="1" t="s">
        <v>238</v>
      </c>
      <c r="B67" s="1" t="s">
        <v>59</v>
      </c>
      <c r="C67" s="9">
        <v>6301.1</v>
      </c>
      <c r="D67" s="2">
        <v>0</v>
      </c>
      <c r="F67" s="1">
        <v>0</v>
      </c>
      <c r="I67" s="20" t="s">
        <v>416</v>
      </c>
      <c r="J67" s="21"/>
      <c r="K67" s="21"/>
      <c r="L67" s="21"/>
      <c r="M67" s="21"/>
      <c r="N67" s="21"/>
    </row>
    <row r="68" spans="1:14" x14ac:dyDescent="0.25">
      <c r="A68" s="1" t="s">
        <v>239</v>
      </c>
      <c r="B68" s="1" t="s">
        <v>60</v>
      </c>
      <c r="C68" s="9">
        <v>22501.5</v>
      </c>
      <c r="D68" s="2">
        <f t="shared" ref="D68:D99" si="2">ROUND(IF(AND(C68&lt;6500,C68&gt;=1000),C68*$L$9,IF(C68&lt;1000,C68*$L$8,0)),2)</f>
        <v>0</v>
      </c>
      <c r="F68" s="1">
        <v>0</v>
      </c>
      <c r="I68" s="20" t="s">
        <v>417</v>
      </c>
      <c r="J68" s="21"/>
      <c r="K68" s="21"/>
      <c r="L68" s="21"/>
      <c r="M68" s="21"/>
      <c r="N68" s="21"/>
    </row>
    <row r="69" spans="1:14" x14ac:dyDescent="0.25">
      <c r="A69" s="1" t="s">
        <v>240</v>
      </c>
      <c r="B69" s="1" t="s">
        <v>61</v>
      </c>
      <c r="C69" s="9">
        <v>194.6</v>
      </c>
      <c r="D69" s="2">
        <f t="shared" si="2"/>
        <v>72114.87</v>
      </c>
      <c r="E69" s="1">
        <v>1</v>
      </c>
      <c r="F69" s="1">
        <v>0</v>
      </c>
      <c r="I69" s="20" t="s">
        <v>418</v>
      </c>
      <c r="J69" s="21"/>
      <c r="K69" s="21"/>
      <c r="L69" s="21"/>
      <c r="M69" s="21"/>
      <c r="N69" s="21"/>
    </row>
    <row r="70" spans="1:14" x14ac:dyDescent="0.25">
      <c r="A70" s="1" t="s">
        <v>241</v>
      </c>
      <c r="B70" s="1" t="s">
        <v>62</v>
      </c>
      <c r="C70" s="9">
        <v>282.39999999999998</v>
      </c>
      <c r="D70" s="2">
        <f t="shared" si="2"/>
        <v>104651.79</v>
      </c>
      <c r="E70" s="1">
        <v>1</v>
      </c>
      <c r="F70" s="1">
        <v>0</v>
      </c>
      <c r="I70" s="20" t="s">
        <v>419</v>
      </c>
      <c r="J70" s="21"/>
      <c r="K70" s="21"/>
      <c r="L70" s="21"/>
      <c r="M70" s="21"/>
      <c r="N70" s="21"/>
    </row>
    <row r="71" spans="1:14" x14ac:dyDescent="0.25">
      <c r="A71" s="1" t="s">
        <v>242</v>
      </c>
      <c r="B71" s="1" t="s">
        <v>63</v>
      </c>
      <c r="C71" s="9">
        <v>3670.2</v>
      </c>
      <c r="D71" s="2">
        <f t="shared" si="2"/>
        <v>615235.63</v>
      </c>
      <c r="E71" s="1">
        <v>2</v>
      </c>
      <c r="F71" s="1">
        <v>0</v>
      </c>
      <c r="I71" s="20" t="s">
        <v>420</v>
      </c>
      <c r="J71" s="21"/>
      <c r="K71" s="21"/>
      <c r="L71" s="21"/>
      <c r="M71" s="21"/>
      <c r="N71" s="21"/>
    </row>
    <row r="72" spans="1:14" x14ac:dyDescent="0.25">
      <c r="A72" s="1" t="s">
        <v>243</v>
      </c>
      <c r="B72" s="1" t="s">
        <v>64</v>
      </c>
      <c r="C72" s="9">
        <v>1355.6</v>
      </c>
      <c r="D72" s="2">
        <f t="shared" si="2"/>
        <v>227239.23</v>
      </c>
      <c r="E72" s="1">
        <v>2</v>
      </c>
      <c r="F72" s="1">
        <v>0</v>
      </c>
      <c r="I72" s="20" t="s">
        <v>421</v>
      </c>
      <c r="J72" s="21"/>
      <c r="K72" s="21"/>
      <c r="L72" s="21"/>
      <c r="M72" s="21"/>
      <c r="N72" s="21"/>
    </row>
    <row r="73" spans="1:14" x14ac:dyDescent="0.25">
      <c r="A73" s="1" t="s">
        <v>244</v>
      </c>
      <c r="B73" s="1" t="s">
        <v>65</v>
      </c>
      <c r="C73" s="9">
        <v>199.9</v>
      </c>
      <c r="D73" s="2">
        <f t="shared" si="2"/>
        <v>74078.94</v>
      </c>
      <c r="E73" s="1">
        <v>1</v>
      </c>
      <c r="F73" s="1">
        <v>0</v>
      </c>
      <c r="I73" s="20" t="s">
        <v>422</v>
      </c>
      <c r="J73" s="21"/>
      <c r="K73" s="21"/>
      <c r="L73" s="21"/>
      <c r="M73" s="21"/>
      <c r="N73" s="21"/>
    </row>
    <row r="74" spans="1:14" x14ac:dyDescent="0.25">
      <c r="A74" s="1" t="s">
        <v>245</v>
      </c>
      <c r="B74" s="1" t="s">
        <v>66</v>
      </c>
      <c r="C74" s="9">
        <v>5485.6</v>
      </c>
      <c r="D74" s="2">
        <f t="shared" si="2"/>
        <v>919551.13</v>
      </c>
      <c r="E74" s="27">
        <v>2</v>
      </c>
      <c r="F74" s="27">
        <v>565.5</v>
      </c>
      <c r="I74" s="18" t="s">
        <v>373</v>
      </c>
      <c r="J74" s="18"/>
      <c r="K74" s="18"/>
      <c r="L74" s="18"/>
      <c r="M74" s="18"/>
      <c r="N74" s="18"/>
    </row>
    <row r="75" spans="1:14" x14ac:dyDescent="0.25">
      <c r="A75" s="1" t="s">
        <v>246</v>
      </c>
      <c r="B75" s="1" t="s">
        <v>67</v>
      </c>
      <c r="C75" s="9">
        <v>4715.1000000000004</v>
      </c>
      <c r="D75" s="2">
        <f t="shared" si="2"/>
        <v>790392.21</v>
      </c>
      <c r="E75" s="1">
        <v>2</v>
      </c>
      <c r="F75" s="1">
        <v>0</v>
      </c>
      <c r="I75" s="1" t="s">
        <v>423</v>
      </c>
      <c r="N75" s="18"/>
    </row>
    <row r="76" spans="1:14" x14ac:dyDescent="0.25">
      <c r="A76" s="1" t="s">
        <v>247</v>
      </c>
      <c r="B76" s="1" t="s">
        <v>68</v>
      </c>
      <c r="C76" s="9">
        <v>1103.4000000000001</v>
      </c>
      <c r="D76" s="2">
        <f t="shared" si="2"/>
        <v>184962.94</v>
      </c>
      <c r="E76" s="1">
        <v>2</v>
      </c>
      <c r="F76" s="1">
        <v>0</v>
      </c>
      <c r="I76" s="1" t="s">
        <v>424</v>
      </c>
    </row>
    <row r="77" spans="1:14" x14ac:dyDescent="0.25">
      <c r="A77" s="1" t="s">
        <v>248</v>
      </c>
      <c r="B77" s="1" t="s">
        <v>69</v>
      </c>
      <c r="C77" s="9">
        <v>440</v>
      </c>
      <c r="D77" s="2">
        <f t="shared" si="2"/>
        <v>163055.20000000001</v>
      </c>
      <c r="E77" s="1">
        <v>1</v>
      </c>
      <c r="F77" s="1">
        <v>0</v>
      </c>
      <c r="I77" s="1" t="s">
        <v>425</v>
      </c>
    </row>
    <row r="78" spans="1:14" x14ac:dyDescent="0.25">
      <c r="A78" s="1" t="s">
        <v>249</v>
      </c>
      <c r="B78" s="1" t="s">
        <v>70</v>
      </c>
      <c r="C78" s="9">
        <v>428.09999999999997</v>
      </c>
      <c r="D78" s="2">
        <f t="shared" si="2"/>
        <v>158645.29999999999</v>
      </c>
      <c r="E78" s="1">
        <v>1</v>
      </c>
      <c r="F78" s="1">
        <v>0</v>
      </c>
      <c r="I78" s="1" t="s">
        <v>426</v>
      </c>
    </row>
    <row r="79" spans="1:14" x14ac:dyDescent="0.25">
      <c r="A79" s="1" t="s">
        <v>250</v>
      </c>
      <c r="B79" s="1" t="s">
        <v>71</v>
      </c>
      <c r="C79" s="9">
        <v>1225.8</v>
      </c>
      <c r="D79" s="2">
        <f t="shared" si="2"/>
        <v>205480.85</v>
      </c>
      <c r="E79" s="27">
        <v>2</v>
      </c>
      <c r="F79" s="27">
        <v>34</v>
      </c>
      <c r="I79" s="1" t="s">
        <v>427</v>
      </c>
    </row>
    <row r="80" spans="1:14" x14ac:dyDescent="0.25">
      <c r="A80" s="1" t="s">
        <v>251</v>
      </c>
      <c r="B80" s="1" t="s">
        <v>72</v>
      </c>
      <c r="C80" s="9">
        <v>1959.2</v>
      </c>
      <c r="D80" s="2">
        <f t="shared" si="2"/>
        <v>328420.7</v>
      </c>
      <c r="E80" s="1">
        <v>2</v>
      </c>
      <c r="F80" s="1">
        <v>0</v>
      </c>
      <c r="I80" s="1" t="s">
        <v>446</v>
      </c>
    </row>
    <row r="81" spans="1:9" x14ac:dyDescent="0.25">
      <c r="A81" s="1" t="s">
        <v>252</v>
      </c>
      <c r="B81" s="1" t="s">
        <v>73</v>
      </c>
      <c r="C81" s="9">
        <v>92.6</v>
      </c>
      <c r="D81" s="2">
        <f t="shared" si="2"/>
        <v>34315.71</v>
      </c>
      <c r="E81" s="1">
        <v>1</v>
      </c>
      <c r="F81" s="1">
        <v>0</v>
      </c>
      <c r="I81" s="1" t="s">
        <v>445</v>
      </c>
    </row>
    <row r="82" spans="1:9" x14ac:dyDescent="0.25">
      <c r="A82" s="1" t="s">
        <v>253</v>
      </c>
      <c r="B82" s="1" t="s">
        <v>74</v>
      </c>
      <c r="C82" s="9">
        <v>526.20000000000005</v>
      </c>
      <c r="D82" s="2">
        <f t="shared" si="2"/>
        <v>194999.2</v>
      </c>
      <c r="E82" s="1">
        <v>1</v>
      </c>
      <c r="F82" s="1">
        <v>0</v>
      </c>
      <c r="I82" s="1" t="s">
        <v>428</v>
      </c>
    </row>
    <row r="83" spans="1:9" x14ac:dyDescent="0.25">
      <c r="A83" s="1" t="s">
        <v>254</v>
      </c>
      <c r="B83" s="1" t="s">
        <v>75</v>
      </c>
      <c r="C83" s="9">
        <v>214.2</v>
      </c>
      <c r="D83" s="2">
        <f t="shared" si="2"/>
        <v>79378.240000000005</v>
      </c>
      <c r="E83" s="1">
        <v>1</v>
      </c>
      <c r="F83" s="1">
        <v>0</v>
      </c>
      <c r="I83" s="1" t="s">
        <v>429</v>
      </c>
    </row>
    <row r="84" spans="1:9" x14ac:dyDescent="0.25">
      <c r="A84" s="1" t="s">
        <v>255</v>
      </c>
      <c r="B84" s="1" t="s">
        <v>76</v>
      </c>
      <c r="C84" s="9">
        <v>175</v>
      </c>
      <c r="D84" s="2">
        <f t="shared" si="2"/>
        <v>64851.5</v>
      </c>
      <c r="E84" s="1">
        <v>1</v>
      </c>
      <c r="F84" s="1">
        <v>0</v>
      </c>
      <c r="I84" s="1" t="s">
        <v>430</v>
      </c>
    </row>
    <row r="85" spans="1:9" x14ac:dyDescent="0.25">
      <c r="A85" s="1" t="s">
        <v>256</v>
      </c>
      <c r="B85" s="1" t="s">
        <v>77</v>
      </c>
      <c r="C85" s="9">
        <v>80996.3</v>
      </c>
      <c r="D85" s="2">
        <f t="shared" si="2"/>
        <v>0</v>
      </c>
      <c r="F85" s="1">
        <v>0</v>
      </c>
      <c r="I85" s="1" t="s">
        <v>431</v>
      </c>
    </row>
    <row r="86" spans="1:9" x14ac:dyDescent="0.25">
      <c r="A86" s="1" t="s">
        <v>257</v>
      </c>
      <c r="B86" s="1" t="s">
        <v>78</v>
      </c>
      <c r="C86" s="9">
        <v>168.9</v>
      </c>
      <c r="D86" s="2">
        <f t="shared" si="2"/>
        <v>62590.96</v>
      </c>
      <c r="E86" s="1">
        <v>1</v>
      </c>
      <c r="F86" s="1">
        <v>0</v>
      </c>
      <c r="I86" s="1" t="s">
        <v>432</v>
      </c>
    </row>
    <row r="87" spans="1:9" x14ac:dyDescent="0.25">
      <c r="A87" s="1" t="s">
        <v>258</v>
      </c>
      <c r="B87" s="1" t="s">
        <v>79</v>
      </c>
      <c r="C87" s="9">
        <v>59.5</v>
      </c>
      <c r="D87" s="2">
        <f t="shared" si="2"/>
        <v>22049.51</v>
      </c>
      <c r="E87" s="1">
        <v>1</v>
      </c>
      <c r="F87" s="1">
        <v>0</v>
      </c>
      <c r="I87" s="1" t="s">
        <v>433</v>
      </c>
    </row>
    <row r="88" spans="1:9" x14ac:dyDescent="0.25">
      <c r="A88" s="1" t="s">
        <v>259</v>
      </c>
      <c r="B88" s="1" t="s">
        <v>80</v>
      </c>
      <c r="C88" s="9">
        <v>167</v>
      </c>
      <c r="D88" s="2">
        <f t="shared" si="2"/>
        <v>61886.86</v>
      </c>
      <c r="E88" s="1">
        <v>1</v>
      </c>
      <c r="F88" s="1">
        <v>0</v>
      </c>
      <c r="I88" s="1" t="s">
        <v>434</v>
      </c>
    </row>
    <row r="89" spans="1:9" x14ac:dyDescent="0.25">
      <c r="A89" s="1" t="s">
        <v>260</v>
      </c>
      <c r="B89" s="1" t="s">
        <v>81</v>
      </c>
      <c r="C89" s="9">
        <v>100.39999999999999</v>
      </c>
      <c r="D89" s="2">
        <f t="shared" si="2"/>
        <v>37206.230000000003</v>
      </c>
      <c r="E89" s="1">
        <v>1</v>
      </c>
      <c r="F89" s="1">
        <v>0</v>
      </c>
    </row>
    <row r="90" spans="1:9" x14ac:dyDescent="0.25">
      <c r="A90" s="1" t="s">
        <v>261</v>
      </c>
      <c r="B90" s="1" t="s">
        <v>82</v>
      </c>
      <c r="C90" s="9">
        <v>202.5</v>
      </c>
      <c r="D90" s="2">
        <f t="shared" si="2"/>
        <v>75042.45</v>
      </c>
      <c r="E90" s="1">
        <v>1</v>
      </c>
      <c r="F90" s="1">
        <v>0</v>
      </c>
      <c r="I90" s="1" t="s">
        <v>435</v>
      </c>
    </row>
    <row r="91" spans="1:9" x14ac:dyDescent="0.25">
      <c r="A91" s="1" t="s">
        <v>262</v>
      </c>
      <c r="B91" s="1" t="s">
        <v>83</v>
      </c>
      <c r="C91" s="9">
        <v>111</v>
      </c>
      <c r="D91" s="2">
        <f t="shared" si="2"/>
        <v>41134.379999999997</v>
      </c>
      <c r="E91" s="1">
        <v>1</v>
      </c>
      <c r="F91" s="1">
        <v>0</v>
      </c>
      <c r="I91" s="1" t="s">
        <v>436</v>
      </c>
    </row>
    <row r="92" spans="1:9" x14ac:dyDescent="0.25">
      <c r="A92" s="1" t="s">
        <v>263</v>
      </c>
      <c r="B92" s="1" t="s">
        <v>84</v>
      </c>
      <c r="C92" s="9">
        <v>719</v>
      </c>
      <c r="D92" s="2">
        <f t="shared" si="2"/>
        <v>266447.02</v>
      </c>
      <c r="E92" s="1">
        <v>1</v>
      </c>
      <c r="F92" s="1">
        <v>0</v>
      </c>
      <c r="I92" s="1" t="s">
        <v>437</v>
      </c>
    </row>
    <row r="93" spans="1:9" x14ac:dyDescent="0.25">
      <c r="A93" s="1" t="s">
        <v>264</v>
      </c>
      <c r="B93" s="1" t="s">
        <v>85</v>
      </c>
      <c r="C93" s="9">
        <v>973.2</v>
      </c>
      <c r="D93" s="2">
        <f t="shared" si="2"/>
        <v>360648.46</v>
      </c>
      <c r="E93" s="1">
        <v>1</v>
      </c>
      <c r="F93" s="1">
        <v>0</v>
      </c>
      <c r="I93" s="1" t="s">
        <v>438</v>
      </c>
    </row>
    <row r="94" spans="1:9" x14ac:dyDescent="0.25">
      <c r="A94" s="1" t="s">
        <v>265</v>
      </c>
      <c r="B94" s="1" t="s">
        <v>86</v>
      </c>
      <c r="C94" s="9">
        <v>4998.6000000000004</v>
      </c>
      <c r="D94" s="2">
        <f t="shared" si="2"/>
        <v>837915.32</v>
      </c>
      <c r="E94" s="27">
        <v>2</v>
      </c>
      <c r="F94" s="27">
        <v>512</v>
      </c>
      <c r="I94" s="1" t="s">
        <v>439</v>
      </c>
    </row>
    <row r="95" spans="1:9" x14ac:dyDescent="0.25">
      <c r="A95" s="1" t="s">
        <v>266</v>
      </c>
      <c r="B95" s="1" t="s">
        <v>87</v>
      </c>
      <c r="C95" s="9">
        <v>1323.7</v>
      </c>
      <c r="D95" s="2">
        <f t="shared" si="2"/>
        <v>221891.83</v>
      </c>
      <c r="E95" s="1">
        <v>2</v>
      </c>
      <c r="F95" s="1">
        <v>0</v>
      </c>
      <c r="I95" s="1" t="s">
        <v>440</v>
      </c>
    </row>
    <row r="96" spans="1:9" x14ac:dyDescent="0.25">
      <c r="A96" s="1" t="s">
        <v>267</v>
      </c>
      <c r="B96" s="1" t="s">
        <v>88</v>
      </c>
      <c r="C96" s="9">
        <v>823.5</v>
      </c>
      <c r="D96" s="2">
        <f t="shared" si="2"/>
        <v>305172.63</v>
      </c>
      <c r="E96" s="1">
        <v>1</v>
      </c>
      <c r="F96" s="1">
        <v>0</v>
      </c>
      <c r="I96" s="1" t="s">
        <v>441</v>
      </c>
    </row>
    <row r="97" spans="1:9" x14ac:dyDescent="0.25">
      <c r="A97" s="1" t="s">
        <v>268</v>
      </c>
      <c r="B97" s="1" t="s">
        <v>89</v>
      </c>
      <c r="C97" s="9">
        <v>28354.7</v>
      </c>
      <c r="D97" s="2">
        <f t="shared" si="2"/>
        <v>0</v>
      </c>
      <c r="F97" s="1">
        <v>1550.5</v>
      </c>
      <c r="I97" s="1" t="s">
        <v>442</v>
      </c>
    </row>
    <row r="98" spans="1:9" x14ac:dyDescent="0.25">
      <c r="A98" s="1" t="s">
        <v>269</v>
      </c>
      <c r="B98" s="1" t="s">
        <v>90</v>
      </c>
      <c r="C98" s="9">
        <v>15229.7</v>
      </c>
      <c r="D98" s="2">
        <f t="shared" si="2"/>
        <v>0</v>
      </c>
      <c r="F98" s="1">
        <v>0</v>
      </c>
      <c r="I98" s="1" t="s">
        <v>443</v>
      </c>
    </row>
    <row r="99" spans="1:9" x14ac:dyDescent="0.25">
      <c r="A99" s="1" t="s">
        <v>270</v>
      </c>
      <c r="B99" s="1" t="s">
        <v>91</v>
      </c>
      <c r="C99" s="9">
        <v>1071.9000000000001</v>
      </c>
      <c r="D99" s="2">
        <f t="shared" si="2"/>
        <v>179682.6</v>
      </c>
      <c r="E99" s="1">
        <v>2</v>
      </c>
      <c r="F99" s="1">
        <v>0</v>
      </c>
    </row>
    <row r="100" spans="1:9" x14ac:dyDescent="0.25">
      <c r="A100" s="1" t="s">
        <v>271</v>
      </c>
      <c r="B100" s="1" t="s">
        <v>92</v>
      </c>
      <c r="C100" s="9">
        <v>1044.5999999999999</v>
      </c>
      <c r="D100" s="2">
        <f t="shared" ref="D100:D131" si="3">ROUND(IF(AND(C100&lt;6500,C100&gt;=1000),C100*$L$9,IF(C100&lt;1000,C100*$L$8,0)),2)</f>
        <v>175106.3</v>
      </c>
      <c r="E100" s="1">
        <v>2</v>
      </c>
      <c r="F100" s="1">
        <v>0</v>
      </c>
    </row>
    <row r="101" spans="1:9" x14ac:dyDescent="0.25">
      <c r="A101" s="1" t="s">
        <v>272</v>
      </c>
      <c r="B101" s="1" t="s">
        <v>93</v>
      </c>
      <c r="C101" s="9">
        <v>181.5</v>
      </c>
      <c r="D101" s="2">
        <f t="shared" si="3"/>
        <v>67260.27</v>
      </c>
      <c r="E101" s="1">
        <v>1</v>
      </c>
      <c r="F101" s="1">
        <v>0</v>
      </c>
    </row>
    <row r="102" spans="1:9" x14ac:dyDescent="0.25">
      <c r="A102" s="1" t="s">
        <v>273</v>
      </c>
      <c r="B102" s="1" t="s">
        <v>94</v>
      </c>
      <c r="C102" s="9">
        <v>353.3</v>
      </c>
      <c r="D102" s="2">
        <f t="shared" si="3"/>
        <v>130925.91</v>
      </c>
      <c r="E102" s="1">
        <v>1</v>
      </c>
      <c r="F102" s="1">
        <v>0</v>
      </c>
    </row>
    <row r="103" spans="1:9" x14ac:dyDescent="0.25">
      <c r="A103" s="1" t="s">
        <v>274</v>
      </c>
      <c r="B103" s="1" t="s">
        <v>95</v>
      </c>
      <c r="C103" s="9">
        <v>112.2</v>
      </c>
      <c r="D103" s="2">
        <f t="shared" si="3"/>
        <v>41579.08</v>
      </c>
      <c r="E103" s="1">
        <v>1</v>
      </c>
      <c r="F103" s="1">
        <v>0</v>
      </c>
    </row>
    <row r="104" spans="1:9" x14ac:dyDescent="0.25">
      <c r="A104" s="1" t="s">
        <v>275</v>
      </c>
      <c r="B104" s="1" t="s">
        <v>96</v>
      </c>
      <c r="C104" s="9">
        <v>448.4</v>
      </c>
      <c r="D104" s="2">
        <f t="shared" si="3"/>
        <v>166168.07</v>
      </c>
      <c r="E104" s="1">
        <v>1</v>
      </c>
      <c r="F104" s="1">
        <v>0</v>
      </c>
    </row>
    <row r="105" spans="1:9" x14ac:dyDescent="0.25">
      <c r="A105" s="1" t="s">
        <v>276</v>
      </c>
      <c r="B105" s="1" t="s">
        <v>97</v>
      </c>
      <c r="C105" s="9">
        <v>51.7</v>
      </c>
      <c r="D105" s="2">
        <f t="shared" si="3"/>
        <v>19158.990000000002</v>
      </c>
      <c r="E105" s="1">
        <v>1</v>
      </c>
      <c r="F105" s="1">
        <v>0</v>
      </c>
    </row>
    <row r="106" spans="1:9" x14ac:dyDescent="0.25">
      <c r="A106" s="1" t="s">
        <v>277</v>
      </c>
      <c r="B106" s="1" t="s">
        <v>98</v>
      </c>
      <c r="C106" s="9">
        <v>166</v>
      </c>
      <c r="D106" s="2">
        <f t="shared" si="3"/>
        <v>61516.28</v>
      </c>
      <c r="E106" s="1">
        <v>1</v>
      </c>
      <c r="F106" s="1">
        <v>0</v>
      </c>
    </row>
    <row r="107" spans="1:9" x14ac:dyDescent="0.25">
      <c r="A107" s="1" t="s">
        <v>278</v>
      </c>
      <c r="B107" s="1" t="s">
        <v>99</v>
      </c>
      <c r="C107" s="9">
        <v>485</v>
      </c>
      <c r="D107" s="2">
        <f t="shared" si="3"/>
        <v>179731.3</v>
      </c>
      <c r="E107" s="1">
        <v>1</v>
      </c>
      <c r="F107" s="1">
        <v>0</v>
      </c>
    </row>
    <row r="108" spans="1:9" x14ac:dyDescent="0.25">
      <c r="A108" s="1" t="s">
        <v>279</v>
      </c>
      <c r="B108" s="1" t="s">
        <v>100</v>
      </c>
      <c r="C108" s="9">
        <v>50</v>
      </c>
      <c r="D108" s="2">
        <f t="shared" si="3"/>
        <v>18529</v>
      </c>
      <c r="E108" s="1">
        <v>1</v>
      </c>
      <c r="F108" s="1">
        <v>0</v>
      </c>
    </row>
    <row r="109" spans="1:9" x14ac:dyDescent="0.25">
      <c r="A109" s="1" t="s">
        <v>280</v>
      </c>
      <c r="B109" s="1" t="s">
        <v>101</v>
      </c>
      <c r="C109" s="9">
        <v>2126.1</v>
      </c>
      <c r="D109" s="2">
        <f t="shared" si="3"/>
        <v>356398.14</v>
      </c>
      <c r="E109" s="1">
        <v>2</v>
      </c>
      <c r="F109" s="1">
        <v>0</v>
      </c>
    </row>
    <row r="110" spans="1:9" x14ac:dyDescent="0.25">
      <c r="A110" s="1" t="s">
        <v>281</v>
      </c>
      <c r="B110" s="1" t="s">
        <v>102</v>
      </c>
      <c r="C110" s="9">
        <v>183.6</v>
      </c>
      <c r="D110" s="2">
        <f t="shared" si="3"/>
        <v>68038.490000000005</v>
      </c>
      <c r="E110" s="1">
        <v>1</v>
      </c>
      <c r="F110" s="1">
        <v>0</v>
      </c>
    </row>
    <row r="111" spans="1:9" x14ac:dyDescent="0.25">
      <c r="A111" s="1" t="s">
        <v>282</v>
      </c>
      <c r="B111" s="1" t="s">
        <v>103</v>
      </c>
      <c r="C111" s="9">
        <v>306.2</v>
      </c>
      <c r="D111" s="2">
        <f t="shared" si="3"/>
        <v>113471.6</v>
      </c>
      <c r="E111" s="1">
        <v>1</v>
      </c>
      <c r="F111" s="1">
        <v>0</v>
      </c>
    </row>
    <row r="112" spans="1:9" x14ac:dyDescent="0.25">
      <c r="A112" s="1" t="s">
        <v>283</v>
      </c>
      <c r="B112" s="1" t="s">
        <v>104</v>
      </c>
      <c r="C112" s="9">
        <v>160.9</v>
      </c>
      <c r="D112" s="2">
        <f t="shared" si="3"/>
        <v>59626.32</v>
      </c>
      <c r="E112" s="1">
        <v>1</v>
      </c>
      <c r="F112" s="1">
        <v>0</v>
      </c>
    </row>
    <row r="113" spans="1:6" x14ac:dyDescent="0.25">
      <c r="A113" s="1" t="s">
        <v>284</v>
      </c>
      <c r="B113" s="1" t="s">
        <v>105</v>
      </c>
      <c r="C113" s="9">
        <v>162</v>
      </c>
      <c r="D113" s="2">
        <f t="shared" si="3"/>
        <v>60033.96</v>
      </c>
      <c r="E113" s="1">
        <v>1</v>
      </c>
      <c r="F113" s="1">
        <v>0</v>
      </c>
    </row>
    <row r="114" spans="1:6" x14ac:dyDescent="0.25">
      <c r="A114" s="1" t="s">
        <v>285</v>
      </c>
      <c r="B114" s="1" t="s">
        <v>106</v>
      </c>
      <c r="C114" s="9">
        <v>443.2</v>
      </c>
      <c r="D114" s="2">
        <f t="shared" si="3"/>
        <v>164241.06</v>
      </c>
      <c r="E114" s="1">
        <v>1</v>
      </c>
      <c r="F114" s="1">
        <v>0</v>
      </c>
    </row>
    <row r="115" spans="1:6" x14ac:dyDescent="0.25">
      <c r="A115" s="1" t="s">
        <v>286</v>
      </c>
      <c r="B115" s="1" t="s">
        <v>107</v>
      </c>
      <c r="C115" s="9">
        <v>21099</v>
      </c>
      <c r="D115" s="2">
        <f t="shared" si="3"/>
        <v>0</v>
      </c>
      <c r="F115" s="1">
        <v>822</v>
      </c>
    </row>
    <row r="116" spans="1:6" x14ac:dyDescent="0.25">
      <c r="A116" s="1" t="s">
        <v>287</v>
      </c>
      <c r="B116" s="1" t="s">
        <v>108</v>
      </c>
      <c r="C116" s="9">
        <v>80.599999999999994</v>
      </c>
      <c r="D116" s="2">
        <f t="shared" si="3"/>
        <v>29868.75</v>
      </c>
      <c r="E116" s="1">
        <v>1</v>
      </c>
      <c r="F116" s="1">
        <v>0</v>
      </c>
    </row>
    <row r="117" spans="1:6" x14ac:dyDescent="0.25">
      <c r="A117" s="1" t="s">
        <v>288</v>
      </c>
      <c r="B117" s="1" t="s">
        <v>109</v>
      </c>
      <c r="C117" s="9">
        <v>2069.5</v>
      </c>
      <c r="D117" s="2">
        <f t="shared" si="3"/>
        <v>346910.29</v>
      </c>
      <c r="E117" s="1">
        <v>2</v>
      </c>
      <c r="F117" s="1">
        <v>0</v>
      </c>
    </row>
    <row r="118" spans="1:6" x14ac:dyDescent="0.25">
      <c r="A118" s="1" t="s">
        <v>289</v>
      </c>
      <c r="B118" s="1" t="s">
        <v>110</v>
      </c>
      <c r="C118" s="9">
        <v>2705.5</v>
      </c>
      <c r="D118" s="2">
        <f t="shared" si="3"/>
        <v>453522.97</v>
      </c>
      <c r="E118" s="1">
        <v>2</v>
      </c>
      <c r="F118" s="1">
        <v>0</v>
      </c>
    </row>
    <row r="119" spans="1:6" x14ac:dyDescent="0.25">
      <c r="A119" s="1" t="s">
        <v>290</v>
      </c>
      <c r="B119" s="1" t="s">
        <v>111</v>
      </c>
      <c r="C119" s="9">
        <v>696.1</v>
      </c>
      <c r="D119" s="2">
        <f t="shared" si="3"/>
        <v>257960.74</v>
      </c>
      <c r="E119" s="1">
        <v>1</v>
      </c>
      <c r="F119" s="1">
        <v>0</v>
      </c>
    </row>
    <row r="120" spans="1:6" x14ac:dyDescent="0.25">
      <c r="A120" s="1" t="s">
        <v>291</v>
      </c>
      <c r="B120" s="1" t="s">
        <v>112</v>
      </c>
      <c r="C120" s="9">
        <v>462.4</v>
      </c>
      <c r="D120" s="2">
        <f t="shared" si="3"/>
        <v>171356.19</v>
      </c>
      <c r="E120" s="1">
        <v>1</v>
      </c>
      <c r="F120" s="1">
        <v>0</v>
      </c>
    </row>
    <row r="121" spans="1:6" x14ac:dyDescent="0.25">
      <c r="A121" s="1" t="s">
        <v>292</v>
      </c>
      <c r="B121" s="1" t="s">
        <v>113</v>
      </c>
      <c r="C121" s="9">
        <v>5870.3</v>
      </c>
      <c r="D121" s="2">
        <f t="shared" si="3"/>
        <v>984038.39</v>
      </c>
      <c r="E121" s="1">
        <v>2</v>
      </c>
      <c r="F121" s="1">
        <v>0</v>
      </c>
    </row>
    <row r="122" spans="1:6" x14ac:dyDescent="0.25">
      <c r="A122" s="1" t="s">
        <v>293</v>
      </c>
      <c r="B122" s="1" t="s">
        <v>114</v>
      </c>
      <c r="C122" s="9">
        <v>280.10000000000002</v>
      </c>
      <c r="D122" s="2">
        <f t="shared" si="3"/>
        <v>103799.46</v>
      </c>
      <c r="E122" s="1">
        <v>1</v>
      </c>
      <c r="F122" s="1">
        <v>0</v>
      </c>
    </row>
    <row r="123" spans="1:6" x14ac:dyDescent="0.25">
      <c r="A123" s="1" t="s">
        <v>294</v>
      </c>
      <c r="B123" s="1" t="s">
        <v>115</v>
      </c>
      <c r="C123" s="9">
        <v>1471.5</v>
      </c>
      <c r="D123" s="2">
        <f t="shared" si="3"/>
        <v>246667.55</v>
      </c>
      <c r="E123" s="1">
        <v>2</v>
      </c>
      <c r="F123" s="1">
        <v>0</v>
      </c>
    </row>
    <row r="124" spans="1:6" x14ac:dyDescent="0.25">
      <c r="A124" s="1" t="s">
        <v>295</v>
      </c>
      <c r="B124" s="1" t="s">
        <v>116</v>
      </c>
      <c r="C124" s="9">
        <v>3112.1</v>
      </c>
      <c r="D124" s="2">
        <f t="shared" si="3"/>
        <v>521681.32</v>
      </c>
      <c r="E124" s="1">
        <v>2</v>
      </c>
      <c r="F124" s="1">
        <v>0</v>
      </c>
    </row>
    <row r="125" spans="1:6" x14ac:dyDescent="0.25">
      <c r="A125" s="1" t="s">
        <v>296</v>
      </c>
      <c r="B125" s="1" t="s">
        <v>117</v>
      </c>
      <c r="C125" s="9">
        <v>214</v>
      </c>
      <c r="D125" s="2">
        <f t="shared" si="3"/>
        <v>79304.12</v>
      </c>
      <c r="E125" s="1">
        <v>1</v>
      </c>
      <c r="F125" s="1">
        <v>0</v>
      </c>
    </row>
    <row r="126" spans="1:6" x14ac:dyDescent="0.25">
      <c r="A126" s="1" t="s">
        <v>297</v>
      </c>
      <c r="B126" s="1" t="s">
        <v>118</v>
      </c>
      <c r="C126" s="9">
        <v>574.20000000000005</v>
      </c>
      <c r="D126" s="2">
        <f t="shared" si="3"/>
        <v>212787.04</v>
      </c>
      <c r="E126" s="1">
        <v>1</v>
      </c>
      <c r="F126" s="1">
        <v>0</v>
      </c>
    </row>
    <row r="127" spans="1:6" x14ac:dyDescent="0.25">
      <c r="A127" s="1" t="s">
        <v>298</v>
      </c>
      <c r="B127" s="1" t="s">
        <v>119</v>
      </c>
      <c r="C127" s="9">
        <v>1429.3</v>
      </c>
      <c r="D127" s="2">
        <f t="shared" si="3"/>
        <v>239593.56</v>
      </c>
      <c r="E127" s="1">
        <v>2</v>
      </c>
      <c r="F127" s="1">
        <v>0</v>
      </c>
    </row>
    <row r="128" spans="1:6" x14ac:dyDescent="0.25">
      <c r="A128" s="1" t="s">
        <v>299</v>
      </c>
      <c r="B128" s="1" t="s">
        <v>120</v>
      </c>
      <c r="C128" s="9">
        <v>799.6</v>
      </c>
      <c r="D128" s="2">
        <f t="shared" si="3"/>
        <v>296315.77</v>
      </c>
      <c r="E128" s="1">
        <v>1</v>
      </c>
      <c r="F128" s="1">
        <v>0</v>
      </c>
    </row>
    <row r="129" spans="1:6" x14ac:dyDescent="0.25">
      <c r="A129" s="1" t="s">
        <v>300</v>
      </c>
      <c r="B129" s="1" t="s">
        <v>121</v>
      </c>
      <c r="C129" s="9">
        <v>133.19999999999999</v>
      </c>
      <c r="D129" s="2">
        <f t="shared" si="3"/>
        <v>49361.26</v>
      </c>
      <c r="E129" s="1">
        <v>1</v>
      </c>
      <c r="F129" s="1">
        <v>0</v>
      </c>
    </row>
    <row r="130" spans="1:6" x14ac:dyDescent="0.25">
      <c r="A130" s="1" t="s">
        <v>301</v>
      </c>
      <c r="B130" s="1" t="s">
        <v>122</v>
      </c>
      <c r="C130" s="9">
        <v>394</v>
      </c>
      <c r="D130" s="2">
        <f t="shared" si="3"/>
        <v>146008.51999999999</v>
      </c>
      <c r="E130" s="1">
        <v>1</v>
      </c>
      <c r="F130" s="1">
        <v>0</v>
      </c>
    </row>
    <row r="131" spans="1:6" x14ac:dyDescent="0.25">
      <c r="A131" s="1" t="s">
        <v>302</v>
      </c>
      <c r="B131" s="1" t="s">
        <v>123</v>
      </c>
      <c r="C131" s="9">
        <v>198.8</v>
      </c>
      <c r="D131" s="2">
        <f t="shared" si="3"/>
        <v>73671.3</v>
      </c>
      <c r="E131" s="1">
        <v>1</v>
      </c>
      <c r="F131" s="1">
        <v>0</v>
      </c>
    </row>
    <row r="132" spans="1:6" x14ac:dyDescent="0.25">
      <c r="A132" s="1" t="s">
        <v>303</v>
      </c>
      <c r="B132" s="1" t="s">
        <v>124</v>
      </c>
      <c r="C132" s="9">
        <v>361.5</v>
      </c>
      <c r="D132" s="2">
        <f t="shared" ref="D132:D163" si="4">ROUND(IF(AND(C132&lt;6500,C132&gt;=1000),C132*$L$9,IF(C132&lt;1000,C132*$L$8,0)),2)</f>
        <v>133964.67000000001</v>
      </c>
      <c r="E132" s="1">
        <v>1</v>
      </c>
      <c r="F132" s="1">
        <v>0</v>
      </c>
    </row>
    <row r="133" spans="1:6" x14ac:dyDescent="0.25">
      <c r="A133" s="1" t="s">
        <v>304</v>
      </c>
      <c r="B133" s="1" t="s">
        <v>125</v>
      </c>
      <c r="C133" s="9">
        <v>171</v>
      </c>
      <c r="D133" s="2">
        <f t="shared" si="4"/>
        <v>63369.18</v>
      </c>
      <c r="E133" s="1">
        <v>1</v>
      </c>
      <c r="F133" s="1">
        <v>0</v>
      </c>
    </row>
    <row r="134" spans="1:6" x14ac:dyDescent="0.25">
      <c r="A134" s="1" t="s">
        <v>305</v>
      </c>
      <c r="B134" s="1" t="s">
        <v>126</v>
      </c>
      <c r="C134" s="9">
        <v>325</v>
      </c>
      <c r="D134" s="2">
        <f t="shared" si="4"/>
        <v>120438.5</v>
      </c>
      <c r="E134" s="1">
        <v>1</v>
      </c>
      <c r="F134" s="1">
        <v>0</v>
      </c>
    </row>
    <row r="135" spans="1:6" x14ac:dyDescent="0.25">
      <c r="A135" s="1" t="s">
        <v>306</v>
      </c>
      <c r="B135" s="1" t="s">
        <v>127</v>
      </c>
      <c r="C135" s="9">
        <v>923.7</v>
      </c>
      <c r="D135" s="2">
        <f t="shared" si="4"/>
        <v>342304.75</v>
      </c>
      <c r="E135" s="1">
        <v>1</v>
      </c>
      <c r="F135" s="1">
        <v>0</v>
      </c>
    </row>
    <row r="136" spans="1:6" x14ac:dyDescent="0.25">
      <c r="A136" s="1" t="s">
        <v>307</v>
      </c>
      <c r="B136" s="1" t="s">
        <v>128</v>
      </c>
      <c r="C136" s="9">
        <v>664.2</v>
      </c>
      <c r="D136" s="2">
        <f t="shared" si="4"/>
        <v>246139.24</v>
      </c>
      <c r="E136" s="1">
        <v>1</v>
      </c>
      <c r="F136" s="1">
        <v>0</v>
      </c>
    </row>
    <row r="137" spans="1:6" x14ac:dyDescent="0.25">
      <c r="A137" s="1" t="s">
        <v>308</v>
      </c>
      <c r="B137" s="1" t="s">
        <v>129</v>
      </c>
      <c r="C137" s="9">
        <v>587.4</v>
      </c>
      <c r="D137" s="2">
        <f t="shared" si="4"/>
        <v>217678.69</v>
      </c>
      <c r="E137" s="1">
        <v>1</v>
      </c>
      <c r="F137" s="1">
        <v>0</v>
      </c>
    </row>
    <row r="138" spans="1:6" x14ac:dyDescent="0.25">
      <c r="A138" s="1" t="s">
        <v>309</v>
      </c>
      <c r="B138" s="1" t="s">
        <v>130</v>
      </c>
      <c r="C138" s="9">
        <v>311</v>
      </c>
      <c r="D138" s="2">
        <f t="shared" si="4"/>
        <v>115250.38</v>
      </c>
      <c r="E138" s="1">
        <v>1</v>
      </c>
      <c r="F138" s="1">
        <v>0</v>
      </c>
    </row>
    <row r="139" spans="1:6" x14ac:dyDescent="0.25">
      <c r="A139" s="1" t="s">
        <v>310</v>
      </c>
      <c r="B139" s="1" t="s">
        <v>131</v>
      </c>
      <c r="C139" s="9">
        <v>1658.4</v>
      </c>
      <c r="D139" s="2">
        <f t="shared" si="4"/>
        <v>277997.59000000003</v>
      </c>
      <c r="E139" s="1">
        <v>2</v>
      </c>
      <c r="F139" s="1">
        <v>0</v>
      </c>
    </row>
    <row r="140" spans="1:6" x14ac:dyDescent="0.25">
      <c r="A140" s="1" t="s">
        <v>311</v>
      </c>
      <c r="B140" s="1" t="s">
        <v>132</v>
      </c>
      <c r="C140" s="9">
        <v>193.4</v>
      </c>
      <c r="D140" s="2">
        <f t="shared" si="4"/>
        <v>71670.17</v>
      </c>
      <c r="E140" s="1">
        <v>1</v>
      </c>
      <c r="F140" s="1">
        <v>0</v>
      </c>
    </row>
    <row r="141" spans="1:6" x14ac:dyDescent="0.25">
      <c r="A141" s="1" t="s">
        <v>312</v>
      </c>
      <c r="B141" s="1" t="s">
        <v>133</v>
      </c>
      <c r="C141" s="9">
        <v>1483.3999999999999</v>
      </c>
      <c r="D141" s="2">
        <f t="shared" si="4"/>
        <v>248662.34</v>
      </c>
      <c r="E141" s="1">
        <v>2</v>
      </c>
      <c r="F141" s="1">
        <v>0</v>
      </c>
    </row>
    <row r="142" spans="1:6" x14ac:dyDescent="0.25">
      <c r="A142" s="1" t="s">
        <v>313</v>
      </c>
      <c r="B142" s="1" t="s">
        <v>134</v>
      </c>
      <c r="C142" s="9">
        <v>287.8</v>
      </c>
      <c r="D142" s="2">
        <f t="shared" si="4"/>
        <v>106652.92</v>
      </c>
      <c r="E142" s="1">
        <v>1</v>
      </c>
      <c r="F142" s="1">
        <v>0</v>
      </c>
    </row>
    <row r="143" spans="1:6" x14ac:dyDescent="0.25">
      <c r="A143" s="1" t="s">
        <v>314</v>
      </c>
      <c r="B143" s="1" t="s">
        <v>135</v>
      </c>
      <c r="C143" s="9">
        <v>237.6</v>
      </c>
      <c r="D143" s="2">
        <f t="shared" si="4"/>
        <v>88049.81</v>
      </c>
      <c r="E143" s="1">
        <v>1</v>
      </c>
      <c r="F143" s="1">
        <v>0</v>
      </c>
    </row>
    <row r="144" spans="1:6" x14ac:dyDescent="0.25">
      <c r="A144" s="1" t="s">
        <v>315</v>
      </c>
      <c r="B144" s="1" t="s">
        <v>136</v>
      </c>
      <c r="C144" s="9">
        <v>16746</v>
      </c>
      <c r="D144" s="2">
        <f t="shared" si="4"/>
        <v>0</v>
      </c>
      <c r="F144" s="1">
        <v>0</v>
      </c>
    </row>
    <row r="145" spans="1:6" x14ac:dyDescent="0.25">
      <c r="A145" s="1" t="s">
        <v>316</v>
      </c>
      <c r="B145" s="1" t="s">
        <v>137</v>
      </c>
      <c r="C145" s="9">
        <v>9430.7999999999993</v>
      </c>
      <c r="D145" s="2">
        <f t="shared" si="4"/>
        <v>0</v>
      </c>
      <c r="F145" s="1">
        <v>0</v>
      </c>
    </row>
    <row r="146" spans="1:6" x14ac:dyDescent="0.25">
      <c r="A146" s="1" t="s">
        <v>317</v>
      </c>
      <c r="B146" s="1" t="s">
        <v>138</v>
      </c>
      <c r="C146" s="9">
        <v>691.2</v>
      </c>
      <c r="D146" s="2">
        <f t="shared" si="4"/>
        <v>256144.9</v>
      </c>
      <c r="E146" s="1">
        <v>1</v>
      </c>
      <c r="F146" s="1">
        <v>0</v>
      </c>
    </row>
    <row r="147" spans="1:6" x14ac:dyDescent="0.25">
      <c r="A147" s="1" t="s">
        <v>318</v>
      </c>
      <c r="B147" s="1" t="s">
        <v>139</v>
      </c>
      <c r="C147" s="9">
        <v>487.90000000000003</v>
      </c>
      <c r="D147" s="2">
        <f t="shared" si="4"/>
        <v>180805.98</v>
      </c>
      <c r="E147" s="1">
        <v>1</v>
      </c>
      <c r="F147" s="1">
        <v>0</v>
      </c>
    </row>
    <row r="148" spans="1:6" x14ac:dyDescent="0.25">
      <c r="A148" s="1" t="s">
        <v>319</v>
      </c>
      <c r="B148" s="1" t="s">
        <v>140</v>
      </c>
      <c r="C148" s="9">
        <v>438.90000000000003</v>
      </c>
      <c r="D148" s="2">
        <f t="shared" si="4"/>
        <v>162647.56</v>
      </c>
      <c r="E148" s="1">
        <v>1</v>
      </c>
      <c r="F148" s="1">
        <v>0</v>
      </c>
    </row>
    <row r="149" spans="1:6" x14ac:dyDescent="0.25">
      <c r="A149" s="1" t="s">
        <v>320</v>
      </c>
      <c r="B149" s="1" t="s">
        <v>141</v>
      </c>
      <c r="C149" s="9">
        <v>1114</v>
      </c>
      <c r="D149" s="2">
        <f t="shared" si="4"/>
        <v>186739.82</v>
      </c>
      <c r="E149" s="1">
        <v>2</v>
      </c>
      <c r="F149" s="1">
        <v>0</v>
      </c>
    </row>
    <row r="150" spans="1:6" x14ac:dyDescent="0.25">
      <c r="A150" s="1" t="s">
        <v>321</v>
      </c>
      <c r="B150" s="1" t="s">
        <v>142</v>
      </c>
      <c r="C150" s="9">
        <v>406.79999999999995</v>
      </c>
      <c r="D150" s="2">
        <f t="shared" si="4"/>
        <v>150751.94</v>
      </c>
      <c r="E150" s="1">
        <v>1</v>
      </c>
      <c r="F150" s="1">
        <v>0</v>
      </c>
    </row>
    <row r="151" spans="1:6" x14ac:dyDescent="0.25">
      <c r="A151" s="1" t="s">
        <v>322</v>
      </c>
      <c r="B151" s="1" t="s">
        <v>143</v>
      </c>
      <c r="C151" s="9">
        <v>401.8</v>
      </c>
      <c r="D151" s="2">
        <f t="shared" si="4"/>
        <v>148899.04</v>
      </c>
      <c r="E151" s="1">
        <v>1</v>
      </c>
      <c r="F151" s="1">
        <v>0</v>
      </c>
    </row>
    <row r="152" spans="1:6" x14ac:dyDescent="0.25">
      <c r="A152" s="1" t="s">
        <v>323</v>
      </c>
      <c r="B152" s="1" t="s">
        <v>144</v>
      </c>
      <c r="C152" s="9">
        <v>2576.5</v>
      </c>
      <c r="D152" s="2">
        <f t="shared" si="4"/>
        <v>431898.7</v>
      </c>
      <c r="E152" s="27">
        <v>2</v>
      </c>
      <c r="F152" s="27">
        <v>134</v>
      </c>
    </row>
    <row r="153" spans="1:6" x14ac:dyDescent="0.25">
      <c r="A153" s="1" t="s">
        <v>324</v>
      </c>
      <c r="B153" s="1" t="s">
        <v>145</v>
      </c>
      <c r="C153" s="9">
        <v>341.90000000000003</v>
      </c>
      <c r="D153" s="2">
        <f t="shared" si="4"/>
        <v>126701.3</v>
      </c>
      <c r="E153" s="1">
        <v>1</v>
      </c>
      <c r="F153" s="1">
        <v>0</v>
      </c>
    </row>
    <row r="154" spans="1:6" x14ac:dyDescent="0.25">
      <c r="A154" s="1" t="s">
        <v>325</v>
      </c>
      <c r="B154" s="1" t="s">
        <v>146</v>
      </c>
      <c r="C154" s="9">
        <v>123.4</v>
      </c>
      <c r="D154" s="2">
        <f t="shared" si="4"/>
        <v>45729.57</v>
      </c>
      <c r="E154" s="1">
        <v>1</v>
      </c>
      <c r="F154" s="1">
        <v>0</v>
      </c>
    </row>
    <row r="155" spans="1:6" x14ac:dyDescent="0.25">
      <c r="A155" s="1" t="s">
        <v>326</v>
      </c>
      <c r="B155" s="1" t="s">
        <v>147</v>
      </c>
      <c r="C155" s="9">
        <v>219.9</v>
      </c>
      <c r="D155" s="2">
        <f t="shared" si="4"/>
        <v>81490.539999999994</v>
      </c>
      <c r="E155" s="1">
        <v>1</v>
      </c>
      <c r="F155" s="1">
        <v>0</v>
      </c>
    </row>
    <row r="156" spans="1:6" x14ac:dyDescent="0.25">
      <c r="A156" s="1" t="s">
        <v>327</v>
      </c>
      <c r="B156" s="1" t="s">
        <v>148</v>
      </c>
      <c r="C156" s="9">
        <v>648.59999999999991</v>
      </c>
      <c r="D156" s="2">
        <f t="shared" si="4"/>
        <v>240358.19</v>
      </c>
      <c r="E156" s="1">
        <v>1</v>
      </c>
      <c r="F156" s="1">
        <v>0</v>
      </c>
    </row>
    <row r="157" spans="1:6" x14ac:dyDescent="0.25">
      <c r="A157" s="1" t="s">
        <v>328</v>
      </c>
      <c r="B157" s="1" t="s">
        <v>149</v>
      </c>
      <c r="C157" s="9">
        <v>67.400000000000006</v>
      </c>
      <c r="D157" s="2">
        <f t="shared" si="4"/>
        <v>24977.09</v>
      </c>
      <c r="E157" s="1">
        <v>1</v>
      </c>
      <c r="F157" s="1">
        <v>0</v>
      </c>
    </row>
    <row r="158" spans="1:6" x14ac:dyDescent="0.25">
      <c r="A158" s="1" t="s">
        <v>329</v>
      </c>
      <c r="B158" s="1" t="s">
        <v>150</v>
      </c>
      <c r="C158" s="9">
        <v>900.2</v>
      </c>
      <c r="D158" s="2">
        <f t="shared" si="4"/>
        <v>333596.12</v>
      </c>
      <c r="E158" s="1">
        <v>1</v>
      </c>
      <c r="F158" s="1">
        <v>0</v>
      </c>
    </row>
    <row r="159" spans="1:6" x14ac:dyDescent="0.25">
      <c r="A159" s="1" t="s">
        <v>330</v>
      </c>
      <c r="B159" s="1" t="s">
        <v>151</v>
      </c>
      <c r="C159" s="9">
        <v>244.6</v>
      </c>
      <c r="D159" s="2">
        <f t="shared" si="4"/>
        <v>90643.87</v>
      </c>
      <c r="E159" s="1">
        <v>1</v>
      </c>
      <c r="F159" s="1">
        <v>0</v>
      </c>
    </row>
    <row r="160" spans="1:6" x14ac:dyDescent="0.25">
      <c r="A160" s="1" t="s">
        <v>331</v>
      </c>
      <c r="B160" s="1" t="s">
        <v>152</v>
      </c>
      <c r="C160" s="9">
        <v>498.4</v>
      </c>
      <c r="D160" s="2">
        <f t="shared" si="4"/>
        <v>184697.07</v>
      </c>
      <c r="E160" s="1">
        <v>1</v>
      </c>
      <c r="F160" s="1">
        <v>0</v>
      </c>
    </row>
    <row r="161" spans="1:6" x14ac:dyDescent="0.25">
      <c r="A161" s="1" t="s">
        <v>332</v>
      </c>
      <c r="B161" s="1" t="s">
        <v>153</v>
      </c>
      <c r="C161" s="9">
        <v>127.7</v>
      </c>
      <c r="D161" s="2">
        <f t="shared" si="4"/>
        <v>47323.07</v>
      </c>
      <c r="E161" s="1">
        <v>1</v>
      </c>
      <c r="F161" s="1">
        <v>0</v>
      </c>
    </row>
    <row r="162" spans="1:6" x14ac:dyDescent="0.25">
      <c r="A162" s="1" t="s">
        <v>333</v>
      </c>
      <c r="B162" s="1" t="s">
        <v>154</v>
      </c>
      <c r="C162" s="9">
        <v>3394.8</v>
      </c>
      <c r="D162" s="2">
        <f t="shared" si="4"/>
        <v>569070.31999999995</v>
      </c>
      <c r="E162" s="1">
        <v>2</v>
      </c>
      <c r="F162" s="1">
        <v>0</v>
      </c>
    </row>
    <row r="163" spans="1:6" x14ac:dyDescent="0.25">
      <c r="A163" s="1" t="s">
        <v>334</v>
      </c>
      <c r="B163" s="1" t="s">
        <v>155</v>
      </c>
      <c r="C163" s="9">
        <v>346.6</v>
      </c>
      <c r="D163" s="2">
        <f t="shared" si="4"/>
        <v>128443.03</v>
      </c>
      <c r="E163" s="1">
        <v>1</v>
      </c>
      <c r="F163" s="1">
        <v>0</v>
      </c>
    </row>
    <row r="164" spans="1:6" x14ac:dyDescent="0.25">
      <c r="A164" s="1" t="s">
        <v>335</v>
      </c>
      <c r="B164" s="1" t="s">
        <v>156</v>
      </c>
      <c r="C164" s="9">
        <v>2347.7999999999997</v>
      </c>
      <c r="D164" s="2">
        <f t="shared" ref="D164:D195" si="5">ROUND(IF(AND(C164&lt;6500,C164&gt;=1000),C164*$L$9,IF(C164&lt;1000,C164*$L$8,0)),2)</f>
        <v>393561.71</v>
      </c>
      <c r="E164" s="1">
        <v>2</v>
      </c>
      <c r="F164" s="1">
        <v>0</v>
      </c>
    </row>
    <row r="165" spans="1:6" x14ac:dyDescent="0.25">
      <c r="A165" s="1" t="s">
        <v>336</v>
      </c>
      <c r="B165" s="1" t="s">
        <v>157</v>
      </c>
      <c r="C165" s="9">
        <v>354.9</v>
      </c>
      <c r="D165" s="2">
        <f t="shared" si="5"/>
        <v>131518.84</v>
      </c>
      <c r="E165" s="1">
        <v>1</v>
      </c>
      <c r="F165" s="1">
        <v>0</v>
      </c>
    </row>
    <row r="166" spans="1:6" x14ac:dyDescent="0.25">
      <c r="A166" s="1" t="s">
        <v>337</v>
      </c>
      <c r="B166" s="1" t="s">
        <v>158</v>
      </c>
      <c r="C166" s="9">
        <v>100.7</v>
      </c>
      <c r="D166" s="2">
        <f t="shared" si="5"/>
        <v>37317.410000000003</v>
      </c>
      <c r="E166" s="1">
        <v>1</v>
      </c>
      <c r="F166" s="1">
        <v>0</v>
      </c>
    </row>
    <row r="167" spans="1:6" x14ac:dyDescent="0.25">
      <c r="A167" s="1" t="s">
        <v>338</v>
      </c>
      <c r="B167" s="1" t="s">
        <v>159</v>
      </c>
      <c r="C167" s="9">
        <v>231.20000000000002</v>
      </c>
      <c r="D167" s="2">
        <f t="shared" si="5"/>
        <v>85678.1</v>
      </c>
      <c r="E167" s="1">
        <v>1</v>
      </c>
      <c r="F167" s="1">
        <v>0</v>
      </c>
    </row>
    <row r="168" spans="1:6" x14ac:dyDescent="0.25">
      <c r="A168" s="1" t="s">
        <v>339</v>
      </c>
      <c r="B168" s="1" t="s">
        <v>160</v>
      </c>
      <c r="C168" s="9">
        <v>117.1</v>
      </c>
      <c r="D168" s="2">
        <f t="shared" si="5"/>
        <v>43394.92</v>
      </c>
      <c r="E168" s="1">
        <v>1</v>
      </c>
      <c r="F168" s="1">
        <v>0</v>
      </c>
    </row>
    <row r="169" spans="1:6" x14ac:dyDescent="0.25">
      <c r="A169" s="1" t="s">
        <v>340</v>
      </c>
      <c r="B169" s="1" t="s">
        <v>161</v>
      </c>
      <c r="C169" s="9">
        <v>94.3</v>
      </c>
      <c r="D169" s="2">
        <f t="shared" si="5"/>
        <v>34945.69</v>
      </c>
      <c r="E169" s="1">
        <v>1</v>
      </c>
      <c r="F169" s="1">
        <v>0</v>
      </c>
    </row>
    <row r="170" spans="1:6" x14ac:dyDescent="0.25">
      <c r="A170" s="1" t="s">
        <v>341</v>
      </c>
      <c r="B170" s="1" t="s">
        <v>162</v>
      </c>
      <c r="C170" s="9">
        <v>1863.7</v>
      </c>
      <c r="D170" s="2">
        <f t="shared" si="5"/>
        <v>312412.03000000003</v>
      </c>
      <c r="E170" s="1">
        <v>2</v>
      </c>
      <c r="F170" s="1">
        <v>0</v>
      </c>
    </row>
    <row r="171" spans="1:6" x14ac:dyDescent="0.25">
      <c r="A171" s="1" t="s">
        <v>342</v>
      </c>
      <c r="B171" s="1" t="s">
        <v>163</v>
      </c>
      <c r="C171" s="9">
        <v>1902.2</v>
      </c>
      <c r="D171" s="2">
        <f t="shared" si="5"/>
        <v>318865.78999999998</v>
      </c>
      <c r="E171" s="1">
        <v>2</v>
      </c>
      <c r="F171" s="1">
        <v>0</v>
      </c>
    </row>
    <row r="172" spans="1:6" x14ac:dyDescent="0.25">
      <c r="A172" s="1" t="s">
        <v>343</v>
      </c>
      <c r="B172" s="1" t="s">
        <v>164</v>
      </c>
      <c r="C172" s="9">
        <v>2283.1999999999998</v>
      </c>
      <c r="D172" s="2">
        <f t="shared" si="5"/>
        <v>382732.82</v>
      </c>
      <c r="E172" s="1">
        <v>2</v>
      </c>
      <c r="F172" s="1">
        <v>0</v>
      </c>
    </row>
    <row r="173" spans="1:6" x14ac:dyDescent="0.25">
      <c r="A173" s="1" t="s">
        <v>344</v>
      </c>
      <c r="B173" s="1" t="s">
        <v>165</v>
      </c>
      <c r="C173" s="9">
        <v>5965.1</v>
      </c>
      <c r="D173" s="2">
        <f t="shared" si="5"/>
        <v>999929.71</v>
      </c>
      <c r="E173" s="1">
        <v>2</v>
      </c>
      <c r="F173" s="1">
        <v>0</v>
      </c>
    </row>
    <row r="174" spans="1:6" x14ac:dyDescent="0.25">
      <c r="A174" s="1" t="s">
        <v>345</v>
      </c>
      <c r="B174" s="1" t="s">
        <v>166</v>
      </c>
      <c r="C174" s="9">
        <v>3703.4</v>
      </c>
      <c r="D174" s="2">
        <f t="shared" si="5"/>
        <v>620800.93999999994</v>
      </c>
      <c r="E174" s="1">
        <v>2</v>
      </c>
      <c r="F174" s="1">
        <v>0</v>
      </c>
    </row>
    <row r="175" spans="1:6" x14ac:dyDescent="0.25">
      <c r="A175" s="1" t="s">
        <v>346</v>
      </c>
      <c r="B175" s="1" t="s">
        <v>167</v>
      </c>
      <c r="C175" s="9">
        <v>21661.1</v>
      </c>
      <c r="D175" s="2">
        <f t="shared" si="5"/>
        <v>0</v>
      </c>
      <c r="F175" s="1">
        <v>0</v>
      </c>
    </row>
    <row r="176" spans="1:6" x14ac:dyDescent="0.25">
      <c r="A176" s="1" t="s">
        <v>347</v>
      </c>
      <c r="B176" s="1" t="s">
        <v>168</v>
      </c>
      <c r="C176" s="9">
        <v>1121.8</v>
      </c>
      <c r="D176" s="2">
        <f t="shared" si="5"/>
        <v>188047.33</v>
      </c>
      <c r="E176" s="1">
        <v>2</v>
      </c>
      <c r="F176" s="1">
        <v>0</v>
      </c>
    </row>
    <row r="177" spans="1:7" x14ac:dyDescent="0.25">
      <c r="A177" s="1" t="s">
        <v>348</v>
      </c>
      <c r="B177" s="1" t="s">
        <v>169</v>
      </c>
      <c r="C177" s="9">
        <v>2259.9</v>
      </c>
      <c r="D177" s="2">
        <f t="shared" si="5"/>
        <v>378827.04</v>
      </c>
      <c r="E177" s="1">
        <v>2</v>
      </c>
      <c r="F177" s="1">
        <v>0</v>
      </c>
    </row>
    <row r="178" spans="1:7" x14ac:dyDescent="0.25">
      <c r="A178" s="1" t="s">
        <v>349</v>
      </c>
      <c r="B178" s="1" t="s">
        <v>170</v>
      </c>
      <c r="C178" s="9">
        <v>902.8</v>
      </c>
      <c r="D178" s="2">
        <f t="shared" si="5"/>
        <v>334559.62</v>
      </c>
      <c r="E178" s="1">
        <v>1</v>
      </c>
      <c r="F178" s="1">
        <v>0</v>
      </c>
    </row>
    <row r="179" spans="1:7" x14ac:dyDescent="0.25">
      <c r="A179" s="1" t="s">
        <v>350</v>
      </c>
      <c r="B179" s="1" t="s">
        <v>171</v>
      </c>
      <c r="C179" s="9">
        <v>166</v>
      </c>
      <c r="D179" s="2">
        <f t="shared" si="5"/>
        <v>61516.28</v>
      </c>
      <c r="E179" s="1">
        <v>1</v>
      </c>
      <c r="F179" s="1">
        <v>0</v>
      </c>
    </row>
    <row r="180" spans="1:7" x14ac:dyDescent="0.25">
      <c r="A180" s="1" t="s">
        <v>351</v>
      </c>
      <c r="B180" s="1" t="s">
        <v>172</v>
      </c>
      <c r="C180" s="9">
        <v>197.60000000000002</v>
      </c>
      <c r="D180" s="2">
        <f t="shared" si="5"/>
        <v>73226.61</v>
      </c>
      <c r="E180" s="1">
        <v>1</v>
      </c>
      <c r="F180" s="1">
        <v>0</v>
      </c>
    </row>
    <row r="181" spans="1:7" x14ac:dyDescent="0.25">
      <c r="A181" s="1" t="s">
        <v>352</v>
      </c>
      <c r="B181" s="1" t="s">
        <v>173</v>
      </c>
      <c r="C181" s="9">
        <v>80.599999999999994</v>
      </c>
      <c r="D181" s="2">
        <f t="shared" si="5"/>
        <v>29868.75</v>
      </c>
      <c r="E181" s="1">
        <v>1</v>
      </c>
      <c r="F181" s="1">
        <v>0</v>
      </c>
    </row>
    <row r="182" spans="1:7" x14ac:dyDescent="0.25">
      <c r="A182" s="1" t="s">
        <v>353</v>
      </c>
      <c r="B182" s="1" t="s">
        <v>174</v>
      </c>
      <c r="C182" s="9">
        <v>770.5</v>
      </c>
      <c r="D182" s="2">
        <f t="shared" si="5"/>
        <v>285531.89</v>
      </c>
      <c r="E182" s="1">
        <v>1</v>
      </c>
      <c r="F182" s="1">
        <v>0</v>
      </c>
    </row>
    <row r="183" spans="1:7" x14ac:dyDescent="0.25">
      <c r="A183" s="1" t="s">
        <v>354</v>
      </c>
      <c r="B183" s="1" t="s">
        <v>175</v>
      </c>
      <c r="C183" s="9">
        <v>669.7</v>
      </c>
      <c r="D183" s="2">
        <f t="shared" si="5"/>
        <v>248177.43</v>
      </c>
      <c r="E183" s="1">
        <v>1</v>
      </c>
      <c r="F183" s="1">
        <v>0</v>
      </c>
    </row>
    <row r="184" spans="1:7" x14ac:dyDescent="0.25">
      <c r="A184" s="1" t="s">
        <v>355</v>
      </c>
      <c r="B184" s="1" t="s">
        <v>176</v>
      </c>
      <c r="C184" s="9">
        <v>203.8</v>
      </c>
      <c r="D184" s="2">
        <f t="shared" si="5"/>
        <v>75524.2</v>
      </c>
      <c r="E184" s="1">
        <v>1</v>
      </c>
      <c r="F184" s="1">
        <v>0</v>
      </c>
    </row>
    <row r="185" spans="1:7" x14ac:dyDescent="0.25">
      <c r="A185" s="1" t="s">
        <v>356</v>
      </c>
      <c r="B185" s="1" t="s">
        <v>177</v>
      </c>
      <c r="C185" s="9">
        <v>64.699999999999989</v>
      </c>
      <c r="D185" s="2">
        <f t="shared" si="5"/>
        <v>23976.53</v>
      </c>
      <c r="E185" s="1">
        <v>1</v>
      </c>
      <c r="F185" s="1">
        <v>0</v>
      </c>
    </row>
    <row r="186" spans="1:7" x14ac:dyDescent="0.25">
      <c r="A186" s="17" t="s">
        <v>367</v>
      </c>
      <c r="B186" s="1" t="s">
        <v>487</v>
      </c>
      <c r="C186" s="9">
        <f>SUMIF(E8:E185,1,F8:F185)</f>
        <v>38.5</v>
      </c>
      <c r="D186" s="2">
        <f>C186*L8</f>
        <v>14267.33</v>
      </c>
      <c r="E186" s="1">
        <v>1</v>
      </c>
      <c r="F186" s="1">
        <v>0</v>
      </c>
    </row>
    <row r="187" spans="1:7" x14ac:dyDescent="0.25">
      <c r="A187" s="17" t="s">
        <v>367</v>
      </c>
      <c r="B187" s="1" t="s">
        <v>488</v>
      </c>
      <c r="C187" s="9">
        <f>SUMIF(E8:E185,2,F8:F185)</f>
        <v>1329.5</v>
      </c>
      <c r="D187" s="2">
        <f>C187*L9</f>
        <v>222864.08499999999</v>
      </c>
      <c r="E187" s="1">
        <v>2</v>
      </c>
      <c r="F187" s="1">
        <v>0</v>
      </c>
    </row>
    <row r="189" spans="1:7" x14ac:dyDescent="0.25">
      <c r="A189" s="15" t="s">
        <v>363</v>
      </c>
      <c r="B189" s="15"/>
      <c r="C189" s="16">
        <f t="shared" ref="C189:D189" si="6">SUM(C8:C188)</f>
        <v>849662.39999999956</v>
      </c>
      <c r="D189" s="16">
        <f t="shared" si="6"/>
        <v>29999532.475000016</v>
      </c>
      <c r="E189" s="2"/>
      <c r="F189" s="1">
        <v>1</v>
      </c>
      <c r="G189" s="30">
        <f>F56</f>
        <v>38.5</v>
      </c>
    </row>
    <row r="190" spans="1:7" x14ac:dyDescent="0.25">
      <c r="F190" s="1">
        <v>2</v>
      </c>
      <c r="G190" s="30">
        <f>F35+F74+F79+F94+F152</f>
        <v>1329.5</v>
      </c>
    </row>
    <row r="191" spans="1:7" x14ac:dyDescent="0.25">
      <c r="D191" s="2"/>
    </row>
    <row r="192" spans="1:7" x14ac:dyDescent="0.25">
      <c r="D192" s="2"/>
    </row>
    <row r="193" spans="4:4" x14ac:dyDescent="0.25">
      <c r="D193" s="2"/>
    </row>
  </sheetData>
  <sortState ref="A8:F185">
    <sortCondition ref="A6:A183"/>
  </sortState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8.140625" bestFit="1" customWidth="1"/>
    <col min="2" max="2" width="12.5703125" bestFit="1" customWidth="1"/>
    <col min="3" max="3" width="24.85546875" bestFit="1" customWidth="1"/>
    <col min="4" max="4" width="12.140625" bestFit="1" customWidth="1"/>
    <col min="5" max="5" width="15.5703125" bestFit="1" customWidth="1"/>
    <col min="6" max="6" width="19.5703125" bestFit="1" customWidth="1"/>
    <col min="7" max="256" width="21.7109375" customWidth="1"/>
    <col min="257" max="257" width="18.140625" bestFit="1" customWidth="1"/>
    <col min="258" max="258" width="12.5703125" bestFit="1" customWidth="1"/>
    <col min="259" max="259" width="24.85546875" bestFit="1" customWidth="1"/>
    <col min="260" max="260" width="12.140625" bestFit="1" customWidth="1"/>
    <col min="261" max="261" width="15.5703125" bestFit="1" customWidth="1"/>
    <col min="262" max="262" width="19.5703125" bestFit="1" customWidth="1"/>
    <col min="263" max="512" width="21.7109375" customWidth="1"/>
    <col min="513" max="513" width="18.140625" bestFit="1" customWidth="1"/>
    <col min="514" max="514" width="12.5703125" bestFit="1" customWidth="1"/>
    <col min="515" max="515" width="24.85546875" bestFit="1" customWidth="1"/>
    <col min="516" max="516" width="12.140625" bestFit="1" customWidth="1"/>
    <col min="517" max="517" width="15.5703125" bestFit="1" customWidth="1"/>
    <col min="518" max="518" width="19.5703125" bestFit="1" customWidth="1"/>
    <col min="519" max="768" width="21.7109375" customWidth="1"/>
    <col min="769" max="769" width="18.140625" bestFit="1" customWidth="1"/>
    <col min="770" max="770" width="12.5703125" bestFit="1" customWidth="1"/>
    <col min="771" max="771" width="24.85546875" bestFit="1" customWidth="1"/>
    <col min="772" max="772" width="12.140625" bestFit="1" customWidth="1"/>
    <col min="773" max="773" width="15.5703125" bestFit="1" customWidth="1"/>
    <col min="774" max="774" width="19.5703125" bestFit="1" customWidth="1"/>
    <col min="775" max="1024" width="21.7109375" customWidth="1"/>
    <col min="1025" max="1025" width="18.140625" bestFit="1" customWidth="1"/>
    <col min="1026" max="1026" width="12.5703125" bestFit="1" customWidth="1"/>
    <col min="1027" max="1027" width="24.85546875" bestFit="1" customWidth="1"/>
    <col min="1028" max="1028" width="12.140625" bestFit="1" customWidth="1"/>
    <col min="1029" max="1029" width="15.5703125" bestFit="1" customWidth="1"/>
    <col min="1030" max="1030" width="19.5703125" bestFit="1" customWidth="1"/>
    <col min="1031" max="1280" width="21.7109375" customWidth="1"/>
    <col min="1281" max="1281" width="18.140625" bestFit="1" customWidth="1"/>
    <col min="1282" max="1282" width="12.5703125" bestFit="1" customWidth="1"/>
    <col min="1283" max="1283" width="24.85546875" bestFit="1" customWidth="1"/>
    <col min="1284" max="1284" width="12.140625" bestFit="1" customWidth="1"/>
    <col min="1285" max="1285" width="15.5703125" bestFit="1" customWidth="1"/>
    <col min="1286" max="1286" width="19.5703125" bestFit="1" customWidth="1"/>
    <col min="1287" max="1536" width="21.7109375" customWidth="1"/>
    <col min="1537" max="1537" width="18.140625" bestFit="1" customWidth="1"/>
    <col min="1538" max="1538" width="12.5703125" bestFit="1" customWidth="1"/>
    <col min="1539" max="1539" width="24.85546875" bestFit="1" customWidth="1"/>
    <col min="1540" max="1540" width="12.140625" bestFit="1" customWidth="1"/>
    <col min="1541" max="1541" width="15.5703125" bestFit="1" customWidth="1"/>
    <col min="1542" max="1542" width="19.5703125" bestFit="1" customWidth="1"/>
    <col min="1543" max="1792" width="21.7109375" customWidth="1"/>
    <col min="1793" max="1793" width="18.140625" bestFit="1" customWidth="1"/>
    <col min="1794" max="1794" width="12.5703125" bestFit="1" customWidth="1"/>
    <col min="1795" max="1795" width="24.85546875" bestFit="1" customWidth="1"/>
    <col min="1796" max="1796" width="12.140625" bestFit="1" customWidth="1"/>
    <col min="1797" max="1797" width="15.5703125" bestFit="1" customWidth="1"/>
    <col min="1798" max="1798" width="19.5703125" bestFit="1" customWidth="1"/>
    <col min="1799" max="2048" width="21.7109375" customWidth="1"/>
    <col min="2049" max="2049" width="18.140625" bestFit="1" customWidth="1"/>
    <col min="2050" max="2050" width="12.5703125" bestFit="1" customWidth="1"/>
    <col min="2051" max="2051" width="24.85546875" bestFit="1" customWidth="1"/>
    <col min="2052" max="2052" width="12.140625" bestFit="1" customWidth="1"/>
    <col min="2053" max="2053" width="15.5703125" bestFit="1" customWidth="1"/>
    <col min="2054" max="2054" width="19.5703125" bestFit="1" customWidth="1"/>
    <col min="2055" max="2304" width="21.7109375" customWidth="1"/>
    <col min="2305" max="2305" width="18.140625" bestFit="1" customWidth="1"/>
    <col min="2306" max="2306" width="12.5703125" bestFit="1" customWidth="1"/>
    <col min="2307" max="2307" width="24.85546875" bestFit="1" customWidth="1"/>
    <col min="2308" max="2308" width="12.140625" bestFit="1" customWidth="1"/>
    <col min="2309" max="2309" width="15.5703125" bestFit="1" customWidth="1"/>
    <col min="2310" max="2310" width="19.5703125" bestFit="1" customWidth="1"/>
    <col min="2311" max="2560" width="21.7109375" customWidth="1"/>
    <col min="2561" max="2561" width="18.140625" bestFit="1" customWidth="1"/>
    <col min="2562" max="2562" width="12.5703125" bestFit="1" customWidth="1"/>
    <col min="2563" max="2563" width="24.85546875" bestFit="1" customWidth="1"/>
    <col min="2564" max="2564" width="12.140625" bestFit="1" customWidth="1"/>
    <col min="2565" max="2565" width="15.5703125" bestFit="1" customWidth="1"/>
    <col min="2566" max="2566" width="19.5703125" bestFit="1" customWidth="1"/>
    <col min="2567" max="2816" width="21.7109375" customWidth="1"/>
    <col min="2817" max="2817" width="18.140625" bestFit="1" customWidth="1"/>
    <col min="2818" max="2818" width="12.5703125" bestFit="1" customWidth="1"/>
    <col min="2819" max="2819" width="24.85546875" bestFit="1" customWidth="1"/>
    <col min="2820" max="2820" width="12.140625" bestFit="1" customWidth="1"/>
    <col min="2821" max="2821" width="15.5703125" bestFit="1" customWidth="1"/>
    <col min="2822" max="2822" width="19.5703125" bestFit="1" customWidth="1"/>
    <col min="2823" max="3072" width="21.7109375" customWidth="1"/>
    <col min="3073" max="3073" width="18.140625" bestFit="1" customWidth="1"/>
    <col min="3074" max="3074" width="12.5703125" bestFit="1" customWidth="1"/>
    <col min="3075" max="3075" width="24.85546875" bestFit="1" customWidth="1"/>
    <col min="3076" max="3076" width="12.140625" bestFit="1" customWidth="1"/>
    <col min="3077" max="3077" width="15.5703125" bestFit="1" customWidth="1"/>
    <col min="3078" max="3078" width="19.5703125" bestFit="1" customWidth="1"/>
    <col min="3079" max="3328" width="21.7109375" customWidth="1"/>
    <col min="3329" max="3329" width="18.140625" bestFit="1" customWidth="1"/>
    <col min="3330" max="3330" width="12.5703125" bestFit="1" customWidth="1"/>
    <col min="3331" max="3331" width="24.85546875" bestFit="1" customWidth="1"/>
    <col min="3332" max="3332" width="12.140625" bestFit="1" customWidth="1"/>
    <col min="3333" max="3333" width="15.5703125" bestFit="1" customWidth="1"/>
    <col min="3334" max="3334" width="19.5703125" bestFit="1" customWidth="1"/>
    <col min="3335" max="3584" width="21.7109375" customWidth="1"/>
    <col min="3585" max="3585" width="18.140625" bestFit="1" customWidth="1"/>
    <col min="3586" max="3586" width="12.5703125" bestFit="1" customWidth="1"/>
    <col min="3587" max="3587" width="24.85546875" bestFit="1" customWidth="1"/>
    <col min="3588" max="3588" width="12.140625" bestFit="1" customWidth="1"/>
    <col min="3589" max="3589" width="15.5703125" bestFit="1" customWidth="1"/>
    <col min="3590" max="3590" width="19.5703125" bestFit="1" customWidth="1"/>
    <col min="3591" max="3840" width="21.7109375" customWidth="1"/>
    <col min="3841" max="3841" width="18.140625" bestFit="1" customWidth="1"/>
    <col min="3842" max="3842" width="12.5703125" bestFit="1" customWidth="1"/>
    <col min="3843" max="3843" width="24.85546875" bestFit="1" customWidth="1"/>
    <col min="3844" max="3844" width="12.140625" bestFit="1" customWidth="1"/>
    <col min="3845" max="3845" width="15.5703125" bestFit="1" customWidth="1"/>
    <col min="3846" max="3846" width="19.5703125" bestFit="1" customWidth="1"/>
    <col min="3847" max="4096" width="21.7109375" customWidth="1"/>
    <col min="4097" max="4097" width="18.140625" bestFit="1" customWidth="1"/>
    <col min="4098" max="4098" width="12.5703125" bestFit="1" customWidth="1"/>
    <col min="4099" max="4099" width="24.85546875" bestFit="1" customWidth="1"/>
    <col min="4100" max="4100" width="12.140625" bestFit="1" customWidth="1"/>
    <col min="4101" max="4101" width="15.5703125" bestFit="1" customWidth="1"/>
    <col min="4102" max="4102" width="19.5703125" bestFit="1" customWidth="1"/>
    <col min="4103" max="4352" width="21.7109375" customWidth="1"/>
    <col min="4353" max="4353" width="18.140625" bestFit="1" customWidth="1"/>
    <col min="4354" max="4354" width="12.5703125" bestFit="1" customWidth="1"/>
    <col min="4355" max="4355" width="24.85546875" bestFit="1" customWidth="1"/>
    <col min="4356" max="4356" width="12.140625" bestFit="1" customWidth="1"/>
    <col min="4357" max="4357" width="15.5703125" bestFit="1" customWidth="1"/>
    <col min="4358" max="4358" width="19.5703125" bestFit="1" customWidth="1"/>
    <col min="4359" max="4608" width="21.7109375" customWidth="1"/>
    <col min="4609" max="4609" width="18.140625" bestFit="1" customWidth="1"/>
    <col min="4610" max="4610" width="12.5703125" bestFit="1" customWidth="1"/>
    <col min="4611" max="4611" width="24.85546875" bestFit="1" customWidth="1"/>
    <col min="4612" max="4612" width="12.140625" bestFit="1" customWidth="1"/>
    <col min="4613" max="4613" width="15.5703125" bestFit="1" customWidth="1"/>
    <col min="4614" max="4614" width="19.5703125" bestFit="1" customWidth="1"/>
    <col min="4615" max="4864" width="21.7109375" customWidth="1"/>
    <col min="4865" max="4865" width="18.140625" bestFit="1" customWidth="1"/>
    <col min="4866" max="4866" width="12.5703125" bestFit="1" customWidth="1"/>
    <col min="4867" max="4867" width="24.85546875" bestFit="1" customWidth="1"/>
    <col min="4868" max="4868" width="12.140625" bestFit="1" customWidth="1"/>
    <col min="4869" max="4869" width="15.5703125" bestFit="1" customWidth="1"/>
    <col min="4870" max="4870" width="19.5703125" bestFit="1" customWidth="1"/>
    <col min="4871" max="5120" width="21.7109375" customWidth="1"/>
    <col min="5121" max="5121" width="18.140625" bestFit="1" customWidth="1"/>
    <col min="5122" max="5122" width="12.5703125" bestFit="1" customWidth="1"/>
    <col min="5123" max="5123" width="24.85546875" bestFit="1" customWidth="1"/>
    <col min="5124" max="5124" width="12.140625" bestFit="1" customWidth="1"/>
    <col min="5125" max="5125" width="15.5703125" bestFit="1" customWidth="1"/>
    <col min="5126" max="5126" width="19.5703125" bestFit="1" customWidth="1"/>
    <col min="5127" max="5376" width="21.7109375" customWidth="1"/>
    <col min="5377" max="5377" width="18.140625" bestFit="1" customWidth="1"/>
    <col min="5378" max="5378" width="12.5703125" bestFit="1" customWidth="1"/>
    <col min="5379" max="5379" width="24.85546875" bestFit="1" customWidth="1"/>
    <col min="5380" max="5380" width="12.140625" bestFit="1" customWidth="1"/>
    <col min="5381" max="5381" width="15.5703125" bestFit="1" customWidth="1"/>
    <col min="5382" max="5382" width="19.5703125" bestFit="1" customWidth="1"/>
    <col min="5383" max="5632" width="21.7109375" customWidth="1"/>
    <col min="5633" max="5633" width="18.140625" bestFit="1" customWidth="1"/>
    <col min="5634" max="5634" width="12.5703125" bestFit="1" customWidth="1"/>
    <col min="5635" max="5635" width="24.85546875" bestFit="1" customWidth="1"/>
    <col min="5636" max="5636" width="12.140625" bestFit="1" customWidth="1"/>
    <col min="5637" max="5637" width="15.5703125" bestFit="1" customWidth="1"/>
    <col min="5638" max="5638" width="19.5703125" bestFit="1" customWidth="1"/>
    <col min="5639" max="5888" width="21.7109375" customWidth="1"/>
    <col min="5889" max="5889" width="18.140625" bestFit="1" customWidth="1"/>
    <col min="5890" max="5890" width="12.5703125" bestFit="1" customWidth="1"/>
    <col min="5891" max="5891" width="24.85546875" bestFit="1" customWidth="1"/>
    <col min="5892" max="5892" width="12.140625" bestFit="1" customWidth="1"/>
    <col min="5893" max="5893" width="15.5703125" bestFit="1" customWidth="1"/>
    <col min="5894" max="5894" width="19.5703125" bestFit="1" customWidth="1"/>
    <col min="5895" max="6144" width="21.7109375" customWidth="1"/>
    <col min="6145" max="6145" width="18.140625" bestFit="1" customWidth="1"/>
    <col min="6146" max="6146" width="12.5703125" bestFit="1" customWidth="1"/>
    <col min="6147" max="6147" width="24.85546875" bestFit="1" customWidth="1"/>
    <col min="6148" max="6148" width="12.140625" bestFit="1" customWidth="1"/>
    <col min="6149" max="6149" width="15.5703125" bestFit="1" customWidth="1"/>
    <col min="6150" max="6150" width="19.5703125" bestFit="1" customWidth="1"/>
    <col min="6151" max="6400" width="21.7109375" customWidth="1"/>
    <col min="6401" max="6401" width="18.140625" bestFit="1" customWidth="1"/>
    <col min="6402" max="6402" width="12.5703125" bestFit="1" customWidth="1"/>
    <col min="6403" max="6403" width="24.85546875" bestFit="1" customWidth="1"/>
    <col min="6404" max="6404" width="12.140625" bestFit="1" customWidth="1"/>
    <col min="6405" max="6405" width="15.5703125" bestFit="1" customWidth="1"/>
    <col min="6406" max="6406" width="19.5703125" bestFit="1" customWidth="1"/>
    <col min="6407" max="6656" width="21.7109375" customWidth="1"/>
    <col min="6657" max="6657" width="18.140625" bestFit="1" customWidth="1"/>
    <col min="6658" max="6658" width="12.5703125" bestFit="1" customWidth="1"/>
    <col min="6659" max="6659" width="24.85546875" bestFit="1" customWidth="1"/>
    <col min="6660" max="6660" width="12.140625" bestFit="1" customWidth="1"/>
    <col min="6661" max="6661" width="15.5703125" bestFit="1" customWidth="1"/>
    <col min="6662" max="6662" width="19.5703125" bestFit="1" customWidth="1"/>
    <col min="6663" max="6912" width="21.7109375" customWidth="1"/>
    <col min="6913" max="6913" width="18.140625" bestFit="1" customWidth="1"/>
    <col min="6914" max="6914" width="12.5703125" bestFit="1" customWidth="1"/>
    <col min="6915" max="6915" width="24.85546875" bestFit="1" customWidth="1"/>
    <col min="6916" max="6916" width="12.140625" bestFit="1" customWidth="1"/>
    <col min="6917" max="6917" width="15.5703125" bestFit="1" customWidth="1"/>
    <col min="6918" max="6918" width="19.5703125" bestFit="1" customWidth="1"/>
    <col min="6919" max="7168" width="21.7109375" customWidth="1"/>
    <col min="7169" max="7169" width="18.140625" bestFit="1" customWidth="1"/>
    <col min="7170" max="7170" width="12.5703125" bestFit="1" customWidth="1"/>
    <col min="7171" max="7171" width="24.85546875" bestFit="1" customWidth="1"/>
    <col min="7172" max="7172" width="12.140625" bestFit="1" customWidth="1"/>
    <col min="7173" max="7173" width="15.5703125" bestFit="1" customWidth="1"/>
    <col min="7174" max="7174" width="19.5703125" bestFit="1" customWidth="1"/>
    <col min="7175" max="7424" width="21.7109375" customWidth="1"/>
    <col min="7425" max="7425" width="18.140625" bestFit="1" customWidth="1"/>
    <col min="7426" max="7426" width="12.5703125" bestFit="1" customWidth="1"/>
    <col min="7427" max="7427" width="24.85546875" bestFit="1" customWidth="1"/>
    <col min="7428" max="7428" width="12.140625" bestFit="1" customWidth="1"/>
    <col min="7429" max="7429" width="15.5703125" bestFit="1" customWidth="1"/>
    <col min="7430" max="7430" width="19.5703125" bestFit="1" customWidth="1"/>
    <col min="7431" max="7680" width="21.7109375" customWidth="1"/>
    <col min="7681" max="7681" width="18.140625" bestFit="1" customWidth="1"/>
    <col min="7682" max="7682" width="12.5703125" bestFit="1" customWidth="1"/>
    <col min="7683" max="7683" width="24.85546875" bestFit="1" customWidth="1"/>
    <col min="7684" max="7684" width="12.140625" bestFit="1" customWidth="1"/>
    <col min="7685" max="7685" width="15.5703125" bestFit="1" customWidth="1"/>
    <col min="7686" max="7686" width="19.5703125" bestFit="1" customWidth="1"/>
    <col min="7687" max="7936" width="21.7109375" customWidth="1"/>
    <col min="7937" max="7937" width="18.140625" bestFit="1" customWidth="1"/>
    <col min="7938" max="7938" width="12.5703125" bestFit="1" customWidth="1"/>
    <col min="7939" max="7939" width="24.85546875" bestFit="1" customWidth="1"/>
    <col min="7940" max="7940" width="12.140625" bestFit="1" customWidth="1"/>
    <col min="7941" max="7941" width="15.5703125" bestFit="1" customWidth="1"/>
    <col min="7942" max="7942" width="19.5703125" bestFit="1" customWidth="1"/>
    <col min="7943" max="8192" width="21.7109375" customWidth="1"/>
    <col min="8193" max="8193" width="18.140625" bestFit="1" customWidth="1"/>
    <col min="8194" max="8194" width="12.5703125" bestFit="1" customWidth="1"/>
    <col min="8195" max="8195" width="24.85546875" bestFit="1" customWidth="1"/>
    <col min="8196" max="8196" width="12.140625" bestFit="1" customWidth="1"/>
    <col min="8197" max="8197" width="15.5703125" bestFit="1" customWidth="1"/>
    <col min="8198" max="8198" width="19.5703125" bestFit="1" customWidth="1"/>
    <col min="8199" max="8448" width="21.7109375" customWidth="1"/>
    <col min="8449" max="8449" width="18.140625" bestFit="1" customWidth="1"/>
    <col min="8450" max="8450" width="12.5703125" bestFit="1" customWidth="1"/>
    <col min="8451" max="8451" width="24.85546875" bestFit="1" customWidth="1"/>
    <col min="8452" max="8452" width="12.140625" bestFit="1" customWidth="1"/>
    <col min="8453" max="8453" width="15.5703125" bestFit="1" customWidth="1"/>
    <col min="8454" max="8454" width="19.5703125" bestFit="1" customWidth="1"/>
    <col min="8455" max="8704" width="21.7109375" customWidth="1"/>
    <col min="8705" max="8705" width="18.140625" bestFit="1" customWidth="1"/>
    <col min="8706" max="8706" width="12.5703125" bestFit="1" customWidth="1"/>
    <col min="8707" max="8707" width="24.85546875" bestFit="1" customWidth="1"/>
    <col min="8708" max="8708" width="12.140625" bestFit="1" customWidth="1"/>
    <col min="8709" max="8709" width="15.5703125" bestFit="1" customWidth="1"/>
    <col min="8710" max="8710" width="19.5703125" bestFit="1" customWidth="1"/>
    <col min="8711" max="8960" width="21.7109375" customWidth="1"/>
    <col min="8961" max="8961" width="18.140625" bestFit="1" customWidth="1"/>
    <col min="8962" max="8962" width="12.5703125" bestFit="1" customWidth="1"/>
    <col min="8963" max="8963" width="24.85546875" bestFit="1" customWidth="1"/>
    <col min="8964" max="8964" width="12.140625" bestFit="1" customWidth="1"/>
    <col min="8965" max="8965" width="15.5703125" bestFit="1" customWidth="1"/>
    <col min="8966" max="8966" width="19.5703125" bestFit="1" customWidth="1"/>
    <col min="8967" max="9216" width="21.7109375" customWidth="1"/>
    <col min="9217" max="9217" width="18.140625" bestFit="1" customWidth="1"/>
    <col min="9218" max="9218" width="12.5703125" bestFit="1" customWidth="1"/>
    <col min="9219" max="9219" width="24.85546875" bestFit="1" customWidth="1"/>
    <col min="9220" max="9220" width="12.140625" bestFit="1" customWidth="1"/>
    <col min="9221" max="9221" width="15.5703125" bestFit="1" customWidth="1"/>
    <col min="9222" max="9222" width="19.5703125" bestFit="1" customWidth="1"/>
    <col min="9223" max="9472" width="21.7109375" customWidth="1"/>
    <col min="9473" max="9473" width="18.140625" bestFit="1" customWidth="1"/>
    <col min="9474" max="9474" width="12.5703125" bestFit="1" customWidth="1"/>
    <col min="9475" max="9475" width="24.85546875" bestFit="1" customWidth="1"/>
    <col min="9476" max="9476" width="12.140625" bestFit="1" customWidth="1"/>
    <col min="9477" max="9477" width="15.5703125" bestFit="1" customWidth="1"/>
    <col min="9478" max="9478" width="19.5703125" bestFit="1" customWidth="1"/>
    <col min="9479" max="9728" width="21.7109375" customWidth="1"/>
    <col min="9729" max="9729" width="18.140625" bestFit="1" customWidth="1"/>
    <col min="9730" max="9730" width="12.5703125" bestFit="1" customWidth="1"/>
    <col min="9731" max="9731" width="24.85546875" bestFit="1" customWidth="1"/>
    <col min="9732" max="9732" width="12.140625" bestFit="1" customWidth="1"/>
    <col min="9733" max="9733" width="15.5703125" bestFit="1" customWidth="1"/>
    <col min="9734" max="9734" width="19.5703125" bestFit="1" customWidth="1"/>
    <col min="9735" max="9984" width="21.7109375" customWidth="1"/>
    <col min="9985" max="9985" width="18.140625" bestFit="1" customWidth="1"/>
    <col min="9986" max="9986" width="12.5703125" bestFit="1" customWidth="1"/>
    <col min="9987" max="9987" width="24.85546875" bestFit="1" customWidth="1"/>
    <col min="9988" max="9988" width="12.140625" bestFit="1" customWidth="1"/>
    <col min="9989" max="9989" width="15.5703125" bestFit="1" customWidth="1"/>
    <col min="9990" max="9990" width="19.5703125" bestFit="1" customWidth="1"/>
    <col min="9991" max="10240" width="21.7109375" customWidth="1"/>
    <col min="10241" max="10241" width="18.140625" bestFit="1" customWidth="1"/>
    <col min="10242" max="10242" width="12.5703125" bestFit="1" customWidth="1"/>
    <col min="10243" max="10243" width="24.85546875" bestFit="1" customWidth="1"/>
    <col min="10244" max="10244" width="12.140625" bestFit="1" customWidth="1"/>
    <col min="10245" max="10245" width="15.5703125" bestFit="1" customWidth="1"/>
    <col min="10246" max="10246" width="19.5703125" bestFit="1" customWidth="1"/>
    <col min="10247" max="10496" width="21.7109375" customWidth="1"/>
    <col min="10497" max="10497" width="18.140625" bestFit="1" customWidth="1"/>
    <col min="10498" max="10498" width="12.5703125" bestFit="1" customWidth="1"/>
    <col min="10499" max="10499" width="24.85546875" bestFit="1" customWidth="1"/>
    <col min="10500" max="10500" width="12.140625" bestFit="1" customWidth="1"/>
    <col min="10501" max="10501" width="15.5703125" bestFit="1" customWidth="1"/>
    <col min="10502" max="10502" width="19.5703125" bestFit="1" customWidth="1"/>
    <col min="10503" max="10752" width="21.7109375" customWidth="1"/>
    <col min="10753" max="10753" width="18.140625" bestFit="1" customWidth="1"/>
    <col min="10754" max="10754" width="12.5703125" bestFit="1" customWidth="1"/>
    <col min="10755" max="10755" width="24.85546875" bestFit="1" customWidth="1"/>
    <col min="10756" max="10756" width="12.140625" bestFit="1" customWidth="1"/>
    <col min="10757" max="10757" width="15.5703125" bestFit="1" customWidth="1"/>
    <col min="10758" max="10758" width="19.5703125" bestFit="1" customWidth="1"/>
    <col min="10759" max="11008" width="21.7109375" customWidth="1"/>
    <col min="11009" max="11009" width="18.140625" bestFit="1" customWidth="1"/>
    <col min="11010" max="11010" width="12.5703125" bestFit="1" customWidth="1"/>
    <col min="11011" max="11011" width="24.85546875" bestFit="1" customWidth="1"/>
    <col min="11012" max="11012" width="12.140625" bestFit="1" customWidth="1"/>
    <col min="11013" max="11013" width="15.5703125" bestFit="1" customWidth="1"/>
    <col min="11014" max="11014" width="19.5703125" bestFit="1" customWidth="1"/>
    <col min="11015" max="11264" width="21.7109375" customWidth="1"/>
    <col min="11265" max="11265" width="18.140625" bestFit="1" customWidth="1"/>
    <col min="11266" max="11266" width="12.5703125" bestFit="1" customWidth="1"/>
    <col min="11267" max="11267" width="24.85546875" bestFit="1" customWidth="1"/>
    <col min="11268" max="11268" width="12.140625" bestFit="1" customWidth="1"/>
    <col min="11269" max="11269" width="15.5703125" bestFit="1" customWidth="1"/>
    <col min="11270" max="11270" width="19.5703125" bestFit="1" customWidth="1"/>
    <col min="11271" max="11520" width="21.7109375" customWidth="1"/>
    <col min="11521" max="11521" width="18.140625" bestFit="1" customWidth="1"/>
    <col min="11522" max="11522" width="12.5703125" bestFit="1" customWidth="1"/>
    <col min="11523" max="11523" width="24.85546875" bestFit="1" customWidth="1"/>
    <col min="11524" max="11524" width="12.140625" bestFit="1" customWidth="1"/>
    <col min="11525" max="11525" width="15.5703125" bestFit="1" customWidth="1"/>
    <col min="11526" max="11526" width="19.5703125" bestFit="1" customWidth="1"/>
    <col min="11527" max="11776" width="21.7109375" customWidth="1"/>
    <col min="11777" max="11777" width="18.140625" bestFit="1" customWidth="1"/>
    <col min="11778" max="11778" width="12.5703125" bestFit="1" customWidth="1"/>
    <col min="11779" max="11779" width="24.85546875" bestFit="1" customWidth="1"/>
    <col min="11780" max="11780" width="12.140625" bestFit="1" customWidth="1"/>
    <col min="11781" max="11781" width="15.5703125" bestFit="1" customWidth="1"/>
    <col min="11782" max="11782" width="19.5703125" bestFit="1" customWidth="1"/>
    <col min="11783" max="12032" width="21.7109375" customWidth="1"/>
    <col min="12033" max="12033" width="18.140625" bestFit="1" customWidth="1"/>
    <col min="12034" max="12034" width="12.5703125" bestFit="1" customWidth="1"/>
    <col min="12035" max="12035" width="24.85546875" bestFit="1" customWidth="1"/>
    <col min="12036" max="12036" width="12.140625" bestFit="1" customWidth="1"/>
    <col min="12037" max="12037" width="15.5703125" bestFit="1" customWidth="1"/>
    <col min="12038" max="12038" width="19.5703125" bestFit="1" customWidth="1"/>
    <col min="12039" max="12288" width="21.7109375" customWidth="1"/>
    <col min="12289" max="12289" width="18.140625" bestFit="1" customWidth="1"/>
    <col min="12290" max="12290" width="12.5703125" bestFit="1" customWidth="1"/>
    <col min="12291" max="12291" width="24.85546875" bestFit="1" customWidth="1"/>
    <col min="12292" max="12292" width="12.140625" bestFit="1" customWidth="1"/>
    <col min="12293" max="12293" width="15.5703125" bestFit="1" customWidth="1"/>
    <col min="12294" max="12294" width="19.5703125" bestFit="1" customWidth="1"/>
    <col min="12295" max="12544" width="21.7109375" customWidth="1"/>
    <col min="12545" max="12545" width="18.140625" bestFit="1" customWidth="1"/>
    <col min="12546" max="12546" width="12.5703125" bestFit="1" customWidth="1"/>
    <col min="12547" max="12547" width="24.85546875" bestFit="1" customWidth="1"/>
    <col min="12548" max="12548" width="12.140625" bestFit="1" customWidth="1"/>
    <col min="12549" max="12549" width="15.5703125" bestFit="1" customWidth="1"/>
    <col min="12550" max="12550" width="19.5703125" bestFit="1" customWidth="1"/>
    <col min="12551" max="12800" width="21.7109375" customWidth="1"/>
    <col min="12801" max="12801" width="18.140625" bestFit="1" customWidth="1"/>
    <col min="12802" max="12802" width="12.5703125" bestFit="1" customWidth="1"/>
    <col min="12803" max="12803" width="24.85546875" bestFit="1" customWidth="1"/>
    <col min="12804" max="12804" width="12.140625" bestFit="1" customWidth="1"/>
    <col min="12805" max="12805" width="15.5703125" bestFit="1" customWidth="1"/>
    <col min="12806" max="12806" width="19.5703125" bestFit="1" customWidth="1"/>
    <col min="12807" max="13056" width="21.7109375" customWidth="1"/>
    <col min="13057" max="13057" width="18.140625" bestFit="1" customWidth="1"/>
    <col min="13058" max="13058" width="12.5703125" bestFit="1" customWidth="1"/>
    <col min="13059" max="13059" width="24.85546875" bestFit="1" customWidth="1"/>
    <col min="13060" max="13060" width="12.140625" bestFit="1" customWidth="1"/>
    <col min="13061" max="13061" width="15.5703125" bestFit="1" customWidth="1"/>
    <col min="13062" max="13062" width="19.5703125" bestFit="1" customWidth="1"/>
    <col min="13063" max="13312" width="21.7109375" customWidth="1"/>
    <col min="13313" max="13313" width="18.140625" bestFit="1" customWidth="1"/>
    <col min="13314" max="13314" width="12.5703125" bestFit="1" customWidth="1"/>
    <col min="13315" max="13315" width="24.85546875" bestFit="1" customWidth="1"/>
    <col min="13316" max="13316" width="12.140625" bestFit="1" customWidth="1"/>
    <col min="13317" max="13317" width="15.5703125" bestFit="1" customWidth="1"/>
    <col min="13318" max="13318" width="19.5703125" bestFit="1" customWidth="1"/>
    <col min="13319" max="13568" width="21.7109375" customWidth="1"/>
    <col min="13569" max="13569" width="18.140625" bestFit="1" customWidth="1"/>
    <col min="13570" max="13570" width="12.5703125" bestFit="1" customWidth="1"/>
    <col min="13571" max="13571" width="24.85546875" bestFit="1" customWidth="1"/>
    <col min="13572" max="13572" width="12.140625" bestFit="1" customWidth="1"/>
    <col min="13573" max="13573" width="15.5703125" bestFit="1" customWidth="1"/>
    <col min="13574" max="13574" width="19.5703125" bestFit="1" customWidth="1"/>
    <col min="13575" max="13824" width="21.7109375" customWidth="1"/>
    <col min="13825" max="13825" width="18.140625" bestFit="1" customWidth="1"/>
    <col min="13826" max="13826" width="12.5703125" bestFit="1" customWidth="1"/>
    <col min="13827" max="13827" width="24.85546875" bestFit="1" customWidth="1"/>
    <col min="13828" max="13828" width="12.140625" bestFit="1" customWidth="1"/>
    <col min="13829" max="13829" width="15.5703125" bestFit="1" customWidth="1"/>
    <col min="13830" max="13830" width="19.5703125" bestFit="1" customWidth="1"/>
    <col min="13831" max="14080" width="21.7109375" customWidth="1"/>
    <col min="14081" max="14081" width="18.140625" bestFit="1" customWidth="1"/>
    <col min="14082" max="14082" width="12.5703125" bestFit="1" customWidth="1"/>
    <col min="14083" max="14083" width="24.85546875" bestFit="1" customWidth="1"/>
    <col min="14084" max="14084" width="12.140625" bestFit="1" customWidth="1"/>
    <col min="14085" max="14085" width="15.5703125" bestFit="1" customWidth="1"/>
    <col min="14086" max="14086" width="19.5703125" bestFit="1" customWidth="1"/>
    <col min="14087" max="14336" width="21.7109375" customWidth="1"/>
    <col min="14337" max="14337" width="18.140625" bestFit="1" customWidth="1"/>
    <col min="14338" max="14338" width="12.5703125" bestFit="1" customWidth="1"/>
    <col min="14339" max="14339" width="24.85546875" bestFit="1" customWidth="1"/>
    <col min="14340" max="14340" width="12.140625" bestFit="1" customWidth="1"/>
    <col min="14341" max="14341" width="15.5703125" bestFit="1" customWidth="1"/>
    <col min="14342" max="14342" width="19.5703125" bestFit="1" customWidth="1"/>
    <col min="14343" max="14592" width="21.7109375" customWidth="1"/>
    <col min="14593" max="14593" width="18.140625" bestFit="1" customWidth="1"/>
    <col min="14594" max="14594" width="12.5703125" bestFit="1" customWidth="1"/>
    <col min="14595" max="14595" width="24.85546875" bestFit="1" customWidth="1"/>
    <col min="14596" max="14596" width="12.140625" bestFit="1" customWidth="1"/>
    <col min="14597" max="14597" width="15.5703125" bestFit="1" customWidth="1"/>
    <col min="14598" max="14598" width="19.5703125" bestFit="1" customWidth="1"/>
    <col min="14599" max="14848" width="21.7109375" customWidth="1"/>
    <col min="14849" max="14849" width="18.140625" bestFit="1" customWidth="1"/>
    <col min="14850" max="14850" width="12.5703125" bestFit="1" customWidth="1"/>
    <col min="14851" max="14851" width="24.85546875" bestFit="1" customWidth="1"/>
    <col min="14852" max="14852" width="12.140625" bestFit="1" customWidth="1"/>
    <col min="14853" max="14853" width="15.5703125" bestFit="1" customWidth="1"/>
    <col min="14854" max="14854" width="19.5703125" bestFit="1" customWidth="1"/>
    <col min="14855" max="15104" width="21.7109375" customWidth="1"/>
    <col min="15105" max="15105" width="18.140625" bestFit="1" customWidth="1"/>
    <col min="15106" max="15106" width="12.5703125" bestFit="1" customWidth="1"/>
    <col min="15107" max="15107" width="24.85546875" bestFit="1" customWidth="1"/>
    <col min="15108" max="15108" width="12.140625" bestFit="1" customWidth="1"/>
    <col min="15109" max="15109" width="15.5703125" bestFit="1" customWidth="1"/>
    <col min="15110" max="15110" width="19.5703125" bestFit="1" customWidth="1"/>
    <col min="15111" max="15360" width="21.7109375" customWidth="1"/>
    <col min="15361" max="15361" width="18.140625" bestFit="1" customWidth="1"/>
    <col min="15362" max="15362" width="12.5703125" bestFit="1" customWidth="1"/>
    <col min="15363" max="15363" width="24.85546875" bestFit="1" customWidth="1"/>
    <col min="15364" max="15364" width="12.140625" bestFit="1" customWidth="1"/>
    <col min="15365" max="15365" width="15.5703125" bestFit="1" customWidth="1"/>
    <col min="15366" max="15366" width="19.5703125" bestFit="1" customWidth="1"/>
    <col min="15367" max="15616" width="21.7109375" customWidth="1"/>
    <col min="15617" max="15617" width="18.140625" bestFit="1" customWidth="1"/>
    <col min="15618" max="15618" width="12.5703125" bestFit="1" customWidth="1"/>
    <col min="15619" max="15619" width="24.85546875" bestFit="1" customWidth="1"/>
    <col min="15620" max="15620" width="12.140625" bestFit="1" customWidth="1"/>
    <col min="15621" max="15621" width="15.5703125" bestFit="1" customWidth="1"/>
    <col min="15622" max="15622" width="19.5703125" bestFit="1" customWidth="1"/>
    <col min="15623" max="15872" width="21.7109375" customWidth="1"/>
    <col min="15873" max="15873" width="18.140625" bestFit="1" customWidth="1"/>
    <col min="15874" max="15874" width="12.5703125" bestFit="1" customWidth="1"/>
    <col min="15875" max="15875" width="24.85546875" bestFit="1" customWidth="1"/>
    <col min="15876" max="15876" width="12.140625" bestFit="1" customWidth="1"/>
    <col min="15877" max="15877" width="15.5703125" bestFit="1" customWidth="1"/>
    <col min="15878" max="15878" width="19.5703125" bestFit="1" customWidth="1"/>
    <col min="15879" max="16128" width="21.7109375" customWidth="1"/>
    <col min="16129" max="16129" width="18.140625" bestFit="1" customWidth="1"/>
    <col min="16130" max="16130" width="12.5703125" bestFit="1" customWidth="1"/>
    <col min="16131" max="16131" width="24.85546875" bestFit="1" customWidth="1"/>
    <col min="16132" max="16132" width="12.140625" bestFit="1" customWidth="1"/>
    <col min="16133" max="16133" width="15.5703125" bestFit="1" customWidth="1"/>
    <col min="16134" max="16134" width="19.5703125" bestFit="1" customWidth="1"/>
    <col min="16135" max="16384" width="21.7109375" customWidth="1"/>
  </cols>
  <sheetData>
    <row r="1" spans="1:6" ht="39" x14ac:dyDescent="0.25">
      <c r="A1" s="31" t="s">
        <v>486</v>
      </c>
      <c r="B1" s="31" t="s">
        <v>459</v>
      </c>
      <c r="C1" s="32" t="s">
        <v>460</v>
      </c>
      <c r="D1" s="33" t="s">
        <v>461</v>
      </c>
      <c r="E1" s="33" t="s">
        <v>462</v>
      </c>
      <c r="F1" s="33" t="s">
        <v>463</v>
      </c>
    </row>
    <row r="2" spans="1:6" x14ac:dyDescent="0.25">
      <c r="A2" s="34"/>
      <c r="C2" s="34"/>
      <c r="D2" s="34"/>
      <c r="E2" s="34"/>
    </row>
    <row r="3" spans="1:6" x14ac:dyDescent="0.25">
      <c r="A3" s="35" t="s">
        <v>464</v>
      </c>
      <c r="B3" s="36" t="s">
        <v>465</v>
      </c>
      <c r="C3" s="35" t="s">
        <v>466</v>
      </c>
      <c r="D3" s="37">
        <v>84</v>
      </c>
      <c r="E3" s="23">
        <v>167.63</v>
      </c>
      <c r="F3" s="23">
        <f>D3*E3</f>
        <v>14080.92</v>
      </c>
    </row>
    <row r="4" spans="1:6" x14ac:dyDescent="0.25">
      <c r="A4" s="38" t="s">
        <v>467</v>
      </c>
      <c r="B4" s="36" t="s">
        <v>468</v>
      </c>
      <c r="C4" s="38" t="s">
        <v>469</v>
      </c>
      <c r="D4" s="37">
        <v>38.5</v>
      </c>
      <c r="E4" s="23">
        <v>370.58</v>
      </c>
      <c r="F4" s="23">
        <f t="shared" ref="F4:F10" si="0">D4*E4</f>
        <v>14267.33</v>
      </c>
    </row>
    <row r="5" spans="1:6" x14ac:dyDescent="0.25">
      <c r="A5" s="35" t="s">
        <v>470</v>
      </c>
      <c r="B5" s="36" t="s">
        <v>471</v>
      </c>
      <c r="C5" s="35" t="s">
        <v>472</v>
      </c>
      <c r="D5" s="39">
        <v>284.5</v>
      </c>
      <c r="E5" s="23">
        <v>167.63</v>
      </c>
      <c r="F5" s="23">
        <f t="shared" si="0"/>
        <v>47690.735000000001</v>
      </c>
    </row>
    <row r="6" spans="1:6" x14ac:dyDescent="0.25">
      <c r="A6" s="35" t="s">
        <v>470</v>
      </c>
      <c r="B6" s="36" t="s">
        <v>473</v>
      </c>
      <c r="C6" s="35" t="s">
        <v>474</v>
      </c>
      <c r="D6" s="39">
        <v>281</v>
      </c>
      <c r="E6" s="23">
        <v>167.63</v>
      </c>
      <c r="F6" s="23">
        <f t="shared" si="0"/>
        <v>47104.03</v>
      </c>
    </row>
    <row r="7" spans="1:6" x14ac:dyDescent="0.25">
      <c r="A7" s="35" t="s">
        <v>475</v>
      </c>
      <c r="B7" s="36" t="s">
        <v>476</v>
      </c>
      <c r="C7" s="35" t="s">
        <v>477</v>
      </c>
      <c r="D7" s="39">
        <v>34</v>
      </c>
      <c r="E7" s="23">
        <v>167.63</v>
      </c>
      <c r="F7" s="23">
        <f t="shared" si="0"/>
        <v>5699.42</v>
      </c>
    </row>
    <row r="8" spans="1:6" x14ac:dyDescent="0.25">
      <c r="A8" s="35" t="s">
        <v>478</v>
      </c>
      <c r="B8" s="36" t="s">
        <v>479</v>
      </c>
      <c r="C8" s="35" t="s">
        <v>480</v>
      </c>
      <c r="D8" s="39">
        <v>258</v>
      </c>
      <c r="E8" s="23">
        <v>167.63</v>
      </c>
      <c r="F8" s="23">
        <f t="shared" si="0"/>
        <v>43248.54</v>
      </c>
    </row>
    <row r="9" spans="1:6" x14ac:dyDescent="0.25">
      <c r="A9" s="38" t="s">
        <v>478</v>
      </c>
      <c r="B9" s="36" t="s">
        <v>481</v>
      </c>
      <c r="C9" s="38" t="s">
        <v>482</v>
      </c>
      <c r="D9" s="39">
        <v>254</v>
      </c>
      <c r="E9" s="23">
        <v>167.63</v>
      </c>
      <c r="F9" s="23">
        <f t="shared" si="0"/>
        <v>42578.02</v>
      </c>
    </row>
    <row r="10" spans="1:6" x14ac:dyDescent="0.25">
      <c r="A10" s="38" t="s">
        <v>483</v>
      </c>
      <c r="B10" s="36" t="s">
        <v>484</v>
      </c>
      <c r="C10" s="38" t="s">
        <v>485</v>
      </c>
      <c r="D10" s="40">
        <v>134</v>
      </c>
      <c r="E10" s="23">
        <v>167.63</v>
      </c>
      <c r="F10" s="23">
        <f t="shared" si="0"/>
        <v>22462.42</v>
      </c>
    </row>
    <row r="11" spans="1:6" x14ac:dyDescent="0.25">
      <c r="F11" s="23">
        <f>SUM(F3:F10)</f>
        <v>237131.41499999998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opLeftCell="A124" workbookViewId="0">
      <selection activeCell="A2" sqref="A2"/>
    </sheetView>
  </sheetViews>
  <sheetFormatPr defaultRowHeight="15" x14ac:dyDescent="0.25"/>
  <cols>
    <col min="2" max="2" width="12.5703125" bestFit="1" customWidth="1"/>
    <col min="3" max="3" width="15.28515625" bestFit="1" customWidth="1"/>
    <col min="4" max="4" width="9.7109375" bestFit="1" customWidth="1"/>
  </cols>
  <sheetData>
    <row r="1" spans="1:11" x14ac:dyDescent="0.25">
      <c r="A1" s="26" t="s">
        <v>447</v>
      </c>
      <c r="B1" s="26" t="s">
        <v>448</v>
      </c>
      <c r="C1" s="26" t="s">
        <v>449</v>
      </c>
      <c r="D1" s="26" t="s">
        <v>450</v>
      </c>
      <c r="E1" s="26" t="s">
        <v>451</v>
      </c>
      <c r="F1" s="26" t="s">
        <v>452</v>
      </c>
      <c r="G1" s="26" t="s">
        <v>453</v>
      </c>
      <c r="H1" s="26" t="s">
        <v>454</v>
      </c>
      <c r="I1" s="26" t="s">
        <v>455</v>
      </c>
      <c r="J1" s="26" t="s">
        <v>456</v>
      </c>
      <c r="K1" s="26" t="s">
        <v>457</v>
      </c>
    </row>
    <row r="2" spans="1:11" x14ac:dyDescent="0.25">
      <c r="A2" t="s">
        <v>183</v>
      </c>
      <c r="C2" s="23">
        <v>175575.66</v>
      </c>
      <c r="D2" s="24">
        <v>43332</v>
      </c>
      <c r="G2">
        <v>1</v>
      </c>
      <c r="J2" s="25" t="s">
        <v>458</v>
      </c>
      <c r="K2" s="25" t="s">
        <v>458</v>
      </c>
    </row>
    <row r="3" spans="1:11" x14ac:dyDescent="0.25">
      <c r="A3" t="s">
        <v>184</v>
      </c>
      <c r="C3" s="23">
        <v>354533.89</v>
      </c>
      <c r="D3" s="24">
        <v>43332</v>
      </c>
      <c r="G3">
        <v>1</v>
      </c>
      <c r="J3" s="25" t="s">
        <v>458</v>
      </c>
      <c r="K3" s="25" t="s">
        <v>458</v>
      </c>
    </row>
    <row r="4" spans="1:11" x14ac:dyDescent="0.25">
      <c r="A4" t="s">
        <v>186</v>
      </c>
      <c r="C4" s="23">
        <v>392907.96</v>
      </c>
      <c r="D4" s="24">
        <v>43332</v>
      </c>
      <c r="G4">
        <v>1</v>
      </c>
      <c r="J4" s="25" t="s">
        <v>458</v>
      </c>
      <c r="K4" s="25" t="s">
        <v>458</v>
      </c>
    </row>
    <row r="5" spans="1:11" x14ac:dyDescent="0.25">
      <c r="A5" t="s">
        <v>187</v>
      </c>
      <c r="C5" s="23">
        <v>110210.49</v>
      </c>
      <c r="D5" s="24">
        <v>43332</v>
      </c>
      <c r="G5">
        <v>1</v>
      </c>
      <c r="J5" s="25" t="s">
        <v>458</v>
      </c>
      <c r="K5" s="25" t="s">
        <v>458</v>
      </c>
    </row>
    <row r="6" spans="1:11" x14ac:dyDescent="0.25">
      <c r="A6" t="s">
        <v>192</v>
      </c>
      <c r="C6" s="23">
        <v>66963.81</v>
      </c>
      <c r="D6" s="24">
        <v>43332</v>
      </c>
      <c r="G6">
        <v>1</v>
      </c>
      <c r="J6" s="25" t="s">
        <v>458</v>
      </c>
      <c r="K6" s="25" t="s">
        <v>458</v>
      </c>
    </row>
    <row r="7" spans="1:11" x14ac:dyDescent="0.25">
      <c r="A7" t="s">
        <v>194</v>
      </c>
      <c r="C7" s="23">
        <v>455551.29</v>
      </c>
      <c r="D7" s="24">
        <v>43332</v>
      </c>
      <c r="G7">
        <v>1</v>
      </c>
      <c r="J7" s="25" t="s">
        <v>458</v>
      </c>
      <c r="K7" s="25" t="s">
        <v>458</v>
      </c>
    </row>
    <row r="8" spans="1:11" x14ac:dyDescent="0.25">
      <c r="A8" t="s">
        <v>195</v>
      </c>
      <c r="C8" s="23">
        <v>271493.55</v>
      </c>
      <c r="D8" s="24">
        <v>43332</v>
      </c>
      <c r="G8">
        <v>1</v>
      </c>
      <c r="J8" s="25" t="s">
        <v>458</v>
      </c>
      <c r="K8" s="25" t="s">
        <v>458</v>
      </c>
    </row>
    <row r="9" spans="1:11" x14ac:dyDescent="0.25">
      <c r="A9" t="s">
        <v>196</v>
      </c>
      <c r="C9" s="23">
        <v>52918.82</v>
      </c>
      <c r="D9" s="24">
        <v>43332</v>
      </c>
      <c r="G9">
        <v>1</v>
      </c>
      <c r="J9" s="25" t="s">
        <v>458</v>
      </c>
      <c r="K9" s="25" t="s">
        <v>458</v>
      </c>
    </row>
    <row r="10" spans="1:11" x14ac:dyDescent="0.25">
      <c r="A10" t="s">
        <v>197</v>
      </c>
      <c r="C10" s="23">
        <v>18529</v>
      </c>
      <c r="D10" s="24">
        <v>43332</v>
      </c>
      <c r="G10">
        <v>1</v>
      </c>
      <c r="J10" s="25" t="s">
        <v>458</v>
      </c>
      <c r="K10" s="25" t="s">
        <v>458</v>
      </c>
    </row>
    <row r="11" spans="1:11" x14ac:dyDescent="0.25">
      <c r="A11" t="s">
        <v>198</v>
      </c>
      <c r="C11" s="23">
        <v>111396.35</v>
      </c>
      <c r="D11" s="24">
        <v>43332</v>
      </c>
      <c r="G11">
        <v>1</v>
      </c>
      <c r="J11" s="25" t="s">
        <v>458</v>
      </c>
      <c r="K11" s="25" t="s">
        <v>458</v>
      </c>
    </row>
    <row r="12" spans="1:11" x14ac:dyDescent="0.25">
      <c r="A12" t="s">
        <v>199</v>
      </c>
      <c r="C12" s="23">
        <v>18529</v>
      </c>
      <c r="D12" s="24">
        <v>43332</v>
      </c>
      <c r="G12">
        <v>1</v>
      </c>
      <c r="J12" s="25" t="s">
        <v>458</v>
      </c>
      <c r="K12" s="25" t="s">
        <v>458</v>
      </c>
    </row>
    <row r="13" spans="1:11" x14ac:dyDescent="0.25">
      <c r="A13" t="s">
        <v>200</v>
      </c>
      <c r="C13" s="23">
        <v>18529</v>
      </c>
      <c r="D13" s="24">
        <v>43332</v>
      </c>
      <c r="G13">
        <v>1</v>
      </c>
      <c r="J13" s="25" t="s">
        <v>458</v>
      </c>
      <c r="K13" s="25" t="s">
        <v>458</v>
      </c>
    </row>
    <row r="14" spans="1:11" x14ac:dyDescent="0.25">
      <c r="A14" t="s">
        <v>201</v>
      </c>
      <c r="C14" s="23">
        <v>282674.46999999997</v>
      </c>
      <c r="D14" s="24">
        <v>43332</v>
      </c>
      <c r="G14">
        <v>1</v>
      </c>
      <c r="J14" s="25" t="s">
        <v>458</v>
      </c>
      <c r="K14" s="25" t="s">
        <v>458</v>
      </c>
    </row>
    <row r="15" spans="1:11" x14ac:dyDescent="0.25">
      <c r="A15" t="s">
        <v>202</v>
      </c>
      <c r="C15" s="23">
        <v>90643.87</v>
      </c>
      <c r="D15" s="24">
        <v>43332</v>
      </c>
      <c r="G15">
        <v>1</v>
      </c>
      <c r="J15" s="25" t="s">
        <v>458</v>
      </c>
      <c r="K15" s="25" t="s">
        <v>458</v>
      </c>
    </row>
    <row r="16" spans="1:11" x14ac:dyDescent="0.25">
      <c r="A16" t="s">
        <v>205</v>
      </c>
      <c r="C16" s="23">
        <v>357424.41</v>
      </c>
      <c r="D16" s="24">
        <v>43332</v>
      </c>
      <c r="G16">
        <v>1</v>
      </c>
      <c r="J16" s="25" t="s">
        <v>458</v>
      </c>
      <c r="K16" s="25" t="s">
        <v>458</v>
      </c>
    </row>
    <row r="17" spans="1:11" x14ac:dyDescent="0.25">
      <c r="A17" t="s">
        <v>206</v>
      </c>
      <c r="C17" s="23">
        <v>200384.9</v>
      </c>
      <c r="D17" s="24">
        <v>43332</v>
      </c>
      <c r="G17">
        <v>1</v>
      </c>
      <c r="J17" s="25" t="s">
        <v>458</v>
      </c>
      <c r="K17" s="25" t="s">
        <v>458</v>
      </c>
    </row>
    <row r="18" spans="1:11" x14ac:dyDescent="0.25">
      <c r="A18" t="s">
        <v>207</v>
      </c>
      <c r="C18" s="23">
        <v>41208.5</v>
      </c>
      <c r="D18" s="24">
        <v>43332</v>
      </c>
      <c r="G18">
        <v>1</v>
      </c>
      <c r="J18" s="25" t="s">
        <v>458</v>
      </c>
      <c r="K18" s="25" t="s">
        <v>458</v>
      </c>
    </row>
    <row r="19" spans="1:11" x14ac:dyDescent="0.25">
      <c r="A19" t="s">
        <v>208</v>
      </c>
      <c r="C19" s="23">
        <v>62665.08</v>
      </c>
      <c r="D19" s="24">
        <v>43332</v>
      </c>
      <c r="G19">
        <v>1</v>
      </c>
      <c r="J19" s="25" t="s">
        <v>458</v>
      </c>
      <c r="K19" s="25" t="s">
        <v>458</v>
      </c>
    </row>
    <row r="20" spans="1:11" x14ac:dyDescent="0.25">
      <c r="A20" t="s">
        <v>209</v>
      </c>
      <c r="C20" s="23">
        <v>296389.88</v>
      </c>
      <c r="D20" s="24">
        <v>43332</v>
      </c>
      <c r="G20">
        <v>1</v>
      </c>
      <c r="J20" s="25" t="s">
        <v>458</v>
      </c>
      <c r="K20" s="25" t="s">
        <v>458</v>
      </c>
    </row>
    <row r="21" spans="1:11" x14ac:dyDescent="0.25">
      <c r="A21" t="s">
        <v>210</v>
      </c>
      <c r="C21" s="23">
        <v>173430</v>
      </c>
      <c r="D21" s="24">
        <v>43332</v>
      </c>
      <c r="G21">
        <v>1</v>
      </c>
      <c r="J21" s="25" t="s">
        <v>458</v>
      </c>
      <c r="K21" s="25" t="s">
        <v>458</v>
      </c>
    </row>
    <row r="22" spans="1:11" x14ac:dyDescent="0.25">
      <c r="A22" t="s">
        <v>211</v>
      </c>
      <c r="C22" s="23">
        <v>136225.21</v>
      </c>
      <c r="D22" s="24">
        <v>43332</v>
      </c>
      <c r="G22">
        <v>1</v>
      </c>
      <c r="J22" s="25" t="s">
        <v>458</v>
      </c>
      <c r="K22" s="25" t="s">
        <v>458</v>
      </c>
    </row>
    <row r="23" spans="1:11" x14ac:dyDescent="0.25">
      <c r="A23" t="s">
        <v>212</v>
      </c>
      <c r="C23" s="23">
        <v>75338.91</v>
      </c>
      <c r="D23" s="24">
        <v>43332</v>
      </c>
      <c r="G23">
        <v>1</v>
      </c>
      <c r="J23" s="25" t="s">
        <v>458</v>
      </c>
      <c r="K23" s="25" t="s">
        <v>458</v>
      </c>
    </row>
    <row r="24" spans="1:11" x14ac:dyDescent="0.25">
      <c r="A24" t="s">
        <v>213</v>
      </c>
      <c r="C24" s="23">
        <v>80489.98</v>
      </c>
      <c r="D24" s="24">
        <v>43332</v>
      </c>
      <c r="G24">
        <v>1</v>
      </c>
      <c r="J24" s="25" t="s">
        <v>458</v>
      </c>
      <c r="K24" s="25" t="s">
        <v>458</v>
      </c>
    </row>
    <row r="25" spans="1:11" x14ac:dyDescent="0.25">
      <c r="A25" t="s">
        <v>214</v>
      </c>
      <c r="C25" s="23">
        <v>103762.4</v>
      </c>
      <c r="D25" s="24">
        <v>43332</v>
      </c>
      <c r="G25">
        <v>1</v>
      </c>
      <c r="J25" s="25" t="s">
        <v>458</v>
      </c>
      <c r="K25" s="25" t="s">
        <v>458</v>
      </c>
    </row>
    <row r="26" spans="1:11" x14ac:dyDescent="0.25">
      <c r="A26" t="s">
        <v>215</v>
      </c>
      <c r="C26" s="23">
        <v>166575.71</v>
      </c>
      <c r="D26" s="24">
        <v>43332</v>
      </c>
      <c r="G26">
        <v>1</v>
      </c>
      <c r="J26" s="25" t="s">
        <v>458</v>
      </c>
      <c r="K26" s="25" t="s">
        <v>458</v>
      </c>
    </row>
    <row r="27" spans="1:11" x14ac:dyDescent="0.25">
      <c r="A27" t="s">
        <v>216</v>
      </c>
      <c r="C27" s="23">
        <v>133853.5</v>
      </c>
      <c r="D27" s="24">
        <v>43332</v>
      </c>
      <c r="G27">
        <v>1</v>
      </c>
      <c r="J27" s="25" t="s">
        <v>458</v>
      </c>
      <c r="K27" s="25" t="s">
        <v>458</v>
      </c>
    </row>
    <row r="28" spans="1:11" x14ac:dyDescent="0.25">
      <c r="A28" t="s">
        <v>217</v>
      </c>
      <c r="C28" s="23">
        <v>788732.68</v>
      </c>
      <c r="D28" s="24">
        <v>43332</v>
      </c>
      <c r="G28">
        <v>1</v>
      </c>
      <c r="J28" s="25" t="s">
        <v>458</v>
      </c>
      <c r="K28" s="25" t="s">
        <v>458</v>
      </c>
    </row>
    <row r="29" spans="1:11" x14ac:dyDescent="0.25">
      <c r="A29" t="s">
        <v>219</v>
      </c>
      <c r="C29" s="23">
        <v>105244.72</v>
      </c>
      <c r="D29" s="24">
        <v>43332</v>
      </c>
      <c r="G29">
        <v>1</v>
      </c>
      <c r="J29" s="25" t="s">
        <v>458</v>
      </c>
      <c r="K29" s="25" t="s">
        <v>458</v>
      </c>
    </row>
    <row r="30" spans="1:11" x14ac:dyDescent="0.25">
      <c r="A30" t="s">
        <v>222</v>
      </c>
      <c r="C30" s="23">
        <v>391784.84</v>
      </c>
      <c r="D30" s="24">
        <v>43332</v>
      </c>
      <c r="G30">
        <v>1</v>
      </c>
      <c r="J30" s="25" t="s">
        <v>458</v>
      </c>
      <c r="K30" s="25" t="s">
        <v>458</v>
      </c>
    </row>
    <row r="31" spans="1:11" x14ac:dyDescent="0.25">
      <c r="A31" t="s">
        <v>223</v>
      </c>
      <c r="C31" s="23">
        <v>97647.83</v>
      </c>
      <c r="D31" s="24">
        <v>43332</v>
      </c>
      <c r="G31">
        <v>1</v>
      </c>
      <c r="J31" s="25" t="s">
        <v>458</v>
      </c>
      <c r="K31" s="25" t="s">
        <v>458</v>
      </c>
    </row>
    <row r="32" spans="1:11" x14ac:dyDescent="0.25">
      <c r="A32" t="s">
        <v>224</v>
      </c>
      <c r="C32" s="23">
        <v>111952.22</v>
      </c>
      <c r="D32" s="24">
        <v>43332</v>
      </c>
      <c r="G32">
        <v>1</v>
      </c>
      <c r="J32" s="25" t="s">
        <v>458</v>
      </c>
      <c r="K32" s="25" t="s">
        <v>458</v>
      </c>
    </row>
    <row r="33" spans="1:11" x14ac:dyDescent="0.25">
      <c r="A33" t="s">
        <v>225</v>
      </c>
      <c r="C33" s="23">
        <v>78525.899999999994</v>
      </c>
      <c r="D33" s="24">
        <v>43332</v>
      </c>
      <c r="G33">
        <v>1</v>
      </c>
      <c r="J33" s="25" t="s">
        <v>458</v>
      </c>
      <c r="K33" s="25" t="s">
        <v>458</v>
      </c>
    </row>
    <row r="34" spans="1:11" x14ac:dyDescent="0.25">
      <c r="A34" t="s">
        <v>226</v>
      </c>
      <c r="C34" s="23">
        <v>18529</v>
      </c>
      <c r="D34" s="24">
        <v>43332</v>
      </c>
      <c r="G34">
        <v>1</v>
      </c>
      <c r="J34" s="25" t="s">
        <v>458</v>
      </c>
      <c r="K34" s="25" t="s">
        <v>458</v>
      </c>
    </row>
    <row r="35" spans="1:11" x14ac:dyDescent="0.25">
      <c r="A35" t="s">
        <v>227</v>
      </c>
      <c r="C35" s="23">
        <v>161461.71</v>
      </c>
      <c r="D35" s="24">
        <v>43332</v>
      </c>
      <c r="G35">
        <v>1</v>
      </c>
      <c r="J35" s="25" t="s">
        <v>458</v>
      </c>
      <c r="K35" s="25" t="s">
        <v>458</v>
      </c>
    </row>
    <row r="36" spans="1:11" x14ac:dyDescent="0.25">
      <c r="A36" t="s">
        <v>235</v>
      </c>
      <c r="C36" s="23">
        <v>361871.37</v>
      </c>
      <c r="D36" s="24">
        <v>43332</v>
      </c>
      <c r="G36">
        <v>1</v>
      </c>
      <c r="J36" s="25" t="s">
        <v>458</v>
      </c>
      <c r="K36" s="25" t="s">
        <v>458</v>
      </c>
    </row>
    <row r="37" spans="1:11" x14ac:dyDescent="0.25">
      <c r="A37" t="s">
        <v>236</v>
      </c>
      <c r="C37" s="23">
        <v>235948.29</v>
      </c>
      <c r="D37" s="24">
        <v>43332</v>
      </c>
      <c r="G37">
        <v>1</v>
      </c>
      <c r="J37" s="25" t="s">
        <v>458</v>
      </c>
      <c r="K37" s="25" t="s">
        <v>458</v>
      </c>
    </row>
    <row r="38" spans="1:11" x14ac:dyDescent="0.25">
      <c r="A38" t="s">
        <v>237</v>
      </c>
      <c r="C38" s="23">
        <v>95313.18</v>
      </c>
      <c r="D38" s="24">
        <v>43332</v>
      </c>
      <c r="G38">
        <v>1</v>
      </c>
      <c r="J38" s="25" t="s">
        <v>458</v>
      </c>
      <c r="K38" s="25" t="s">
        <v>458</v>
      </c>
    </row>
    <row r="39" spans="1:11" x14ac:dyDescent="0.25">
      <c r="A39" t="s">
        <v>240</v>
      </c>
      <c r="C39" s="23">
        <v>72114.87</v>
      </c>
      <c r="D39" s="24">
        <v>43332</v>
      </c>
      <c r="G39">
        <v>1</v>
      </c>
      <c r="J39" s="25" t="s">
        <v>458</v>
      </c>
      <c r="K39" s="25" t="s">
        <v>458</v>
      </c>
    </row>
    <row r="40" spans="1:11" x14ac:dyDescent="0.25">
      <c r="A40" t="s">
        <v>241</v>
      </c>
      <c r="C40" s="23">
        <v>104651.79</v>
      </c>
      <c r="D40" s="24">
        <v>43332</v>
      </c>
      <c r="G40">
        <v>1</v>
      </c>
      <c r="J40" s="25" t="s">
        <v>458</v>
      </c>
      <c r="K40" s="25" t="s">
        <v>458</v>
      </c>
    </row>
    <row r="41" spans="1:11" x14ac:dyDescent="0.25">
      <c r="A41" t="s">
        <v>242</v>
      </c>
      <c r="C41" s="23">
        <v>615235.63</v>
      </c>
      <c r="D41" s="24">
        <v>43332</v>
      </c>
      <c r="G41">
        <v>1</v>
      </c>
      <c r="J41" s="25" t="s">
        <v>458</v>
      </c>
      <c r="K41" s="25" t="s">
        <v>458</v>
      </c>
    </row>
    <row r="42" spans="1:11" x14ac:dyDescent="0.25">
      <c r="A42" t="s">
        <v>243</v>
      </c>
      <c r="C42" s="23">
        <v>227239.23</v>
      </c>
      <c r="D42" s="24">
        <v>43332</v>
      </c>
      <c r="G42">
        <v>1</v>
      </c>
      <c r="J42" s="25" t="s">
        <v>458</v>
      </c>
      <c r="K42" s="25" t="s">
        <v>458</v>
      </c>
    </row>
    <row r="43" spans="1:11" x14ac:dyDescent="0.25">
      <c r="A43" t="s">
        <v>244</v>
      </c>
      <c r="C43" s="23">
        <v>74078.94</v>
      </c>
      <c r="D43" s="24">
        <v>43332</v>
      </c>
      <c r="G43">
        <v>1</v>
      </c>
      <c r="J43" s="25" t="s">
        <v>458</v>
      </c>
      <c r="K43" s="25" t="s">
        <v>458</v>
      </c>
    </row>
    <row r="44" spans="1:11" x14ac:dyDescent="0.25">
      <c r="A44" t="s">
        <v>245</v>
      </c>
      <c r="C44" s="23">
        <v>919551.13</v>
      </c>
      <c r="D44" s="24">
        <v>43332</v>
      </c>
      <c r="G44">
        <v>1</v>
      </c>
      <c r="J44" s="25" t="s">
        <v>458</v>
      </c>
      <c r="K44" s="25" t="s">
        <v>458</v>
      </c>
    </row>
    <row r="45" spans="1:11" x14ac:dyDescent="0.25">
      <c r="A45" t="s">
        <v>246</v>
      </c>
      <c r="C45" s="23">
        <v>790392.21</v>
      </c>
      <c r="D45" s="24">
        <v>43332</v>
      </c>
      <c r="G45">
        <v>1</v>
      </c>
      <c r="J45" s="25" t="s">
        <v>458</v>
      </c>
      <c r="K45" s="25" t="s">
        <v>458</v>
      </c>
    </row>
    <row r="46" spans="1:11" x14ac:dyDescent="0.25">
      <c r="A46" t="s">
        <v>247</v>
      </c>
      <c r="C46" s="23">
        <v>184962.94</v>
      </c>
      <c r="D46" s="24">
        <v>43332</v>
      </c>
      <c r="G46">
        <v>1</v>
      </c>
      <c r="J46" s="25" t="s">
        <v>458</v>
      </c>
      <c r="K46" s="25" t="s">
        <v>458</v>
      </c>
    </row>
    <row r="47" spans="1:11" x14ac:dyDescent="0.25">
      <c r="A47" t="s">
        <v>248</v>
      </c>
      <c r="C47" s="23">
        <v>163055.20000000001</v>
      </c>
      <c r="D47" s="24">
        <v>43332</v>
      </c>
      <c r="G47">
        <v>1</v>
      </c>
      <c r="J47" s="25" t="s">
        <v>458</v>
      </c>
      <c r="K47" s="25" t="s">
        <v>458</v>
      </c>
    </row>
    <row r="48" spans="1:11" x14ac:dyDescent="0.25">
      <c r="A48" t="s">
        <v>249</v>
      </c>
      <c r="C48" s="23">
        <v>158645.29999999999</v>
      </c>
      <c r="D48" s="24">
        <v>43332</v>
      </c>
      <c r="G48">
        <v>1</v>
      </c>
      <c r="J48" s="25" t="s">
        <v>458</v>
      </c>
      <c r="K48" s="25" t="s">
        <v>458</v>
      </c>
    </row>
    <row r="49" spans="1:11" x14ac:dyDescent="0.25">
      <c r="A49" t="s">
        <v>250</v>
      </c>
      <c r="C49" s="23">
        <v>205480.85</v>
      </c>
      <c r="D49" s="24">
        <v>43332</v>
      </c>
      <c r="G49">
        <v>1</v>
      </c>
      <c r="J49" s="25" t="s">
        <v>458</v>
      </c>
      <c r="K49" s="25" t="s">
        <v>458</v>
      </c>
    </row>
    <row r="50" spans="1:11" x14ac:dyDescent="0.25">
      <c r="A50" t="s">
        <v>251</v>
      </c>
      <c r="C50" s="23">
        <v>328420.7</v>
      </c>
      <c r="D50" s="24">
        <v>43332</v>
      </c>
      <c r="G50">
        <v>1</v>
      </c>
      <c r="J50" s="25" t="s">
        <v>458</v>
      </c>
      <c r="K50" s="25" t="s">
        <v>458</v>
      </c>
    </row>
    <row r="51" spans="1:11" x14ac:dyDescent="0.25">
      <c r="A51" t="s">
        <v>252</v>
      </c>
      <c r="C51" s="23">
        <v>34315.71</v>
      </c>
      <c r="D51" s="24">
        <v>43332</v>
      </c>
      <c r="G51">
        <v>1</v>
      </c>
      <c r="J51" s="25" t="s">
        <v>458</v>
      </c>
      <c r="K51" s="25" t="s">
        <v>458</v>
      </c>
    </row>
    <row r="52" spans="1:11" x14ac:dyDescent="0.25">
      <c r="A52" t="s">
        <v>253</v>
      </c>
      <c r="C52" s="23">
        <v>194999.2</v>
      </c>
      <c r="D52" s="24">
        <v>43332</v>
      </c>
      <c r="G52">
        <v>1</v>
      </c>
      <c r="J52" s="25" t="s">
        <v>458</v>
      </c>
      <c r="K52" s="25" t="s">
        <v>458</v>
      </c>
    </row>
    <row r="53" spans="1:11" x14ac:dyDescent="0.25">
      <c r="A53" t="s">
        <v>254</v>
      </c>
      <c r="C53" s="23">
        <v>79378.240000000005</v>
      </c>
      <c r="D53" s="24">
        <v>43332</v>
      </c>
      <c r="G53">
        <v>1</v>
      </c>
      <c r="J53" s="25" t="s">
        <v>458</v>
      </c>
      <c r="K53" s="25" t="s">
        <v>458</v>
      </c>
    </row>
    <row r="54" spans="1:11" x14ac:dyDescent="0.25">
      <c r="A54" t="s">
        <v>255</v>
      </c>
      <c r="C54" s="23">
        <v>64851.5</v>
      </c>
      <c r="D54" s="24">
        <v>43332</v>
      </c>
      <c r="G54">
        <v>1</v>
      </c>
      <c r="J54" s="25" t="s">
        <v>458</v>
      </c>
      <c r="K54" s="25" t="s">
        <v>458</v>
      </c>
    </row>
    <row r="55" spans="1:11" x14ac:dyDescent="0.25">
      <c r="A55" t="s">
        <v>257</v>
      </c>
      <c r="C55" s="23">
        <v>62590.96</v>
      </c>
      <c r="D55" s="24">
        <v>43332</v>
      </c>
      <c r="G55">
        <v>1</v>
      </c>
      <c r="J55" s="25" t="s">
        <v>458</v>
      </c>
      <c r="K55" s="25" t="s">
        <v>458</v>
      </c>
    </row>
    <row r="56" spans="1:11" x14ac:dyDescent="0.25">
      <c r="A56" t="s">
        <v>258</v>
      </c>
      <c r="C56" s="23">
        <v>22049.51</v>
      </c>
      <c r="D56" s="24">
        <v>43332</v>
      </c>
      <c r="G56">
        <v>1</v>
      </c>
      <c r="J56" s="25" t="s">
        <v>458</v>
      </c>
      <c r="K56" s="25" t="s">
        <v>458</v>
      </c>
    </row>
    <row r="57" spans="1:11" x14ac:dyDescent="0.25">
      <c r="A57" t="s">
        <v>259</v>
      </c>
      <c r="C57" s="23">
        <v>61886.86</v>
      </c>
      <c r="D57" s="24">
        <v>43332</v>
      </c>
      <c r="G57">
        <v>1</v>
      </c>
      <c r="J57" s="25" t="s">
        <v>458</v>
      </c>
      <c r="K57" s="25" t="s">
        <v>458</v>
      </c>
    </row>
    <row r="58" spans="1:11" x14ac:dyDescent="0.25">
      <c r="A58" t="s">
        <v>260</v>
      </c>
      <c r="C58" s="23">
        <v>37206.230000000003</v>
      </c>
      <c r="D58" s="24">
        <v>43332</v>
      </c>
      <c r="G58">
        <v>1</v>
      </c>
      <c r="J58" s="25" t="s">
        <v>458</v>
      </c>
      <c r="K58" s="25" t="s">
        <v>458</v>
      </c>
    </row>
    <row r="59" spans="1:11" x14ac:dyDescent="0.25">
      <c r="A59" t="s">
        <v>261</v>
      </c>
      <c r="C59" s="23">
        <v>75042.45</v>
      </c>
      <c r="D59" s="24">
        <v>43332</v>
      </c>
      <c r="G59">
        <v>1</v>
      </c>
      <c r="J59" s="25" t="s">
        <v>458</v>
      </c>
      <c r="K59" s="25" t="s">
        <v>458</v>
      </c>
    </row>
    <row r="60" spans="1:11" x14ac:dyDescent="0.25">
      <c r="A60" t="s">
        <v>262</v>
      </c>
      <c r="C60" s="23">
        <v>41134.379999999997</v>
      </c>
      <c r="D60" s="24">
        <v>43332</v>
      </c>
      <c r="G60">
        <v>1</v>
      </c>
      <c r="J60" s="25" t="s">
        <v>458</v>
      </c>
      <c r="K60" s="25" t="s">
        <v>458</v>
      </c>
    </row>
    <row r="61" spans="1:11" x14ac:dyDescent="0.25">
      <c r="A61" t="s">
        <v>263</v>
      </c>
      <c r="C61" s="23">
        <v>266447.02</v>
      </c>
      <c r="D61" s="24">
        <v>43332</v>
      </c>
      <c r="G61">
        <v>1</v>
      </c>
      <c r="J61" s="25" t="s">
        <v>458</v>
      </c>
      <c r="K61" s="25" t="s">
        <v>458</v>
      </c>
    </row>
    <row r="62" spans="1:11" x14ac:dyDescent="0.25">
      <c r="A62" t="s">
        <v>264</v>
      </c>
      <c r="C62" s="23">
        <v>360648.46</v>
      </c>
      <c r="D62" s="24">
        <v>43332</v>
      </c>
      <c r="G62">
        <v>1</v>
      </c>
      <c r="J62" s="25" t="s">
        <v>458</v>
      </c>
      <c r="K62" s="25" t="s">
        <v>458</v>
      </c>
    </row>
    <row r="63" spans="1:11" x14ac:dyDescent="0.25">
      <c r="A63" t="s">
        <v>265</v>
      </c>
      <c r="C63" s="23">
        <v>837915.32</v>
      </c>
      <c r="D63" s="24">
        <v>43332</v>
      </c>
      <c r="G63">
        <v>1</v>
      </c>
      <c r="J63" s="25" t="s">
        <v>458</v>
      </c>
      <c r="K63" s="25" t="s">
        <v>458</v>
      </c>
    </row>
    <row r="64" spans="1:11" x14ac:dyDescent="0.25">
      <c r="A64" t="s">
        <v>266</v>
      </c>
      <c r="C64" s="23">
        <v>221891.83</v>
      </c>
      <c r="D64" s="24">
        <v>43332</v>
      </c>
      <c r="G64">
        <v>1</v>
      </c>
      <c r="J64" s="25" t="s">
        <v>458</v>
      </c>
      <c r="K64" s="25" t="s">
        <v>458</v>
      </c>
    </row>
    <row r="65" spans="1:11" x14ac:dyDescent="0.25">
      <c r="A65" t="s">
        <v>267</v>
      </c>
      <c r="C65" s="23">
        <v>305172.63</v>
      </c>
      <c r="D65" s="24">
        <v>43332</v>
      </c>
      <c r="G65">
        <v>1</v>
      </c>
      <c r="J65" s="25" t="s">
        <v>458</v>
      </c>
      <c r="K65" s="25" t="s">
        <v>458</v>
      </c>
    </row>
    <row r="66" spans="1:11" x14ac:dyDescent="0.25">
      <c r="A66" t="s">
        <v>270</v>
      </c>
      <c r="C66" s="23">
        <v>179682.6</v>
      </c>
      <c r="D66" s="24">
        <v>43332</v>
      </c>
      <c r="G66">
        <v>1</v>
      </c>
      <c r="J66" s="25" t="s">
        <v>458</v>
      </c>
      <c r="K66" s="25" t="s">
        <v>458</v>
      </c>
    </row>
    <row r="67" spans="1:11" x14ac:dyDescent="0.25">
      <c r="A67" t="s">
        <v>271</v>
      </c>
      <c r="C67" s="23">
        <v>175106.3</v>
      </c>
      <c r="D67" s="24">
        <v>43332</v>
      </c>
      <c r="G67">
        <v>1</v>
      </c>
      <c r="J67" s="25" t="s">
        <v>458</v>
      </c>
      <c r="K67" s="25" t="s">
        <v>458</v>
      </c>
    </row>
    <row r="68" spans="1:11" x14ac:dyDescent="0.25">
      <c r="A68" t="s">
        <v>272</v>
      </c>
      <c r="C68" s="23">
        <v>67260.27</v>
      </c>
      <c r="D68" s="24">
        <v>43332</v>
      </c>
      <c r="G68">
        <v>1</v>
      </c>
      <c r="J68" s="25" t="s">
        <v>458</v>
      </c>
      <c r="K68" s="25" t="s">
        <v>458</v>
      </c>
    </row>
    <row r="69" spans="1:11" x14ac:dyDescent="0.25">
      <c r="A69" t="s">
        <v>273</v>
      </c>
      <c r="C69" s="23">
        <v>130925.91</v>
      </c>
      <c r="D69" s="24">
        <v>43332</v>
      </c>
      <c r="G69">
        <v>1</v>
      </c>
      <c r="J69" s="25" t="s">
        <v>458</v>
      </c>
      <c r="K69" s="25" t="s">
        <v>458</v>
      </c>
    </row>
    <row r="70" spans="1:11" x14ac:dyDescent="0.25">
      <c r="A70" t="s">
        <v>274</v>
      </c>
      <c r="C70" s="23">
        <v>41579.08</v>
      </c>
      <c r="D70" s="24">
        <v>43332</v>
      </c>
      <c r="G70">
        <v>1</v>
      </c>
      <c r="J70" s="25" t="s">
        <v>458</v>
      </c>
      <c r="K70" s="25" t="s">
        <v>458</v>
      </c>
    </row>
    <row r="71" spans="1:11" x14ac:dyDescent="0.25">
      <c r="A71" t="s">
        <v>275</v>
      </c>
      <c r="C71" s="23">
        <v>166168.07</v>
      </c>
      <c r="D71" s="24">
        <v>43332</v>
      </c>
      <c r="G71">
        <v>1</v>
      </c>
      <c r="J71" s="25" t="s">
        <v>458</v>
      </c>
      <c r="K71" s="25" t="s">
        <v>458</v>
      </c>
    </row>
    <row r="72" spans="1:11" x14ac:dyDescent="0.25">
      <c r="A72" t="s">
        <v>276</v>
      </c>
      <c r="C72" s="23">
        <v>19158.990000000002</v>
      </c>
      <c r="D72" s="24">
        <v>43332</v>
      </c>
      <c r="G72">
        <v>1</v>
      </c>
      <c r="J72" s="25" t="s">
        <v>458</v>
      </c>
      <c r="K72" s="25" t="s">
        <v>458</v>
      </c>
    </row>
    <row r="73" spans="1:11" x14ac:dyDescent="0.25">
      <c r="A73" t="s">
        <v>277</v>
      </c>
      <c r="C73" s="23">
        <v>61516.28</v>
      </c>
      <c r="D73" s="24">
        <v>43332</v>
      </c>
      <c r="G73">
        <v>1</v>
      </c>
      <c r="J73" s="25" t="s">
        <v>458</v>
      </c>
      <c r="K73" s="25" t="s">
        <v>458</v>
      </c>
    </row>
    <row r="74" spans="1:11" x14ac:dyDescent="0.25">
      <c r="A74" t="s">
        <v>278</v>
      </c>
      <c r="C74" s="23">
        <v>179731.3</v>
      </c>
      <c r="D74" s="24">
        <v>43332</v>
      </c>
      <c r="G74">
        <v>1</v>
      </c>
      <c r="J74" s="25" t="s">
        <v>458</v>
      </c>
      <c r="K74" s="25" t="s">
        <v>458</v>
      </c>
    </row>
    <row r="75" spans="1:11" x14ac:dyDescent="0.25">
      <c r="A75" t="s">
        <v>279</v>
      </c>
      <c r="C75" s="23">
        <v>18529</v>
      </c>
      <c r="D75" s="24">
        <v>43332</v>
      </c>
      <c r="G75">
        <v>1</v>
      </c>
      <c r="J75" s="25" t="s">
        <v>458</v>
      </c>
      <c r="K75" s="25" t="s">
        <v>458</v>
      </c>
    </row>
    <row r="76" spans="1:11" x14ac:dyDescent="0.25">
      <c r="A76" t="s">
        <v>280</v>
      </c>
      <c r="C76" s="23">
        <v>356398.14</v>
      </c>
      <c r="D76" s="24">
        <v>43332</v>
      </c>
      <c r="G76">
        <v>1</v>
      </c>
      <c r="J76" s="25" t="s">
        <v>458</v>
      </c>
      <c r="K76" s="25" t="s">
        <v>458</v>
      </c>
    </row>
    <row r="77" spans="1:11" x14ac:dyDescent="0.25">
      <c r="A77" t="s">
        <v>281</v>
      </c>
      <c r="C77" s="23">
        <v>68038.490000000005</v>
      </c>
      <c r="D77" s="24">
        <v>43332</v>
      </c>
      <c r="G77">
        <v>1</v>
      </c>
      <c r="J77" s="25" t="s">
        <v>458</v>
      </c>
      <c r="K77" s="25" t="s">
        <v>458</v>
      </c>
    </row>
    <row r="78" spans="1:11" x14ac:dyDescent="0.25">
      <c r="A78" t="s">
        <v>282</v>
      </c>
      <c r="C78" s="23">
        <v>113471.6</v>
      </c>
      <c r="D78" s="24">
        <v>43332</v>
      </c>
      <c r="G78">
        <v>1</v>
      </c>
      <c r="J78" s="25" t="s">
        <v>458</v>
      </c>
      <c r="K78" s="25" t="s">
        <v>458</v>
      </c>
    </row>
    <row r="79" spans="1:11" x14ac:dyDescent="0.25">
      <c r="A79" t="s">
        <v>283</v>
      </c>
      <c r="C79" s="23">
        <v>59626.32</v>
      </c>
      <c r="D79" s="24">
        <v>43332</v>
      </c>
      <c r="G79">
        <v>1</v>
      </c>
      <c r="J79" s="25" t="s">
        <v>458</v>
      </c>
      <c r="K79" s="25" t="s">
        <v>458</v>
      </c>
    </row>
    <row r="80" spans="1:11" x14ac:dyDescent="0.25">
      <c r="A80" t="s">
        <v>284</v>
      </c>
      <c r="C80" s="23">
        <v>60033.96</v>
      </c>
      <c r="D80" s="24">
        <v>43332</v>
      </c>
      <c r="G80">
        <v>1</v>
      </c>
      <c r="J80" s="25" t="s">
        <v>458</v>
      </c>
      <c r="K80" s="25" t="s">
        <v>458</v>
      </c>
    </row>
    <row r="81" spans="1:11" x14ac:dyDescent="0.25">
      <c r="A81" t="s">
        <v>285</v>
      </c>
      <c r="C81" s="23">
        <v>164241.06</v>
      </c>
      <c r="D81" s="24">
        <v>43332</v>
      </c>
      <c r="G81">
        <v>1</v>
      </c>
      <c r="J81" s="25" t="s">
        <v>458</v>
      </c>
      <c r="K81" s="25" t="s">
        <v>458</v>
      </c>
    </row>
    <row r="82" spans="1:11" x14ac:dyDescent="0.25">
      <c r="A82" t="s">
        <v>287</v>
      </c>
      <c r="C82" s="23">
        <v>29868.75</v>
      </c>
      <c r="D82" s="24">
        <v>43332</v>
      </c>
      <c r="G82">
        <v>1</v>
      </c>
      <c r="J82" s="25" t="s">
        <v>458</v>
      </c>
      <c r="K82" s="25" t="s">
        <v>458</v>
      </c>
    </row>
    <row r="83" spans="1:11" x14ac:dyDescent="0.25">
      <c r="A83" t="s">
        <v>288</v>
      </c>
      <c r="C83" s="23">
        <v>346910.29</v>
      </c>
      <c r="D83" s="24">
        <v>43332</v>
      </c>
      <c r="G83">
        <v>1</v>
      </c>
      <c r="J83" s="25" t="s">
        <v>458</v>
      </c>
      <c r="K83" s="25" t="s">
        <v>458</v>
      </c>
    </row>
    <row r="84" spans="1:11" x14ac:dyDescent="0.25">
      <c r="A84" t="s">
        <v>289</v>
      </c>
      <c r="C84" s="23">
        <v>453522.97</v>
      </c>
      <c r="D84" s="24">
        <v>43332</v>
      </c>
      <c r="G84">
        <v>1</v>
      </c>
      <c r="J84" s="25" t="s">
        <v>458</v>
      </c>
      <c r="K84" s="25" t="s">
        <v>458</v>
      </c>
    </row>
    <row r="85" spans="1:11" x14ac:dyDescent="0.25">
      <c r="A85" t="s">
        <v>290</v>
      </c>
      <c r="C85" s="23">
        <v>257960.74</v>
      </c>
      <c r="D85" s="24">
        <v>43332</v>
      </c>
      <c r="G85">
        <v>1</v>
      </c>
      <c r="J85" s="25" t="s">
        <v>458</v>
      </c>
      <c r="K85" s="25" t="s">
        <v>458</v>
      </c>
    </row>
    <row r="86" spans="1:11" x14ac:dyDescent="0.25">
      <c r="A86" t="s">
        <v>291</v>
      </c>
      <c r="C86" s="23">
        <v>171356.19</v>
      </c>
      <c r="D86" s="24">
        <v>43332</v>
      </c>
      <c r="G86">
        <v>1</v>
      </c>
      <c r="J86" s="25" t="s">
        <v>458</v>
      </c>
      <c r="K86" s="25" t="s">
        <v>458</v>
      </c>
    </row>
    <row r="87" spans="1:11" x14ac:dyDescent="0.25">
      <c r="A87" t="s">
        <v>292</v>
      </c>
      <c r="C87" s="23">
        <v>984038.39</v>
      </c>
      <c r="D87" s="24">
        <v>43332</v>
      </c>
      <c r="G87">
        <v>1</v>
      </c>
      <c r="J87" s="25" t="s">
        <v>458</v>
      </c>
      <c r="K87" s="25" t="s">
        <v>458</v>
      </c>
    </row>
    <row r="88" spans="1:11" x14ac:dyDescent="0.25">
      <c r="A88" t="s">
        <v>293</v>
      </c>
      <c r="C88" s="23">
        <v>103799.46</v>
      </c>
      <c r="D88" s="24">
        <v>43332</v>
      </c>
      <c r="G88">
        <v>1</v>
      </c>
      <c r="J88" s="25" t="s">
        <v>458</v>
      </c>
      <c r="K88" s="25" t="s">
        <v>458</v>
      </c>
    </row>
    <row r="89" spans="1:11" x14ac:dyDescent="0.25">
      <c r="A89" t="s">
        <v>294</v>
      </c>
      <c r="C89" s="23">
        <v>246667.55</v>
      </c>
      <c r="D89" s="24">
        <v>43332</v>
      </c>
      <c r="G89">
        <v>1</v>
      </c>
      <c r="J89" s="25" t="s">
        <v>458</v>
      </c>
      <c r="K89" s="25" t="s">
        <v>458</v>
      </c>
    </row>
    <row r="90" spans="1:11" x14ac:dyDescent="0.25">
      <c r="A90" t="s">
        <v>295</v>
      </c>
      <c r="C90" s="23">
        <v>521681.32</v>
      </c>
      <c r="D90" s="24">
        <v>43332</v>
      </c>
      <c r="G90">
        <v>1</v>
      </c>
      <c r="J90" s="25" t="s">
        <v>458</v>
      </c>
      <c r="K90" s="25" t="s">
        <v>458</v>
      </c>
    </row>
    <row r="91" spans="1:11" x14ac:dyDescent="0.25">
      <c r="A91" t="s">
        <v>296</v>
      </c>
      <c r="C91" s="23">
        <v>79304.12</v>
      </c>
      <c r="D91" s="24">
        <v>43332</v>
      </c>
      <c r="G91">
        <v>1</v>
      </c>
      <c r="J91" s="25" t="s">
        <v>458</v>
      </c>
      <c r="K91" s="25" t="s">
        <v>458</v>
      </c>
    </row>
    <row r="92" spans="1:11" x14ac:dyDescent="0.25">
      <c r="A92" t="s">
        <v>297</v>
      </c>
      <c r="C92" s="23">
        <v>212787.04</v>
      </c>
      <c r="D92" s="24">
        <v>43332</v>
      </c>
      <c r="G92">
        <v>1</v>
      </c>
      <c r="J92" s="25" t="s">
        <v>458</v>
      </c>
      <c r="K92" s="25" t="s">
        <v>458</v>
      </c>
    </row>
    <row r="93" spans="1:11" x14ac:dyDescent="0.25">
      <c r="A93" t="s">
        <v>298</v>
      </c>
      <c r="C93" s="23">
        <v>239593.56</v>
      </c>
      <c r="D93" s="24">
        <v>43332</v>
      </c>
      <c r="G93">
        <v>1</v>
      </c>
      <c r="J93" s="25" t="s">
        <v>458</v>
      </c>
      <c r="K93" s="25" t="s">
        <v>458</v>
      </c>
    </row>
    <row r="94" spans="1:11" x14ac:dyDescent="0.25">
      <c r="A94" t="s">
        <v>299</v>
      </c>
      <c r="C94" s="23">
        <v>296315.77</v>
      </c>
      <c r="D94" s="24">
        <v>43332</v>
      </c>
      <c r="G94">
        <v>1</v>
      </c>
      <c r="J94" s="25" t="s">
        <v>458</v>
      </c>
      <c r="K94" s="25" t="s">
        <v>458</v>
      </c>
    </row>
    <row r="95" spans="1:11" x14ac:dyDescent="0.25">
      <c r="A95" t="s">
        <v>300</v>
      </c>
      <c r="C95" s="23">
        <v>49361.26</v>
      </c>
      <c r="D95" s="24">
        <v>43332</v>
      </c>
      <c r="G95">
        <v>1</v>
      </c>
      <c r="J95" s="25" t="s">
        <v>458</v>
      </c>
      <c r="K95" s="25" t="s">
        <v>458</v>
      </c>
    </row>
    <row r="96" spans="1:11" x14ac:dyDescent="0.25">
      <c r="A96" t="s">
        <v>301</v>
      </c>
      <c r="C96" s="23">
        <v>146008.51999999999</v>
      </c>
      <c r="D96" s="24">
        <v>43332</v>
      </c>
      <c r="G96">
        <v>1</v>
      </c>
      <c r="J96" s="25" t="s">
        <v>458</v>
      </c>
      <c r="K96" s="25" t="s">
        <v>458</v>
      </c>
    </row>
    <row r="97" spans="1:11" x14ac:dyDescent="0.25">
      <c r="A97" t="s">
        <v>302</v>
      </c>
      <c r="C97" s="23">
        <v>73671.3</v>
      </c>
      <c r="D97" s="24">
        <v>43332</v>
      </c>
      <c r="G97">
        <v>1</v>
      </c>
      <c r="J97" s="25" t="s">
        <v>458</v>
      </c>
      <c r="K97" s="25" t="s">
        <v>458</v>
      </c>
    </row>
    <row r="98" spans="1:11" x14ac:dyDescent="0.25">
      <c r="A98" t="s">
        <v>303</v>
      </c>
      <c r="C98" s="23">
        <v>133964.67000000001</v>
      </c>
      <c r="D98" s="24">
        <v>43332</v>
      </c>
      <c r="G98">
        <v>1</v>
      </c>
      <c r="J98" s="25" t="s">
        <v>458</v>
      </c>
      <c r="K98" s="25" t="s">
        <v>458</v>
      </c>
    </row>
    <row r="99" spans="1:11" x14ac:dyDescent="0.25">
      <c r="A99" t="s">
        <v>304</v>
      </c>
      <c r="C99" s="23">
        <v>63369.18</v>
      </c>
      <c r="D99" s="24">
        <v>43332</v>
      </c>
      <c r="G99">
        <v>1</v>
      </c>
      <c r="J99" s="25" t="s">
        <v>458</v>
      </c>
      <c r="K99" s="25" t="s">
        <v>458</v>
      </c>
    </row>
    <row r="100" spans="1:11" x14ac:dyDescent="0.25">
      <c r="A100" t="s">
        <v>305</v>
      </c>
      <c r="C100" s="23">
        <v>120438.5</v>
      </c>
      <c r="D100" s="24">
        <v>43332</v>
      </c>
      <c r="G100">
        <v>1</v>
      </c>
      <c r="J100" s="25" t="s">
        <v>458</v>
      </c>
      <c r="K100" s="25" t="s">
        <v>458</v>
      </c>
    </row>
    <row r="101" spans="1:11" x14ac:dyDescent="0.25">
      <c r="A101" t="s">
        <v>306</v>
      </c>
      <c r="C101" s="23">
        <v>342304.75</v>
      </c>
      <c r="D101" s="24">
        <v>43332</v>
      </c>
      <c r="G101">
        <v>1</v>
      </c>
      <c r="J101" s="25" t="s">
        <v>458</v>
      </c>
      <c r="K101" s="25" t="s">
        <v>458</v>
      </c>
    </row>
    <row r="102" spans="1:11" x14ac:dyDescent="0.25">
      <c r="A102" t="s">
        <v>307</v>
      </c>
      <c r="C102" s="23">
        <v>246139.24</v>
      </c>
      <c r="D102" s="24">
        <v>43332</v>
      </c>
      <c r="G102">
        <v>1</v>
      </c>
      <c r="J102" s="25" t="s">
        <v>458</v>
      </c>
      <c r="K102" s="25" t="s">
        <v>458</v>
      </c>
    </row>
    <row r="103" spans="1:11" x14ac:dyDescent="0.25">
      <c r="A103" t="s">
        <v>308</v>
      </c>
      <c r="C103" s="23">
        <v>217678.69</v>
      </c>
      <c r="D103" s="24">
        <v>43332</v>
      </c>
      <c r="G103">
        <v>1</v>
      </c>
      <c r="J103" s="25" t="s">
        <v>458</v>
      </c>
      <c r="K103" s="25" t="s">
        <v>458</v>
      </c>
    </row>
    <row r="104" spans="1:11" x14ac:dyDescent="0.25">
      <c r="A104" t="s">
        <v>309</v>
      </c>
      <c r="C104" s="23">
        <v>115250.38</v>
      </c>
      <c r="D104" s="24">
        <v>43332</v>
      </c>
      <c r="G104">
        <v>1</v>
      </c>
      <c r="J104" s="25" t="s">
        <v>458</v>
      </c>
      <c r="K104" s="25" t="s">
        <v>458</v>
      </c>
    </row>
    <row r="105" spans="1:11" x14ac:dyDescent="0.25">
      <c r="A105" t="s">
        <v>310</v>
      </c>
      <c r="C105" s="23">
        <v>277997.59000000003</v>
      </c>
      <c r="D105" s="24">
        <v>43332</v>
      </c>
      <c r="G105">
        <v>1</v>
      </c>
      <c r="J105" s="25" t="s">
        <v>458</v>
      </c>
      <c r="K105" s="25" t="s">
        <v>458</v>
      </c>
    </row>
    <row r="106" spans="1:11" x14ac:dyDescent="0.25">
      <c r="A106" t="s">
        <v>311</v>
      </c>
      <c r="C106" s="23">
        <v>71670.17</v>
      </c>
      <c r="D106" s="24">
        <v>43332</v>
      </c>
      <c r="G106">
        <v>1</v>
      </c>
      <c r="J106" s="25" t="s">
        <v>458</v>
      </c>
      <c r="K106" s="25" t="s">
        <v>458</v>
      </c>
    </row>
    <row r="107" spans="1:11" x14ac:dyDescent="0.25">
      <c r="A107" t="s">
        <v>312</v>
      </c>
      <c r="C107" s="23">
        <v>248662.34</v>
      </c>
      <c r="D107" s="24">
        <v>43332</v>
      </c>
      <c r="G107">
        <v>1</v>
      </c>
      <c r="J107" s="25" t="s">
        <v>458</v>
      </c>
      <c r="K107" s="25" t="s">
        <v>458</v>
      </c>
    </row>
    <row r="108" spans="1:11" x14ac:dyDescent="0.25">
      <c r="A108" t="s">
        <v>313</v>
      </c>
      <c r="C108" s="23">
        <v>106652.92</v>
      </c>
      <c r="D108" s="24">
        <v>43332</v>
      </c>
      <c r="G108">
        <v>1</v>
      </c>
      <c r="J108" s="25" t="s">
        <v>458</v>
      </c>
      <c r="K108" s="25" t="s">
        <v>458</v>
      </c>
    </row>
    <row r="109" spans="1:11" x14ac:dyDescent="0.25">
      <c r="A109" t="s">
        <v>314</v>
      </c>
      <c r="C109" s="23">
        <v>88049.81</v>
      </c>
      <c r="D109" s="24">
        <v>43332</v>
      </c>
      <c r="G109">
        <v>1</v>
      </c>
      <c r="J109" s="25" t="s">
        <v>458</v>
      </c>
      <c r="K109" s="25" t="s">
        <v>458</v>
      </c>
    </row>
    <row r="110" spans="1:11" x14ac:dyDescent="0.25">
      <c r="A110" t="s">
        <v>317</v>
      </c>
      <c r="C110" s="23">
        <v>256144.9</v>
      </c>
      <c r="D110" s="24">
        <v>43332</v>
      </c>
      <c r="G110">
        <v>1</v>
      </c>
      <c r="J110" s="25" t="s">
        <v>458</v>
      </c>
      <c r="K110" s="25" t="s">
        <v>458</v>
      </c>
    </row>
    <row r="111" spans="1:11" x14ac:dyDescent="0.25">
      <c r="A111" t="s">
        <v>318</v>
      </c>
      <c r="C111" s="23">
        <v>180805.98</v>
      </c>
      <c r="D111" s="24">
        <v>43332</v>
      </c>
      <c r="G111">
        <v>1</v>
      </c>
      <c r="J111" s="25" t="s">
        <v>458</v>
      </c>
      <c r="K111" s="25" t="s">
        <v>458</v>
      </c>
    </row>
    <row r="112" spans="1:11" x14ac:dyDescent="0.25">
      <c r="A112" t="s">
        <v>319</v>
      </c>
      <c r="C112" s="23">
        <v>162647.56</v>
      </c>
      <c r="D112" s="24">
        <v>43332</v>
      </c>
      <c r="G112">
        <v>1</v>
      </c>
      <c r="J112" s="25" t="s">
        <v>458</v>
      </c>
      <c r="K112" s="25" t="s">
        <v>458</v>
      </c>
    </row>
    <row r="113" spans="1:11" x14ac:dyDescent="0.25">
      <c r="A113" t="s">
        <v>320</v>
      </c>
      <c r="C113" s="23">
        <v>186739.82</v>
      </c>
      <c r="D113" s="24">
        <v>43332</v>
      </c>
      <c r="G113">
        <v>1</v>
      </c>
      <c r="J113" s="25" t="s">
        <v>458</v>
      </c>
      <c r="K113" s="25" t="s">
        <v>458</v>
      </c>
    </row>
    <row r="114" spans="1:11" x14ac:dyDescent="0.25">
      <c r="A114" t="s">
        <v>321</v>
      </c>
      <c r="C114" s="23">
        <v>150751.94</v>
      </c>
      <c r="D114" s="24">
        <v>43332</v>
      </c>
      <c r="G114">
        <v>1</v>
      </c>
      <c r="J114" s="25" t="s">
        <v>458</v>
      </c>
      <c r="K114" s="25" t="s">
        <v>458</v>
      </c>
    </row>
    <row r="115" spans="1:11" x14ac:dyDescent="0.25">
      <c r="A115" t="s">
        <v>322</v>
      </c>
      <c r="C115" s="23">
        <v>148899.04</v>
      </c>
      <c r="D115" s="24">
        <v>43332</v>
      </c>
      <c r="G115">
        <v>1</v>
      </c>
      <c r="J115" s="25" t="s">
        <v>458</v>
      </c>
      <c r="K115" s="25" t="s">
        <v>458</v>
      </c>
    </row>
    <row r="116" spans="1:11" x14ac:dyDescent="0.25">
      <c r="A116" t="s">
        <v>323</v>
      </c>
      <c r="C116" s="23">
        <v>431898.7</v>
      </c>
      <c r="D116" s="24">
        <v>43332</v>
      </c>
      <c r="G116">
        <v>1</v>
      </c>
      <c r="J116" s="25" t="s">
        <v>458</v>
      </c>
      <c r="K116" s="25" t="s">
        <v>458</v>
      </c>
    </row>
    <row r="117" spans="1:11" x14ac:dyDescent="0.25">
      <c r="A117" t="s">
        <v>324</v>
      </c>
      <c r="C117" s="23">
        <v>126701.3</v>
      </c>
      <c r="D117" s="24">
        <v>43332</v>
      </c>
      <c r="G117">
        <v>1</v>
      </c>
      <c r="J117" s="25" t="s">
        <v>458</v>
      </c>
      <c r="K117" s="25" t="s">
        <v>458</v>
      </c>
    </row>
    <row r="118" spans="1:11" x14ac:dyDescent="0.25">
      <c r="A118" t="s">
        <v>325</v>
      </c>
      <c r="C118" s="23">
        <v>45729.57</v>
      </c>
      <c r="D118" s="24">
        <v>43332</v>
      </c>
      <c r="G118">
        <v>1</v>
      </c>
      <c r="J118" s="25" t="s">
        <v>458</v>
      </c>
      <c r="K118" s="25" t="s">
        <v>458</v>
      </c>
    </row>
    <row r="119" spans="1:11" x14ac:dyDescent="0.25">
      <c r="A119" t="s">
        <v>326</v>
      </c>
      <c r="C119" s="23">
        <v>81490.539999999994</v>
      </c>
      <c r="D119" s="24">
        <v>43332</v>
      </c>
      <c r="G119">
        <v>1</v>
      </c>
      <c r="J119" s="25" t="s">
        <v>458</v>
      </c>
      <c r="K119" s="25" t="s">
        <v>458</v>
      </c>
    </row>
    <row r="120" spans="1:11" x14ac:dyDescent="0.25">
      <c r="A120" t="s">
        <v>327</v>
      </c>
      <c r="C120" s="23">
        <v>240358.19</v>
      </c>
      <c r="D120" s="24">
        <v>43332</v>
      </c>
      <c r="G120">
        <v>1</v>
      </c>
      <c r="J120" s="25" t="s">
        <v>458</v>
      </c>
      <c r="K120" s="25" t="s">
        <v>458</v>
      </c>
    </row>
    <row r="121" spans="1:11" x14ac:dyDescent="0.25">
      <c r="A121" t="s">
        <v>328</v>
      </c>
      <c r="C121" s="23">
        <v>24977.09</v>
      </c>
      <c r="D121" s="24">
        <v>43332</v>
      </c>
      <c r="G121">
        <v>1</v>
      </c>
      <c r="J121" s="25" t="s">
        <v>458</v>
      </c>
      <c r="K121" s="25" t="s">
        <v>458</v>
      </c>
    </row>
    <row r="122" spans="1:11" x14ac:dyDescent="0.25">
      <c r="A122" t="s">
        <v>329</v>
      </c>
      <c r="C122" s="23">
        <v>333596.12</v>
      </c>
      <c r="D122" s="24">
        <v>43332</v>
      </c>
      <c r="G122">
        <v>1</v>
      </c>
      <c r="J122" s="25" t="s">
        <v>458</v>
      </c>
      <c r="K122" s="25" t="s">
        <v>458</v>
      </c>
    </row>
    <row r="123" spans="1:11" x14ac:dyDescent="0.25">
      <c r="A123" t="s">
        <v>330</v>
      </c>
      <c r="C123" s="23">
        <v>90643.87</v>
      </c>
      <c r="D123" s="24">
        <v>43332</v>
      </c>
      <c r="G123">
        <v>1</v>
      </c>
      <c r="J123" s="25" t="s">
        <v>458</v>
      </c>
      <c r="K123" s="25" t="s">
        <v>458</v>
      </c>
    </row>
    <row r="124" spans="1:11" x14ac:dyDescent="0.25">
      <c r="A124" t="s">
        <v>331</v>
      </c>
      <c r="C124" s="23">
        <v>184697.07</v>
      </c>
      <c r="D124" s="24">
        <v>43332</v>
      </c>
      <c r="G124">
        <v>1</v>
      </c>
      <c r="J124" s="25" t="s">
        <v>458</v>
      </c>
      <c r="K124" s="25" t="s">
        <v>458</v>
      </c>
    </row>
    <row r="125" spans="1:11" x14ac:dyDescent="0.25">
      <c r="A125" t="s">
        <v>332</v>
      </c>
      <c r="C125" s="23">
        <v>47323.07</v>
      </c>
      <c r="D125" s="24">
        <v>43332</v>
      </c>
      <c r="G125">
        <v>1</v>
      </c>
      <c r="J125" s="25" t="s">
        <v>458</v>
      </c>
      <c r="K125" s="25" t="s">
        <v>458</v>
      </c>
    </row>
    <row r="126" spans="1:11" x14ac:dyDescent="0.25">
      <c r="A126" t="s">
        <v>333</v>
      </c>
      <c r="C126" s="23">
        <v>569070.31999999995</v>
      </c>
      <c r="D126" s="24">
        <v>43332</v>
      </c>
      <c r="G126">
        <v>1</v>
      </c>
      <c r="J126" s="25" t="s">
        <v>458</v>
      </c>
      <c r="K126" s="25" t="s">
        <v>458</v>
      </c>
    </row>
    <row r="127" spans="1:11" x14ac:dyDescent="0.25">
      <c r="A127" t="s">
        <v>334</v>
      </c>
      <c r="C127" s="23">
        <v>128443.03</v>
      </c>
      <c r="D127" s="24">
        <v>43332</v>
      </c>
      <c r="G127">
        <v>1</v>
      </c>
      <c r="J127" s="25" t="s">
        <v>458</v>
      </c>
      <c r="K127" s="25" t="s">
        <v>458</v>
      </c>
    </row>
    <row r="128" spans="1:11" x14ac:dyDescent="0.25">
      <c r="A128" t="s">
        <v>335</v>
      </c>
      <c r="C128" s="23">
        <v>393561.71</v>
      </c>
      <c r="D128" s="24">
        <v>43332</v>
      </c>
      <c r="G128">
        <v>1</v>
      </c>
      <c r="J128" s="25" t="s">
        <v>458</v>
      </c>
      <c r="K128" s="25" t="s">
        <v>458</v>
      </c>
    </row>
    <row r="129" spans="1:11" x14ac:dyDescent="0.25">
      <c r="A129" t="s">
        <v>336</v>
      </c>
      <c r="C129" s="23">
        <v>131518.84</v>
      </c>
      <c r="D129" s="24">
        <v>43332</v>
      </c>
      <c r="G129">
        <v>1</v>
      </c>
      <c r="J129" s="25" t="s">
        <v>458</v>
      </c>
      <c r="K129" s="25" t="s">
        <v>458</v>
      </c>
    </row>
    <row r="130" spans="1:11" x14ac:dyDescent="0.25">
      <c r="A130" t="s">
        <v>337</v>
      </c>
      <c r="C130" s="23">
        <v>37317.410000000003</v>
      </c>
      <c r="D130" s="24">
        <v>43332</v>
      </c>
      <c r="G130">
        <v>1</v>
      </c>
      <c r="J130" s="25" t="s">
        <v>458</v>
      </c>
      <c r="K130" s="25" t="s">
        <v>458</v>
      </c>
    </row>
    <row r="131" spans="1:11" x14ac:dyDescent="0.25">
      <c r="A131" t="s">
        <v>338</v>
      </c>
      <c r="C131" s="23">
        <v>85678.1</v>
      </c>
      <c r="D131" s="24">
        <v>43332</v>
      </c>
      <c r="G131">
        <v>1</v>
      </c>
      <c r="J131" s="25" t="s">
        <v>458</v>
      </c>
      <c r="K131" s="25" t="s">
        <v>458</v>
      </c>
    </row>
    <row r="132" spans="1:11" x14ac:dyDescent="0.25">
      <c r="A132" t="s">
        <v>339</v>
      </c>
      <c r="C132" s="23">
        <v>43394.92</v>
      </c>
      <c r="D132" s="24">
        <v>43332</v>
      </c>
      <c r="G132">
        <v>1</v>
      </c>
      <c r="J132" s="25" t="s">
        <v>458</v>
      </c>
      <c r="K132" s="25" t="s">
        <v>458</v>
      </c>
    </row>
    <row r="133" spans="1:11" x14ac:dyDescent="0.25">
      <c r="A133" t="s">
        <v>340</v>
      </c>
      <c r="C133" s="23">
        <v>34945.69</v>
      </c>
      <c r="D133" s="24">
        <v>43332</v>
      </c>
      <c r="G133">
        <v>1</v>
      </c>
      <c r="J133" s="25" t="s">
        <v>458</v>
      </c>
      <c r="K133" s="25" t="s">
        <v>458</v>
      </c>
    </row>
    <row r="134" spans="1:11" x14ac:dyDescent="0.25">
      <c r="A134" t="s">
        <v>341</v>
      </c>
      <c r="C134" s="23">
        <v>312412.03000000003</v>
      </c>
      <c r="D134" s="24">
        <v>43332</v>
      </c>
      <c r="G134">
        <v>1</v>
      </c>
      <c r="J134" s="25" t="s">
        <v>458</v>
      </c>
      <c r="K134" s="25" t="s">
        <v>458</v>
      </c>
    </row>
    <row r="135" spans="1:11" x14ac:dyDescent="0.25">
      <c r="A135" t="s">
        <v>342</v>
      </c>
      <c r="C135" s="23">
        <v>318865.78999999998</v>
      </c>
      <c r="D135" s="24">
        <v>43332</v>
      </c>
      <c r="G135">
        <v>1</v>
      </c>
      <c r="J135" s="25" t="s">
        <v>458</v>
      </c>
      <c r="K135" s="25" t="s">
        <v>458</v>
      </c>
    </row>
    <row r="136" spans="1:11" x14ac:dyDescent="0.25">
      <c r="A136" t="s">
        <v>343</v>
      </c>
      <c r="C136" s="23">
        <v>382732.82</v>
      </c>
      <c r="D136" s="24">
        <v>43332</v>
      </c>
      <c r="G136">
        <v>1</v>
      </c>
      <c r="J136" s="25" t="s">
        <v>458</v>
      </c>
      <c r="K136" s="25" t="s">
        <v>458</v>
      </c>
    </row>
    <row r="137" spans="1:11" x14ac:dyDescent="0.25">
      <c r="A137" t="s">
        <v>344</v>
      </c>
      <c r="C137" s="23">
        <v>999929.71</v>
      </c>
      <c r="D137" s="24">
        <v>43332</v>
      </c>
      <c r="G137">
        <v>1</v>
      </c>
      <c r="J137" s="25" t="s">
        <v>458</v>
      </c>
      <c r="K137" s="25" t="s">
        <v>458</v>
      </c>
    </row>
    <row r="138" spans="1:11" x14ac:dyDescent="0.25">
      <c r="A138" t="s">
        <v>345</v>
      </c>
      <c r="C138" s="23">
        <v>620800.93999999994</v>
      </c>
      <c r="D138" s="24">
        <v>43332</v>
      </c>
      <c r="G138">
        <v>1</v>
      </c>
      <c r="J138" s="25" t="s">
        <v>458</v>
      </c>
      <c r="K138" s="25" t="s">
        <v>458</v>
      </c>
    </row>
    <row r="139" spans="1:11" x14ac:dyDescent="0.25">
      <c r="A139" t="s">
        <v>347</v>
      </c>
      <c r="C139" s="23">
        <v>188047.33</v>
      </c>
      <c r="D139" s="24">
        <v>43332</v>
      </c>
      <c r="G139">
        <v>1</v>
      </c>
      <c r="J139" s="25" t="s">
        <v>458</v>
      </c>
      <c r="K139" s="25" t="s">
        <v>458</v>
      </c>
    </row>
    <row r="140" spans="1:11" x14ac:dyDescent="0.25">
      <c r="A140" t="s">
        <v>348</v>
      </c>
      <c r="C140" s="23">
        <v>378827.04</v>
      </c>
      <c r="D140" s="24">
        <v>43332</v>
      </c>
      <c r="G140">
        <v>1</v>
      </c>
      <c r="J140" s="25" t="s">
        <v>458</v>
      </c>
      <c r="K140" s="25" t="s">
        <v>458</v>
      </c>
    </row>
    <row r="141" spans="1:11" x14ac:dyDescent="0.25">
      <c r="A141" t="s">
        <v>349</v>
      </c>
      <c r="C141" s="23">
        <v>334559.62</v>
      </c>
      <c r="D141" s="24">
        <v>43332</v>
      </c>
      <c r="G141">
        <v>1</v>
      </c>
      <c r="J141" s="25" t="s">
        <v>458</v>
      </c>
      <c r="K141" s="25" t="s">
        <v>458</v>
      </c>
    </row>
    <row r="142" spans="1:11" x14ac:dyDescent="0.25">
      <c r="A142" t="s">
        <v>350</v>
      </c>
      <c r="C142" s="23">
        <v>61516.28</v>
      </c>
      <c r="D142" s="24">
        <v>43332</v>
      </c>
      <c r="G142">
        <v>1</v>
      </c>
      <c r="J142" s="25" t="s">
        <v>458</v>
      </c>
      <c r="K142" s="25" t="s">
        <v>458</v>
      </c>
    </row>
    <row r="143" spans="1:11" x14ac:dyDescent="0.25">
      <c r="A143" t="s">
        <v>351</v>
      </c>
      <c r="C143" s="23">
        <v>73226.61</v>
      </c>
      <c r="D143" s="24">
        <v>43332</v>
      </c>
      <c r="G143">
        <v>1</v>
      </c>
      <c r="J143" s="25" t="s">
        <v>458</v>
      </c>
      <c r="K143" s="25" t="s">
        <v>458</v>
      </c>
    </row>
    <row r="144" spans="1:11" x14ac:dyDescent="0.25">
      <c r="A144" t="s">
        <v>352</v>
      </c>
      <c r="C144" s="23">
        <v>29868.75</v>
      </c>
      <c r="D144" s="24">
        <v>43332</v>
      </c>
      <c r="G144">
        <v>1</v>
      </c>
      <c r="J144" s="25" t="s">
        <v>458</v>
      </c>
      <c r="K144" s="25" t="s">
        <v>458</v>
      </c>
    </row>
    <row r="145" spans="1:11" x14ac:dyDescent="0.25">
      <c r="A145" t="s">
        <v>353</v>
      </c>
      <c r="C145" s="23">
        <v>285531.89</v>
      </c>
      <c r="D145" s="24">
        <v>43332</v>
      </c>
      <c r="G145">
        <v>1</v>
      </c>
      <c r="J145" s="25" t="s">
        <v>458</v>
      </c>
      <c r="K145" s="25" t="s">
        <v>458</v>
      </c>
    </row>
    <row r="146" spans="1:11" x14ac:dyDescent="0.25">
      <c r="A146" t="s">
        <v>354</v>
      </c>
      <c r="C146" s="23">
        <v>248177.43</v>
      </c>
      <c r="D146" s="24">
        <v>43332</v>
      </c>
      <c r="G146">
        <v>1</v>
      </c>
      <c r="J146" s="25" t="s">
        <v>458</v>
      </c>
      <c r="K146" s="25" t="s">
        <v>458</v>
      </c>
    </row>
    <row r="147" spans="1:11" x14ac:dyDescent="0.25">
      <c r="A147" t="s">
        <v>355</v>
      </c>
      <c r="C147" s="23">
        <v>75524.2</v>
      </c>
      <c r="D147" s="24">
        <v>43332</v>
      </c>
      <c r="G147">
        <v>1</v>
      </c>
      <c r="J147" s="25" t="s">
        <v>458</v>
      </c>
      <c r="K147" s="25" t="s">
        <v>458</v>
      </c>
    </row>
    <row r="148" spans="1:11" x14ac:dyDescent="0.25">
      <c r="A148" t="s">
        <v>356</v>
      </c>
      <c r="C148" s="23">
        <v>23976.53</v>
      </c>
      <c r="D148" s="24">
        <v>43332</v>
      </c>
      <c r="G148">
        <v>1</v>
      </c>
      <c r="J148" s="25" t="s">
        <v>458</v>
      </c>
      <c r="K148" s="25" t="s">
        <v>458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Distributions</vt:lpstr>
      <vt:lpstr>CSI by School</vt:lpstr>
      <vt:lpstr>Sheet3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2017-05-10T18:33:12Z</dcterms:created>
  <dcterms:modified xsi:type="dcterms:W3CDTF">2018-08-20T17:33:47Z</dcterms:modified>
</cp:coreProperties>
</file>