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ocuments/A - Important Information/FY26 Projections Old and New Law/"/>
    </mc:Choice>
  </mc:AlternateContent>
  <xr:revisionPtr revIDLastSave="6" documentId="8_{97758A06-0244-40C4-8425-6FC7C291F9A5}" xr6:coauthVersionLast="47" xr6:coauthVersionMax="47" xr10:uidLastSave="{98E59AA5-C3E6-4457-B303-E50129FA1D99}"/>
  <bookViews>
    <workbookView xWindow="-110" yWindow="-110" windowWidth="19420" windowHeight="10420" xr2:uid="{0415E147-E3E2-422C-8237-EAEC3289115F}"/>
  </bookViews>
  <sheets>
    <sheet name="HB24-1448 AS DRAFTED" sheetId="1" r:id="rId1"/>
    <sheet name="SFA1994 AS AMENDED" sheetId="2" r:id="rId2"/>
  </sheets>
  <externalReferences>
    <externalReference r:id="rId3"/>
  </externalReferences>
  <definedNames>
    <definedName name="_Order1" hidden="1">255</definedName>
    <definedName name="DISTRICT" localSheetId="0">#REF!</definedName>
    <definedName name="DISTRICT" localSheetId="1">#REF!</definedName>
    <definedName name="DISTRICT">#REF!</definedName>
    <definedName name="MILL" localSheetId="0">#REF!</definedName>
    <definedName name="MILL" localSheetId="1">#REF!</definedName>
    <definedName name="MILL">#REF!</definedName>
    <definedName name="MOUNTAIN" localSheetId="0">#REF!</definedName>
    <definedName name="MOUNTAIN" localSheetId="1">#REF!</definedName>
    <definedName name="MOUNTAIN">#REF!</definedName>
    <definedName name="OUTLAY" localSheetId="0">#REF!</definedName>
    <definedName name="OUTLAY" localSheetId="1">#REF!</definedName>
    <definedName name="OUTLAY">#REF!</definedName>
    <definedName name="_xlnm.Print_Area" localSheetId="0">'HB24-1448 AS DRAFTED'!$A$6:$C$171</definedName>
    <definedName name="_xlnm.Print_Area" localSheetId="1">'SFA1994 AS AMENDED'!$A$8:$C$335</definedName>
    <definedName name="RURAL" localSheetId="0">#REF!</definedName>
    <definedName name="RURAL" localSheetId="1">#REF!</definedName>
    <definedName name="RURAL">#REF!</definedName>
    <definedName name="SUMMARY" localSheetId="0">'[1]district disk'!#REF!</definedName>
    <definedName name="SUMMARY" localSheetId="1">'[1]district disk'!#REF!</definedName>
    <definedName name="SUMMARY">#REF!</definedName>
    <definedName name="URBAN" localSheetId="0">#REF!</definedName>
    <definedName name="URBAN" localSheetId="1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Z36" i="1" l="1"/>
  <c r="FX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DP129" i="1"/>
  <c r="DQ129" i="1"/>
  <c r="DR129" i="1"/>
  <c r="DS129" i="1"/>
  <c r="DT129" i="1"/>
  <c r="DU129" i="1"/>
  <c r="DV129" i="1"/>
  <c r="DW129" i="1"/>
  <c r="DX129" i="1"/>
  <c r="DY129" i="1"/>
  <c r="DZ129" i="1"/>
  <c r="EA129" i="1"/>
  <c r="EB129" i="1"/>
  <c r="EC129" i="1"/>
  <c r="ED129" i="1"/>
  <c r="EE129" i="1"/>
  <c r="EF129" i="1"/>
  <c r="EG129" i="1"/>
  <c r="EH129" i="1"/>
  <c r="EI129" i="1"/>
  <c r="EJ129" i="1"/>
  <c r="EK129" i="1"/>
  <c r="EL129" i="1"/>
  <c r="EM129" i="1"/>
  <c r="EN129" i="1"/>
  <c r="EO129" i="1"/>
  <c r="EP129" i="1"/>
  <c r="EQ129" i="1"/>
  <c r="ER129" i="1"/>
  <c r="ES129" i="1"/>
  <c r="ET129" i="1"/>
  <c r="EU129" i="1"/>
  <c r="EV129" i="1"/>
  <c r="EW129" i="1"/>
  <c r="EX129" i="1"/>
  <c r="EY129" i="1"/>
  <c r="EZ129" i="1"/>
  <c r="FA129" i="1"/>
  <c r="FB129" i="1"/>
  <c r="FC129" i="1"/>
  <c r="FD129" i="1"/>
  <c r="FE129" i="1"/>
  <c r="FF129" i="1"/>
  <c r="FG129" i="1"/>
  <c r="FH129" i="1"/>
  <c r="FI129" i="1"/>
  <c r="FJ129" i="1"/>
  <c r="FK129" i="1"/>
  <c r="FL129" i="1"/>
  <c r="FM129" i="1"/>
  <c r="FN129" i="1"/>
  <c r="FO129" i="1"/>
  <c r="FP129" i="1"/>
  <c r="FQ129" i="1"/>
  <c r="FR129" i="1"/>
  <c r="FS129" i="1"/>
  <c r="FT129" i="1"/>
  <c r="FU129" i="1"/>
  <c r="FV129" i="1"/>
  <c r="FW129" i="1"/>
  <c r="C129" i="1"/>
  <c r="FX328" i="2"/>
  <c r="FW328" i="2"/>
  <c r="FV328" i="2"/>
  <c r="FU328" i="2"/>
  <c r="FT328" i="2"/>
  <c r="FS328" i="2"/>
  <c r="FR328" i="2"/>
  <c r="FQ328" i="2"/>
  <c r="FP328" i="2"/>
  <c r="FO328" i="2"/>
  <c r="FN328" i="2"/>
  <c r="FM328" i="2"/>
  <c r="FL328" i="2"/>
  <c r="FK328" i="2"/>
  <c r="FJ328" i="2"/>
  <c r="FI328" i="2"/>
  <c r="FH328" i="2"/>
  <c r="FG328" i="2"/>
  <c r="FF328" i="2"/>
  <c r="FE328" i="2"/>
  <c r="FD328" i="2"/>
  <c r="FC328" i="2"/>
  <c r="FB328" i="2"/>
  <c r="FA328" i="2"/>
  <c r="EZ328" i="2"/>
  <c r="EY328" i="2"/>
  <c r="EX328" i="2"/>
  <c r="EW328" i="2"/>
  <c r="EV328" i="2"/>
  <c r="EU328" i="2"/>
  <c r="ET328" i="2"/>
  <c r="ES328" i="2"/>
  <c r="ER328" i="2"/>
  <c r="EQ328" i="2"/>
  <c r="EP328" i="2"/>
  <c r="EO328" i="2"/>
  <c r="EN328" i="2"/>
  <c r="EM328" i="2"/>
  <c r="EL328" i="2"/>
  <c r="EK328" i="2"/>
  <c r="EJ328" i="2"/>
  <c r="EI328" i="2"/>
  <c r="EH328" i="2"/>
  <c r="EG328" i="2"/>
  <c r="EF328" i="2"/>
  <c r="EE328" i="2"/>
  <c r="ED328" i="2"/>
  <c r="EC328" i="2"/>
  <c r="EB328" i="2"/>
  <c r="EA328" i="2"/>
  <c r="DZ328" i="2"/>
  <c r="DY328" i="2"/>
  <c r="DX328" i="2"/>
  <c r="DW328" i="2"/>
  <c r="DV328" i="2"/>
  <c r="DU328" i="2"/>
  <c r="DT328" i="2"/>
  <c r="DS328" i="2"/>
  <c r="DR328" i="2"/>
  <c r="DQ328" i="2"/>
  <c r="DP328" i="2"/>
  <c r="DO328" i="2"/>
  <c r="DN328" i="2"/>
  <c r="DM328" i="2"/>
  <c r="DL328" i="2"/>
  <c r="DK328" i="2"/>
  <c r="DJ328" i="2"/>
  <c r="DI328" i="2"/>
  <c r="DH328" i="2"/>
  <c r="DG328" i="2"/>
  <c r="DF328" i="2"/>
  <c r="DE328" i="2"/>
  <c r="DD328" i="2"/>
  <c r="DC328" i="2"/>
  <c r="DB328" i="2"/>
  <c r="DA328" i="2"/>
  <c r="CZ328" i="2"/>
  <c r="CY328" i="2"/>
  <c r="CX328" i="2"/>
  <c r="CW328" i="2"/>
  <c r="CV328" i="2"/>
  <c r="CU328" i="2"/>
  <c r="CT328" i="2"/>
  <c r="CS328" i="2"/>
  <c r="CR328" i="2"/>
  <c r="CQ328" i="2"/>
  <c r="CP328" i="2"/>
  <c r="CO328" i="2"/>
  <c r="CN328" i="2"/>
  <c r="CM328" i="2"/>
  <c r="CL328" i="2"/>
  <c r="CK328" i="2"/>
  <c r="CJ328" i="2"/>
  <c r="CI328" i="2"/>
  <c r="CH328" i="2"/>
  <c r="CG328" i="2"/>
  <c r="CF328" i="2"/>
  <c r="CE328" i="2"/>
  <c r="CD328" i="2"/>
  <c r="CC328" i="2"/>
  <c r="CB328" i="2"/>
  <c r="CA328" i="2"/>
  <c r="BZ328" i="2"/>
  <c r="BY328" i="2"/>
  <c r="BX328" i="2"/>
  <c r="BW328" i="2"/>
  <c r="BV328" i="2"/>
  <c r="BU328" i="2"/>
  <c r="BT328" i="2"/>
  <c r="BS328" i="2"/>
  <c r="BR328" i="2"/>
  <c r="BQ328" i="2"/>
  <c r="BP328" i="2"/>
  <c r="BO328" i="2"/>
  <c r="BN328" i="2"/>
  <c r="BM328" i="2"/>
  <c r="BL328" i="2"/>
  <c r="BK328" i="2"/>
  <c r="BJ328" i="2"/>
  <c r="BI328" i="2"/>
  <c r="BH328" i="2"/>
  <c r="BG328" i="2"/>
  <c r="BF328" i="2"/>
  <c r="BE328" i="2"/>
  <c r="BD328" i="2"/>
  <c r="BC328" i="2"/>
  <c r="BB328" i="2"/>
  <c r="BA328" i="2"/>
  <c r="AZ328" i="2"/>
  <c r="AY328" i="2"/>
  <c r="AX328" i="2"/>
  <c r="AW328" i="2"/>
  <c r="AV328" i="2"/>
  <c r="AU328" i="2"/>
  <c r="AT328" i="2"/>
  <c r="AS328" i="2"/>
  <c r="AR328" i="2"/>
  <c r="AQ328" i="2"/>
  <c r="AP328" i="2"/>
  <c r="AO328" i="2"/>
  <c r="AN328" i="2"/>
  <c r="AM328" i="2"/>
  <c r="AL328" i="2"/>
  <c r="AK328" i="2"/>
  <c r="AJ328" i="2"/>
  <c r="AI328" i="2"/>
  <c r="AH328" i="2"/>
  <c r="AG328" i="2"/>
  <c r="AF328" i="2"/>
  <c r="AE328" i="2"/>
  <c r="AD328" i="2"/>
  <c r="AC328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FX326" i="2"/>
  <c r="FW326" i="2"/>
  <c r="FV326" i="2"/>
  <c r="FU326" i="2"/>
  <c r="FT326" i="2"/>
  <c r="FS326" i="2"/>
  <c r="FR326" i="2"/>
  <c r="FQ326" i="2"/>
  <c r="FP326" i="2"/>
  <c r="FO326" i="2"/>
  <c r="FN326" i="2"/>
  <c r="FM326" i="2"/>
  <c r="FL326" i="2"/>
  <c r="FK326" i="2"/>
  <c r="FJ326" i="2"/>
  <c r="FI326" i="2"/>
  <c r="FH326" i="2"/>
  <c r="FG326" i="2"/>
  <c r="FF326" i="2"/>
  <c r="FE326" i="2"/>
  <c r="FD326" i="2"/>
  <c r="FC326" i="2"/>
  <c r="FB326" i="2"/>
  <c r="FA326" i="2"/>
  <c r="EZ326" i="2"/>
  <c r="EY326" i="2"/>
  <c r="EX326" i="2"/>
  <c r="EW326" i="2"/>
  <c r="EV326" i="2"/>
  <c r="EU326" i="2"/>
  <c r="ET326" i="2"/>
  <c r="ES326" i="2"/>
  <c r="ER326" i="2"/>
  <c r="EQ326" i="2"/>
  <c r="EP326" i="2"/>
  <c r="EO326" i="2"/>
  <c r="EN326" i="2"/>
  <c r="EM326" i="2"/>
  <c r="EL326" i="2"/>
  <c r="EK326" i="2"/>
  <c r="EJ326" i="2"/>
  <c r="EI326" i="2"/>
  <c r="EH326" i="2"/>
  <c r="EG326" i="2"/>
  <c r="EF326" i="2"/>
  <c r="EE326" i="2"/>
  <c r="ED326" i="2"/>
  <c r="EC326" i="2"/>
  <c r="EB326" i="2"/>
  <c r="EA326" i="2"/>
  <c r="DZ326" i="2"/>
  <c r="DY326" i="2"/>
  <c r="DX326" i="2"/>
  <c r="DW326" i="2"/>
  <c r="DV326" i="2"/>
  <c r="DU326" i="2"/>
  <c r="DT326" i="2"/>
  <c r="DS326" i="2"/>
  <c r="DR326" i="2"/>
  <c r="DQ326" i="2"/>
  <c r="DP326" i="2"/>
  <c r="DO326" i="2"/>
  <c r="DN326" i="2"/>
  <c r="DM326" i="2"/>
  <c r="DL326" i="2"/>
  <c r="DK326" i="2"/>
  <c r="DJ326" i="2"/>
  <c r="DI326" i="2"/>
  <c r="DH326" i="2"/>
  <c r="DG326" i="2"/>
  <c r="DF326" i="2"/>
  <c r="DE326" i="2"/>
  <c r="DD326" i="2"/>
  <c r="DC326" i="2"/>
  <c r="DB326" i="2"/>
  <c r="DA326" i="2"/>
  <c r="CZ326" i="2"/>
  <c r="CY326" i="2"/>
  <c r="CX326" i="2"/>
  <c r="CW326" i="2"/>
  <c r="CV326" i="2"/>
  <c r="CU326" i="2"/>
  <c r="CT326" i="2"/>
  <c r="CS326" i="2"/>
  <c r="CR326" i="2"/>
  <c r="CQ326" i="2"/>
  <c r="CP326" i="2"/>
  <c r="CO326" i="2"/>
  <c r="CN326" i="2"/>
  <c r="CM326" i="2"/>
  <c r="CL326" i="2"/>
  <c r="CK326" i="2"/>
  <c r="CJ326" i="2"/>
  <c r="CI326" i="2"/>
  <c r="CH326" i="2"/>
  <c r="CG326" i="2"/>
  <c r="CF326" i="2"/>
  <c r="CE326" i="2"/>
  <c r="CD326" i="2"/>
  <c r="CC326" i="2"/>
  <c r="CB326" i="2"/>
  <c r="CA326" i="2"/>
  <c r="BZ326" i="2"/>
  <c r="BY326" i="2"/>
  <c r="BX326" i="2"/>
  <c r="BW326" i="2"/>
  <c r="BV326" i="2"/>
  <c r="BU326" i="2"/>
  <c r="BT326" i="2"/>
  <c r="BS326" i="2"/>
  <c r="BR326" i="2"/>
  <c r="BQ326" i="2"/>
  <c r="BP326" i="2"/>
  <c r="BO326" i="2"/>
  <c r="BN326" i="2"/>
  <c r="BM326" i="2"/>
  <c r="BL326" i="2"/>
  <c r="BK326" i="2"/>
  <c r="BJ326" i="2"/>
  <c r="BI326" i="2"/>
  <c r="BH326" i="2"/>
  <c r="BG326" i="2"/>
  <c r="BF326" i="2"/>
  <c r="BE326" i="2"/>
  <c r="BD326" i="2"/>
  <c r="BC326" i="2"/>
  <c r="BB326" i="2"/>
  <c r="BA326" i="2"/>
  <c r="AZ326" i="2"/>
  <c r="AY326" i="2"/>
  <c r="AX326" i="2"/>
  <c r="AW326" i="2"/>
  <c r="AV326" i="2"/>
  <c r="AU326" i="2"/>
  <c r="AT326" i="2"/>
  <c r="AS326" i="2"/>
  <c r="AR326" i="2"/>
  <c r="AQ326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FX324" i="2"/>
  <c r="FW324" i="2"/>
  <c r="FV324" i="2"/>
  <c r="FU324" i="2"/>
  <c r="FT324" i="2"/>
  <c r="FS324" i="2"/>
  <c r="FR324" i="2"/>
  <c r="FQ324" i="2"/>
  <c r="FP324" i="2"/>
  <c r="FO324" i="2"/>
  <c r="FN324" i="2"/>
  <c r="FM324" i="2"/>
  <c r="FL324" i="2"/>
  <c r="FK324" i="2"/>
  <c r="FJ324" i="2"/>
  <c r="FI324" i="2"/>
  <c r="FH324" i="2"/>
  <c r="FG324" i="2"/>
  <c r="FF324" i="2"/>
  <c r="FE324" i="2"/>
  <c r="FD324" i="2"/>
  <c r="FC324" i="2"/>
  <c r="FB324" i="2"/>
  <c r="FA324" i="2"/>
  <c r="EZ324" i="2"/>
  <c r="EY324" i="2"/>
  <c r="EX324" i="2"/>
  <c r="EW324" i="2"/>
  <c r="EV324" i="2"/>
  <c r="EU324" i="2"/>
  <c r="ET324" i="2"/>
  <c r="ES324" i="2"/>
  <c r="ER324" i="2"/>
  <c r="EQ324" i="2"/>
  <c r="EP324" i="2"/>
  <c r="EO324" i="2"/>
  <c r="EN324" i="2"/>
  <c r="EM324" i="2"/>
  <c r="EL324" i="2"/>
  <c r="EK324" i="2"/>
  <c r="EJ324" i="2"/>
  <c r="EI324" i="2"/>
  <c r="EH324" i="2"/>
  <c r="EG324" i="2"/>
  <c r="EF324" i="2"/>
  <c r="EE324" i="2"/>
  <c r="ED324" i="2"/>
  <c r="EC324" i="2"/>
  <c r="EB324" i="2"/>
  <c r="EA324" i="2"/>
  <c r="DZ324" i="2"/>
  <c r="DY324" i="2"/>
  <c r="DX324" i="2"/>
  <c r="DW324" i="2"/>
  <c r="DV324" i="2"/>
  <c r="DU324" i="2"/>
  <c r="DT324" i="2"/>
  <c r="DS324" i="2"/>
  <c r="DR324" i="2"/>
  <c r="DQ324" i="2"/>
  <c r="DP324" i="2"/>
  <c r="DO324" i="2"/>
  <c r="DN324" i="2"/>
  <c r="DM324" i="2"/>
  <c r="DL324" i="2"/>
  <c r="DK324" i="2"/>
  <c r="DJ324" i="2"/>
  <c r="DI324" i="2"/>
  <c r="DH324" i="2"/>
  <c r="DG324" i="2"/>
  <c r="DF324" i="2"/>
  <c r="DE324" i="2"/>
  <c r="DD324" i="2"/>
  <c r="DC324" i="2"/>
  <c r="DB324" i="2"/>
  <c r="DA324" i="2"/>
  <c r="CZ324" i="2"/>
  <c r="CY324" i="2"/>
  <c r="CX324" i="2"/>
  <c r="CW324" i="2"/>
  <c r="CV324" i="2"/>
  <c r="CU324" i="2"/>
  <c r="CT324" i="2"/>
  <c r="CS324" i="2"/>
  <c r="CR324" i="2"/>
  <c r="CQ324" i="2"/>
  <c r="CP324" i="2"/>
  <c r="CO324" i="2"/>
  <c r="CN324" i="2"/>
  <c r="CM324" i="2"/>
  <c r="CL324" i="2"/>
  <c r="CK324" i="2"/>
  <c r="CJ324" i="2"/>
  <c r="CI324" i="2"/>
  <c r="CH324" i="2"/>
  <c r="CG324" i="2"/>
  <c r="CF324" i="2"/>
  <c r="CE324" i="2"/>
  <c r="CD324" i="2"/>
  <c r="CC324" i="2"/>
  <c r="CB324" i="2"/>
  <c r="CA324" i="2"/>
  <c r="BZ324" i="2"/>
  <c r="BY324" i="2"/>
  <c r="BX324" i="2"/>
  <c r="BW324" i="2"/>
  <c r="BV324" i="2"/>
  <c r="BU324" i="2"/>
  <c r="BT324" i="2"/>
  <c r="BS324" i="2"/>
  <c r="BR324" i="2"/>
  <c r="BQ324" i="2"/>
  <c r="BP324" i="2"/>
  <c r="BO324" i="2"/>
  <c r="BN324" i="2"/>
  <c r="BM324" i="2"/>
  <c r="BL324" i="2"/>
  <c r="BK324" i="2"/>
  <c r="BJ324" i="2"/>
  <c r="BI324" i="2"/>
  <c r="BH324" i="2"/>
  <c r="BG324" i="2"/>
  <c r="BF324" i="2"/>
  <c r="BE324" i="2"/>
  <c r="BD324" i="2"/>
  <c r="BC324" i="2"/>
  <c r="BB324" i="2"/>
  <c r="BA324" i="2"/>
  <c r="AZ324" i="2"/>
  <c r="AY324" i="2"/>
  <c r="AX324" i="2"/>
  <c r="AW324" i="2"/>
  <c r="AV324" i="2"/>
  <c r="AU324" i="2"/>
  <c r="AT324" i="2"/>
  <c r="AS324" i="2"/>
  <c r="AR324" i="2"/>
  <c r="AQ324" i="2"/>
  <c r="AP324" i="2"/>
  <c r="AO324" i="2"/>
  <c r="AN324" i="2"/>
  <c r="AM324" i="2"/>
  <c r="AL324" i="2"/>
  <c r="AK324" i="2"/>
  <c r="AJ324" i="2"/>
  <c r="AI324" i="2"/>
  <c r="AH324" i="2"/>
  <c r="AG324" i="2"/>
  <c r="AF324" i="2"/>
  <c r="AE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FY318" i="2"/>
  <c r="FX318" i="2"/>
  <c r="FW318" i="2"/>
  <c r="FV318" i="2"/>
  <c r="FU318" i="2"/>
  <c r="FT318" i="2"/>
  <c r="FS318" i="2"/>
  <c r="FR318" i="2"/>
  <c r="FQ318" i="2"/>
  <c r="FP318" i="2"/>
  <c r="FO318" i="2"/>
  <c r="FN318" i="2"/>
  <c r="FM318" i="2"/>
  <c r="FL318" i="2"/>
  <c r="FK318" i="2"/>
  <c r="FJ318" i="2"/>
  <c r="FI318" i="2"/>
  <c r="FH318" i="2"/>
  <c r="FG318" i="2"/>
  <c r="FF318" i="2"/>
  <c r="FE318" i="2"/>
  <c r="FD318" i="2"/>
  <c r="FC318" i="2"/>
  <c r="FB318" i="2"/>
  <c r="FA318" i="2"/>
  <c r="EZ318" i="2"/>
  <c r="EY318" i="2"/>
  <c r="EX318" i="2"/>
  <c r="EW318" i="2"/>
  <c r="EV318" i="2"/>
  <c r="EU318" i="2"/>
  <c r="ET318" i="2"/>
  <c r="ES318" i="2"/>
  <c r="ER318" i="2"/>
  <c r="EQ318" i="2"/>
  <c r="EP318" i="2"/>
  <c r="EO318" i="2"/>
  <c r="EN318" i="2"/>
  <c r="EM318" i="2"/>
  <c r="EL318" i="2"/>
  <c r="EK318" i="2"/>
  <c r="EJ318" i="2"/>
  <c r="EI318" i="2"/>
  <c r="EH318" i="2"/>
  <c r="EG318" i="2"/>
  <c r="EF318" i="2"/>
  <c r="EE318" i="2"/>
  <c r="ED318" i="2"/>
  <c r="EC318" i="2"/>
  <c r="EB318" i="2"/>
  <c r="EA318" i="2"/>
  <c r="DZ318" i="2"/>
  <c r="DY318" i="2"/>
  <c r="DX318" i="2"/>
  <c r="DW318" i="2"/>
  <c r="DV318" i="2"/>
  <c r="DU318" i="2"/>
  <c r="DT318" i="2"/>
  <c r="DS318" i="2"/>
  <c r="DR318" i="2"/>
  <c r="DQ318" i="2"/>
  <c r="DP318" i="2"/>
  <c r="DO318" i="2"/>
  <c r="DN318" i="2"/>
  <c r="DM318" i="2"/>
  <c r="DL318" i="2"/>
  <c r="DK318" i="2"/>
  <c r="DJ318" i="2"/>
  <c r="DI318" i="2"/>
  <c r="DH318" i="2"/>
  <c r="DG318" i="2"/>
  <c r="DF318" i="2"/>
  <c r="DE318" i="2"/>
  <c r="DD318" i="2"/>
  <c r="DC318" i="2"/>
  <c r="DB318" i="2"/>
  <c r="DA318" i="2"/>
  <c r="CZ318" i="2"/>
  <c r="CY318" i="2"/>
  <c r="CX318" i="2"/>
  <c r="CW318" i="2"/>
  <c r="CV318" i="2"/>
  <c r="CU318" i="2"/>
  <c r="CT318" i="2"/>
  <c r="CS318" i="2"/>
  <c r="CR318" i="2"/>
  <c r="CQ318" i="2"/>
  <c r="CP318" i="2"/>
  <c r="CO318" i="2"/>
  <c r="CN318" i="2"/>
  <c r="CM318" i="2"/>
  <c r="CL318" i="2"/>
  <c r="CK318" i="2"/>
  <c r="CJ318" i="2"/>
  <c r="CI318" i="2"/>
  <c r="CH318" i="2"/>
  <c r="CG318" i="2"/>
  <c r="CF318" i="2"/>
  <c r="CE318" i="2"/>
  <c r="CD318" i="2"/>
  <c r="CC318" i="2"/>
  <c r="CB318" i="2"/>
  <c r="CA318" i="2"/>
  <c r="BZ318" i="2"/>
  <c r="BY318" i="2"/>
  <c r="BX318" i="2"/>
  <c r="BW318" i="2"/>
  <c r="BV318" i="2"/>
  <c r="BU318" i="2"/>
  <c r="BT318" i="2"/>
  <c r="BS318" i="2"/>
  <c r="BR318" i="2"/>
  <c r="BQ318" i="2"/>
  <c r="BP318" i="2"/>
  <c r="BO318" i="2"/>
  <c r="BN318" i="2"/>
  <c r="BM318" i="2"/>
  <c r="BL318" i="2"/>
  <c r="BK318" i="2"/>
  <c r="BJ318" i="2"/>
  <c r="BI318" i="2"/>
  <c r="BH318" i="2"/>
  <c r="BG318" i="2"/>
  <c r="BF318" i="2"/>
  <c r="BE318" i="2"/>
  <c r="BD318" i="2"/>
  <c r="BC318" i="2"/>
  <c r="BB318" i="2"/>
  <c r="BA318" i="2"/>
  <c r="AZ318" i="2"/>
  <c r="AY318" i="2"/>
  <c r="AX318" i="2"/>
  <c r="AW318" i="2"/>
  <c r="AV318" i="2"/>
  <c r="AU318" i="2"/>
  <c r="AT318" i="2"/>
  <c r="AS318" i="2"/>
  <c r="AR318" i="2"/>
  <c r="AQ318" i="2"/>
  <c r="AP318" i="2"/>
  <c r="AO318" i="2"/>
  <c r="AN318" i="2"/>
  <c r="AM318" i="2"/>
  <c r="AL318" i="2"/>
  <c r="AK318" i="2"/>
  <c r="AJ318" i="2"/>
  <c r="AI318" i="2"/>
  <c r="AH318" i="2"/>
  <c r="AG318" i="2"/>
  <c r="AF318" i="2"/>
  <c r="AE318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FZ318" i="2" s="1"/>
  <c r="I318" i="2"/>
  <c r="H318" i="2"/>
  <c r="G318" i="2"/>
  <c r="F318" i="2"/>
  <c r="E318" i="2"/>
  <c r="D318" i="2"/>
  <c r="C318" i="2"/>
  <c r="FY315" i="2"/>
  <c r="FY314" i="2"/>
  <c r="FB304" i="2"/>
  <c r="FZ303" i="2"/>
  <c r="GB303" i="2" s="1"/>
  <c r="GA301" i="2"/>
  <c r="EP301" i="2"/>
  <c r="EP315" i="2" s="1"/>
  <c r="DY301" i="2"/>
  <c r="DY315" i="2" s="1"/>
  <c r="CT301" i="2"/>
  <c r="CT315" i="2" s="1"/>
  <c r="AL301" i="2"/>
  <c r="AL315" i="2" s="1"/>
  <c r="H301" i="2"/>
  <c r="H315" i="2" s="1"/>
  <c r="GA300" i="2"/>
  <c r="GA299" i="2"/>
  <c r="FY294" i="2"/>
  <c r="GB292" i="2"/>
  <c r="GA289" i="2"/>
  <c r="GA302" i="2" s="1"/>
  <c r="FX288" i="2"/>
  <c r="FX301" i="2" s="1"/>
  <c r="FX315" i="2" s="1"/>
  <c r="FW288" i="2"/>
  <c r="FW301" i="2" s="1"/>
  <c r="FW315" i="2" s="1"/>
  <c r="FV288" i="2"/>
  <c r="FV301" i="2" s="1"/>
  <c r="FV315" i="2" s="1"/>
  <c r="FU288" i="2"/>
  <c r="FU301" i="2" s="1"/>
  <c r="FU315" i="2" s="1"/>
  <c r="FT288" i="2"/>
  <c r="FT301" i="2" s="1"/>
  <c r="FT315" i="2" s="1"/>
  <c r="FS288" i="2"/>
  <c r="FS301" i="2" s="1"/>
  <c r="FS315" i="2" s="1"/>
  <c r="FR288" i="2"/>
  <c r="FR301" i="2" s="1"/>
  <c r="FR315" i="2" s="1"/>
  <c r="FQ288" i="2"/>
  <c r="FQ301" i="2" s="1"/>
  <c r="FQ315" i="2" s="1"/>
  <c r="FP288" i="2"/>
  <c r="FP301" i="2" s="1"/>
  <c r="FP315" i="2" s="1"/>
  <c r="FO288" i="2"/>
  <c r="FO301" i="2" s="1"/>
  <c r="FO315" i="2" s="1"/>
  <c r="FN288" i="2"/>
  <c r="FN301" i="2" s="1"/>
  <c r="FN315" i="2" s="1"/>
  <c r="FM288" i="2"/>
  <c r="FM301" i="2" s="1"/>
  <c r="FM315" i="2" s="1"/>
  <c r="FL288" i="2"/>
  <c r="FL301" i="2" s="1"/>
  <c r="FL315" i="2" s="1"/>
  <c r="FK288" i="2"/>
  <c r="FK301" i="2" s="1"/>
  <c r="FK315" i="2" s="1"/>
  <c r="FJ288" i="2"/>
  <c r="FJ301" i="2" s="1"/>
  <c r="FJ315" i="2" s="1"/>
  <c r="FI288" i="2"/>
  <c r="FI301" i="2" s="1"/>
  <c r="FI315" i="2" s="1"/>
  <c r="FH288" i="2"/>
  <c r="FH301" i="2" s="1"/>
  <c r="FH315" i="2" s="1"/>
  <c r="FG288" i="2"/>
  <c r="FG301" i="2" s="1"/>
  <c r="FG315" i="2" s="1"/>
  <c r="FF288" i="2"/>
  <c r="FF301" i="2" s="1"/>
  <c r="FF315" i="2" s="1"/>
  <c r="FE288" i="2"/>
  <c r="FE301" i="2" s="1"/>
  <c r="FE315" i="2" s="1"/>
  <c r="FD288" i="2"/>
  <c r="FD301" i="2" s="1"/>
  <c r="FD315" i="2" s="1"/>
  <c r="FC288" i="2"/>
  <c r="FC301" i="2" s="1"/>
  <c r="FC315" i="2" s="1"/>
  <c r="FB288" i="2"/>
  <c r="FB301" i="2" s="1"/>
  <c r="FB315" i="2" s="1"/>
  <c r="FA288" i="2"/>
  <c r="FA301" i="2" s="1"/>
  <c r="FA315" i="2" s="1"/>
  <c r="EZ288" i="2"/>
  <c r="EZ301" i="2" s="1"/>
  <c r="EZ315" i="2" s="1"/>
  <c r="EY288" i="2"/>
  <c r="EY301" i="2" s="1"/>
  <c r="EY315" i="2" s="1"/>
  <c r="EX288" i="2"/>
  <c r="EX301" i="2" s="1"/>
  <c r="EX315" i="2" s="1"/>
  <c r="EW288" i="2"/>
  <c r="EW301" i="2" s="1"/>
  <c r="EW315" i="2" s="1"/>
  <c r="EV288" i="2"/>
  <c r="EV301" i="2" s="1"/>
  <c r="EV315" i="2" s="1"/>
  <c r="EU288" i="2"/>
  <c r="EU301" i="2" s="1"/>
  <c r="EU315" i="2" s="1"/>
  <c r="ET288" i="2"/>
  <c r="ET301" i="2" s="1"/>
  <c r="ET315" i="2" s="1"/>
  <c r="ES288" i="2"/>
  <c r="ES301" i="2" s="1"/>
  <c r="ES315" i="2" s="1"/>
  <c r="ER288" i="2"/>
  <c r="ER301" i="2" s="1"/>
  <c r="ER315" i="2" s="1"/>
  <c r="EQ288" i="2"/>
  <c r="EQ301" i="2" s="1"/>
  <c r="EQ315" i="2" s="1"/>
  <c r="EP288" i="2"/>
  <c r="EO288" i="2"/>
  <c r="EO301" i="2" s="1"/>
  <c r="EO315" i="2" s="1"/>
  <c r="EN288" i="2"/>
  <c r="EN301" i="2" s="1"/>
  <c r="EN315" i="2" s="1"/>
  <c r="EM288" i="2"/>
  <c r="EM301" i="2" s="1"/>
  <c r="EM315" i="2" s="1"/>
  <c r="EL288" i="2"/>
  <c r="EL301" i="2" s="1"/>
  <c r="EL315" i="2" s="1"/>
  <c r="EK288" i="2"/>
  <c r="EK301" i="2" s="1"/>
  <c r="EK315" i="2" s="1"/>
  <c r="EJ288" i="2"/>
  <c r="EJ301" i="2" s="1"/>
  <c r="EJ315" i="2" s="1"/>
  <c r="EI288" i="2"/>
  <c r="EI301" i="2" s="1"/>
  <c r="EI315" i="2" s="1"/>
  <c r="EH288" i="2"/>
  <c r="EH301" i="2" s="1"/>
  <c r="EH315" i="2" s="1"/>
  <c r="EG288" i="2"/>
  <c r="EG301" i="2" s="1"/>
  <c r="EG315" i="2" s="1"/>
  <c r="EF288" i="2"/>
  <c r="EF301" i="2" s="1"/>
  <c r="EF315" i="2" s="1"/>
  <c r="EE288" i="2"/>
  <c r="EE301" i="2" s="1"/>
  <c r="EE315" i="2" s="1"/>
  <c r="ED288" i="2"/>
  <c r="ED301" i="2" s="1"/>
  <c r="ED315" i="2" s="1"/>
  <c r="EC288" i="2"/>
  <c r="EC301" i="2" s="1"/>
  <c r="EC315" i="2" s="1"/>
  <c r="EB288" i="2"/>
  <c r="EB301" i="2" s="1"/>
  <c r="EB315" i="2" s="1"/>
  <c r="EA288" i="2"/>
  <c r="EA301" i="2" s="1"/>
  <c r="EA315" i="2" s="1"/>
  <c r="DZ288" i="2"/>
  <c r="DZ301" i="2" s="1"/>
  <c r="DZ315" i="2" s="1"/>
  <c r="DY288" i="2"/>
  <c r="DX288" i="2"/>
  <c r="DX301" i="2" s="1"/>
  <c r="DX315" i="2" s="1"/>
  <c r="DW288" i="2"/>
  <c r="DW301" i="2" s="1"/>
  <c r="DW315" i="2" s="1"/>
  <c r="DV288" i="2"/>
  <c r="DV301" i="2" s="1"/>
  <c r="DV315" i="2" s="1"/>
  <c r="DU288" i="2"/>
  <c r="DU301" i="2" s="1"/>
  <c r="DU315" i="2" s="1"/>
  <c r="DT288" i="2"/>
  <c r="DT301" i="2" s="1"/>
  <c r="DT315" i="2" s="1"/>
  <c r="DS288" i="2"/>
  <c r="DS301" i="2" s="1"/>
  <c r="DS315" i="2" s="1"/>
  <c r="DR288" i="2"/>
  <c r="DR301" i="2" s="1"/>
  <c r="DR315" i="2" s="1"/>
  <c r="DQ288" i="2"/>
  <c r="DQ301" i="2" s="1"/>
  <c r="DQ315" i="2" s="1"/>
  <c r="DP288" i="2"/>
  <c r="DP301" i="2" s="1"/>
  <c r="DP315" i="2" s="1"/>
  <c r="DO288" i="2"/>
  <c r="DO301" i="2" s="1"/>
  <c r="DO315" i="2" s="1"/>
  <c r="DN288" i="2"/>
  <c r="DN301" i="2" s="1"/>
  <c r="DN315" i="2" s="1"/>
  <c r="DM288" i="2"/>
  <c r="DM301" i="2" s="1"/>
  <c r="DM315" i="2" s="1"/>
  <c r="DL288" i="2"/>
  <c r="DL301" i="2" s="1"/>
  <c r="DL315" i="2" s="1"/>
  <c r="DK288" i="2"/>
  <c r="DK301" i="2" s="1"/>
  <c r="DK315" i="2" s="1"/>
  <c r="DJ288" i="2"/>
  <c r="DJ301" i="2" s="1"/>
  <c r="DJ315" i="2" s="1"/>
  <c r="DI288" i="2"/>
  <c r="DI301" i="2" s="1"/>
  <c r="DI315" i="2" s="1"/>
  <c r="DH288" i="2"/>
  <c r="DH301" i="2" s="1"/>
  <c r="DH315" i="2" s="1"/>
  <c r="DG288" i="2"/>
  <c r="DG301" i="2" s="1"/>
  <c r="DG315" i="2" s="1"/>
  <c r="DF288" i="2"/>
  <c r="DF301" i="2" s="1"/>
  <c r="DF315" i="2" s="1"/>
  <c r="DE288" i="2"/>
  <c r="DE301" i="2" s="1"/>
  <c r="DE315" i="2" s="1"/>
  <c r="DD288" i="2"/>
  <c r="DD301" i="2" s="1"/>
  <c r="DD315" i="2" s="1"/>
  <c r="DC288" i="2"/>
  <c r="DC301" i="2" s="1"/>
  <c r="DC315" i="2" s="1"/>
  <c r="DB288" i="2"/>
  <c r="DB301" i="2" s="1"/>
  <c r="DB315" i="2" s="1"/>
  <c r="DA288" i="2"/>
  <c r="DA301" i="2" s="1"/>
  <c r="DA315" i="2" s="1"/>
  <c r="CZ288" i="2"/>
  <c r="CZ301" i="2" s="1"/>
  <c r="CZ315" i="2" s="1"/>
  <c r="CY288" i="2"/>
  <c r="CY301" i="2" s="1"/>
  <c r="CY315" i="2" s="1"/>
  <c r="CX288" i="2"/>
  <c r="CX301" i="2" s="1"/>
  <c r="CX315" i="2" s="1"/>
  <c r="CW288" i="2"/>
  <c r="CW301" i="2" s="1"/>
  <c r="CW315" i="2" s="1"/>
  <c r="CV288" i="2"/>
  <c r="CV301" i="2" s="1"/>
  <c r="CV315" i="2" s="1"/>
  <c r="CU288" i="2"/>
  <c r="CU301" i="2" s="1"/>
  <c r="CU315" i="2" s="1"/>
  <c r="CT288" i="2"/>
  <c r="CS288" i="2"/>
  <c r="CS301" i="2" s="1"/>
  <c r="CS315" i="2" s="1"/>
  <c r="CR288" i="2"/>
  <c r="CR301" i="2" s="1"/>
  <c r="CR315" i="2" s="1"/>
  <c r="CQ288" i="2"/>
  <c r="CQ301" i="2" s="1"/>
  <c r="CQ315" i="2" s="1"/>
  <c r="CP288" i="2"/>
  <c r="CP301" i="2" s="1"/>
  <c r="CP315" i="2" s="1"/>
  <c r="CO288" i="2"/>
  <c r="CO301" i="2" s="1"/>
  <c r="CO315" i="2" s="1"/>
  <c r="CN288" i="2"/>
  <c r="CN301" i="2" s="1"/>
  <c r="CN315" i="2" s="1"/>
  <c r="CM288" i="2"/>
  <c r="CM301" i="2" s="1"/>
  <c r="CM315" i="2" s="1"/>
  <c r="CL288" i="2"/>
  <c r="CL301" i="2" s="1"/>
  <c r="CL315" i="2" s="1"/>
  <c r="CK288" i="2"/>
  <c r="CK301" i="2" s="1"/>
  <c r="CK315" i="2" s="1"/>
  <c r="CJ288" i="2"/>
  <c r="CJ301" i="2" s="1"/>
  <c r="CJ315" i="2" s="1"/>
  <c r="CI288" i="2"/>
  <c r="CI301" i="2" s="1"/>
  <c r="CI315" i="2" s="1"/>
  <c r="CH288" i="2"/>
  <c r="CH301" i="2" s="1"/>
  <c r="CH315" i="2" s="1"/>
  <c r="CG288" i="2"/>
  <c r="CG301" i="2" s="1"/>
  <c r="CG315" i="2" s="1"/>
  <c r="CF288" i="2"/>
  <c r="CF301" i="2" s="1"/>
  <c r="CF315" i="2" s="1"/>
  <c r="CE288" i="2"/>
  <c r="CE301" i="2" s="1"/>
  <c r="CE315" i="2" s="1"/>
  <c r="CD288" i="2"/>
  <c r="CD301" i="2" s="1"/>
  <c r="CD315" i="2" s="1"/>
  <c r="CC288" i="2"/>
  <c r="CC301" i="2" s="1"/>
  <c r="CC315" i="2" s="1"/>
  <c r="CB288" i="2"/>
  <c r="CB301" i="2" s="1"/>
  <c r="CB315" i="2" s="1"/>
  <c r="CA288" i="2"/>
  <c r="CA301" i="2" s="1"/>
  <c r="CA315" i="2" s="1"/>
  <c r="BZ288" i="2"/>
  <c r="BZ301" i="2" s="1"/>
  <c r="BZ315" i="2" s="1"/>
  <c r="BY288" i="2"/>
  <c r="BY301" i="2" s="1"/>
  <c r="BY315" i="2" s="1"/>
  <c r="BX288" i="2"/>
  <c r="BX301" i="2" s="1"/>
  <c r="BX315" i="2" s="1"/>
  <c r="BW288" i="2"/>
  <c r="BW301" i="2" s="1"/>
  <c r="BW315" i="2" s="1"/>
  <c r="BV288" i="2"/>
  <c r="BV301" i="2" s="1"/>
  <c r="BV315" i="2" s="1"/>
  <c r="BU288" i="2"/>
  <c r="BU301" i="2" s="1"/>
  <c r="BU315" i="2" s="1"/>
  <c r="BT288" i="2"/>
  <c r="BT301" i="2" s="1"/>
  <c r="BT315" i="2" s="1"/>
  <c r="BS288" i="2"/>
  <c r="BS301" i="2" s="1"/>
  <c r="BS315" i="2" s="1"/>
  <c r="BR288" i="2"/>
  <c r="BR301" i="2" s="1"/>
  <c r="BR315" i="2" s="1"/>
  <c r="BQ288" i="2"/>
  <c r="BQ301" i="2" s="1"/>
  <c r="BQ315" i="2" s="1"/>
  <c r="BP288" i="2"/>
  <c r="BP301" i="2" s="1"/>
  <c r="BP315" i="2" s="1"/>
  <c r="BO288" i="2"/>
  <c r="BO301" i="2" s="1"/>
  <c r="BO315" i="2" s="1"/>
  <c r="BN288" i="2"/>
  <c r="BN301" i="2" s="1"/>
  <c r="BN315" i="2" s="1"/>
  <c r="BM288" i="2"/>
  <c r="BM301" i="2" s="1"/>
  <c r="BM315" i="2" s="1"/>
  <c r="BL288" i="2"/>
  <c r="BL301" i="2" s="1"/>
  <c r="BL315" i="2" s="1"/>
  <c r="BK288" i="2"/>
  <c r="BK301" i="2" s="1"/>
  <c r="BK315" i="2" s="1"/>
  <c r="BJ288" i="2"/>
  <c r="BJ301" i="2" s="1"/>
  <c r="BJ315" i="2" s="1"/>
  <c r="BI288" i="2"/>
  <c r="BI301" i="2" s="1"/>
  <c r="BI315" i="2" s="1"/>
  <c r="BH288" i="2"/>
  <c r="BH301" i="2" s="1"/>
  <c r="BH315" i="2" s="1"/>
  <c r="BG288" i="2"/>
  <c r="BG301" i="2" s="1"/>
  <c r="BG315" i="2" s="1"/>
  <c r="BF288" i="2"/>
  <c r="BF301" i="2" s="1"/>
  <c r="BF315" i="2" s="1"/>
  <c r="BE288" i="2"/>
  <c r="BE301" i="2" s="1"/>
  <c r="BE315" i="2" s="1"/>
  <c r="BD288" i="2"/>
  <c r="BD301" i="2" s="1"/>
  <c r="BD315" i="2" s="1"/>
  <c r="BC288" i="2"/>
  <c r="BC301" i="2" s="1"/>
  <c r="BC315" i="2" s="1"/>
  <c r="BB288" i="2"/>
  <c r="BB301" i="2" s="1"/>
  <c r="BB315" i="2" s="1"/>
  <c r="BA288" i="2"/>
  <c r="BA301" i="2" s="1"/>
  <c r="BA315" i="2" s="1"/>
  <c r="AZ288" i="2"/>
  <c r="AZ301" i="2" s="1"/>
  <c r="AZ315" i="2" s="1"/>
  <c r="AY288" i="2"/>
  <c r="AY301" i="2" s="1"/>
  <c r="AY315" i="2" s="1"/>
  <c r="AX288" i="2"/>
  <c r="AX301" i="2" s="1"/>
  <c r="AX315" i="2" s="1"/>
  <c r="AW288" i="2"/>
  <c r="AW301" i="2" s="1"/>
  <c r="AW315" i="2" s="1"/>
  <c r="AV288" i="2"/>
  <c r="AV301" i="2" s="1"/>
  <c r="AV315" i="2" s="1"/>
  <c r="AU288" i="2"/>
  <c r="AU301" i="2" s="1"/>
  <c r="AU315" i="2" s="1"/>
  <c r="AT288" i="2"/>
  <c r="AT301" i="2" s="1"/>
  <c r="AT315" i="2" s="1"/>
  <c r="AS288" i="2"/>
  <c r="AS301" i="2" s="1"/>
  <c r="AS315" i="2" s="1"/>
  <c r="AR288" i="2"/>
  <c r="AR301" i="2" s="1"/>
  <c r="AR315" i="2" s="1"/>
  <c r="AQ288" i="2"/>
  <c r="AQ301" i="2" s="1"/>
  <c r="AQ315" i="2" s="1"/>
  <c r="AP288" i="2"/>
  <c r="AP301" i="2" s="1"/>
  <c r="AP315" i="2" s="1"/>
  <c r="AO288" i="2"/>
  <c r="AO301" i="2" s="1"/>
  <c r="AO315" i="2" s="1"/>
  <c r="AN288" i="2"/>
  <c r="AN301" i="2" s="1"/>
  <c r="AN315" i="2" s="1"/>
  <c r="AM288" i="2"/>
  <c r="AM301" i="2" s="1"/>
  <c r="AM315" i="2" s="1"/>
  <c r="AL288" i="2"/>
  <c r="AK288" i="2"/>
  <c r="AK301" i="2" s="1"/>
  <c r="AK315" i="2" s="1"/>
  <c r="AJ288" i="2"/>
  <c r="AJ301" i="2" s="1"/>
  <c r="AJ315" i="2" s="1"/>
  <c r="AI288" i="2"/>
  <c r="AI301" i="2" s="1"/>
  <c r="AI315" i="2" s="1"/>
  <c r="AH288" i="2"/>
  <c r="AH301" i="2" s="1"/>
  <c r="AH315" i="2" s="1"/>
  <c r="AG288" i="2"/>
  <c r="AG301" i="2" s="1"/>
  <c r="AG315" i="2" s="1"/>
  <c r="AF288" i="2"/>
  <c r="AF301" i="2" s="1"/>
  <c r="AF315" i="2" s="1"/>
  <c r="AE288" i="2"/>
  <c r="AE301" i="2" s="1"/>
  <c r="AE315" i="2" s="1"/>
  <c r="AD288" i="2"/>
  <c r="AD301" i="2" s="1"/>
  <c r="AD315" i="2" s="1"/>
  <c r="AC288" i="2"/>
  <c r="AC301" i="2" s="1"/>
  <c r="AC315" i="2" s="1"/>
  <c r="AB288" i="2"/>
  <c r="AB301" i="2" s="1"/>
  <c r="AB315" i="2" s="1"/>
  <c r="AA288" i="2"/>
  <c r="AA301" i="2" s="1"/>
  <c r="AA315" i="2" s="1"/>
  <c r="Z288" i="2"/>
  <c r="Z301" i="2" s="1"/>
  <c r="Z315" i="2" s="1"/>
  <c r="Y288" i="2"/>
  <c r="Y301" i="2" s="1"/>
  <c r="Y315" i="2" s="1"/>
  <c r="X288" i="2"/>
  <c r="X301" i="2" s="1"/>
  <c r="X315" i="2" s="1"/>
  <c r="W288" i="2"/>
  <c r="W301" i="2" s="1"/>
  <c r="W315" i="2" s="1"/>
  <c r="V288" i="2"/>
  <c r="V301" i="2" s="1"/>
  <c r="V315" i="2" s="1"/>
  <c r="U288" i="2"/>
  <c r="U301" i="2" s="1"/>
  <c r="U315" i="2" s="1"/>
  <c r="T288" i="2"/>
  <c r="T301" i="2" s="1"/>
  <c r="T315" i="2" s="1"/>
  <c r="S288" i="2"/>
  <c r="S301" i="2" s="1"/>
  <c r="S315" i="2" s="1"/>
  <c r="R288" i="2"/>
  <c r="R301" i="2" s="1"/>
  <c r="R315" i="2" s="1"/>
  <c r="Q288" i="2"/>
  <c r="Q301" i="2" s="1"/>
  <c r="Q315" i="2" s="1"/>
  <c r="P288" i="2"/>
  <c r="P301" i="2" s="1"/>
  <c r="P315" i="2" s="1"/>
  <c r="O288" i="2"/>
  <c r="O301" i="2" s="1"/>
  <c r="O315" i="2" s="1"/>
  <c r="N288" i="2"/>
  <c r="N301" i="2" s="1"/>
  <c r="N315" i="2" s="1"/>
  <c r="M288" i="2"/>
  <c r="M301" i="2" s="1"/>
  <c r="M315" i="2" s="1"/>
  <c r="L288" i="2"/>
  <c r="L301" i="2" s="1"/>
  <c r="L315" i="2" s="1"/>
  <c r="K288" i="2"/>
  <c r="K301" i="2" s="1"/>
  <c r="K315" i="2" s="1"/>
  <c r="J288" i="2"/>
  <c r="J301" i="2" s="1"/>
  <c r="J315" i="2" s="1"/>
  <c r="I288" i="2"/>
  <c r="I301" i="2" s="1"/>
  <c r="I315" i="2" s="1"/>
  <c r="H288" i="2"/>
  <c r="G288" i="2"/>
  <c r="G301" i="2" s="1"/>
  <c r="G315" i="2" s="1"/>
  <c r="F288" i="2"/>
  <c r="F301" i="2" s="1"/>
  <c r="F315" i="2" s="1"/>
  <c r="E288" i="2"/>
  <c r="E301" i="2" s="1"/>
  <c r="E315" i="2" s="1"/>
  <c r="D288" i="2"/>
  <c r="D301" i="2" s="1"/>
  <c r="D315" i="2" s="1"/>
  <c r="C288" i="2"/>
  <c r="C301" i="2" s="1"/>
  <c r="C315" i="2" s="1"/>
  <c r="GC286" i="2"/>
  <c r="FX259" i="2"/>
  <c r="FW259" i="2"/>
  <c r="FV259" i="2"/>
  <c r="FU259" i="2"/>
  <c r="FT259" i="2"/>
  <c r="FS259" i="2"/>
  <c r="FR259" i="2"/>
  <c r="FQ259" i="2"/>
  <c r="FP259" i="2"/>
  <c r="FO259" i="2"/>
  <c r="FN259" i="2"/>
  <c r="FM259" i="2"/>
  <c r="FL259" i="2"/>
  <c r="FK259" i="2"/>
  <c r="FH259" i="2"/>
  <c r="FG259" i="2"/>
  <c r="FF259" i="2"/>
  <c r="FE259" i="2"/>
  <c r="FD259" i="2"/>
  <c r="FC259" i="2"/>
  <c r="FB259" i="2"/>
  <c r="FA259" i="2"/>
  <c r="EZ259" i="2"/>
  <c r="EY259" i="2"/>
  <c r="EX259" i="2"/>
  <c r="EW259" i="2"/>
  <c r="EV259" i="2"/>
  <c r="EU259" i="2"/>
  <c r="ET259" i="2"/>
  <c r="ES259" i="2"/>
  <c r="ER259" i="2"/>
  <c r="EQ259" i="2"/>
  <c r="EP259" i="2"/>
  <c r="EO259" i="2"/>
  <c r="EN259" i="2"/>
  <c r="EM259" i="2"/>
  <c r="EL259" i="2"/>
  <c r="EK259" i="2"/>
  <c r="EJ259" i="2"/>
  <c r="EI259" i="2"/>
  <c r="EH259" i="2"/>
  <c r="EG259" i="2"/>
  <c r="EF259" i="2"/>
  <c r="EE259" i="2"/>
  <c r="ED259" i="2"/>
  <c r="EC259" i="2"/>
  <c r="EB259" i="2"/>
  <c r="EA259" i="2"/>
  <c r="DZ259" i="2"/>
  <c r="DY259" i="2"/>
  <c r="DX259" i="2"/>
  <c r="DW259" i="2"/>
  <c r="DV259" i="2"/>
  <c r="DU259" i="2"/>
  <c r="DT259" i="2"/>
  <c r="DS259" i="2"/>
  <c r="DR259" i="2"/>
  <c r="DP259" i="2"/>
  <c r="DO259" i="2"/>
  <c r="DM259" i="2"/>
  <c r="DL259" i="2"/>
  <c r="DK259" i="2"/>
  <c r="DJ259" i="2"/>
  <c r="DI259" i="2"/>
  <c r="DH259" i="2"/>
  <c r="DG259" i="2"/>
  <c r="DF259" i="2"/>
  <c r="DE259" i="2"/>
  <c r="DD259" i="2"/>
  <c r="DC259" i="2"/>
  <c r="DB259" i="2"/>
  <c r="DA259" i="2"/>
  <c r="CZ259" i="2"/>
  <c r="CY259" i="2"/>
  <c r="CX259" i="2"/>
  <c r="CW259" i="2"/>
  <c r="CV259" i="2"/>
  <c r="CU259" i="2"/>
  <c r="CT259" i="2"/>
  <c r="CS259" i="2"/>
  <c r="CR259" i="2"/>
  <c r="CQ259" i="2"/>
  <c r="CP259" i="2"/>
  <c r="CO259" i="2"/>
  <c r="CN259" i="2"/>
  <c r="CM259" i="2"/>
  <c r="CL259" i="2"/>
  <c r="CK259" i="2"/>
  <c r="CJ259" i="2"/>
  <c r="CI259" i="2"/>
  <c r="CH259" i="2"/>
  <c r="CG259" i="2"/>
  <c r="CF259" i="2"/>
  <c r="CE259" i="2"/>
  <c r="CD259" i="2"/>
  <c r="CC259" i="2"/>
  <c r="CB259" i="2"/>
  <c r="CA259" i="2"/>
  <c r="BZ259" i="2"/>
  <c r="BY259" i="2"/>
  <c r="BX259" i="2"/>
  <c r="BW259" i="2"/>
  <c r="BV259" i="2"/>
  <c r="BU259" i="2"/>
  <c r="BT259" i="2"/>
  <c r="BS259" i="2"/>
  <c r="BR259" i="2"/>
  <c r="BQ259" i="2"/>
  <c r="BP259" i="2"/>
  <c r="BO259" i="2"/>
  <c r="BN259" i="2"/>
  <c r="BM259" i="2"/>
  <c r="BL259" i="2"/>
  <c r="BK259" i="2"/>
  <c r="BJ259" i="2"/>
  <c r="BI259" i="2"/>
  <c r="BH259" i="2"/>
  <c r="BG259" i="2"/>
  <c r="BF259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FZ239" i="2"/>
  <c r="FZ229" i="2"/>
  <c r="Y212" i="2"/>
  <c r="C209" i="2"/>
  <c r="C207" i="2"/>
  <c r="FX199" i="2"/>
  <c r="FW199" i="2"/>
  <c r="FV199" i="2"/>
  <c r="FU199" i="2"/>
  <c r="FT199" i="2"/>
  <c r="FS199" i="2"/>
  <c r="FR199" i="2"/>
  <c r="FQ199" i="2"/>
  <c r="FP199" i="2"/>
  <c r="FO199" i="2"/>
  <c r="FN199" i="2"/>
  <c r="FM199" i="2"/>
  <c r="FL199" i="2"/>
  <c r="FK199" i="2"/>
  <c r="FJ199" i="2"/>
  <c r="FI199" i="2"/>
  <c r="FH199" i="2"/>
  <c r="FG199" i="2"/>
  <c r="FF199" i="2"/>
  <c r="FE199" i="2"/>
  <c r="FD199" i="2"/>
  <c r="FC199" i="2"/>
  <c r="FB199" i="2"/>
  <c r="FA199" i="2"/>
  <c r="EZ199" i="2"/>
  <c r="EY199" i="2"/>
  <c r="EX199" i="2"/>
  <c r="EW199" i="2"/>
  <c r="EV199" i="2"/>
  <c r="EU199" i="2"/>
  <c r="ET199" i="2"/>
  <c r="ES199" i="2"/>
  <c r="ER199" i="2"/>
  <c r="EQ199" i="2"/>
  <c r="EP199" i="2"/>
  <c r="EO199" i="2"/>
  <c r="EN199" i="2"/>
  <c r="EM199" i="2"/>
  <c r="EL199" i="2"/>
  <c r="EK199" i="2"/>
  <c r="EJ199" i="2"/>
  <c r="EI199" i="2"/>
  <c r="EH199" i="2"/>
  <c r="EG199" i="2"/>
  <c r="EF199" i="2"/>
  <c r="EE199" i="2"/>
  <c r="ED199" i="2"/>
  <c r="EC199" i="2"/>
  <c r="EB199" i="2"/>
  <c r="EA199" i="2"/>
  <c r="DZ199" i="2"/>
  <c r="DY199" i="2"/>
  <c r="DX199" i="2"/>
  <c r="DW199" i="2"/>
  <c r="DV199" i="2"/>
  <c r="DU199" i="2"/>
  <c r="DT199" i="2"/>
  <c r="DS199" i="2"/>
  <c r="DR199" i="2"/>
  <c r="DQ199" i="2"/>
  <c r="DP199" i="2"/>
  <c r="DO199" i="2"/>
  <c r="DN199" i="2"/>
  <c r="DM199" i="2"/>
  <c r="DL199" i="2"/>
  <c r="DK199" i="2"/>
  <c r="DJ199" i="2"/>
  <c r="DI199" i="2"/>
  <c r="DH199" i="2"/>
  <c r="DG199" i="2"/>
  <c r="DF199" i="2"/>
  <c r="DE199" i="2"/>
  <c r="DD199" i="2"/>
  <c r="DC199" i="2"/>
  <c r="DB199" i="2"/>
  <c r="DA199" i="2"/>
  <c r="CZ199" i="2"/>
  <c r="CY199" i="2"/>
  <c r="CX199" i="2"/>
  <c r="CW199" i="2"/>
  <c r="CV199" i="2"/>
  <c r="CU199" i="2"/>
  <c r="CT199" i="2"/>
  <c r="CS199" i="2"/>
  <c r="CR199" i="2"/>
  <c r="CQ199" i="2"/>
  <c r="CP199" i="2"/>
  <c r="CO199" i="2"/>
  <c r="CN199" i="2"/>
  <c r="CM199" i="2"/>
  <c r="CL199" i="2"/>
  <c r="CK199" i="2"/>
  <c r="CJ199" i="2"/>
  <c r="CI199" i="2"/>
  <c r="CH199" i="2"/>
  <c r="CG199" i="2"/>
  <c r="CF199" i="2"/>
  <c r="CE199" i="2"/>
  <c r="CD199" i="2"/>
  <c r="CC199" i="2"/>
  <c r="CB199" i="2"/>
  <c r="CA199" i="2"/>
  <c r="BZ199" i="2"/>
  <c r="BY199" i="2"/>
  <c r="BX199" i="2"/>
  <c r="BW199" i="2"/>
  <c r="BV199" i="2"/>
  <c r="BU199" i="2"/>
  <c r="BT199" i="2"/>
  <c r="BS199" i="2"/>
  <c r="BR199" i="2"/>
  <c r="BQ199" i="2"/>
  <c r="BP199" i="2"/>
  <c r="BO199" i="2"/>
  <c r="BN199" i="2"/>
  <c r="BM199" i="2"/>
  <c r="BL199" i="2"/>
  <c r="BK199" i="2"/>
  <c r="BJ199" i="2"/>
  <c r="BI199" i="2"/>
  <c r="BH199" i="2"/>
  <c r="BG199" i="2"/>
  <c r="BF199" i="2"/>
  <c r="BE199" i="2"/>
  <c r="BD199" i="2"/>
  <c r="BC199" i="2"/>
  <c r="BB199" i="2"/>
  <c r="BA199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GA181" i="2"/>
  <c r="FX172" i="2"/>
  <c r="FW172" i="2"/>
  <c r="FV172" i="2"/>
  <c r="FU172" i="2"/>
  <c r="FT172" i="2"/>
  <c r="FS172" i="2"/>
  <c r="FR172" i="2"/>
  <c r="FQ172" i="2"/>
  <c r="FP172" i="2"/>
  <c r="FO172" i="2"/>
  <c r="FN172" i="2"/>
  <c r="FM172" i="2"/>
  <c r="FL172" i="2"/>
  <c r="FK172" i="2"/>
  <c r="FJ172" i="2"/>
  <c r="FI172" i="2"/>
  <c r="FH172" i="2"/>
  <c r="FG172" i="2"/>
  <c r="FF172" i="2"/>
  <c r="FE172" i="2"/>
  <c r="FD172" i="2"/>
  <c r="FC172" i="2"/>
  <c r="FB172" i="2"/>
  <c r="FA172" i="2"/>
  <c r="EZ172" i="2"/>
  <c r="EY172" i="2"/>
  <c r="EX172" i="2"/>
  <c r="EW172" i="2"/>
  <c r="EV172" i="2"/>
  <c r="EU172" i="2"/>
  <c r="ET172" i="2"/>
  <c r="ES172" i="2"/>
  <c r="ER172" i="2"/>
  <c r="EQ172" i="2"/>
  <c r="EP172" i="2"/>
  <c r="EO172" i="2"/>
  <c r="EN172" i="2"/>
  <c r="EM172" i="2"/>
  <c r="EL172" i="2"/>
  <c r="EK172" i="2"/>
  <c r="EJ172" i="2"/>
  <c r="EI172" i="2"/>
  <c r="EH172" i="2"/>
  <c r="EG172" i="2"/>
  <c r="EF172" i="2"/>
  <c r="EE172" i="2"/>
  <c r="ED172" i="2"/>
  <c r="EC172" i="2"/>
  <c r="EB172" i="2"/>
  <c r="EA172" i="2"/>
  <c r="DZ172" i="2"/>
  <c r="DY172" i="2"/>
  <c r="DX172" i="2"/>
  <c r="DW172" i="2"/>
  <c r="DV172" i="2"/>
  <c r="DU172" i="2"/>
  <c r="DT172" i="2"/>
  <c r="DS172" i="2"/>
  <c r="DR172" i="2"/>
  <c r="DQ172" i="2"/>
  <c r="DP172" i="2"/>
  <c r="DO172" i="2"/>
  <c r="DN172" i="2"/>
  <c r="DM172" i="2"/>
  <c r="DL172" i="2"/>
  <c r="DK172" i="2"/>
  <c r="DJ172" i="2"/>
  <c r="DI172" i="2"/>
  <c r="DH172" i="2"/>
  <c r="DG172" i="2"/>
  <c r="DF172" i="2"/>
  <c r="DE172" i="2"/>
  <c r="DD172" i="2"/>
  <c r="DC172" i="2"/>
  <c r="DB172" i="2"/>
  <c r="DA172" i="2"/>
  <c r="CZ172" i="2"/>
  <c r="CY172" i="2"/>
  <c r="CX172" i="2"/>
  <c r="CW172" i="2"/>
  <c r="CV172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C169" i="2"/>
  <c r="FX168" i="2"/>
  <c r="FW168" i="2"/>
  <c r="FV168" i="2"/>
  <c r="FU168" i="2"/>
  <c r="FT168" i="2"/>
  <c r="FS168" i="2"/>
  <c r="FR168" i="2"/>
  <c r="FQ168" i="2"/>
  <c r="FP168" i="2"/>
  <c r="FO168" i="2"/>
  <c r="FN168" i="2"/>
  <c r="FM168" i="2"/>
  <c r="FL168" i="2"/>
  <c r="FK168" i="2"/>
  <c r="FJ168" i="2"/>
  <c r="FI168" i="2"/>
  <c r="FH168" i="2"/>
  <c r="FG168" i="2"/>
  <c r="FF168" i="2"/>
  <c r="FE168" i="2"/>
  <c r="FD168" i="2"/>
  <c r="FC168" i="2"/>
  <c r="FB168" i="2"/>
  <c r="FA168" i="2"/>
  <c r="EZ168" i="2"/>
  <c r="EY168" i="2"/>
  <c r="EX168" i="2"/>
  <c r="EW168" i="2"/>
  <c r="EV168" i="2"/>
  <c r="EU168" i="2"/>
  <c r="ET168" i="2"/>
  <c r="ES168" i="2"/>
  <c r="ER168" i="2"/>
  <c r="EQ168" i="2"/>
  <c r="EP168" i="2"/>
  <c r="EO168" i="2"/>
  <c r="EN168" i="2"/>
  <c r="EM168" i="2"/>
  <c r="EL168" i="2"/>
  <c r="EK168" i="2"/>
  <c r="EJ168" i="2"/>
  <c r="EI168" i="2"/>
  <c r="EH168" i="2"/>
  <c r="EG168" i="2"/>
  <c r="EF168" i="2"/>
  <c r="EE168" i="2"/>
  <c r="ED168" i="2"/>
  <c r="EC168" i="2"/>
  <c r="EB168" i="2"/>
  <c r="EA168" i="2"/>
  <c r="DZ168" i="2"/>
  <c r="DY168" i="2"/>
  <c r="DX168" i="2"/>
  <c r="DW168" i="2"/>
  <c r="DV168" i="2"/>
  <c r="DU168" i="2"/>
  <c r="DT168" i="2"/>
  <c r="DS168" i="2"/>
  <c r="DR168" i="2"/>
  <c r="DQ168" i="2"/>
  <c r="DP168" i="2"/>
  <c r="DO168" i="2"/>
  <c r="DN168" i="2"/>
  <c r="DM168" i="2"/>
  <c r="DL168" i="2"/>
  <c r="DK168" i="2"/>
  <c r="DJ168" i="2"/>
  <c r="DI168" i="2"/>
  <c r="DH168" i="2"/>
  <c r="DG168" i="2"/>
  <c r="DF168" i="2"/>
  <c r="DE168" i="2"/>
  <c r="DD168" i="2"/>
  <c r="DC168" i="2"/>
  <c r="DB168" i="2"/>
  <c r="DA168" i="2"/>
  <c r="CZ168" i="2"/>
  <c r="CY168" i="2"/>
  <c r="CX168" i="2"/>
  <c r="CW168" i="2"/>
  <c r="CV168" i="2"/>
  <c r="CU168" i="2"/>
  <c r="CT168" i="2"/>
  <c r="CS168" i="2"/>
  <c r="CR168" i="2"/>
  <c r="CQ168" i="2"/>
  <c r="CP168" i="2"/>
  <c r="CO168" i="2"/>
  <c r="CN168" i="2"/>
  <c r="CM168" i="2"/>
  <c r="CL168" i="2"/>
  <c r="CK168" i="2"/>
  <c r="CJ168" i="2"/>
  <c r="CI168" i="2"/>
  <c r="CH168" i="2"/>
  <c r="CG168" i="2"/>
  <c r="CF168" i="2"/>
  <c r="CE168" i="2"/>
  <c r="CD168" i="2"/>
  <c r="CC168" i="2"/>
  <c r="CB168" i="2"/>
  <c r="CA168" i="2"/>
  <c r="BZ168" i="2"/>
  <c r="BY168" i="2"/>
  <c r="BX168" i="2"/>
  <c r="BW168" i="2"/>
  <c r="BV168" i="2"/>
  <c r="BU168" i="2"/>
  <c r="BT168" i="2"/>
  <c r="BS168" i="2"/>
  <c r="BR168" i="2"/>
  <c r="BQ168" i="2"/>
  <c r="BP168" i="2"/>
  <c r="BO168" i="2"/>
  <c r="BN168" i="2"/>
  <c r="BM168" i="2"/>
  <c r="BL168" i="2"/>
  <c r="BK168" i="2"/>
  <c r="BJ168" i="2"/>
  <c r="BI168" i="2"/>
  <c r="BH168" i="2"/>
  <c r="BG168" i="2"/>
  <c r="BF168" i="2"/>
  <c r="BE168" i="2"/>
  <c r="BD168" i="2"/>
  <c r="BC168" i="2"/>
  <c r="BB168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FX162" i="2"/>
  <c r="FW162" i="2"/>
  <c r="FV162" i="2"/>
  <c r="FU162" i="2"/>
  <c r="FT162" i="2"/>
  <c r="FS162" i="2"/>
  <c r="FR162" i="2"/>
  <c r="FQ162" i="2"/>
  <c r="FP162" i="2"/>
  <c r="FO162" i="2"/>
  <c r="FN162" i="2"/>
  <c r="FM162" i="2"/>
  <c r="FL162" i="2"/>
  <c r="FK162" i="2"/>
  <c r="FJ162" i="2"/>
  <c r="FI162" i="2"/>
  <c r="FH162" i="2"/>
  <c r="FG162" i="2"/>
  <c r="FF162" i="2"/>
  <c r="FE162" i="2"/>
  <c r="FD162" i="2"/>
  <c r="FC162" i="2"/>
  <c r="FB162" i="2"/>
  <c r="FA162" i="2"/>
  <c r="EZ162" i="2"/>
  <c r="EY162" i="2"/>
  <c r="EX162" i="2"/>
  <c r="EW162" i="2"/>
  <c r="EV162" i="2"/>
  <c r="EU162" i="2"/>
  <c r="ET162" i="2"/>
  <c r="ES162" i="2"/>
  <c r="ER162" i="2"/>
  <c r="EQ162" i="2"/>
  <c r="EP162" i="2"/>
  <c r="EO162" i="2"/>
  <c r="EN162" i="2"/>
  <c r="EM162" i="2"/>
  <c r="EL162" i="2"/>
  <c r="EK162" i="2"/>
  <c r="EJ162" i="2"/>
  <c r="EI162" i="2"/>
  <c r="EH162" i="2"/>
  <c r="EG162" i="2"/>
  <c r="EF162" i="2"/>
  <c r="EE162" i="2"/>
  <c r="ED162" i="2"/>
  <c r="EC162" i="2"/>
  <c r="EB162" i="2"/>
  <c r="EA162" i="2"/>
  <c r="DZ162" i="2"/>
  <c r="DY162" i="2"/>
  <c r="DX162" i="2"/>
  <c r="DW162" i="2"/>
  <c r="DV162" i="2"/>
  <c r="DU162" i="2"/>
  <c r="DT162" i="2"/>
  <c r="DS162" i="2"/>
  <c r="DR162" i="2"/>
  <c r="DQ162" i="2"/>
  <c r="DP162" i="2"/>
  <c r="DO162" i="2"/>
  <c r="DN162" i="2"/>
  <c r="DM162" i="2"/>
  <c r="DL162" i="2"/>
  <c r="DK162" i="2"/>
  <c r="DJ162" i="2"/>
  <c r="DI162" i="2"/>
  <c r="DH162" i="2"/>
  <c r="DG162" i="2"/>
  <c r="DF162" i="2"/>
  <c r="DE162" i="2"/>
  <c r="DD162" i="2"/>
  <c r="DC162" i="2"/>
  <c r="DB162" i="2"/>
  <c r="DA162" i="2"/>
  <c r="CZ162" i="2"/>
  <c r="CY162" i="2"/>
  <c r="CX162" i="2"/>
  <c r="CW162" i="2"/>
  <c r="CV162" i="2"/>
  <c r="CU162" i="2"/>
  <c r="CT162" i="2"/>
  <c r="CS162" i="2"/>
  <c r="CR162" i="2"/>
  <c r="CQ162" i="2"/>
  <c r="CP162" i="2"/>
  <c r="CO162" i="2"/>
  <c r="CN162" i="2"/>
  <c r="CM162" i="2"/>
  <c r="CL162" i="2"/>
  <c r="CK162" i="2"/>
  <c r="CJ162" i="2"/>
  <c r="CI162" i="2"/>
  <c r="CH162" i="2"/>
  <c r="CG162" i="2"/>
  <c r="CF162" i="2"/>
  <c r="CE162" i="2"/>
  <c r="CD162" i="2"/>
  <c r="CC162" i="2"/>
  <c r="CB162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FX140" i="2"/>
  <c r="FL140" i="2"/>
  <c r="FC140" i="2"/>
  <c r="ER140" i="2"/>
  <c r="EQ140" i="2"/>
  <c r="DP140" i="2"/>
  <c r="CV140" i="2"/>
  <c r="CU140" i="2"/>
  <c r="BW140" i="2"/>
  <c r="BT140" i="2"/>
  <c r="BH140" i="2"/>
  <c r="AB140" i="2"/>
  <c r="AA140" i="2"/>
  <c r="O140" i="2"/>
  <c r="FM138" i="2"/>
  <c r="FA138" i="2"/>
  <c r="EW138" i="2"/>
  <c r="ER138" i="2"/>
  <c r="EP138" i="2"/>
  <c r="EK138" i="2"/>
  <c r="ED138" i="2"/>
  <c r="EC138" i="2"/>
  <c r="DY138" i="2"/>
  <c r="DQ138" i="2"/>
  <c r="DE138" i="2"/>
  <c r="DA138" i="2"/>
  <c r="CV138" i="2"/>
  <c r="CS138" i="2"/>
  <c r="CO138" i="2"/>
  <c r="BV138" i="2"/>
  <c r="BU138" i="2"/>
  <c r="BJ138" i="2"/>
  <c r="BE138" i="2"/>
  <c r="AW138" i="2"/>
  <c r="AS138" i="2"/>
  <c r="AG138" i="2"/>
  <c r="AB138" i="2"/>
  <c r="Z138" i="2"/>
  <c r="N138" i="2"/>
  <c r="FX137" i="2"/>
  <c r="FW137" i="2"/>
  <c r="FV137" i="2"/>
  <c r="FU137" i="2"/>
  <c r="FT137" i="2"/>
  <c r="FS137" i="2"/>
  <c r="FR137" i="2"/>
  <c r="FQ137" i="2"/>
  <c r="FP137" i="2"/>
  <c r="FO137" i="2"/>
  <c r="FN137" i="2"/>
  <c r="FM137" i="2"/>
  <c r="FL137" i="2"/>
  <c r="FK137" i="2"/>
  <c r="FJ137" i="2"/>
  <c r="FI137" i="2"/>
  <c r="FH137" i="2"/>
  <c r="FG137" i="2"/>
  <c r="FF137" i="2"/>
  <c r="FE137" i="2"/>
  <c r="FD137" i="2"/>
  <c r="FC137" i="2"/>
  <c r="FB137" i="2"/>
  <c r="FA137" i="2"/>
  <c r="EZ137" i="2"/>
  <c r="EY137" i="2"/>
  <c r="EX137" i="2"/>
  <c r="EW137" i="2"/>
  <c r="EV137" i="2"/>
  <c r="EU137" i="2"/>
  <c r="ET137" i="2"/>
  <c r="ES137" i="2"/>
  <c r="ER137" i="2"/>
  <c r="EQ137" i="2"/>
  <c r="EP137" i="2"/>
  <c r="EO137" i="2"/>
  <c r="EN137" i="2"/>
  <c r="EM137" i="2"/>
  <c r="EL137" i="2"/>
  <c r="EK137" i="2"/>
  <c r="EJ137" i="2"/>
  <c r="EI137" i="2"/>
  <c r="EH137" i="2"/>
  <c r="EG137" i="2"/>
  <c r="EF137" i="2"/>
  <c r="EE137" i="2"/>
  <c r="ED137" i="2"/>
  <c r="EC137" i="2"/>
  <c r="EB137" i="2"/>
  <c r="EA137" i="2"/>
  <c r="DZ137" i="2"/>
  <c r="DY137" i="2"/>
  <c r="DX137" i="2"/>
  <c r="DW137" i="2"/>
  <c r="DV137" i="2"/>
  <c r="DU137" i="2"/>
  <c r="DT137" i="2"/>
  <c r="DS137" i="2"/>
  <c r="DR137" i="2"/>
  <c r="DQ137" i="2"/>
  <c r="DP137" i="2"/>
  <c r="DO137" i="2"/>
  <c r="DN137" i="2"/>
  <c r="DM137" i="2"/>
  <c r="DL137" i="2"/>
  <c r="DK137" i="2"/>
  <c r="DJ137" i="2"/>
  <c r="DI137" i="2"/>
  <c r="DH137" i="2"/>
  <c r="DG137" i="2"/>
  <c r="DF137" i="2"/>
  <c r="DE137" i="2"/>
  <c r="DD137" i="2"/>
  <c r="DC137" i="2"/>
  <c r="DB137" i="2"/>
  <c r="DA137" i="2"/>
  <c r="CZ137" i="2"/>
  <c r="CY137" i="2"/>
  <c r="CX137" i="2"/>
  <c r="CW137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FX135" i="2"/>
  <c r="FX185" i="2" s="1"/>
  <c r="FW135" i="2"/>
  <c r="FV135" i="2"/>
  <c r="FU135" i="2"/>
  <c r="FU185" i="2" s="1"/>
  <c r="FT135" i="2"/>
  <c r="FT185" i="2" s="1"/>
  <c r="FS135" i="2"/>
  <c r="FS185" i="2" s="1"/>
  <c r="FR135" i="2"/>
  <c r="FR185" i="2" s="1"/>
  <c r="FQ135" i="2"/>
  <c r="FQ185" i="2" s="1"/>
  <c r="FP135" i="2"/>
  <c r="FP185" i="2" s="1"/>
  <c r="FO135" i="2"/>
  <c r="FO185" i="2" s="1"/>
  <c r="FN135" i="2"/>
  <c r="FN185" i="2" s="1"/>
  <c r="FM135" i="2"/>
  <c r="FM185" i="2" s="1"/>
  <c r="FL135" i="2"/>
  <c r="FL185" i="2" s="1"/>
  <c r="FK135" i="2"/>
  <c r="FJ135" i="2"/>
  <c r="FI135" i="2"/>
  <c r="FI185" i="2" s="1"/>
  <c r="FH135" i="2"/>
  <c r="FH185" i="2" s="1"/>
  <c r="FG135" i="2"/>
  <c r="FG185" i="2" s="1"/>
  <c r="FF135" i="2"/>
  <c r="FF185" i="2" s="1"/>
  <c r="FE135" i="2"/>
  <c r="FE185" i="2" s="1"/>
  <c r="FD135" i="2"/>
  <c r="FD185" i="2" s="1"/>
  <c r="FC135" i="2"/>
  <c r="FC185" i="2" s="1"/>
  <c r="FB135" i="2"/>
  <c r="FB185" i="2" s="1"/>
  <c r="FA135" i="2"/>
  <c r="FA185" i="2" s="1"/>
  <c r="EZ135" i="2"/>
  <c r="EY135" i="2"/>
  <c r="EX135" i="2"/>
  <c r="EW135" i="2"/>
  <c r="EW185" i="2" s="1"/>
  <c r="EV135" i="2"/>
  <c r="EV185" i="2" s="1"/>
  <c r="EU135" i="2"/>
  <c r="EU185" i="2" s="1"/>
  <c r="ET135" i="2"/>
  <c r="ET185" i="2" s="1"/>
  <c r="ES135" i="2"/>
  <c r="ES185" i="2" s="1"/>
  <c r="ER135" i="2"/>
  <c r="ER185" i="2" s="1"/>
  <c r="EQ135" i="2"/>
  <c r="EQ185" i="2" s="1"/>
  <c r="EP135" i="2"/>
  <c r="EP185" i="2" s="1"/>
  <c r="EO135" i="2"/>
  <c r="EO185" i="2" s="1"/>
  <c r="EN135" i="2"/>
  <c r="EN185" i="2" s="1"/>
  <c r="EM135" i="2"/>
  <c r="EL135" i="2"/>
  <c r="EK135" i="2"/>
  <c r="EK185" i="2" s="1"/>
  <c r="EJ135" i="2"/>
  <c r="EJ185" i="2" s="1"/>
  <c r="EI135" i="2"/>
  <c r="EI185" i="2" s="1"/>
  <c r="EH135" i="2"/>
  <c r="EH185" i="2" s="1"/>
  <c r="EG135" i="2"/>
  <c r="EG185" i="2" s="1"/>
  <c r="EF135" i="2"/>
  <c r="EF185" i="2" s="1"/>
  <c r="EE135" i="2"/>
  <c r="EE185" i="2" s="1"/>
  <c r="ED135" i="2"/>
  <c r="ED185" i="2" s="1"/>
  <c r="EC135" i="2"/>
  <c r="EC185" i="2" s="1"/>
  <c r="EB135" i="2"/>
  <c r="EB185" i="2" s="1"/>
  <c r="EA135" i="2"/>
  <c r="DZ135" i="2"/>
  <c r="DY135" i="2"/>
  <c r="DY185" i="2" s="1"/>
  <c r="DX135" i="2"/>
  <c r="DX185" i="2" s="1"/>
  <c r="DW135" i="2"/>
  <c r="DW185" i="2" s="1"/>
  <c r="DV135" i="2"/>
  <c r="DV185" i="2" s="1"/>
  <c r="DU135" i="2"/>
  <c r="DU185" i="2" s="1"/>
  <c r="DT135" i="2"/>
  <c r="DT185" i="2" s="1"/>
  <c r="DS135" i="2"/>
  <c r="DS185" i="2" s="1"/>
  <c r="DR135" i="2"/>
  <c r="DR185" i="2" s="1"/>
  <c r="DQ135" i="2"/>
  <c r="DQ185" i="2" s="1"/>
  <c r="DP135" i="2"/>
  <c r="DP185" i="2" s="1"/>
  <c r="DO135" i="2"/>
  <c r="DN135" i="2"/>
  <c r="DM135" i="2"/>
  <c r="DM185" i="2" s="1"/>
  <c r="DL135" i="2"/>
  <c r="DL185" i="2" s="1"/>
  <c r="DK135" i="2"/>
  <c r="DK185" i="2" s="1"/>
  <c r="DJ135" i="2"/>
  <c r="DJ185" i="2" s="1"/>
  <c r="DI135" i="2"/>
  <c r="DI185" i="2" s="1"/>
  <c r="DH135" i="2"/>
  <c r="DH185" i="2" s="1"/>
  <c r="DG135" i="2"/>
  <c r="DG185" i="2" s="1"/>
  <c r="DF135" i="2"/>
  <c r="DF185" i="2" s="1"/>
  <c r="DE135" i="2"/>
  <c r="DE185" i="2" s="1"/>
  <c r="DD135" i="2"/>
  <c r="DD185" i="2" s="1"/>
  <c r="DC135" i="2"/>
  <c r="DB135" i="2"/>
  <c r="DA135" i="2"/>
  <c r="DA185" i="2" s="1"/>
  <c r="CZ135" i="2"/>
  <c r="CZ185" i="2" s="1"/>
  <c r="CY135" i="2"/>
  <c r="CY185" i="2" s="1"/>
  <c r="CX135" i="2"/>
  <c r="CX185" i="2" s="1"/>
  <c r="CW135" i="2"/>
  <c r="CW185" i="2" s="1"/>
  <c r="CV135" i="2"/>
  <c r="CV185" i="2" s="1"/>
  <c r="CU135" i="2"/>
  <c r="CU185" i="2" s="1"/>
  <c r="CT135" i="2"/>
  <c r="CT185" i="2" s="1"/>
  <c r="CS135" i="2"/>
  <c r="CS185" i="2" s="1"/>
  <c r="CR135" i="2"/>
  <c r="CR185" i="2" s="1"/>
  <c r="CQ135" i="2"/>
  <c r="CP135" i="2"/>
  <c r="CO135" i="2"/>
  <c r="CO185" i="2" s="1"/>
  <c r="CN135" i="2"/>
  <c r="CN185" i="2" s="1"/>
  <c r="CM135" i="2"/>
  <c r="CM185" i="2" s="1"/>
  <c r="CL135" i="2"/>
  <c r="CL185" i="2" s="1"/>
  <c r="CK135" i="2"/>
  <c r="CK185" i="2" s="1"/>
  <c r="CJ135" i="2"/>
  <c r="CJ185" i="2" s="1"/>
  <c r="CI135" i="2"/>
  <c r="CI185" i="2" s="1"/>
  <c r="CH135" i="2"/>
  <c r="CH185" i="2" s="1"/>
  <c r="CG135" i="2"/>
  <c r="CG185" i="2" s="1"/>
  <c r="CF135" i="2"/>
  <c r="CF185" i="2" s="1"/>
  <c r="CE135" i="2"/>
  <c r="CD135" i="2"/>
  <c r="CC135" i="2"/>
  <c r="CC185" i="2" s="1"/>
  <c r="CB135" i="2"/>
  <c r="CB185" i="2" s="1"/>
  <c r="CA135" i="2"/>
  <c r="CA185" i="2" s="1"/>
  <c r="BZ135" i="2"/>
  <c r="BZ185" i="2" s="1"/>
  <c r="BY135" i="2"/>
  <c r="BY185" i="2" s="1"/>
  <c r="BX135" i="2"/>
  <c r="BX185" i="2" s="1"/>
  <c r="BW135" i="2"/>
  <c r="BW185" i="2" s="1"/>
  <c r="BV135" i="2"/>
  <c r="BV185" i="2" s="1"/>
  <c r="BU135" i="2"/>
  <c r="BU185" i="2" s="1"/>
  <c r="BT135" i="2"/>
  <c r="BT185" i="2" s="1"/>
  <c r="BS135" i="2"/>
  <c r="BR135" i="2"/>
  <c r="BQ135" i="2"/>
  <c r="BQ185" i="2" s="1"/>
  <c r="BP135" i="2"/>
  <c r="BP185" i="2" s="1"/>
  <c r="BO135" i="2"/>
  <c r="BO185" i="2" s="1"/>
  <c r="BN135" i="2"/>
  <c r="BN185" i="2" s="1"/>
  <c r="BM135" i="2"/>
  <c r="BM185" i="2" s="1"/>
  <c r="BL135" i="2"/>
  <c r="BL185" i="2" s="1"/>
  <c r="BK135" i="2"/>
  <c r="BK185" i="2" s="1"/>
  <c r="BJ135" i="2"/>
  <c r="BJ185" i="2" s="1"/>
  <c r="BI135" i="2"/>
  <c r="BH135" i="2"/>
  <c r="BH185" i="2" s="1"/>
  <c r="BG135" i="2"/>
  <c r="BF135" i="2"/>
  <c r="BE135" i="2"/>
  <c r="BE185" i="2" s="1"/>
  <c r="BD135" i="2"/>
  <c r="BD185" i="2" s="1"/>
  <c r="BC135" i="2"/>
  <c r="BC185" i="2" s="1"/>
  <c r="BB135" i="2"/>
  <c r="BB185" i="2" s="1"/>
  <c r="BA135" i="2"/>
  <c r="BA185" i="2" s="1"/>
  <c r="AZ135" i="2"/>
  <c r="AZ185" i="2" s="1"/>
  <c r="AY135" i="2"/>
  <c r="AY185" i="2" s="1"/>
  <c r="AX135" i="2"/>
  <c r="AX185" i="2" s="1"/>
  <c r="AW135" i="2"/>
  <c r="AW185" i="2" s="1"/>
  <c r="AV135" i="2"/>
  <c r="AV185" i="2" s="1"/>
  <c r="AU135" i="2"/>
  <c r="AT135" i="2"/>
  <c r="AS135" i="2"/>
  <c r="AS185" i="2" s="1"/>
  <c r="AR135" i="2"/>
  <c r="AR185" i="2" s="1"/>
  <c r="AQ135" i="2"/>
  <c r="AQ185" i="2" s="1"/>
  <c r="AP135" i="2"/>
  <c r="AP185" i="2" s="1"/>
  <c r="AO135" i="2"/>
  <c r="AO185" i="2" s="1"/>
  <c r="AN135" i="2"/>
  <c r="AN185" i="2" s="1"/>
  <c r="AM135" i="2"/>
  <c r="AM185" i="2" s="1"/>
  <c r="AL135" i="2"/>
  <c r="AL185" i="2" s="1"/>
  <c r="AK135" i="2"/>
  <c r="AK185" i="2" s="1"/>
  <c r="AJ135" i="2"/>
  <c r="AJ185" i="2" s="1"/>
  <c r="AI135" i="2"/>
  <c r="AH135" i="2"/>
  <c r="AG135" i="2"/>
  <c r="AG185" i="2" s="1"/>
  <c r="AF135" i="2"/>
  <c r="AF185" i="2" s="1"/>
  <c r="AE135" i="2"/>
  <c r="AE185" i="2" s="1"/>
  <c r="AD135" i="2"/>
  <c r="AD185" i="2" s="1"/>
  <c r="AC135" i="2"/>
  <c r="AC185" i="2" s="1"/>
  <c r="AB135" i="2"/>
  <c r="AB185" i="2" s="1"/>
  <c r="AA135" i="2"/>
  <c r="AA185" i="2" s="1"/>
  <c r="Z135" i="2"/>
  <c r="Z185" i="2" s="1"/>
  <c r="Y135" i="2"/>
  <c r="Y185" i="2" s="1"/>
  <c r="X135" i="2"/>
  <c r="X185" i="2" s="1"/>
  <c r="W135" i="2"/>
  <c r="V135" i="2"/>
  <c r="U135" i="2"/>
  <c r="U185" i="2" s="1"/>
  <c r="T135" i="2"/>
  <c r="T185" i="2" s="1"/>
  <c r="S135" i="2"/>
  <c r="S185" i="2" s="1"/>
  <c r="R135" i="2"/>
  <c r="R185" i="2" s="1"/>
  <c r="Q135" i="2"/>
  <c r="Q185" i="2" s="1"/>
  <c r="P135" i="2"/>
  <c r="P185" i="2" s="1"/>
  <c r="O135" i="2"/>
  <c r="O185" i="2" s="1"/>
  <c r="N135" i="2"/>
  <c r="N185" i="2" s="1"/>
  <c r="M135" i="2"/>
  <c r="M185" i="2" s="1"/>
  <c r="L135" i="2"/>
  <c r="L185" i="2" s="1"/>
  <c r="K135" i="2"/>
  <c r="J135" i="2"/>
  <c r="I135" i="2"/>
  <c r="I185" i="2" s="1"/>
  <c r="H135" i="2"/>
  <c r="H185" i="2" s="1"/>
  <c r="G135" i="2"/>
  <c r="G185" i="2" s="1"/>
  <c r="F135" i="2"/>
  <c r="F185" i="2" s="1"/>
  <c r="E135" i="2"/>
  <c r="E185" i="2" s="1"/>
  <c r="D135" i="2"/>
  <c r="D185" i="2" s="1"/>
  <c r="C135" i="2"/>
  <c r="FZ133" i="2"/>
  <c r="GB133" i="2" s="1"/>
  <c r="FX132" i="2"/>
  <c r="FW132" i="2"/>
  <c r="FV132" i="2"/>
  <c r="FU132" i="2"/>
  <c r="FT132" i="2"/>
  <c r="FS132" i="2"/>
  <c r="FR132" i="2"/>
  <c r="FQ132" i="2"/>
  <c r="FP132" i="2"/>
  <c r="FO132" i="2"/>
  <c r="FN132" i="2"/>
  <c r="FM132" i="2"/>
  <c r="FL132" i="2"/>
  <c r="FK132" i="2"/>
  <c r="FJ132" i="2"/>
  <c r="FI132" i="2"/>
  <c r="FH132" i="2"/>
  <c r="FG132" i="2"/>
  <c r="FF132" i="2"/>
  <c r="FE132" i="2"/>
  <c r="FD132" i="2"/>
  <c r="FC132" i="2"/>
  <c r="FB132" i="2"/>
  <c r="FA132" i="2"/>
  <c r="EZ132" i="2"/>
  <c r="EY132" i="2"/>
  <c r="EX132" i="2"/>
  <c r="EW132" i="2"/>
  <c r="EV132" i="2"/>
  <c r="EU132" i="2"/>
  <c r="ET132" i="2"/>
  <c r="ES132" i="2"/>
  <c r="ER132" i="2"/>
  <c r="EQ132" i="2"/>
  <c r="EP132" i="2"/>
  <c r="EO132" i="2"/>
  <c r="EN132" i="2"/>
  <c r="EM132" i="2"/>
  <c r="EL132" i="2"/>
  <c r="EK132" i="2"/>
  <c r="EJ132" i="2"/>
  <c r="EI132" i="2"/>
  <c r="EH132" i="2"/>
  <c r="EG132" i="2"/>
  <c r="EF132" i="2"/>
  <c r="EE132" i="2"/>
  <c r="ED132" i="2"/>
  <c r="EC132" i="2"/>
  <c r="EB132" i="2"/>
  <c r="EA132" i="2"/>
  <c r="DZ132" i="2"/>
  <c r="DY132" i="2"/>
  <c r="DX132" i="2"/>
  <c r="DW132" i="2"/>
  <c r="DV132" i="2"/>
  <c r="DU132" i="2"/>
  <c r="DT132" i="2"/>
  <c r="DS132" i="2"/>
  <c r="DR132" i="2"/>
  <c r="DQ132" i="2"/>
  <c r="DP132" i="2"/>
  <c r="DO132" i="2"/>
  <c r="DN132" i="2"/>
  <c r="DM132" i="2"/>
  <c r="DL132" i="2"/>
  <c r="DK132" i="2"/>
  <c r="DJ132" i="2"/>
  <c r="DI132" i="2"/>
  <c r="DH132" i="2"/>
  <c r="DG132" i="2"/>
  <c r="DF132" i="2"/>
  <c r="DE132" i="2"/>
  <c r="DD132" i="2"/>
  <c r="DC132" i="2"/>
  <c r="DB132" i="2"/>
  <c r="DA132" i="2"/>
  <c r="CZ132" i="2"/>
  <c r="CY132" i="2"/>
  <c r="CX132" i="2"/>
  <c r="CW132" i="2"/>
  <c r="CV132" i="2"/>
  <c r="CU132" i="2"/>
  <c r="CT132" i="2"/>
  <c r="CS132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FV131" i="2"/>
  <c r="FJ131" i="2"/>
  <c r="FI131" i="2"/>
  <c r="EX131" i="2"/>
  <c r="EW131" i="2"/>
  <c r="EL131" i="2"/>
  <c r="EK131" i="2"/>
  <c r="DZ131" i="2"/>
  <c r="DY131" i="2"/>
  <c r="DN131" i="2"/>
  <c r="DB131" i="2"/>
  <c r="CP131" i="2"/>
  <c r="CO131" i="2"/>
  <c r="CD131" i="2"/>
  <c r="CC131" i="2"/>
  <c r="BR131" i="2"/>
  <c r="BQ131" i="2"/>
  <c r="BF131" i="2"/>
  <c r="BE131" i="2"/>
  <c r="AT131" i="2"/>
  <c r="AH131" i="2"/>
  <c r="V131" i="2"/>
  <c r="U131" i="2"/>
  <c r="J131" i="2"/>
  <c r="I131" i="2"/>
  <c r="FV130" i="2"/>
  <c r="FT130" i="2"/>
  <c r="FT131" i="2" s="1"/>
  <c r="FS130" i="2"/>
  <c r="FS131" i="2" s="1"/>
  <c r="FJ130" i="2"/>
  <c r="FH130" i="2"/>
  <c r="FH131" i="2" s="1"/>
  <c r="FG130" i="2"/>
  <c r="FG131" i="2" s="1"/>
  <c r="EX130" i="2"/>
  <c r="EV130" i="2"/>
  <c r="EV131" i="2" s="1"/>
  <c r="EU130" i="2"/>
  <c r="EU131" i="2" s="1"/>
  <c r="EL130" i="2"/>
  <c r="EJ130" i="2"/>
  <c r="EJ131" i="2" s="1"/>
  <c r="EI130" i="2"/>
  <c r="EI131" i="2" s="1"/>
  <c r="DZ130" i="2"/>
  <c r="DX130" i="2"/>
  <c r="DX131" i="2" s="1"/>
  <c r="DW130" i="2"/>
  <c r="DW131" i="2" s="1"/>
  <c r="DN130" i="2"/>
  <c r="DL130" i="2"/>
  <c r="DL131" i="2" s="1"/>
  <c r="DK130" i="2"/>
  <c r="DK131" i="2" s="1"/>
  <c r="DB130" i="2"/>
  <c r="CZ130" i="2"/>
  <c r="CZ131" i="2" s="1"/>
  <c r="CY130" i="2"/>
  <c r="CY131" i="2" s="1"/>
  <c r="CP130" i="2"/>
  <c r="CN130" i="2"/>
  <c r="CN131" i="2" s="1"/>
  <c r="CM130" i="2"/>
  <c r="CM131" i="2" s="1"/>
  <c r="CD130" i="2"/>
  <c r="CB130" i="2"/>
  <c r="CB131" i="2" s="1"/>
  <c r="CA130" i="2"/>
  <c r="CA131" i="2" s="1"/>
  <c r="BR130" i="2"/>
  <c r="BP130" i="2"/>
  <c r="BP131" i="2" s="1"/>
  <c r="BO130" i="2"/>
  <c r="BO131" i="2" s="1"/>
  <c r="BF130" i="2"/>
  <c r="BD130" i="2"/>
  <c r="BD131" i="2" s="1"/>
  <c r="BC130" i="2"/>
  <c r="BC131" i="2" s="1"/>
  <c r="AT130" i="2"/>
  <c r="AR130" i="2"/>
  <c r="AR131" i="2" s="1"/>
  <c r="AQ130" i="2"/>
  <c r="AQ131" i="2" s="1"/>
  <c r="AH130" i="2"/>
  <c r="AF130" i="2"/>
  <c r="AF131" i="2" s="1"/>
  <c r="AE130" i="2"/>
  <c r="AE131" i="2" s="1"/>
  <c r="V130" i="2"/>
  <c r="T130" i="2"/>
  <c r="T131" i="2" s="1"/>
  <c r="S130" i="2"/>
  <c r="S131" i="2" s="1"/>
  <c r="J130" i="2"/>
  <c r="H130" i="2"/>
  <c r="H131" i="2" s="1"/>
  <c r="G130" i="2"/>
  <c r="G131" i="2" s="1"/>
  <c r="FX129" i="2"/>
  <c r="FW129" i="2"/>
  <c r="FV129" i="2"/>
  <c r="FU129" i="2"/>
  <c r="FT129" i="2"/>
  <c r="FS129" i="2"/>
  <c r="FR129" i="2"/>
  <c r="FQ129" i="2"/>
  <c r="FQ130" i="2" s="1"/>
  <c r="FQ131" i="2" s="1"/>
  <c r="FP129" i="2"/>
  <c r="FO129" i="2"/>
  <c r="FN129" i="2"/>
  <c r="FN130" i="2" s="1"/>
  <c r="FN131" i="2" s="1"/>
  <c r="FM129" i="2"/>
  <c r="FL129" i="2"/>
  <c r="FK129" i="2"/>
  <c r="FJ129" i="2"/>
  <c r="FI129" i="2"/>
  <c r="FH129" i="2"/>
  <c r="FG129" i="2"/>
  <c r="FF129" i="2"/>
  <c r="FE129" i="2"/>
  <c r="FE130" i="2" s="1"/>
  <c r="FE131" i="2" s="1"/>
  <c r="FD129" i="2"/>
  <c r="FC129" i="2"/>
  <c r="FB129" i="2"/>
  <c r="FB130" i="2" s="1"/>
  <c r="FB131" i="2" s="1"/>
  <c r="FA129" i="2"/>
  <c r="EZ129" i="2"/>
  <c r="EY129" i="2"/>
  <c r="EX129" i="2"/>
  <c r="EW129" i="2"/>
  <c r="EV129" i="2"/>
  <c r="EU129" i="2"/>
  <c r="ET129" i="2"/>
  <c r="ES129" i="2"/>
  <c r="ES130" i="2" s="1"/>
  <c r="ES131" i="2" s="1"/>
  <c r="ER129" i="2"/>
  <c r="EQ129" i="2"/>
  <c r="EP129" i="2"/>
  <c r="EP130" i="2" s="1"/>
  <c r="EP131" i="2" s="1"/>
  <c r="EO129" i="2"/>
  <c r="EN129" i="2"/>
  <c r="EM129" i="2"/>
  <c r="EL129" i="2"/>
  <c r="EK129" i="2"/>
  <c r="EJ129" i="2"/>
  <c r="EI129" i="2"/>
  <c r="EH129" i="2"/>
  <c r="EG129" i="2"/>
  <c r="EG130" i="2" s="1"/>
  <c r="EG131" i="2" s="1"/>
  <c r="EF129" i="2"/>
  <c r="EE129" i="2"/>
  <c r="ED129" i="2"/>
  <c r="ED130" i="2" s="1"/>
  <c r="ED131" i="2" s="1"/>
  <c r="EC129" i="2"/>
  <c r="EB129" i="2"/>
  <c r="EA129" i="2"/>
  <c r="DZ129" i="2"/>
  <c r="DY129" i="2"/>
  <c r="DX129" i="2"/>
  <c r="DW129" i="2"/>
  <c r="DV129" i="2"/>
  <c r="DU129" i="2"/>
  <c r="DU130" i="2" s="1"/>
  <c r="DU131" i="2" s="1"/>
  <c r="DT129" i="2"/>
  <c r="DS129" i="2"/>
  <c r="DR129" i="2"/>
  <c r="DR130" i="2" s="1"/>
  <c r="DR131" i="2" s="1"/>
  <c r="DQ129" i="2"/>
  <c r="DP129" i="2"/>
  <c r="DO129" i="2"/>
  <c r="DN129" i="2"/>
  <c r="DM129" i="2"/>
  <c r="DL129" i="2"/>
  <c r="DK129" i="2"/>
  <c r="DJ129" i="2"/>
  <c r="DI129" i="2"/>
  <c r="DI130" i="2" s="1"/>
  <c r="DI131" i="2" s="1"/>
  <c r="DH129" i="2"/>
  <c r="DG129" i="2"/>
  <c r="DF129" i="2"/>
  <c r="DF130" i="2" s="1"/>
  <c r="DF131" i="2" s="1"/>
  <c r="DE129" i="2"/>
  <c r="DD129" i="2"/>
  <c r="DC129" i="2"/>
  <c r="DB129" i="2"/>
  <c r="DA129" i="2"/>
  <c r="CZ129" i="2"/>
  <c r="CY129" i="2"/>
  <c r="CX129" i="2"/>
  <c r="CW129" i="2"/>
  <c r="CW130" i="2" s="1"/>
  <c r="CW131" i="2" s="1"/>
  <c r="CV129" i="2"/>
  <c r="CU129" i="2"/>
  <c r="CT129" i="2"/>
  <c r="CT130" i="2" s="1"/>
  <c r="CT131" i="2" s="1"/>
  <c r="CS129" i="2"/>
  <c r="CR129" i="2"/>
  <c r="CQ129" i="2"/>
  <c r="CP129" i="2"/>
  <c r="CO129" i="2"/>
  <c r="CN129" i="2"/>
  <c r="CM129" i="2"/>
  <c r="CL129" i="2"/>
  <c r="CK129" i="2"/>
  <c r="CK130" i="2" s="1"/>
  <c r="CK131" i="2" s="1"/>
  <c r="CJ129" i="2"/>
  <c r="CI129" i="2"/>
  <c r="CH129" i="2"/>
  <c r="CH130" i="2" s="1"/>
  <c r="CH131" i="2" s="1"/>
  <c r="CG129" i="2"/>
  <c r="CF129" i="2"/>
  <c r="CE129" i="2"/>
  <c r="CD129" i="2"/>
  <c r="CC129" i="2"/>
  <c r="CB129" i="2"/>
  <c r="CA129" i="2"/>
  <c r="BZ129" i="2"/>
  <c r="BY129" i="2"/>
  <c r="BY130" i="2" s="1"/>
  <c r="BY131" i="2" s="1"/>
  <c r="BX129" i="2"/>
  <c r="BW129" i="2"/>
  <c r="BV129" i="2"/>
  <c r="BV130" i="2" s="1"/>
  <c r="BV131" i="2" s="1"/>
  <c r="BU129" i="2"/>
  <c r="BT129" i="2"/>
  <c r="BS129" i="2"/>
  <c r="BR129" i="2"/>
  <c r="BQ129" i="2"/>
  <c r="BP129" i="2"/>
  <c r="BO129" i="2"/>
  <c r="BN129" i="2"/>
  <c r="BM129" i="2"/>
  <c r="BM130" i="2" s="1"/>
  <c r="BM131" i="2" s="1"/>
  <c r="BL129" i="2"/>
  <c r="BK129" i="2"/>
  <c r="BJ129" i="2"/>
  <c r="BJ130" i="2" s="1"/>
  <c r="BJ131" i="2" s="1"/>
  <c r="BI129" i="2"/>
  <c r="BH129" i="2"/>
  <c r="BG129" i="2"/>
  <c r="BF129" i="2"/>
  <c r="BE129" i="2"/>
  <c r="BD129" i="2"/>
  <c r="BC129" i="2"/>
  <c r="BB129" i="2"/>
  <c r="BA129" i="2"/>
  <c r="BA130" i="2" s="1"/>
  <c r="BA131" i="2" s="1"/>
  <c r="AZ129" i="2"/>
  <c r="AY129" i="2"/>
  <c r="AX129" i="2"/>
  <c r="AX130" i="2" s="1"/>
  <c r="AX131" i="2" s="1"/>
  <c r="AW129" i="2"/>
  <c r="AV129" i="2"/>
  <c r="AU129" i="2"/>
  <c r="AT129" i="2"/>
  <c r="AS129" i="2"/>
  <c r="AR129" i="2"/>
  <c r="AQ129" i="2"/>
  <c r="AP129" i="2"/>
  <c r="AO129" i="2"/>
  <c r="AO130" i="2" s="1"/>
  <c r="AO131" i="2" s="1"/>
  <c r="AN129" i="2"/>
  <c r="AM129" i="2"/>
  <c r="AL129" i="2"/>
  <c r="AL130" i="2" s="1"/>
  <c r="AL131" i="2" s="1"/>
  <c r="AK129" i="2"/>
  <c r="AJ129" i="2"/>
  <c r="AI129" i="2"/>
  <c r="AH129" i="2"/>
  <c r="AG129" i="2"/>
  <c r="AF129" i="2"/>
  <c r="AE129" i="2"/>
  <c r="AD129" i="2"/>
  <c r="AC129" i="2"/>
  <c r="AC130" i="2" s="1"/>
  <c r="AC131" i="2" s="1"/>
  <c r="AB129" i="2"/>
  <c r="AA129" i="2"/>
  <c r="Z129" i="2"/>
  <c r="Z130" i="2" s="1"/>
  <c r="Z131" i="2" s="1"/>
  <c r="Y129" i="2"/>
  <c r="X129" i="2"/>
  <c r="W129" i="2"/>
  <c r="V129" i="2"/>
  <c r="U129" i="2"/>
  <c r="T129" i="2"/>
  <c r="S129" i="2"/>
  <c r="R129" i="2"/>
  <c r="Q129" i="2"/>
  <c r="Q130" i="2" s="1"/>
  <c r="Q131" i="2" s="1"/>
  <c r="P129" i="2"/>
  <c r="O129" i="2"/>
  <c r="N129" i="2"/>
  <c r="N130" i="2" s="1"/>
  <c r="N131" i="2" s="1"/>
  <c r="M129" i="2"/>
  <c r="L129" i="2"/>
  <c r="K129" i="2"/>
  <c r="J129" i="2"/>
  <c r="I129" i="2"/>
  <c r="H129" i="2"/>
  <c r="G129" i="2"/>
  <c r="F129" i="2"/>
  <c r="E129" i="2"/>
  <c r="E130" i="2" s="1"/>
  <c r="E131" i="2" s="1"/>
  <c r="D129" i="2"/>
  <c r="C129" i="2"/>
  <c r="FX128" i="2"/>
  <c r="FX130" i="2" s="1"/>
  <c r="FX131" i="2" s="1"/>
  <c r="FW128" i="2"/>
  <c r="FW130" i="2" s="1"/>
  <c r="FW131" i="2" s="1"/>
  <c r="FV128" i="2"/>
  <c r="FU128" i="2"/>
  <c r="FU130" i="2" s="1"/>
  <c r="FU131" i="2" s="1"/>
  <c r="FT128" i="2"/>
  <c r="FS128" i="2"/>
  <c r="FR128" i="2"/>
  <c r="FR130" i="2" s="1"/>
  <c r="FR131" i="2" s="1"/>
  <c r="FQ128" i="2"/>
  <c r="FP128" i="2"/>
  <c r="FP130" i="2" s="1"/>
  <c r="FP131" i="2" s="1"/>
  <c r="FO128" i="2"/>
  <c r="FO130" i="2" s="1"/>
  <c r="FO131" i="2" s="1"/>
  <c r="FN128" i="2"/>
  <c r="FM128" i="2"/>
  <c r="FM130" i="2" s="1"/>
  <c r="FM131" i="2" s="1"/>
  <c r="FL128" i="2"/>
  <c r="FL130" i="2" s="1"/>
  <c r="FL131" i="2" s="1"/>
  <c r="FK128" i="2"/>
  <c r="FK130" i="2" s="1"/>
  <c r="FK131" i="2" s="1"/>
  <c r="FJ128" i="2"/>
  <c r="FI128" i="2"/>
  <c r="FI130" i="2" s="1"/>
  <c r="FH128" i="2"/>
  <c r="FG128" i="2"/>
  <c r="FF128" i="2"/>
  <c r="FF130" i="2" s="1"/>
  <c r="FF131" i="2" s="1"/>
  <c r="FE128" i="2"/>
  <c r="FD128" i="2"/>
  <c r="FD130" i="2" s="1"/>
  <c r="FD131" i="2" s="1"/>
  <c r="FC128" i="2"/>
  <c r="FC130" i="2" s="1"/>
  <c r="FC131" i="2" s="1"/>
  <c r="FB128" i="2"/>
  <c r="FA128" i="2"/>
  <c r="FA130" i="2" s="1"/>
  <c r="FA131" i="2" s="1"/>
  <c r="EZ128" i="2"/>
  <c r="EZ130" i="2" s="1"/>
  <c r="EZ131" i="2" s="1"/>
  <c r="EY128" i="2"/>
  <c r="EY130" i="2" s="1"/>
  <c r="EY131" i="2" s="1"/>
  <c r="EX128" i="2"/>
  <c r="EW128" i="2"/>
  <c r="EW130" i="2" s="1"/>
  <c r="EV128" i="2"/>
  <c r="EU128" i="2"/>
  <c r="ET128" i="2"/>
  <c r="ET130" i="2" s="1"/>
  <c r="ET131" i="2" s="1"/>
  <c r="ES128" i="2"/>
  <c r="ER128" i="2"/>
  <c r="ER130" i="2" s="1"/>
  <c r="ER131" i="2" s="1"/>
  <c r="EQ128" i="2"/>
  <c r="EQ130" i="2" s="1"/>
  <c r="EQ131" i="2" s="1"/>
  <c r="EP128" i="2"/>
  <c r="EO128" i="2"/>
  <c r="EO130" i="2" s="1"/>
  <c r="EO131" i="2" s="1"/>
  <c r="EN128" i="2"/>
  <c r="EN130" i="2" s="1"/>
  <c r="EN131" i="2" s="1"/>
  <c r="EM128" i="2"/>
  <c r="EM130" i="2" s="1"/>
  <c r="EM131" i="2" s="1"/>
  <c r="EL128" i="2"/>
  <c r="EK128" i="2"/>
  <c r="EK130" i="2" s="1"/>
  <c r="EJ128" i="2"/>
  <c r="EI128" i="2"/>
  <c r="EH128" i="2"/>
  <c r="EH130" i="2" s="1"/>
  <c r="EH131" i="2" s="1"/>
  <c r="EG128" i="2"/>
  <c r="EF128" i="2"/>
  <c r="EF130" i="2" s="1"/>
  <c r="EF131" i="2" s="1"/>
  <c r="EE128" i="2"/>
  <c r="EE130" i="2" s="1"/>
  <c r="EE131" i="2" s="1"/>
  <c r="ED128" i="2"/>
  <c r="EC128" i="2"/>
  <c r="EC130" i="2" s="1"/>
  <c r="EC131" i="2" s="1"/>
  <c r="EB128" i="2"/>
  <c r="EB130" i="2" s="1"/>
  <c r="EB131" i="2" s="1"/>
  <c r="EA128" i="2"/>
  <c r="EA130" i="2" s="1"/>
  <c r="EA131" i="2" s="1"/>
  <c r="DZ128" i="2"/>
  <c r="DY128" i="2"/>
  <c r="DY130" i="2" s="1"/>
  <c r="DX128" i="2"/>
  <c r="DW128" i="2"/>
  <c r="DV128" i="2"/>
  <c r="DV130" i="2" s="1"/>
  <c r="DV131" i="2" s="1"/>
  <c r="DU128" i="2"/>
  <c r="DT128" i="2"/>
  <c r="DT130" i="2" s="1"/>
  <c r="DT131" i="2" s="1"/>
  <c r="DS128" i="2"/>
  <c r="DS130" i="2" s="1"/>
  <c r="DS131" i="2" s="1"/>
  <c r="DR128" i="2"/>
  <c r="DQ128" i="2"/>
  <c r="DQ130" i="2" s="1"/>
  <c r="DQ131" i="2" s="1"/>
  <c r="DP128" i="2"/>
  <c r="DP130" i="2" s="1"/>
  <c r="DP131" i="2" s="1"/>
  <c r="DO128" i="2"/>
  <c r="DO130" i="2" s="1"/>
  <c r="DO131" i="2" s="1"/>
  <c r="DN128" i="2"/>
  <c r="DM128" i="2"/>
  <c r="DM130" i="2" s="1"/>
  <c r="DM131" i="2" s="1"/>
  <c r="DL128" i="2"/>
  <c r="DK128" i="2"/>
  <c r="DJ128" i="2"/>
  <c r="DJ130" i="2" s="1"/>
  <c r="DJ131" i="2" s="1"/>
  <c r="DI128" i="2"/>
  <c r="DH128" i="2"/>
  <c r="DH130" i="2" s="1"/>
  <c r="DH131" i="2" s="1"/>
  <c r="DG128" i="2"/>
  <c r="DG130" i="2" s="1"/>
  <c r="DG131" i="2" s="1"/>
  <c r="DF128" i="2"/>
  <c r="DE128" i="2"/>
  <c r="DE130" i="2" s="1"/>
  <c r="DE131" i="2" s="1"/>
  <c r="DD128" i="2"/>
  <c r="DD130" i="2" s="1"/>
  <c r="DD131" i="2" s="1"/>
  <c r="DC128" i="2"/>
  <c r="DC130" i="2" s="1"/>
  <c r="DC131" i="2" s="1"/>
  <c r="DB128" i="2"/>
  <c r="DA128" i="2"/>
  <c r="DA130" i="2" s="1"/>
  <c r="DA131" i="2" s="1"/>
  <c r="CZ128" i="2"/>
  <c r="CY128" i="2"/>
  <c r="CX128" i="2"/>
  <c r="CX130" i="2" s="1"/>
  <c r="CX131" i="2" s="1"/>
  <c r="CW128" i="2"/>
  <c r="CV128" i="2"/>
  <c r="CV130" i="2" s="1"/>
  <c r="CV131" i="2" s="1"/>
  <c r="CU128" i="2"/>
  <c r="CU130" i="2" s="1"/>
  <c r="CU131" i="2" s="1"/>
  <c r="CT128" i="2"/>
  <c r="CS128" i="2"/>
  <c r="CS130" i="2" s="1"/>
  <c r="CS131" i="2" s="1"/>
  <c r="CR128" i="2"/>
  <c r="CR130" i="2" s="1"/>
  <c r="CR131" i="2" s="1"/>
  <c r="CQ128" i="2"/>
  <c r="CQ130" i="2" s="1"/>
  <c r="CQ131" i="2" s="1"/>
  <c r="CP128" i="2"/>
  <c r="CO128" i="2"/>
  <c r="CO130" i="2" s="1"/>
  <c r="CN128" i="2"/>
  <c r="CM128" i="2"/>
  <c r="CL128" i="2"/>
  <c r="CL130" i="2" s="1"/>
  <c r="CL131" i="2" s="1"/>
  <c r="CK128" i="2"/>
  <c r="CJ128" i="2"/>
  <c r="CJ130" i="2" s="1"/>
  <c r="CJ131" i="2" s="1"/>
  <c r="CI128" i="2"/>
  <c r="CI130" i="2" s="1"/>
  <c r="CI131" i="2" s="1"/>
  <c r="CH128" i="2"/>
  <c r="CG128" i="2"/>
  <c r="CG130" i="2" s="1"/>
  <c r="CG131" i="2" s="1"/>
  <c r="CF128" i="2"/>
  <c r="CF130" i="2" s="1"/>
  <c r="CF131" i="2" s="1"/>
  <c r="CE128" i="2"/>
  <c r="CE130" i="2" s="1"/>
  <c r="CE131" i="2" s="1"/>
  <c r="CD128" i="2"/>
  <c r="CC128" i="2"/>
  <c r="CC130" i="2" s="1"/>
  <c r="CB128" i="2"/>
  <c r="CA128" i="2"/>
  <c r="BZ128" i="2"/>
  <c r="BZ130" i="2" s="1"/>
  <c r="BZ131" i="2" s="1"/>
  <c r="BY128" i="2"/>
  <c r="BX128" i="2"/>
  <c r="BX130" i="2" s="1"/>
  <c r="BX131" i="2" s="1"/>
  <c r="BW128" i="2"/>
  <c r="BW130" i="2" s="1"/>
  <c r="BW131" i="2" s="1"/>
  <c r="BV128" i="2"/>
  <c r="BU128" i="2"/>
  <c r="BU130" i="2" s="1"/>
  <c r="BU131" i="2" s="1"/>
  <c r="BT128" i="2"/>
  <c r="BT130" i="2" s="1"/>
  <c r="BT131" i="2" s="1"/>
  <c r="BS128" i="2"/>
  <c r="BS130" i="2" s="1"/>
  <c r="BS131" i="2" s="1"/>
  <c r="BR128" i="2"/>
  <c r="BQ128" i="2"/>
  <c r="BQ130" i="2" s="1"/>
  <c r="BP128" i="2"/>
  <c r="BO128" i="2"/>
  <c r="BN128" i="2"/>
  <c r="BN130" i="2" s="1"/>
  <c r="BN131" i="2" s="1"/>
  <c r="BM128" i="2"/>
  <c r="BL128" i="2"/>
  <c r="BL130" i="2" s="1"/>
  <c r="BL131" i="2" s="1"/>
  <c r="BK128" i="2"/>
  <c r="BK130" i="2" s="1"/>
  <c r="BK131" i="2" s="1"/>
  <c r="BJ128" i="2"/>
  <c r="BI128" i="2"/>
  <c r="BI130" i="2" s="1"/>
  <c r="BI131" i="2" s="1"/>
  <c r="BH128" i="2"/>
  <c r="BH130" i="2" s="1"/>
  <c r="BH131" i="2" s="1"/>
  <c r="BG128" i="2"/>
  <c r="BG130" i="2" s="1"/>
  <c r="BG131" i="2" s="1"/>
  <c r="BF128" i="2"/>
  <c r="BE128" i="2"/>
  <c r="BE130" i="2" s="1"/>
  <c r="BD128" i="2"/>
  <c r="BC128" i="2"/>
  <c r="BB128" i="2"/>
  <c r="BB130" i="2" s="1"/>
  <c r="BB131" i="2" s="1"/>
  <c r="BA128" i="2"/>
  <c r="AZ128" i="2"/>
  <c r="AZ130" i="2" s="1"/>
  <c r="AZ131" i="2" s="1"/>
  <c r="AY128" i="2"/>
  <c r="AY130" i="2" s="1"/>
  <c r="AY131" i="2" s="1"/>
  <c r="AX128" i="2"/>
  <c r="AW128" i="2"/>
  <c r="AW130" i="2" s="1"/>
  <c r="AW131" i="2" s="1"/>
  <c r="AV128" i="2"/>
  <c r="AV130" i="2" s="1"/>
  <c r="AV131" i="2" s="1"/>
  <c r="AU128" i="2"/>
  <c r="AU130" i="2" s="1"/>
  <c r="AU131" i="2" s="1"/>
  <c r="AT128" i="2"/>
  <c r="AS128" i="2"/>
  <c r="AS130" i="2" s="1"/>
  <c r="AS131" i="2" s="1"/>
  <c r="AR128" i="2"/>
  <c r="AQ128" i="2"/>
  <c r="AP128" i="2"/>
  <c r="AP130" i="2" s="1"/>
  <c r="AP131" i="2" s="1"/>
  <c r="AO128" i="2"/>
  <c r="AN128" i="2"/>
  <c r="AN130" i="2" s="1"/>
  <c r="AN131" i="2" s="1"/>
  <c r="AM128" i="2"/>
  <c r="AM130" i="2" s="1"/>
  <c r="AM131" i="2" s="1"/>
  <c r="AL128" i="2"/>
  <c r="AK128" i="2"/>
  <c r="AK130" i="2" s="1"/>
  <c r="AK131" i="2" s="1"/>
  <c r="AJ128" i="2"/>
  <c r="AJ130" i="2" s="1"/>
  <c r="AJ131" i="2" s="1"/>
  <c r="AI128" i="2"/>
  <c r="AI130" i="2" s="1"/>
  <c r="AI131" i="2" s="1"/>
  <c r="AH128" i="2"/>
  <c r="AG128" i="2"/>
  <c r="AG130" i="2" s="1"/>
  <c r="AG131" i="2" s="1"/>
  <c r="AF128" i="2"/>
  <c r="AE128" i="2"/>
  <c r="AD128" i="2"/>
  <c r="AD130" i="2" s="1"/>
  <c r="AD131" i="2" s="1"/>
  <c r="AC128" i="2"/>
  <c r="AB128" i="2"/>
  <c r="AB130" i="2" s="1"/>
  <c r="AB131" i="2" s="1"/>
  <c r="AA128" i="2"/>
  <c r="AA130" i="2" s="1"/>
  <c r="AA131" i="2" s="1"/>
  <c r="Z128" i="2"/>
  <c r="Y128" i="2"/>
  <c r="Y130" i="2" s="1"/>
  <c r="Y131" i="2" s="1"/>
  <c r="X128" i="2"/>
  <c r="X130" i="2" s="1"/>
  <c r="X131" i="2" s="1"/>
  <c r="W128" i="2"/>
  <c r="W130" i="2" s="1"/>
  <c r="W131" i="2" s="1"/>
  <c r="V128" i="2"/>
  <c r="U128" i="2"/>
  <c r="U130" i="2" s="1"/>
  <c r="T128" i="2"/>
  <c r="S128" i="2"/>
  <c r="R128" i="2"/>
  <c r="R130" i="2" s="1"/>
  <c r="R131" i="2" s="1"/>
  <c r="Q128" i="2"/>
  <c r="P128" i="2"/>
  <c r="P130" i="2" s="1"/>
  <c r="P131" i="2" s="1"/>
  <c r="O128" i="2"/>
  <c r="O130" i="2" s="1"/>
  <c r="O131" i="2" s="1"/>
  <c r="N128" i="2"/>
  <c r="M128" i="2"/>
  <c r="M130" i="2" s="1"/>
  <c r="M131" i="2" s="1"/>
  <c r="L128" i="2"/>
  <c r="L130" i="2" s="1"/>
  <c r="L131" i="2" s="1"/>
  <c r="K128" i="2"/>
  <c r="K130" i="2" s="1"/>
  <c r="K131" i="2" s="1"/>
  <c r="J128" i="2"/>
  <c r="I128" i="2"/>
  <c r="I130" i="2" s="1"/>
  <c r="H128" i="2"/>
  <c r="G128" i="2"/>
  <c r="F128" i="2"/>
  <c r="F130" i="2" s="1"/>
  <c r="F131" i="2" s="1"/>
  <c r="E128" i="2"/>
  <c r="D128" i="2"/>
  <c r="D130" i="2" s="1"/>
  <c r="D131" i="2" s="1"/>
  <c r="C128" i="2"/>
  <c r="C130" i="2" s="1"/>
  <c r="C131" i="2" s="1"/>
  <c r="FX116" i="2"/>
  <c r="FW116" i="2"/>
  <c r="FV116" i="2"/>
  <c r="FU116" i="2"/>
  <c r="FT116" i="2"/>
  <c r="FS116" i="2"/>
  <c r="FR116" i="2"/>
  <c r="FQ116" i="2"/>
  <c r="FP116" i="2"/>
  <c r="FO116" i="2"/>
  <c r="FN116" i="2"/>
  <c r="FM116" i="2"/>
  <c r="FL116" i="2"/>
  <c r="FK116" i="2"/>
  <c r="FJ116" i="2"/>
  <c r="FI116" i="2"/>
  <c r="FH116" i="2"/>
  <c r="FG116" i="2"/>
  <c r="FF116" i="2"/>
  <c r="FE116" i="2"/>
  <c r="FD116" i="2"/>
  <c r="FC116" i="2"/>
  <c r="FB116" i="2"/>
  <c r="FA116" i="2"/>
  <c r="EZ116" i="2"/>
  <c r="EY116" i="2"/>
  <c r="EX116" i="2"/>
  <c r="EW116" i="2"/>
  <c r="EV116" i="2"/>
  <c r="EU116" i="2"/>
  <c r="ET116" i="2"/>
  <c r="ES116" i="2"/>
  <c r="ER116" i="2"/>
  <c r="EQ116" i="2"/>
  <c r="EP116" i="2"/>
  <c r="EO116" i="2"/>
  <c r="EN116" i="2"/>
  <c r="EM116" i="2"/>
  <c r="EL116" i="2"/>
  <c r="EK116" i="2"/>
  <c r="EJ116" i="2"/>
  <c r="EI116" i="2"/>
  <c r="EH116" i="2"/>
  <c r="EG116" i="2"/>
  <c r="EF116" i="2"/>
  <c r="EE116" i="2"/>
  <c r="ED116" i="2"/>
  <c r="EC116" i="2"/>
  <c r="EB116" i="2"/>
  <c r="EA116" i="2"/>
  <c r="DZ116" i="2"/>
  <c r="DY116" i="2"/>
  <c r="DX116" i="2"/>
  <c r="DW116" i="2"/>
  <c r="DV116" i="2"/>
  <c r="DU116" i="2"/>
  <c r="DT116" i="2"/>
  <c r="DS116" i="2"/>
  <c r="DR116" i="2"/>
  <c r="DQ116" i="2"/>
  <c r="DP116" i="2"/>
  <c r="DO116" i="2"/>
  <c r="DN116" i="2"/>
  <c r="DM116" i="2"/>
  <c r="DL116" i="2"/>
  <c r="DK116" i="2"/>
  <c r="DJ116" i="2"/>
  <c r="DI116" i="2"/>
  <c r="DH116" i="2"/>
  <c r="DG116" i="2"/>
  <c r="DF116" i="2"/>
  <c r="DE116" i="2"/>
  <c r="DD116" i="2"/>
  <c r="DC116" i="2"/>
  <c r="DB116" i="2"/>
  <c r="DA116" i="2"/>
  <c r="CZ116" i="2"/>
  <c r="CY116" i="2"/>
  <c r="CX116" i="2"/>
  <c r="CW116" i="2"/>
  <c r="CV116" i="2"/>
  <c r="CU116" i="2"/>
  <c r="CT116" i="2"/>
  <c r="CS116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FX101" i="2"/>
  <c r="FM101" i="2"/>
  <c r="FL101" i="2"/>
  <c r="FA101" i="2"/>
  <c r="EZ101" i="2"/>
  <c r="EO101" i="2"/>
  <c r="EN101" i="2"/>
  <c r="EC101" i="2"/>
  <c r="EB101" i="2"/>
  <c r="DQ101" i="2"/>
  <c r="DP101" i="2"/>
  <c r="DE101" i="2"/>
  <c r="DD101" i="2"/>
  <c r="CS101" i="2"/>
  <c r="CR101" i="2"/>
  <c r="CG101" i="2"/>
  <c r="CF101" i="2"/>
  <c r="BU101" i="2"/>
  <c r="BT101" i="2"/>
  <c r="BI101" i="2"/>
  <c r="BH101" i="2"/>
  <c r="AW101" i="2"/>
  <c r="AV101" i="2"/>
  <c r="AK101" i="2"/>
  <c r="AJ101" i="2"/>
  <c r="Y101" i="2"/>
  <c r="X101" i="2"/>
  <c r="M101" i="2"/>
  <c r="L101" i="2"/>
  <c r="W99" i="2"/>
  <c r="W100" i="2" s="1"/>
  <c r="FX98" i="2"/>
  <c r="FW98" i="2"/>
  <c r="FV98" i="2"/>
  <c r="FU98" i="2"/>
  <c r="FT98" i="2"/>
  <c r="FS98" i="2"/>
  <c r="FR98" i="2"/>
  <c r="FQ98" i="2"/>
  <c r="FP98" i="2"/>
  <c r="FO98" i="2"/>
  <c r="FN98" i="2"/>
  <c r="FM98" i="2"/>
  <c r="FL98" i="2"/>
  <c r="FK98" i="2"/>
  <c r="FJ98" i="2"/>
  <c r="FI98" i="2"/>
  <c r="FH98" i="2"/>
  <c r="FG98" i="2"/>
  <c r="FF98" i="2"/>
  <c r="FE98" i="2"/>
  <c r="FD98" i="2"/>
  <c r="FC98" i="2"/>
  <c r="FB98" i="2"/>
  <c r="FA98" i="2"/>
  <c r="EZ98" i="2"/>
  <c r="EY98" i="2"/>
  <c r="EX98" i="2"/>
  <c r="EW98" i="2"/>
  <c r="EV98" i="2"/>
  <c r="EU98" i="2"/>
  <c r="ET98" i="2"/>
  <c r="ES98" i="2"/>
  <c r="ER98" i="2"/>
  <c r="EQ98" i="2"/>
  <c r="EP98" i="2"/>
  <c r="EO98" i="2"/>
  <c r="EN98" i="2"/>
  <c r="EM98" i="2"/>
  <c r="EL98" i="2"/>
  <c r="EK98" i="2"/>
  <c r="EJ98" i="2"/>
  <c r="EI98" i="2"/>
  <c r="EH98" i="2"/>
  <c r="EG98" i="2"/>
  <c r="EF98" i="2"/>
  <c r="EE98" i="2"/>
  <c r="ED98" i="2"/>
  <c r="EC98" i="2"/>
  <c r="EB98" i="2"/>
  <c r="EA98" i="2"/>
  <c r="DZ98" i="2"/>
  <c r="DY98" i="2"/>
  <c r="DX98" i="2"/>
  <c r="DW98" i="2"/>
  <c r="DV98" i="2"/>
  <c r="DU98" i="2"/>
  <c r="DT98" i="2"/>
  <c r="DS98" i="2"/>
  <c r="DR98" i="2"/>
  <c r="DQ98" i="2"/>
  <c r="DP98" i="2"/>
  <c r="DO98" i="2"/>
  <c r="DN98" i="2"/>
  <c r="DM98" i="2"/>
  <c r="DL98" i="2"/>
  <c r="DK98" i="2"/>
  <c r="DJ98" i="2"/>
  <c r="DI98" i="2"/>
  <c r="DH98" i="2"/>
  <c r="DG98" i="2"/>
  <c r="DF98" i="2"/>
  <c r="DE98" i="2"/>
  <c r="DD98" i="2"/>
  <c r="DC98" i="2"/>
  <c r="DB98" i="2"/>
  <c r="DA98" i="2"/>
  <c r="CZ98" i="2"/>
  <c r="CY98" i="2"/>
  <c r="CX98" i="2"/>
  <c r="CW98" i="2"/>
  <c r="CV98" i="2"/>
  <c r="CU98" i="2"/>
  <c r="CT98" i="2"/>
  <c r="CS98" i="2"/>
  <c r="CR98" i="2"/>
  <c r="CQ98" i="2"/>
  <c r="CP98" i="2"/>
  <c r="CO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FX97" i="2"/>
  <c r="FX210" i="2" s="1"/>
  <c r="FW97" i="2"/>
  <c r="FV97" i="2"/>
  <c r="FU97" i="2"/>
  <c r="FU210" i="2" s="1"/>
  <c r="FT97" i="2"/>
  <c r="FT210" i="2" s="1"/>
  <c r="FS97" i="2"/>
  <c r="FR97" i="2"/>
  <c r="FQ97" i="2"/>
  <c r="FP97" i="2"/>
  <c r="FP210" i="2" s="1"/>
  <c r="FO97" i="2"/>
  <c r="FN97" i="2"/>
  <c r="FM97" i="2"/>
  <c r="FM210" i="2" s="1"/>
  <c r="FL97" i="2"/>
  <c r="FL210" i="2" s="1"/>
  <c r="FK97" i="2"/>
  <c r="FJ97" i="2"/>
  <c r="FI97" i="2"/>
  <c r="FI210" i="2" s="1"/>
  <c r="FH97" i="2"/>
  <c r="FH210" i="2" s="1"/>
  <c r="FG97" i="2"/>
  <c r="FF97" i="2"/>
  <c r="FE97" i="2"/>
  <c r="FD97" i="2"/>
  <c r="FD210" i="2" s="1"/>
  <c r="FC97" i="2"/>
  <c r="FB97" i="2"/>
  <c r="FA97" i="2"/>
  <c r="FA210" i="2" s="1"/>
  <c r="EZ97" i="2"/>
  <c r="EZ210" i="2" s="1"/>
  <c r="EY97" i="2"/>
  <c r="EX97" i="2"/>
  <c r="EW97" i="2"/>
  <c r="EW210" i="2" s="1"/>
  <c r="EV97" i="2"/>
  <c r="EV210" i="2" s="1"/>
  <c r="EU97" i="2"/>
  <c r="ET97" i="2"/>
  <c r="ES97" i="2"/>
  <c r="ER97" i="2"/>
  <c r="ER210" i="2" s="1"/>
  <c r="EQ97" i="2"/>
  <c r="EP97" i="2"/>
  <c r="EO97" i="2"/>
  <c r="EO210" i="2" s="1"/>
  <c r="EN97" i="2"/>
  <c r="EN210" i="2" s="1"/>
  <c r="EM97" i="2"/>
  <c r="EL97" i="2"/>
  <c r="EK97" i="2"/>
  <c r="EK210" i="2" s="1"/>
  <c r="EJ97" i="2"/>
  <c r="EJ210" i="2" s="1"/>
  <c r="EI97" i="2"/>
  <c r="EH97" i="2"/>
  <c r="EG97" i="2"/>
  <c r="EF97" i="2"/>
  <c r="EF210" i="2" s="1"/>
  <c r="EE97" i="2"/>
  <c r="ED97" i="2"/>
  <c r="EC97" i="2"/>
  <c r="EC210" i="2" s="1"/>
  <c r="EB97" i="2"/>
  <c r="EB210" i="2" s="1"/>
  <c r="EA97" i="2"/>
  <c r="DZ97" i="2"/>
  <c r="DY97" i="2"/>
  <c r="DY210" i="2" s="1"/>
  <c r="DX97" i="2"/>
  <c r="DX210" i="2" s="1"/>
  <c r="DW97" i="2"/>
  <c r="DV97" i="2"/>
  <c r="DU97" i="2"/>
  <c r="DT97" i="2"/>
  <c r="DT210" i="2" s="1"/>
  <c r="DS97" i="2"/>
  <c r="DR97" i="2"/>
  <c r="DQ97" i="2"/>
  <c r="DQ210" i="2" s="1"/>
  <c r="DP97" i="2"/>
  <c r="DP210" i="2" s="1"/>
  <c r="DO97" i="2"/>
  <c r="DN97" i="2"/>
  <c r="DM97" i="2"/>
  <c r="DM210" i="2" s="1"/>
  <c r="DL97" i="2"/>
  <c r="DL210" i="2" s="1"/>
  <c r="DK97" i="2"/>
  <c r="DJ97" i="2"/>
  <c r="DI97" i="2"/>
  <c r="DH97" i="2"/>
  <c r="DH210" i="2" s="1"/>
  <c r="DG97" i="2"/>
  <c r="DF97" i="2"/>
  <c r="DE97" i="2"/>
  <c r="DE210" i="2" s="1"/>
  <c r="DD97" i="2"/>
  <c r="DD210" i="2" s="1"/>
  <c r="DC97" i="2"/>
  <c r="DB97" i="2"/>
  <c r="DA97" i="2"/>
  <c r="DA210" i="2" s="1"/>
  <c r="CZ97" i="2"/>
  <c r="CZ210" i="2" s="1"/>
  <c r="CY97" i="2"/>
  <c r="CX97" i="2"/>
  <c r="CW97" i="2"/>
  <c r="CV97" i="2"/>
  <c r="CV210" i="2" s="1"/>
  <c r="CU97" i="2"/>
  <c r="CT97" i="2"/>
  <c r="CS97" i="2"/>
  <c r="CS210" i="2" s="1"/>
  <c r="CR97" i="2"/>
  <c r="CR210" i="2" s="1"/>
  <c r="CQ97" i="2"/>
  <c r="CP97" i="2"/>
  <c r="CO97" i="2"/>
  <c r="CO210" i="2" s="1"/>
  <c r="CN97" i="2"/>
  <c r="CN210" i="2" s="1"/>
  <c r="CM97" i="2"/>
  <c r="CL97" i="2"/>
  <c r="CK97" i="2"/>
  <c r="CJ97" i="2"/>
  <c r="CJ210" i="2" s="1"/>
  <c r="CI97" i="2"/>
  <c r="CH97" i="2"/>
  <c r="CG97" i="2"/>
  <c r="CF97" i="2"/>
  <c r="CF210" i="2" s="1"/>
  <c r="CE97" i="2"/>
  <c r="CD97" i="2"/>
  <c r="CC97" i="2"/>
  <c r="CB97" i="2"/>
  <c r="CB210" i="2" s="1"/>
  <c r="CA97" i="2"/>
  <c r="BZ97" i="2"/>
  <c r="BY97" i="2"/>
  <c r="BX97" i="2"/>
  <c r="BX210" i="2" s="1"/>
  <c r="BW97" i="2"/>
  <c r="BV97" i="2"/>
  <c r="BU97" i="2"/>
  <c r="BT97" i="2"/>
  <c r="BT210" i="2" s="1"/>
  <c r="BS97" i="2"/>
  <c r="BR97" i="2"/>
  <c r="BQ97" i="2"/>
  <c r="BP97" i="2"/>
  <c r="BP210" i="2" s="1"/>
  <c r="BO97" i="2"/>
  <c r="BN97" i="2"/>
  <c r="BM97" i="2"/>
  <c r="BL97" i="2"/>
  <c r="BL210" i="2" s="1"/>
  <c r="BK97" i="2"/>
  <c r="BJ97" i="2"/>
  <c r="BI97" i="2"/>
  <c r="BH97" i="2"/>
  <c r="BH210" i="2" s="1"/>
  <c r="BG97" i="2"/>
  <c r="BF97" i="2"/>
  <c r="BE97" i="2"/>
  <c r="BD97" i="2"/>
  <c r="BD210" i="2" s="1"/>
  <c r="BC97" i="2"/>
  <c r="BB97" i="2"/>
  <c r="BA97" i="2"/>
  <c r="AZ97" i="2"/>
  <c r="AZ210" i="2" s="1"/>
  <c r="AY97" i="2"/>
  <c r="AX97" i="2"/>
  <c r="AW97" i="2"/>
  <c r="AV97" i="2"/>
  <c r="AV210" i="2" s="1"/>
  <c r="AU97" i="2"/>
  <c r="AT97" i="2"/>
  <c r="AS97" i="2"/>
  <c r="AR97" i="2"/>
  <c r="AR210" i="2" s="1"/>
  <c r="AQ97" i="2"/>
  <c r="AP97" i="2"/>
  <c r="AO97" i="2"/>
  <c r="AN97" i="2"/>
  <c r="AN210" i="2" s="1"/>
  <c r="AM97" i="2"/>
  <c r="AL97" i="2"/>
  <c r="AK97" i="2"/>
  <c r="AJ97" i="2"/>
  <c r="AJ210" i="2" s="1"/>
  <c r="AI97" i="2"/>
  <c r="AH97" i="2"/>
  <c r="AG97" i="2"/>
  <c r="AF97" i="2"/>
  <c r="AF210" i="2" s="1"/>
  <c r="AE97" i="2"/>
  <c r="AD97" i="2"/>
  <c r="AC97" i="2"/>
  <c r="AB97" i="2"/>
  <c r="AB210" i="2" s="1"/>
  <c r="AA97" i="2"/>
  <c r="Z97" i="2"/>
  <c r="Y97" i="2"/>
  <c r="X97" i="2"/>
  <c r="X210" i="2" s="1"/>
  <c r="W97" i="2"/>
  <c r="V97" i="2"/>
  <c r="U97" i="2"/>
  <c r="T97" i="2"/>
  <c r="T210" i="2" s="1"/>
  <c r="S97" i="2"/>
  <c r="R97" i="2"/>
  <c r="Q97" i="2"/>
  <c r="P97" i="2"/>
  <c r="P210" i="2" s="1"/>
  <c r="O97" i="2"/>
  <c r="N97" i="2"/>
  <c r="M97" i="2"/>
  <c r="L97" i="2"/>
  <c r="L210" i="2" s="1"/>
  <c r="K97" i="2"/>
  <c r="J97" i="2"/>
  <c r="I97" i="2"/>
  <c r="H97" i="2"/>
  <c r="H210" i="2" s="1"/>
  <c r="G97" i="2"/>
  <c r="F97" i="2"/>
  <c r="E97" i="2"/>
  <c r="D97" i="2"/>
  <c r="D210" i="2" s="1"/>
  <c r="C97" i="2"/>
  <c r="FX96" i="2"/>
  <c r="FW96" i="2"/>
  <c r="FV96" i="2"/>
  <c r="FU96" i="2"/>
  <c r="FT96" i="2"/>
  <c r="FS96" i="2"/>
  <c r="FR96" i="2"/>
  <c r="FQ96" i="2"/>
  <c r="FP96" i="2"/>
  <c r="FO96" i="2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FX95" i="2"/>
  <c r="FW95" i="2"/>
  <c r="FV95" i="2"/>
  <c r="FU95" i="2"/>
  <c r="FT95" i="2"/>
  <c r="FS95" i="2"/>
  <c r="FR95" i="2"/>
  <c r="FQ95" i="2"/>
  <c r="FP95" i="2"/>
  <c r="FO95" i="2"/>
  <c r="FN95" i="2"/>
  <c r="FM95" i="2"/>
  <c r="FL95" i="2"/>
  <c r="FK95" i="2"/>
  <c r="FJ95" i="2"/>
  <c r="FI95" i="2"/>
  <c r="FH95" i="2"/>
  <c r="FG95" i="2"/>
  <c r="FF95" i="2"/>
  <c r="FE95" i="2"/>
  <c r="FD95" i="2"/>
  <c r="FC95" i="2"/>
  <c r="FB95" i="2"/>
  <c r="FA95" i="2"/>
  <c r="EZ95" i="2"/>
  <c r="EY95" i="2"/>
  <c r="EX95" i="2"/>
  <c r="EW95" i="2"/>
  <c r="EV95" i="2"/>
  <c r="EU95" i="2"/>
  <c r="ET95" i="2"/>
  <c r="ES95" i="2"/>
  <c r="ER95" i="2"/>
  <c r="EQ95" i="2"/>
  <c r="EP95" i="2"/>
  <c r="EO95" i="2"/>
  <c r="EN95" i="2"/>
  <c r="EM95" i="2"/>
  <c r="EL95" i="2"/>
  <c r="EK95" i="2"/>
  <c r="EJ95" i="2"/>
  <c r="EI95" i="2"/>
  <c r="EH95" i="2"/>
  <c r="EG95" i="2"/>
  <c r="EF95" i="2"/>
  <c r="EE95" i="2"/>
  <c r="ED95" i="2"/>
  <c r="EC95" i="2"/>
  <c r="EB95" i="2"/>
  <c r="EA95" i="2"/>
  <c r="DZ95" i="2"/>
  <c r="DY95" i="2"/>
  <c r="DX95" i="2"/>
  <c r="DW95" i="2"/>
  <c r="DV95" i="2"/>
  <c r="DU95" i="2"/>
  <c r="DT95" i="2"/>
  <c r="DS95" i="2"/>
  <c r="DR95" i="2"/>
  <c r="DQ95" i="2"/>
  <c r="DP95" i="2"/>
  <c r="DO95" i="2"/>
  <c r="DN95" i="2"/>
  <c r="DM95" i="2"/>
  <c r="DL95" i="2"/>
  <c r="DK95" i="2"/>
  <c r="DJ95" i="2"/>
  <c r="DI95" i="2"/>
  <c r="DH95" i="2"/>
  <c r="DG95" i="2"/>
  <c r="DF95" i="2"/>
  <c r="DE95" i="2"/>
  <c r="DD95" i="2"/>
  <c r="DC95" i="2"/>
  <c r="DB95" i="2"/>
  <c r="DA95" i="2"/>
  <c r="CZ95" i="2"/>
  <c r="CY95" i="2"/>
  <c r="CX95" i="2"/>
  <c r="CW95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FZ95" i="2" s="1"/>
  <c r="CK94" i="2"/>
  <c r="FX93" i="2"/>
  <c r="FW93" i="2"/>
  <c r="FV93" i="2"/>
  <c r="FU93" i="2"/>
  <c r="FT93" i="2"/>
  <c r="FT101" i="2" s="1"/>
  <c r="FS93" i="2"/>
  <c r="FR93" i="2"/>
  <c r="FQ93" i="2"/>
  <c r="FP93" i="2"/>
  <c r="FO93" i="2"/>
  <c r="FN93" i="2"/>
  <c r="FM93" i="2"/>
  <c r="FL93" i="2"/>
  <c r="FK93" i="2"/>
  <c r="FJ93" i="2"/>
  <c r="FI93" i="2"/>
  <c r="FH93" i="2"/>
  <c r="FH101" i="2" s="1"/>
  <c r="FG93" i="2"/>
  <c r="FF93" i="2"/>
  <c r="FE93" i="2"/>
  <c r="FD93" i="2"/>
  <c r="FC93" i="2"/>
  <c r="FB93" i="2"/>
  <c r="FA93" i="2"/>
  <c r="EZ93" i="2"/>
  <c r="EY93" i="2"/>
  <c r="EX93" i="2"/>
  <c r="EW93" i="2"/>
  <c r="EV93" i="2"/>
  <c r="EV101" i="2" s="1"/>
  <c r="EU93" i="2"/>
  <c r="ET93" i="2"/>
  <c r="ES93" i="2"/>
  <c r="ER93" i="2"/>
  <c r="EQ93" i="2"/>
  <c r="EP93" i="2"/>
  <c r="EO93" i="2"/>
  <c r="EN93" i="2"/>
  <c r="EM93" i="2"/>
  <c r="EL93" i="2"/>
  <c r="EK93" i="2"/>
  <c r="EJ93" i="2"/>
  <c r="EJ101" i="2" s="1"/>
  <c r="EI93" i="2"/>
  <c r="EH93" i="2"/>
  <c r="EG93" i="2"/>
  <c r="EF93" i="2"/>
  <c r="EE93" i="2"/>
  <c r="ED93" i="2"/>
  <c r="EC93" i="2"/>
  <c r="EB93" i="2"/>
  <c r="EA93" i="2"/>
  <c r="DZ93" i="2"/>
  <c r="DY93" i="2"/>
  <c r="DX93" i="2"/>
  <c r="DX101" i="2" s="1"/>
  <c r="DW93" i="2"/>
  <c r="DV93" i="2"/>
  <c r="DU93" i="2"/>
  <c r="DT93" i="2"/>
  <c r="DS93" i="2"/>
  <c r="DR93" i="2"/>
  <c r="DQ93" i="2"/>
  <c r="DP93" i="2"/>
  <c r="DO93" i="2"/>
  <c r="DN93" i="2"/>
  <c r="DM93" i="2"/>
  <c r="DL93" i="2"/>
  <c r="DL101" i="2" s="1"/>
  <c r="DK93" i="2"/>
  <c r="DJ93" i="2"/>
  <c r="DI93" i="2"/>
  <c r="DH93" i="2"/>
  <c r="DG93" i="2"/>
  <c r="DF93" i="2"/>
  <c r="DE93" i="2"/>
  <c r="DD93" i="2"/>
  <c r="DC93" i="2"/>
  <c r="DB93" i="2"/>
  <c r="DA93" i="2"/>
  <c r="CZ93" i="2"/>
  <c r="CZ101" i="2" s="1"/>
  <c r="CY93" i="2"/>
  <c r="CX93" i="2"/>
  <c r="CW93" i="2"/>
  <c r="CV93" i="2"/>
  <c r="CU93" i="2"/>
  <c r="CT93" i="2"/>
  <c r="CS93" i="2"/>
  <c r="CR93" i="2"/>
  <c r="CQ93" i="2"/>
  <c r="CP93" i="2"/>
  <c r="CO93" i="2"/>
  <c r="CN93" i="2"/>
  <c r="CN101" i="2" s="1"/>
  <c r="CM93" i="2"/>
  <c r="CL93" i="2"/>
  <c r="CK93" i="2"/>
  <c r="CJ93" i="2"/>
  <c r="CI93" i="2"/>
  <c r="CH93" i="2"/>
  <c r="CG93" i="2"/>
  <c r="CF93" i="2"/>
  <c r="CE93" i="2"/>
  <c r="CD93" i="2"/>
  <c r="CC93" i="2"/>
  <c r="CB93" i="2"/>
  <c r="CB101" i="2" s="1"/>
  <c r="CA93" i="2"/>
  <c r="BZ93" i="2"/>
  <c r="BY93" i="2"/>
  <c r="BX93" i="2"/>
  <c r="BW93" i="2"/>
  <c r="BV93" i="2"/>
  <c r="BU93" i="2"/>
  <c r="BT93" i="2"/>
  <c r="BS93" i="2"/>
  <c r="BR93" i="2"/>
  <c r="BQ93" i="2"/>
  <c r="BP93" i="2"/>
  <c r="BP101" i="2" s="1"/>
  <c r="BO93" i="2"/>
  <c r="BN93" i="2"/>
  <c r="BM93" i="2"/>
  <c r="BL93" i="2"/>
  <c r="BK93" i="2"/>
  <c r="BJ93" i="2"/>
  <c r="BI93" i="2"/>
  <c r="BH93" i="2"/>
  <c r="BG93" i="2"/>
  <c r="BF93" i="2"/>
  <c r="BE93" i="2"/>
  <c r="BD93" i="2"/>
  <c r="BD101" i="2" s="1"/>
  <c r="BC93" i="2"/>
  <c r="BB93" i="2"/>
  <c r="BA93" i="2"/>
  <c r="AZ93" i="2"/>
  <c r="AY93" i="2"/>
  <c r="AX93" i="2"/>
  <c r="AW93" i="2"/>
  <c r="AV93" i="2"/>
  <c r="AU93" i="2"/>
  <c r="AT93" i="2"/>
  <c r="AS93" i="2"/>
  <c r="AR93" i="2"/>
  <c r="AR101" i="2" s="1"/>
  <c r="AQ93" i="2"/>
  <c r="AP93" i="2"/>
  <c r="AO93" i="2"/>
  <c r="AN93" i="2"/>
  <c r="AM93" i="2"/>
  <c r="AL93" i="2"/>
  <c r="AK93" i="2"/>
  <c r="AJ93" i="2"/>
  <c r="AI93" i="2"/>
  <c r="AH93" i="2"/>
  <c r="AG93" i="2"/>
  <c r="AF93" i="2"/>
  <c r="AF101" i="2" s="1"/>
  <c r="AE93" i="2"/>
  <c r="AD93" i="2"/>
  <c r="AC93" i="2"/>
  <c r="AB93" i="2"/>
  <c r="AA93" i="2"/>
  <c r="Z93" i="2"/>
  <c r="Y93" i="2"/>
  <c r="X93" i="2"/>
  <c r="W93" i="2"/>
  <c r="V93" i="2"/>
  <c r="U93" i="2"/>
  <c r="T93" i="2"/>
  <c r="T101" i="2" s="1"/>
  <c r="S93" i="2"/>
  <c r="R93" i="2"/>
  <c r="Q93" i="2"/>
  <c r="P93" i="2"/>
  <c r="O93" i="2"/>
  <c r="N93" i="2"/>
  <c r="M93" i="2"/>
  <c r="L93" i="2"/>
  <c r="K93" i="2"/>
  <c r="J93" i="2"/>
  <c r="I93" i="2"/>
  <c r="H93" i="2"/>
  <c r="H101" i="2" s="1"/>
  <c r="G93" i="2"/>
  <c r="F93" i="2"/>
  <c r="E93" i="2"/>
  <c r="D93" i="2"/>
  <c r="C93" i="2"/>
  <c r="FX92" i="2"/>
  <c r="FW92" i="2"/>
  <c r="FW101" i="2" s="1"/>
  <c r="FV92" i="2"/>
  <c r="FU92" i="2"/>
  <c r="FU101" i="2" s="1"/>
  <c r="FT92" i="2"/>
  <c r="FS92" i="2"/>
  <c r="FS101" i="2" s="1"/>
  <c r="FR92" i="2"/>
  <c r="FR101" i="2" s="1"/>
  <c r="FQ92" i="2"/>
  <c r="FQ101" i="2" s="1"/>
  <c r="FP92" i="2"/>
  <c r="FO92" i="2"/>
  <c r="FO101" i="2" s="1"/>
  <c r="FN92" i="2"/>
  <c r="FN101" i="2" s="1"/>
  <c r="FM92" i="2"/>
  <c r="FL92" i="2"/>
  <c r="FK92" i="2"/>
  <c r="FK101" i="2" s="1"/>
  <c r="FJ92" i="2"/>
  <c r="FI92" i="2"/>
  <c r="FI101" i="2" s="1"/>
  <c r="FH92" i="2"/>
  <c r="FG92" i="2"/>
  <c r="FG101" i="2" s="1"/>
  <c r="FF92" i="2"/>
  <c r="FF101" i="2" s="1"/>
  <c r="FE92" i="2"/>
  <c r="FE101" i="2" s="1"/>
  <c r="FD92" i="2"/>
  <c r="FC92" i="2"/>
  <c r="FC101" i="2" s="1"/>
  <c r="FB92" i="2"/>
  <c r="FB101" i="2" s="1"/>
  <c r="FA92" i="2"/>
  <c r="EZ92" i="2"/>
  <c r="EY92" i="2"/>
  <c r="EY101" i="2" s="1"/>
  <c r="EX92" i="2"/>
  <c r="EW92" i="2"/>
  <c r="EW101" i="2" s="1"/>
  <c r="EV92" i="2"/>
  <c r="EU92" i="2"/>
  <c r="EU101" i="2" s="1"/>
  <c r="ET92" i="2"/>
  <c r="ET101" i="2" s="1"/>
  <c r="ES92" i="2"/>
  <c r="ES101" i="2" s="1"/>
  <c r="ER92" i="2"/>
  <c r="EQ92" i="2"/>
  <c r="EQ101" i="2" s="1"/>
  <c r="EP92" i="2"/>
  <c r="EP101" i="2" s="1"/>
  <c r="EO92" i="2"/>
  <c r="EN92" i="2"/>
  <c r="EM92" i="2"/>
  <c r="EM101" i="2" s="1"/>
  <c r="EL92" i="2"/>
  <c r="EK92" i="2"/>
  <c r="EK101" i="2" s="1"/>
  <c r="EJ92" i="2"/>
  <c r="EI92" i="2"/>
  <c r="EI101" i="2" s="1"/>
  <c r="EH92" i="2"/>
  <c r="EH101" i="2" s="1"/>
  <c r="EG92" i="2"/>
  <c r="EG101" i="2" s="1"/>
  <c r="EF92" i="2"/>
  <c r="EE92" i="2"/>
  <c r="EE101" i="2" s="1"/>
  <c r="ED92" i="2"/>
  <c r="ED101" i="2" s="1"/>
  <c r="EC92" i="2"/>
  <c r="EB92" i="2"/>
  <c r="EA92" i="2"/>
  <c r="EA101" i="2" s="1"/>
  <c r="DZ92" i="2"/>
  <c r="DY92" i="2"/>
  <c r="DY101" i="2" s="1"/>
  <c r="DX92" i="2"/>
  <c r="DW92" i="2"/>
  <c r="DW101" i="2" s="1"/>
  <c r="DV92" i="2"/>
  <c r="DV101" i="2" s="1"/>
  <c r="DU92" i="2"/>
  <c r="DU101" i="2" s="1"/>
  <c r="DT92" i="2"/>
  <c r="DS92" i="2"/>
  <c r="DS101" i="2" s="1"/>
  <c r="DR92" i="2"/>
  <c r="DR101" i="2" s="1"/>
  <c r="DQ92" i="2"/>
  <c r="DP92" i="2"/>
  <c r="DO92" i="2"/>
  <c r="DO101" i="2" s="1"/>
  <c r="DN92" i="2"/>
  <c r="DM92" i="2"/>
  <c r="DM101" i="2" s="1"/>
  <c r="DL92" i="2"/>
  <c r="DK92" i="2"/>
  <c r="DK101" i="2" s="1"/>
  <c r="DJ92" i="2"/>
  <c r="DJ101" i="2" s="1"/>
  <c r="DI92" i="2"/>
  <c r="DI101" i="2" s="1"/>
  <c r="DH92" i="2"/>
  <c r="DG92" i="2"/>
  <c r="DG101" i="2" s="1"/>
  <c r="DF92" i="2"/>
  <c r="DF101" i="2" s="1"/>
  <c r="DE92" i="2"/>
  <c r="DD92" i="2"/>
  <c r="DC92" i="2"/>
  <c r="DC101" i="2" s="1"/>
  <c r="DB92" i="2"/>
  <c r="DA92" i="2"/>
  <c r="DA101" i="2" s="1"/>
  <c r="CZ92" i="2"/>
  <c r="CY92" i="2"/>
  <c r="CY101" i="2" s="1"/>
  <c r="CX92" i="2"/>
  <c r="CX101" i="2" s="1"/>
  <c r="CW92" i="2"/>
  <c r="CW101" i="2" s="1"/>
  <c r="CV92" i="2"/>
  <c r="CU92" i="2"/>
  <c r="CU101" i="2" s="1"/>
  <c r="CT92" i="2"/>
  <c r="CT101" i="2" s="1"/>
  <c r="CS92" i="2"/>
  <c r="CR92" i="2"/>
  <c r="CQ92" i="2"/>
  <c r="CQ101" i="2" s="1"/>
  <c r="CP92" i="2"/>
  <c r="CO92" i="2"/>
  <c r="CO101" i="2" s="1"/>
  <c r="CN92" i="2"/>
  <c r="CM92" i="2"/>
  <c r="CM101" i="2" s="1"/>
  <c r="CL92" i="2"/>
  <c r="CL101" i="2" s="1"/>
  <c r="CK92" i="2"/>
  <c r="CK101" i="2" s="1"/>
  <c r="CJ92" i="2"/>
  <c r="CI92" i="2"/>
  <c r="CI101" i="2" s="1"/>
  <c r="CH92" i="2"/>
  <c r="CH101" i="2" s="1"/>
  <c r="CG92" i="2"/>
  <c r="CF92" i="2"/>
  <c r="CE92" i="2"/>
  <c r="CE101" i="2" s="1"/>
  <c r="CD92" i="2"/>
  <c r="CD101" i="2" s="1"/>
  <c r="CC92" i="2"/>
  <c r="CB92" i="2"/>
  <c r="CA92" i="2"/>
  <c r="CA101" i="2" s="1"/>
  <c r="BZ92" i="2"/>
  <c r="BZ101" i="2" s="1"/>
  <c r="BY92" i="2"/>
  <c r="BY101" i="2" s="1"/>
  <c r="BX92" i="2"/>
  <c r="BW92" i="2"/>
  <c r="BW101" i="2" s="1"/>
  <c r="BV92" i="2"/>
  <c r="BV101" i="2" s="1"/>
  <c r="BU92" i="2"/>
  <c r="BT92" i="2"/>
  <c r="BS92" i="2"/>
  <c r="BS101" i="2" s="1"/>
  <c r="BR92" i="2"/>
  <c r="BR101" i="2" s="1"/>
  <c r="BQ92" i="2"/>
  <c r="BP92" i="2"/>
  <c r="BO92" i="2"/>
  <c r="BO101" i="2" s="1"/>
  <c r="BN92" i="2"/>
  <c r="BN101" i="2" s="1"/>
  <c r="BM92" i="2"/>
  <c r="BM101" i="2" s="1"/>
  <c r="BL92" i="2"/>
  <c r="BK92" i="2"/>
  <c r="BK101" i="2" s="1"/>
  <c r="BJ92" i="2"/>
  <c r="BJ101" i="2" s="1"/>
  <c r="BI92" i="2"/>
  <c r="BH92" i="2"/>
  <c r="BG92" i="2"/>
  <c r="BG101" i="2" s="1"/>
  <c r="BF92" i="2"/>
  <c r="BF101" i="2" s="1"/>
  <c r="BE92" i="2"/>
  <c r="BD92" i="2"/>
  <c r="BC92" i="2"/>
  <c r="BC101" i="2" s="1"/>
  <c r="BB92" i="2"/>
  <c r="BB101" i="2" s="1"/>
  <c r="BA92" i="2"/>
  <c r="BA101" i="2" s="1"/>
  <c r="AZ92" i="2"/>
  <c r="AY92" i="2"/>
  <c r="AY101" i="2" s="1"/>
  <c r="AX92" i="2"/>
  <c r="AX101" i="2" s="1"/>
  <c r="AW92" i="2"/>
  <c r="AV92" i="2"/>
  <c r="AU92" i="2"/>
  <c r="AU101" i="2" s="1"/>
  <c r="AT92" i="2"/>
  <c r="AT101" i="2" s="1"/>
  <c r="AS92" i="2"/>
  <c r="AR92" i="2"/>
  <c r="AQ92" i="2"/>
  <c r="AQ101" i="2" s="1"/>
  <c r="AP92" i="2"/>
  <c r="AP101" i="2" s="1"/>
  <c r="AO92" i="2"/>
  <c r="AO101" i="2" s="1"/>
  <c r="AN92" i="2"/>
  <c r="AM92" i="2"/>
  <c r="AM101" i="2" s="1"/>
  <c r="AL92" i="2"/>
  <c r="AL101" i="2" s="1"/>
  <c r="AK92" i="2"/>
  <c r="AJ92" i="2"/>
  <c r="AI92" i="2"/>
  <c r="AI101" i="2" s="1"/>
  <c r="AH92" i="2"/>
  <c r="AH101" i="2" s="1"/>
  <c r="AG92" i="2"/>
  <c r="AF92" i="2"/>
  <c r="AE92" i="2"/>
  <c r="AE101" i="2" s="1"/>
  <c r="AD92" i="2"/>
  <c r="AD101" i="2" s="1"/>
  <c r="AC92" i="2"/>
  <c r="AC101" i="2" s="1"/>
  <c r="AB92" i="2"/>
  <c r="AA92" i="2"/>
  <c r="AA101" i="2" s="1"/>
  <c r="Z92" i="2"/>
  <c r="Z101" i="2" s="1"/>
  <c r="Y92" i="2"/>
  <c r="X92" i="2"/>
  <c r="W92" i="2"/>
  <c r="W101" i="2" s="1"/>
  <c r="V92" i="2"/>
  <c r="V101" i="2" s="1"/>
  <c r="U92" i="2"/>
  <c r="T92" i="2"/>
  <c r="S92" i="2"/>
  <c r="S101" i="2" s="1"/>
  <c r="R92" i="2"/>
  <c r="R101" i="2" s="1"/>
  <c r="Q92" i="2"/>
  <c r="Q101" i="2" s="1"/>
  <c r="P92" i="2"/>
  <c r="O92" i="2"/>
  <c r="O101" i="2" s="1"/>
  <c r="N92" i="2"/>
  <c r="N101" i="2" s="1"/>
  <c r="M92" i="2"/>
  <c r="L92" i="2"/>
  <c r="K92" i="2"/>
  <c r="K101" i="2" s="1"/>
  <c r="J92" i="2"/>
  <c r="J101" i="2" s="1"/>
  <c r="I92" i="2"/>
  <c r="H92" i="2"/>
  <c r="G92" i="2"/>
  <c r="G101" i="2" s="1"/>
  <c r="F92" i="2"/>
  <c r="F101" i="2" s="1"/>
  <c r="E92" i="2"/>
  <c r="E101" i="2" s="1"/>
  <c r="D92" i="2"/>
  <c r="C92" i="2"/>
  <c r="FX91" i="2"/>
  <c r="FW91" i="2"/>
  <c r="FV91" i="2"/>
  <c r="FU91" i="2"/>
  <c r="FT91" i="2"/>
  <c r="FS91" i="2"/>
  <c r="FR91" i="2"/>
  <c r="FQ91" i="2"/>
  <c r="FP91" i="2"/>
  <c r="FO91" i="2"/>
  <c r="FN91" i="2"/>
  <c r="FM91" i="2"/>
  <c r="FL91" i="2"/>
  <c r="FK91" i="2"/>
  <c r="FJ91" i="2"/>
  <c r="FI91" i="2"/>
  <c r="FH91" i="2"/>
  <c r="FG91" i="2"/>
  <c r="FF91" i="2"/>
  <c r="FE91" i="2"/>
  <c r="FD91" i="2"/>
  <c r="FC91" i="2"/>
  <c r="FB91" i="2"/>
  <c r="FA91" i="2"/>
  <c r="EZ91" i="2"/>
  <c r="EY91" i="2"/>
  <c r="EX91" i="2"/>
  <c r="EW91" i="2"/>
  <c r="EV91" i="2"/>
  <c r="EU91" i="2"/>
  <c r="ET91" i="2"/>
  <c r="ES91" i="2"/>
  <c r="ER91" i="2"/>
  <c r="EQ91" i="2"/>
  <c r="EP91" i="2"/>
  <c r="EO91" i="2"/>
  <c r="EN91" i="2"/>
  <c r="EM91" i="2"/>
  <c r="EL91" i="2"/>
  <c r="EK91" i="2"/>
  <c r="EJ91" i="2"/>
  <c r="EI91" i="2"/>
  <c r="EH91" i="2"/>
  <c r="EG91" i="2"/>
  <c r="EF91" i="2"/>
  <c r="EE91" i="2"/>
  <c r="ED91" i="2"/>
  <c r="EC91" i="2"/>
  <c r="EB91" i="2"/>
  <c r="EA91" i="2"/>
  <c r="DZ91" i="2"/>
  <c r="DY91" i="2"/>
  <c r="DX91" i="2"/>
  <c r="DW91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DF91" i="2"/>
  <c r="DE91" i="2"/>
  <c r="DD91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FB88" i="2"/>
  <c r="FB94" i="2" s="1"/>
  <c r="BJ88" i="2"/>
  <c r="BJ94" i="2" s="1"/>
  <c r="N88" i="2"/>
  <c r="N94" i="2" s="1"/>
  <c r="FX87" i="2"/>
  <c r="FW87" i="2"/>
  <c r="FV87" i="2"/>
  <c r="FU87" i="2"/>
  <c r="FT87" i="2"/>
  <c r="FS87" i="2"/>
  <c r="FR87" i="2"/>
  <c r="FQ87" i="2"/>
  <c r="FP87" i="2"/>
  <c r="FO87" i="2"/>
  <c r="FN87" i="2"/>
  <c r="FM87" i="2"/>
  <c r="FL87" i="2"/>
  <c r="FK87" i="2"/>
  <c r="FJ87" i="2"/>
  <c r="FI87" i="2"/>
  <c r="FH87" i="2"/>
  <c r="FG87" i="2"/>
  <c r="FF87" i="2"/>
  <c r="FE87" i="2"/>
  <c r="FD87" i="2"/>
  <c r="FC87" i="2"/>
  <c r="FB87" i="2"/>
  <c r="FA87" i="2"/>
  <c r="EZ87" i="2"/>
  <c r="EY87" i="2"/>
  <c r="EX87" i="2"/>
  <c r="EW87" i="2"/>
  <c r="EV87" i="2"/>
  <c r="EU87" i="2"/>
  <c r="ET87" i="2"/>
  <c r="ES87" i="2"/>
  <c r="ER87" i="2"/>
  <c r="EQ87" i="2"/>
  <c r="EP87" i="2"/>
  <c r="EO87" i="2"/>
  <c r="EN87" i="2"/>
  <c r="EM87" i="2"/>
  <c r="EL87" i="2"/>
  <c r="EK87" i="2"/>
  <c r="EJ87" i="2"/>
  <c r="EI87" i="2"/>
  <c r="EH87" i="2"/>
  <c r="EG87" i="2"/>
  <c r="EF87" i="2"/>
  <c r="EE87" i="2"/>
  <c r="ED87" i="2"/>
  <c r="EC87" i="2"/>
  <c r="EB87" i="2"/>
  <c r="EA87" i="2"/>
  <c r="DZ87" i="2"/>
  <c r="DY87" i="2"/>
  <c r="DX87" i="2"/>
  <c r="DW87" i="2"/>
  <c r="DV87" i="2"/>
  <c r="DU87" i="2"/>
  <c r="DT87" i="2"/>
  <c r="DS87" i="2"/>
  <c r="DR87" i="2"/>
  <c r="DQ87" i="2"/>
  <c r="DP87" i="2"/>
  <c r="DO87" i="2"/>
  <c r="DN87" i="2"/>
  <c r="DM87" i="2"/>
  <c r="DL87" i="2"/>
  <c r="DK87" i="2"/>
  <c r="DJ87" i="2"/>
  <c r="DI87" i="2"/>
  <c r="DH87" i="2"/>
  <c r="DG87" i="2"/>
  <c r="DF87" i="2"/>
  <c r="DE87" i="2"/>
  <c r="DD87" i="2"/>
  <c r="DC87" i="2"/>
  <c r="DB87" i="2"/>
  <c r="DA87" i="2"/>
  <c r="CZ87" i="2"/>
  <c r="CY87" i="2"/>
  <c r="CX87" i="2"/>
  <c r="CW87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FZ87" i="2" s="1"/>
  <c r="L87" i="2"/>
  <c r="K87" i="2"/>
  <c r="J87" i="2"/>
  <c r="I87" i="2"/>
  <c r="H87" i="2"/>
  <c r="G87" i="2"/>
  <c r="F87" i="2"/>
  <c r="E87" i="2"/>
  <c r="D87" i="2"/>
  <c r="C87" i="2"/>
  <c r="FX86" i="2"/>
  <c r="FW86" i="2"/>
  <c r="FV86" i="2"/>
  <c r="FU86" i="2"/>
  <c r="FT86" i="2"/>
  <c r="FS86" i="2"/>
  <c r="FR86" i="2"/>
  <c r="FQ86" i="2"/>
  <c r="FP86" i="2"/>
  <c r="FO86" i="2"/>
  <c r="FN86" i="2"/>
  <c r="FM86" i="2"/>
  <c r="FL86" i="2"/>
  <c r="FK86" i="2"/>
  <c r="FJ86" i="2"/>
  <c r="FI86" i="2"/>
  <c r="FH86" i="2"/>
  <c r="FG86" i="2"/>
  <c r="FF86" i="2"/>
  <c r="FE86" i="2"/>
  <c r="FD86" i="2"/>
  <c r="FC86" i="2"/>
  <c r="FB86" i="2"/>
  <c r="FA86" i="2"/>
  <c r="EZ86" i="2"/>
  <c r="EY86" i="2"/>
  <c r="EX86" i="2"/>
  <c r="EW86" i="2"/>
  <c r="EV86" i="2"/>
  <c r="EU86" i="2"/>
  <c r="ET86" i="2"/>
  <c r="ES86" i="2"/>
  <c r="ER86" i="2"/>
  <c r="EQ86" i="2"/>
  <c r="EP86" i="2"/>
  <c r="EO86" i="2"/>
  <c r="EN86" i="2"/>
  <c r="EM86" i="2"/>
  <c r="EL86" i="2"/>
  <c r="EK86" i="2"/>
  <c r="EJ86" i="2"/>
  <c r="EI86" i="2"/>
  <c r="EH86" i="2"/>
  <c r="EG86" i="2"/>
  <c r="EF86" i="2"/>
  <c r="EE86" i="2"/>
  <c r="ED86" i="2"/>
  <c r="EC86" i="2"/>
  <c r="EB86" i="2"/>
  <c r="EA86" i="2"/>
  <c r="DZ86" i="2"/>
  <c r="DY86" i="2"/>
  <c r="DX86" i="2"/>
  <c r="DW86" i="2"/>
  <c r="DV86" i="2"/>
  <c r="DU86" i="2"/>
  <c r="DT86" i="2"/>
  <c r="DS86" i="2"/>
  <c r="DR86" i="2"/>
  <c r="DQ86" i="2"/>
  <c r="DP86" i="2"/>
  <c r="DO86" i="2"/>
  <c r="DN86" i="2"/>
  <c r="DM86" i="2"/>
  <c r="DL86" i="2"/>
  <c r="DK86" i="2"/>
  <c r="DJ86" i="2"/>
  <c r="DI86" i="2"/>
  <c r="DH86" i="2"/>
  <c r="DG86" i="2"/>
  <c r="DF86" i="2"/>
  <c r="DE86" i="2"/>
  <c r="DD86" i="2"/>
  <c r="DC86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FZ86" i="2" s="1"/>
  <c r="K86" i="2"/>
  <c r="J86" i="2"/>
  <c r="I86" i="2"/>
  <c r="H86" i="2"/>
  <c r="G86" i="2"/>
  <c r="F86" i="2"/>
  <c r="E86" i="2"/>
  <c r="D86" i="2"/>
  <c r="C86" i="2"/>
  <c r="FX85" i="2"/>
  <c r="FW85" i="2"/>
  <c r="FV85" i="2"/>
  <c r="FU85" i="2"/>
  <c r="FT85" i="2"/>
  <c r="FS85" i="2"/>
  <c r="FR85" i="2"/>
  <c r="FQ85" i="2"/>
  <c r="FP85" i="2"/>
  <c r="FO85" i="2"/>
  <c r="FN85" i="2"/>
  <c r="FM85" i="2"/>
  <c r="FL85" i="2"/>
  <c r="FK85" i="2"/>
  <c r="FJ85" i="2"/>
  <c r="FI85" i="2"/>
  <c r="FH85" i="2"/>
  <c r="FG85" i="2"/>
  <c r="FF85" i="2"/>
  <c r="FE85" i="2"/>
  <c r="FD85" i="2"/>
  <c r="FC85" i="2"/>
  <c r="FB85" i="2"/>
  <c r="FA85" i="2"/>
  <c r="EZ85" i="2"/>
  <c r="EY85" i="2"/>
  <c r="EX85" i="2"/>
  <c r="EW85" i="2"/>
  <c r="EV85" i="2"/>
  <c r="EU85" i="2"/>
  <c r="ET85" i="2"/>
  <c r="ES85" i="2"/>
  <c r="ER85" i="2"/>
  <c r="EQ85" i="2"/>
  <c r="EP85" i="2"/>
  <c r="EO85" i="2"/>
  <c r="EN85" i="2"/>
  <c r="EM85" i="2"/>
  <c r="EL85" i="2"/>
  <c r="EK85" i="2"/>
  <c r="EJ85" i="2"/>
  <c r="EI85" i="2"/>
  <c r="EH85" i="2"/>
  <c r="EG85" i="2"/>
  <c r="EF85" i="2"/>
  <c r="EE85" i="2"/>
  <c r="ED85" i="2"/>
  <c r="EC85" i="2"/>
  <c r="EB85" i="2"/>
  <c r="EA85" i="2"/>
  <c r="DZ85" i="2"/>
  <c r="DY85" i="2"/>
  <c r="DX85" i="2"/>
  <c r="DW85" i="2"/>
  <c r="DV85" i="2"/>
  <c r="DU85" i="2"/>
  <c r="DT85" i="2"/>
  <c r="DS85" i="2"/>
  <c r="DR85" i="2"/>
  <c r="DQ85" i="2"/>
  <c r="DP85" i="2"/>
  <c r="DO85" i="2"/>
  <c r="DN85" i="2"/>
  <c r="DM85" i="2"/>
  <c r="DL85" i="2"/>
  <c r="DK85" i="2"/>
  <c r="DJ85" i="2"/>
  <c r="DI85" i="2"/>
  <c r="DH85" i="2"/>
  <c r="DG85" i="2"/>
  <c r="DF85" i="2"/>
  <c r="DE85" i="2"/>
  <c r="DD85" i="2"/>
  <c r="DC85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FZ85" i="2" s="1"/>
  <c r="FX84" i="2"/>
  <c r="FW84" i="2"/>
  <c r="FV84" i="2"/>
  <c r="FU84" i="2"/>
  <c r="FT84" i="2"/>
  <c r="FS84" i="2"/>
  <c r="FR84" i="2"/>
  <c r="FQ84" i="2"/>
  <c r="FP84" i="2"/>
  <c r="FO84" i="2"/>
  <c r="FN84" i="2"/>
  <c r="FM84" i="2"/>
  <c r="FL84" i="2"/>
  <c r="FK84" i="2"/>
  <c r="FJ84" i="2"/>
  <c r="FI84" i="2"/>
  <c r="FH84" i="2"/>
  <c r="FG84" i="2"/>
  <c r="FF84" i="2"/>
  <c r="FE84" i="2"/>
  <c r="FD84" i="2"/>
  <c r="FC84" i="2"/>
  <c r="FB84" i="2"/>
  <c r="FA84" i="2"/>
  <c r="EZ84" i="2"/>
  <c r="EY84" i="2"/>
  <c r="EX84" i="2"/>
  <c r="EW84" i="2"/>
  <c r="EV84" i="2"/>
  <c r="EU84" i="2"/>
  <c r="ET84" i="2"/>
  <c r="ES84" i="2"/>
  <c r="ER84" i="2"/>
  <c r="EQ84" i="2"/>
  <c r="EP84" i="2"/>
  <c r="EO84" i="2"/>
  <c r="EN84" i="2"/>
  <c r="EM84" i="2"/>
  <c r="EL84" i="2"/>
  <c r="EK84" i="2"/>
  <c r="EJ84" i="2"/>
  <c r="EI84" i="2"/>
  <c r="EH84" i="2"/>
  <c r="EG84" i="2"/>
  <c r="EF84" i="2"/>
  <c r="EE84" i="2"/>
  <c r="ED84" i="2"/>
  <c r="EC84" i="2"/>
  <c r="EB84" i="2"/>
  <c r="EA84" i="2"/>
  <c r="DZ84" i="2"/>
  <c r="DY84" i="2"/>
  <c r="DX84" i="2"/>
  <c r="DW84" i="2"/>
  <c r="DV84" i="2"/>
  <c r="DU84" i="2"/>
  <c r="DT84" i="2"/>
  <c r="DS84" i="2"/>
  <c r="DR84" i="2"/>
  <c r="DQ84" i="2"/>
  <c r="DP84" i="2"/>
  <c r="DO84" i="2"/>
  <c r="DN84" i="2"/>
  <c r="DM84" i="2"/>
  <c r="DL84" i="2"/>
  <c r="DK84" i="2"/>
  <c r="DJ84" i="2"/>
  <c r="DI84" i="2"/>
  <c r="DH84" i="2"/>
  <c r="DG84" i="2"/>
  <c r="DF84" i="2"/>
  <c r="DE84" i="2"/>
  <c r="DD84" i="2"/>
  <c r="DC84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EW83" i="2"/>
  <c r="EW88" i="2" s="1"/>
  <c r="EW94" i="2" s="1"/>
  <c r="I83" i="2"/>
  <c r="I88" i="2" s="1"/>
  <c r="I94" i="2" s="1"/>
  <c r="CG79" i="2"/>
  <c r="FZ79" i="2" s="1"/>
  <c r="FZ78" i="2"/>
  <c r="FZ77" i="2"/>
  <c r="FZ76" i="2"/>
  <c r="FZ71" i="2"/>
  <c r="FZ66" i="2"/>
  <c r="FX65" i="2"/>
  <c r="FX200" i="2" s="1"/>
  <c r="FW65" i="2"/>
  <c r="FW200" i="2" s="1"/>
  <c r="FV65" i="2"/>
  <c r="FV200" i="2" s="1"/>
  <c r="FU65" i="2"/>
  <c r="FU200" i="2" s="1"/>
  <c r="FT65" i="2"/>
  <c r="FT200" i="2" s="1"/>
  <c r="FS65" i="2"/>
  <c r="FS200" i="2" s="1"/>
  <c r="FR65" i="2"/>
  <c r="FR200" i="2" s="1"/>
  <c r="FQ65" i="2"/>
  <c r="FQ200" i="2" s="1"/>
  <c r="FP65" i="2"/>
  <c r="FP200" i="2" s="1"/>
  <c r="FO65" i="2"/>
  <c r="FO200" i="2" s="1"/>
  <c r="FN65" i="2"/>
  <c r="FN200" i="2" s="1"/>
  <c r="FM65" i="2"/>
  <c r="FM200" i="2" s="1"/>
  <c r="FL65" i="2"/>
  <c r="FL200" i="2" s="1"/>
  <c r="FK65" i="2"/>
  <c r="FK200" i="2" s="1"/>
  <c r="FJ65" i="2"/>
  <c r="FJ200" i="2" s="1"/>
  <c r="FI65" i="2"/>
  <c r="FI200" i="2" s="1"/>
  <c r="FH65" i="2"/>
  <c r="FH200" i="2" s="1"/>
  <c r="FG65" i="2"/>
  <c r="FG200" i="2" s="1"/>
  <c r="FF65" i="2"/>
  <c r="FF200" i="2" s="1"/>
  <c r="FE65" i="2"/>
  <c r="FE200" i="2" s="1"/>
  <c r="FD65" i="2"/>
  <c r="FD200" i="2" s="1"/>
  <c r="FC65" i="2"/>
  <c r="FC200" i="2" s="1"/>
  <c r="FB65" i="2"/>
  <c r="FB200" i="2" s="1"/>
  <c r="FA65" i="2"/>
  <c r="FA200" i="2" s="1"/>
  <c r="EZ65" i="2"/>
  <c r="EZ200" i="2" s="1"/>
  <c r="EY65" i="2"/>
  <c r="EY200" i="2" s="1"/>
  <c r="EX65" i="2"/>
  <c r="EX200" i="2" s="1"/>
  <c r="EW65" i="2"/>
  <c r="EW200" i="2" s="1"/>
  <c r="EV65" i="2"/>
  <c r="EV200" i="2" s="1"/>
  <c r="EU65" i="2"/>
  <c r="EU200" i="2" s="1"/>
  <c r="ET65" i="2"/>
  <c r="ET200" i="2" s="1"/>
  <c r="ES65" i="2"/>
  <c r="ES200" i="2" s="1"/>
  <c r="ER65" i="2"/>
  <c r="ER200" i="2" s="1"/>
  <c r="EQ65" i="2"/>
  <c r="EQ200" i="2" s="1"/>
  <c r="EP65" i="2"/>
  <c r="EP200" i="2" s="1"/>
  <c r="EO65" i="2"/>
  <c r="EO200" i="2" s="1"/>
  <c r="EN65" i="2"/>
  <c r="EN200" i="2" s="1"/>
  <c r="EM65" i="2"/>
  <c r="EM200" i="2" s="1"/>
  <c r="EL65" i="2"/>
  <c r="EL200" i="2" s="1"/>
  <c r="EK65" i="2"/>
  <c r="EK200" i="2" s="1"/>
  <c r="EJ65" i="2"/>
  <c r="EJ200" i="2" s="1"/>
  <c r="EI65" i="2"/>
  <c r="EI200" i="2" s="1"/>
  <c r="EH65" i="2"/>
  <c r="EH200" i="2" s="1"/>
  <c r="EG65" i="2"/>
  <c r="EG200" i="2" s="1"/>
  <c r="EF65" i="2"/>
  <c r="EF200" i="2" s="1"/>
  <c r="EE65" i="2"/>
  <c r="EE200" i="2" s="1"/>
  <c r="ED65" i="2"/>
  <c r="ED200" i="2" s="1"/>
  <c r="EC65" i="2"/>
  <c r="EC200" i="2" s="1"/>
  <c r="EB65" i="2"/>
  <c r="EB200" i="2" s="1"/>
  <c r="EA65" i="2"/>
  <c r="EA200" i="2" s="1"/>
  <c r="DZ65" i="2"/>
  <c r="DZ200" i="2" s="1"/>
  <c r="DY65" i="2"/>
  <c r="DY200" i="2" s="1"/>
  <c r="DX65" i="2"/>
  <c r="DX200" i="2" s="1"/>
  <c r="DW65" i="2"/>
  <c r="DW200" i="2" s="1"/>
  <c r="DV65" i="2"/>
  <c r="DV200" i="2" s="1"/>
  <c r="DU65" i="2"/>
  <c r="DU200" i="2" s="1"/>
  <c r="DT65" i="2"/>
  <c r="DT200" i="2" s="1"/>
  <c r="DS65" i="2"/>
  <c r="DS200" i="2" s="1"/>
  <c r="DR65" i="2"/>
  <c r="DR200" i="2" s="1"/>
  <c r="DQ65" i="2"/>
  <c r="DQ200" i="2" s="1"/>
  <c r="DP65" i="2"/>
  <c r="DP200" i="2" s="1"/>
  <c r="DO65" i="2"/>
  <c r="DO200" i="2" s="1"/>
  <c r="DN65" i="2"/>
  <c r="DN200" i="2" s="1"/>
  <c r="DM65" i="2"/>
  <c r="DM200" i="2" s="1"/>
  <c r="DL65" i="2"/>
  <c r="DL200" i="2" s="1"/>
  <c r="DK65" i="2"/>
  <c r="DK200" i="2" s="1"/>
  <c r="DJ65" i="2"/>
  <c r="DJ200" i="2" s="1"/>
  <c r="DI65" i="2"/>
  <c r="DI200" i="2" s="1"/>
  <c r="DH65" i="2"/>
  <c r="DH200" i="2" s="1"/>
  <c r="DG65" i="2"/>
  <c r="DG200" i="2" s="1"/>
  <c r="DF65" i="2"/>
  <c r="DF200" i="2" s="1"/>
  <c r="DE65" i="2"/>
  <c r="DE200" i="2" s="1"/>
  <c r="DD65" i="2"/>
  <c r="DD200" i="2" s="1"/>
  <c r="DC65" i="2"/>
  <c r="DC200" i="2" s="1"/>
  <c r="DB65" i="2"/>
  <c r="DB200" i="2" s="1"/>
  <c r="DA65" i="2"/>
  <c r="DA200" i="2" s="1"/>
  <c r="CZ65" i="2"/>
  <c r="CZ200" i="2" s="1"/>
  <c r="CY65" i="2"/>
  <c r="CY200" i="2" s="1"/>
  <c r="CX65" i="2"/>
  <c r="CX200" i="2" s="1"/>
  <c r="CW65" i="2"/>
  <c r="CW200" i="2" s="1"/>
  <c r="CV65" i="2"/>
  <c r="CV200" i="2" s="1"/>
  <c r="CU65" i="2"/>
  <c r="CU200" i="2" s="1"/>
  <c r="CT65" i="2"/>
  <c r="CT200" i="2" s="1"/>
  <c r="CS65" i="2"/>
  <c r="CS200" i="2" s="1"/>
  <c r="CR65" i="2"/>
  <c r="CR200" i="2" s="1"/>
  <c r="CQ65" i="2"/>
  <c r="CQ200" i="2" s="1"/>
  <c r="CP65" i="2"/>
  <c r="CP200" i="2" s="1"/>
  <c r="CO65" i="2"/>
  <c r="CO200" i="2" s="1"/>
  <c r="CN65" i="2"/>
  <c r="CN200" i="2" s="1"/>
  <c r="CM65" i="2"/>
  <c r="CM200" i="2" s="1"/>
  <c r="CL65" i="2"/>
  <c r="CL200" i="2" s="1"/>
  <c r="CK65" i="2"/>
  <c r="CK200" i="2" s="1"/>
  <c r="CJ65" i="2"/>
  <c r="CJ200" i="2" s="1"/>
  <c r="CI65" i="2"/>
  <c r="CI200" i="2" s="1"/>
  <c r="CH65" i="2"/>
  <c r="CH200" i="2" s="1"/>
  <c r="CG65" i="2"/>
  <c r="CG200" i="2" s="1"/>
  <c r="CF65" i="2"/>
  <c r="CF200" i="2" s="1"/>
  <c r="CE65" i="2"/>
  <c r="CE200" i="2" s="1"/>
  <c r="CD65" i="2"/>
  <c r="CD200" i="2" s="1"/>
  <c r="CC65" i="2"/>
  <c r="CC200" i="2" s="1"/>
  <c r="CB65" i="2"/>
  <c r="CB200" i="2" s="1"/>
  <c r="CA65" i="2"/>
  <c r="CA200" i="2" s="1"/>
  <c r="BZ65" i="2"/>
  <c r="BZ200" i="2" s="1"/>
  <c r="BY65" i="2"/>
  <c r="BY200" i="2" s="1"/>
  <c r="BX65" i="2"/>
  <c r="BX200" i="2" s="1"/>
  <c r="BW65" i="2"/>
  <c r="BW200" i="2" s="1"/>
  <c r="BV65" i="2"/>
  <c r="BV200" i="2" s="1"/>
  <c r="BU65" i="2"/>
  <c r="BU200" i="2" s="1"/>
  <c r="BT65" i="2"/>
  <c r="BT200" i="2" s="1"/>
  <c r="BS65" i="2"/>
  <c r="BS200" i="2" s="1"/>
  <c r="BR65" i="2"/>
  <c r="BR200" i="2" s="1"/>
  <c r="BQ65" i="2"/>
  <c r="BQ200" i="2" s="1"/>
  <c r="BP65" i="2"/>
  <c r="BP200" i="2" s="1"/>
  <c r="BO65" i="2"/>
  <c r="BO200" i="2" s="1"/>
  <c r="BN65" i="2"/>
  <c r="BN200" i="2" s="1"/>
  <c r="BM65" i="2"/>
  <c r="BM200" i="2" s="1"/>
  <c r="BL65" i="2"/>
  <c r="BL200" i="2" s="1"/>
  <c r="BK65" i="2"/>
  <c r="BK200" i="2" s="1"/>
  <c r="BJ65" i="2"/>
  <c r="BJ200" i="2" s="1"/>
  <c r="BI65" i="2"/>
  <c r="BI200" i="2" s="1"/>
  <c r="BH65" i="2"/>
  <c r="BH200" i="2" s="1"/>
  <c r="BG65" i="2"/>
  <c r="BG200" i="2" s="1"/>
  <c r="BF65" i="2"/>
  <c r="BF200" i="2" s="1"/>
  <c r="BE65" i="2"/>
  <c r="BE200" i="2" s="1"/>
  <c r="BD65" i="2"/>
  <c r="BD200" i="2" s="1"/>
  <c r="BC65" i="2"/>
  <c r="BC200" i="2" s="1"/>
  <c r="BB65" i="2"/>
  <c r="BB200" i="2" s="1"/>
  <c r="BA65" i="2"/>
  <c r="BA200" i="2" s="1"/>
  <c r="AZ65" i="2"/>
  <c r="AZ200" i="2" s="1"/>
  <c r="AY65" i="2"/>
  <c r="AY200" i="2" s="1"/>
  <c r="AX65" i="2"/>
  <c r="AX200" i="2" s="1"/>
  <c r="AW65" i="2"/>
  <c r="AW200" i="2" s="1"/>
  <c r="AV65" i="2"/>
  <c r="AV200" i="2" s="1"/>
  <c r="AU65" i="2"/>
  <c r="AU200" i="2" s="1"/>
  <c r="AT65" i="2"/>
  <c r="AT200" i="2" s="1"/>
  <c r="AS65" i="2"/>
  <c r="AS200" i="2" s="1"/>
  <c r="AR65" i="2"/>
  <c r="AR200" i="2" s="1"/>
  <c r="AQ65" i="2"/>
  <c r="AQ200" i="2" s="1"/>
  <c r="AP65" i="2"/>
  <c r="AP200" i="2" s="1"/>
  <c r="AO65" i="2"/>
  <c r="AO200" i="2" s="1"/>
  <c r="AN65" i="2"/>
  <c r="AN200" i="2" s="1"/>
  <c r="AM65" i="2"/>
  <c r="AM200" i="2" s="1"/>
  <c r="AL65" i="2"/>
  <c r="AL200" i="2" s="1"/>
  <c r="AK65" i="2"/>
  <c r="AK200" i="2" s="1"/>
  <c r="AJ65" i="2"/>
  <c r="AJ200" i="2" s="1"/>
  <c r="AI65" i="2"/>
  <c r="AI200" i="2" s="1"/>
  <c r="AH65" i="2"/>
  <c r="AH200" i="2" s="1"/>
  <c r="AG65" i="2"/>
  <c r="AG200" i="2" s="1"/>
  <c r="AF65" i="2"/>
  <c r="AF200" i="2" s="1"/>
  <c r="AE65" i="2"/>
  <c r="AE200" i="2" s="1"/>
  <c r="AD65" i="2"/>
  <c r="AD200" i="2" s="1"/>
  <c r="AC65" i="2"/>
  <c r="AC200" i="2" s="1"/>
  <c r="AB65" i="2"/>
  <c r="AB200" i="2" s="1"/>
  <c r="AA65" i="2"/>
  <c r="AA200" i="2" s="1"/>
  <c r="Z65" i="2"/>
  <c r="Z200" i="2" s="1"/>
  <c r="Y65" i="2"/>
  <c r="Y200" i="2" s="1"/>
  <c r="X65" i="2"/>
  <c r="X200" i="2" s="1"/>
  <c r="W65" i="2"/>
  <c r="W200" i="2" s="1"/>
  <c r="V65" i="2"/>
  <c r="V200" i="2" s="1"/>
  <c r="U65" i="2"/>
  <c r="U200" i="2" s="1"/>
  <c r="T65" i="2"/>
  <c r="T200" i="2" s="1"/>
  <c r="S65" i="2"/>
  <c r="S200" i="2" s="1"/>
  <c r="R65" i="2"/>
  <c r="R200" i="2" s="1"/>
  <c r="Q65" i="2"/>
  <c r="Q200" i="2" s="1"/>
  <c r="P65" i="2"/>
  <c r="P200" i="2" s="1"/>
  <c r="O65" i="2"/>
  <c r="O200" i="2" s="1"/>
  <c r="N65" i="2"/>
  <c r="N200" i="2" s="1"/>
  <c r="M65" i="2"/>
  <c r="M200" i="2" s="1"/>
  <c r="L65" i="2"/>
  <c r="L200" i="2" s="1"/>
  <c r="K65" i="2"/>
  <c r="K200" i="2" s="1"/>
  <c r="J65" i="2"/>
  <c r="J200" i="2" s="1"/>
  <c r="I65" i="2"/>
  <c r="I200" i="2" s="1"/>
  <c r="H65" i="2"/>
  <c r="H200" i="2" s="1"/>
  <c r="G65" i="2"/>
  <c r="G200" i="2" s="1"/>
  <c r="F65" i="2"/>
  <c r="F200" i="2" s="1"/>
  <c r="E65" i="2"/>
  <c r="E200" i="2" s="1"/>
  <c r="D65" i="2"/>
  <c r="D200" i="2" s="1"/>
  <c r="C65" i="2"/>
  <c r="C200" i="2" s="1"/>
  <c r="FX61" i="2"/>
  <c r="FX275" i="2" s="1"/>
  <c r="FX276" i="2" s="1"/>
  <c r="FW61" i="2"/>
  <c r="FW275" i="2" s="1"/>
  <c r="FW276" i="2" s="1"/>
  <c r="FV61" i="2"/>
  <c r="FV275" i="2" s="1"/>
  <c r="FV276" i="2" s="1"/>
  <c r="FU61" i="2"/>
  <c r="FU275" i="2" s="1"/>
  <c r="FU276" i="2" s="1"/>
  <c r="FT61" i="2"/>
  <c r="FT275" i="2" s="1"/>
  <c r="FT276" i="2" s="1"/>
  <c r="FS61" i="2"/>
  <c r="FS275" i="2" s="1"/>
  <c r="FS276" i="2" s="1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FZ60" i="2"/>
  <c r="FZ59" i="2"/>
  <c r="FZ58" i="2"/>
  <c r="FZ57" i="2"/>
  <c r="FZ56" i="2"/>
  <c r="FZ55" i="2"/>
  <c r="FZ52" i="2"/>
  <c r="FZ51" i="2"/>
  <c r="FZ48" i="2"/>
  <c r="FZ47" i="2"/>
  <c r="FZ46" i="2"/>
  <c r="FZ45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I209" i="2" s="1"/>
  <c r="DH39" i="2"/>
  <c r="DH209" i="2" s="1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FZ39" i="2" s="1"/>
  <c r="FX38" i="2"/>
  <c r="FX207" i="2" s="1"/>
  <c r="FW38" i="2"/>
  <c r="FW207" i="2" s="1"/>
  <c r="FV38" i="2"/>
  <c r="FV207" i="2" s="1"/>
  <c r="FU38" i="2"/>
  <c r="FU207" i="2" s="1"/>
  <c r="FT38" i="2"/>
  <c r="FT207" i="2" s="1"/>
  <c r="FS38" i="2"/>
  <c r="FS207" i="2" s="1"/>
  <c r="FR38" i="2"/>
  <c r="FR207" i="2" s="1"/>
  <c r="FQ38" i="2"/>
  <c r="FQ207" i="2" s="1"/>
  <c r="FP38" i="2"/>
  <c r="FP207" i="2" s="1"/>
  <c r="FO38" i="2"/>
  <c r="FO207" i="2" s="1"/>
  <c r="FN38" i="2"/>
  <c r="FN207" i="2" s="1"/>
  <c r="FM38" i="2"/>
  <c r="FM207" i="2" s="1"/>
  <c r="FL38" i="2"/>
  <c r="FL207" i="2" s="1"/>
  <c r="FK38" i="2"/>
  <c r="FK207" i="2" s="1"/>
  <c r="FJ38" i="2"/>
  <c r="FJ207" i="2" s="1"/>
  <c r="FI38" i="2"/>
  <c r="FI207" i="2" s="1"/>
  <c r="FH38" i="2"/>
  <c r="FH207" i="2" s="1"/>
  <c r="FG38" i="2"/>
  <c r="FG207" i="2" s="1"/>
  <c r="FF38" i="2"/>
  <c r="FF207" i="2" s="1"/>
  <c r="FE38" i="2"/>
  <c r="FE207" i="2" s="1"/>
  <c r="FD38" i="2"/>
  <c r="FD207" i="2" s="1"/>
  <c r="FC38" i="2"/>
  <c r="FC207" i="2" s="1"/>
  <c r="FB38" i="2"/>
  <c r="FB207" i="2" s="1"/>
  <c r="FA38" i="2"/>
  <c r="FA207" i="2" s="1"/>
  <c r="EZ38" i="2"/>
  <c r="EZ207" i="2" s="1"/>
  <c r="EY38" i="2"/>
  <c r="EY207" i="2" s="1"/>
  <c r="EX38" i="2"/>
  <c r="EX207" i="2" s="1"/>
  <c r="EW38" i="2"/>
  <c r="EW207" i="2" s="1"/>
  <c r="EV38" i="2"/>
  <c r="EV207" i="2" s="1"/>
  <c r="EU38" i="2"/>
  <c r="EU207" i="2" s="1"/>
  <c r="ET38" i="2"/>
  <c r="ET207" i="2" s="1"/>
  <c r="ES38" i="2"/>
  <c r="ES207" i="2" s="1"/>
  <c r="ER38" i="2"/>
  <c r="ER207" i="2" s="1"/>
  <c r="EQ38" i="2"/>
  <c r="EQ207" i="2" s="1"/>
  <c r="EP38" i="2"/>
  <c r="EP207" i="2" s="1"/>
  <c r="EO38" i="2"/>
  <c r="EO207" i="2" s="1"/>
  <c r="EN38" i="2"/>
  <c r="EN207" i="2" s="1"/>
  <c r="EM38" i="2"/>
  <c r="EM207" i="2" s="1"/>
  <c r="EL38" i="2"/>
  <c r="EL207" i="2" s="1"/>
  <c r="EK38" i="2"/>
  <c r="EK207" i="2" s="1"/>
  <c r="EJ38" i="2"/>
  <c r="EJ207" i="2" s="1"/>
  <c r="EI38" i="2"/>
  <c r="EI207" i="2" s="1"/>
  <c r="EH38" i="2"/>
  <c r="EH207" i="2" s="1"/>
  <c r="EG38" i="2"/>
  <c r="EG207" i="2" s="1"/>
  <c r="EF38" i="2"/>
  <c r="EF207" i="2" s="1"/>
  <c r="EE38" i="2"/>
  <c r="EE207" i="2" s="1"/>
  <c r="ED38" i="2"/>
  <c r="ED207" i="2" s="1"/>
  <c r="EC38" i="2"/>
  <c r="EC207" i="2" s="1"/>
  <c r="EB38" i="2"/>
  <c r="EB207" i="2" s="1"/>
  <c r="EA38" i="2"/>
  <c r="EA207" i="2" s="1"/>
  <c r="DZ38" i="2"/>
  <c r="DZ207" i="2" s="1"/>
  <c r="DY38" i="2"/>
  <c r="DY207" i="2" s="1"/>
  <c r="DX38" i="2"/>
  <c r="DX207" i="2" s="1"/>
  <c r="DW38" i="2"/>
  <c r="DW207" i="2" s="1"/>
  <c r="DV38" i="2"/>
  <c r="DV207" i="2" s="1"/>
  <c r="DU38" i="2"/>
  <c r="DU207" i="2" s="1"/>
  <c r="DT38" i="2"/>
  <c r="DT207" i="2" s="1"/>
  <c r="DS38" i="2"/>
  <c r="DS207" i="2" s="1"/>
  <c r="DR38" i="2"/>
  <c r="DR207" i="2" s="1"/>
  <c r="DQ38" i="2"/>
  <c r="DQ207" i="2" s="1"/>
  <c r="DP38" i="2"/>
  <c r="DP207" i="2" s="1"/>
  <c r="DO38" i="2"/>
  <c r="DO207" i="2" s="1"/>
  <c r="DN38" i="2"/>
  <c r="DN207" i="2" s="1"/>
  <c r="DM38" i="2"/>
  <c r="DM207" i="2" s="1"/>
  <c r="DL38" i="2"/>
  <c r="DL207" i="2" s="1"/>
  <c r="DK38" i="2"/>
  <c r="DK207" i="2" s="1"/>
  <c r="DJ38" i="2"/>
  <c r="DJ207" i="2" s="1"/>
  <c r="DI38" i="2"/>
  <c r="DI207" i="2" s="1"/>
  <c r="DH38" i="2"/>
  <c r="DH207" i="2" s="1"/>
  <c r="DG38" i="2"/>
  <c r="DG207" i="2" s="1"/>
  <c r="DF38" i="2"/>
  <c r="DF207" i="2" s="1"/>
  <c r="DE38" i="2"/>
  <c r="DE207" i="2" s="1"/>
  <c r="DD38" i="2"/>
  <c r="DD207" i="2" s="1"/>
  <c r="DC38" i="2"/>
  <c r="DC207" i="2" s="1"/>
  <c r="DB38" i="2"/>
  <c r="DB207" i="2" s="1"/>
  <c r="DA38" i="2"/>
  <c r="DA207" i="2" s="1"/>
  <c r="CZ38" i="2"/>
  <c r="CZ207" i="2" s="1"/>
  <c r="CY38" i="2"/>
  <c r="CY207" i="2" s="1"/>
  <c r="CX38" i="2"/>
  <c r="CX207" i="2" s="1"/>
  <c r="CW38" i="2"/>
  <c r="CW207" i="2" s="1"/>
  <c r="CV38" i="2"/>
  <c r="CV207" i="2" s="1"/>
  <c r="CU38" i="2"/>
  <c r="CU207" i="2" s="1"/>
  <c r="CT38" i="2"/>
  <c r="CT207" i="2" s="1"/>
  <c r="CS38" i="2"/>
  <c r="CS207" i="2" s="1"/>
  <c r="CR38" i="2"/>
  <c r="CR207" i="2" s="1"/>
  <c r="CQ38" i="2"/>
  <c r="CQ207" i="2" s="1"/>
  <c r="CP38" i="2"/>
  <c r="CP207" i="2" s="1"/>
  <c r="CO38" i="2"/>
  <c r="CO207" i="2" s="1"/>
  <c r="CN38" i="2"/>
  <c r="CN207" i="2" s="1"/>
  <c r="CM38" i="2"/>
  <c r="CM207" i="2" s="1"/>
  <c r="CL38" i="2"/>
  <c r="CL207" i="2" s="1"/>
  <c r="CK38" i="2"/>
  <c r="CK207" i="2" s="1"/>
  <c r="CJ38" i="2"/>
  <c r="CJ207" i="2" s="1"/>
  <c r="CI38" i="2"/>
  <c r="CI207" i="2" s="1"/>
  <c r="CH38" i="2"/>
  <c r="CH207" i="2" s="1"/>
  <c r="CG38" i="2"/>
  <c r="CG207" i="2" s="1"/>
  <c r="CF38" i="2"/>
  <c r="CF207" i="2" s="1"/>
  <c r="CE38" i="2"/>
  <c r="CE207" i="2" s="1"/>
  <c r="CD38" i="2"/>
  <c r="CD207" i="2" s="1"/>
  <c r="CC38" i="2"/>
  <c r="CC207" i="2" s="1"/>
  <c r="CB38" i="2"/>
  <c r="CB207" i="2" s="1"/>
  <c r="CA38" i="2"/>
  <c r="CA207" i="2" s="1"/>
  <c r="BZ38" i="2"/>
  <c r="BZ207" i="2" s="1"/>
  <c r="BY38" i="2"/>
  <c r="BY207" i="2" s="1"/>
  <c r="BX38" i="2"/>
  <c r="BX207" i="2" s="1"/>
  <c r="BW38" i="2"/>
  <c r="BW207" i="2" s="1"/>
  <c r="BV38" i="2"/>
  <c r="BV207" i="2" s="1"/>
  <c r="BU38" i="2"/>
  <c r="BU207" i="2" s="1"/>
  <c r="BT38" i="2"/>
  <c r="BT207" i="2" s="1"/>
  <c r="BS38" i="2"/>
  <c r="BS207" i="2" s="1"/>
  <c r="BR38" i="2"/>
  <c r="BR207" i="2" s="1"/>
  <c r="BQ38" i="2"/>
  <c r="BQ207" i="2" s="1"/>
  <c r="BP38" i="2"/>
  <c r="BP207" i="2" s="1"/>
  <c r="BO38" i="2"/>
  <c r="BO207" i="2" s="1"/>
  <c r="BN38" i="2"/>
  <c r="BN207" i="2" s="1"/>
  <c r="BM38" i="2"/>
  <c r="BM207" i="2" s="1"/>
  <c r="BL38" i="2"/>
  <c r="BL207" i="2" s="1"/>
  <c r="BK38" i="2"/>
  <c r="BK207" i="2" s="1"/>
  <c r="BJ38" i="2"/>
  <c r="BJ207" i="2" s="1"/>
  <c r="BI38" i="2"/>
  <c r="BI207" i="2" s="1"/>
  <c r="BH38" i="2"/>
  <c r="BH207" i="2" s="1"/>
  <c r="BG38" i="2"/>
  <c r="BG207" i="2" s="1"/>
  <c r="BF38" i="2"/>
  <c r="BF207" i="2" s="1"/>
  <c r="BE38" i="2"/>
  <c r="BE207" i="2" s="1"/>
  <c r="BD38" i="2"/>
  <c r="BD207" i="2" s="1"/>
  <c r="BC38" i="2"/>
  <c r="BC207" i="2" s="1"/>
  <c r="BB38" i="2"/>
  <c r="BB207" i="2" s="1"/>
  <c r="BA38" i="2"/>
  <c r="BA207" i="2" s="1"/>
  <c r="AZ38" i="2"/>
  <c r="AZ207" i="2" s="1"/>
  <c r="AY38" i="2"/>
  <c r="AY207" i="2" s="1"/>
  <c r="AX38" i="2"/>
  <c r="AX207" i="2" s="1"/>
  <c r="AW38" i="2"/>
  <c r="AW207" i="2" s="1"/>
  <c r="AV38" i="2"/>
  <c r="AV207" i="2" s="1"/>
  <c r="AU38" i="2"/>
  <c r="AU207" i="2" s="1"/>
  <c r="AT38" i="2"/>
  <c r="AT207" i="2" s="1"/>
  <c r="AS38" i="2"/>
  <c r="AS207" i="2" s="1"/>
  <c r="AR38" i="2"/>
  <c r="AR207" i="2" s="1"/>
  <c r="AQ38" i="2"/>
  <c r="AQ207" i="2" s="1"/>
  <c r="AP38" i="2"/>
  <c r="AP207" i="2" s="1"/>
  <c r="AO38" i="2"/>
  <c r="AO207" i="2" s="1"/>
  <c r="AN38" i="2"/>
  <c r="AN207" i="2" s="1"/>
  <c r="AM38" i="2"/>
  <c r="AM207" i="2" s="1"/>
  <c r="AL38" i="2"/>
  <c r="AL207" i="2" s="1"/>
  <c r="AK38" i="2"/>
  <c r="AK207" i="2" s="1"/>
  <c r="AJ38" i="2"/>
  <c r="AJ207" i="2" s="1"/>
  <c r="AI38" i="2"/>
  <c r="AI207" i="2" s="1"/>
  <c r="AH38" i="2"/>
  <c r="AH207" i="2" s="1"/>
  <c r="AG38" i="2"/>
  <c r="AG207" i="2" s="1"/>
  <c r="AF38" i="2"/>
  <c r="AF207" i="2" s="1"/>
  <c r="AE38" i="2"/>
  <c r="AE207" i="2" s="1"/>
  <c r="AD38" i="2"/>
  <c r="AD207" i="2" s="1"/>
  <c r="AC38" i="2"/>
  <c r="AC207" i="2" s="1"/>
  <c r="AB38" i="2"/>
  <c r="AB207" i="2" s="1"/>
  <c r="AA38" i="2"/>
  <c r="AA207" i="2" s="1"/>
  <c r="Z38" i="2"/>
  <c r="Z207" i="2" s="1"/>
  <c r="Y38" i="2"/>
  <c r="Y207" i="2" s="1"/>
  <c r="X38" i="2"/>
  <c r="X207" i="2" s="1"/>
  <c r="W38" i="2"/>
  <c r="W207" i="2" s="1"/>
  <c r="V38" i="2"/>
  <c r="V207" i="2" s="1"/>
  <c r="U38" i="2"/>
  <c r="U207" i="2" s="1"/>
  <c r="T38" i="2"/>
  <c r="T207" i="2" s="1"/>
  <c r="S38" i="2"/>
  <c r="S207" i="2" s="1"/>
  <c r="R38" i="2"/>
  <c r="R207" i="2" s="1"/>
  <c r="Q38" i="2"/>
  <c r="Q207" i="2" s="1"/>
  <c r="P38" i="2"/>
  <c r="P207" i="2" s="1"/>
  <c r="O38" i="2"/>
  <c r="O207" i="2" s="1"/>
  <c r="N38" i="2"/>
  <c r="N207" i="2" s="1"/>
  <c r="M38" i="2"/>
  <c r="M207" i="2" s="1"/>
  <c r="L38" i="2"/>
  <c r="L207" i="2" s="1"/>
  <c r="K38" i="2"/>
  <c r="K207" i="2" s="1"/>
  <c r="J38" i="2"/>
  <c r="J207" i="2" s="1"/>
  <c r="I38" i="2"/>
  <c r="I207" i="2" s="1"/>
  <c r="H38" i="2"/>
  <c r="H207" i="2" s="1"/>
  <c r="G38" i="2"/>
  <c r="G207" i="2" s="1"/>
  <c r="F38" i="2"/>
  <c r="F207" i="2" s="1"/>
  <c r="E38" i="2"/>
  <c r="E207" i="2" s="1"/>
  <c r="D38" i="2"/>
  <c r="D207" i="2" s="1"/>
  <c r="FR37" i="2"/>
  <c r="EI37" i="2"/>
  <c r="EH37" i="2"/>
  <c r="CL37" i="2"/>
  <c r="CA37" i="2"/>
  <c r="BN37" i="2"/>
  <c r="BC37" i="2"/>
  <c r="R37" i="2"/>
  <c r="G37" i="2"/>
  <c r="FZ34" i="2"/>
  <c r="FZ33" i="2"/>
  <c r="FZ32" i="2"/>
  <c r="FZ31" i="2"/>
  <c r="FZ30" i="2"/>
  <c r="FZ29" i="2"/>
  <c r="FZ28" i="2"/>
  <c r="FZ27" i="2"/>
  <c r="FZ26" i="2"/>
  <c r="FZ25" i="2"/>
  <c r="FZ24" i="2"/>
  <c r="FZ23" i="2"/>
  <c r="FZ22" i="2"/>
  <c r="FZ21" i="2"/>
  <c r="FZ20" i="2"/>
  <c r="C18" i="2" s="1"/>
  <c r="FZ19" i="2"/>
  <c r="FZ18" i="2"/>
  <c r="FZ17" i="2"/>
  <c r="FZ16" i="2"/>
  <c r="FX15" i="2"/>
  <c r="FX83" i="2" s="1"/>
  <c r="FW15" i="2"/>
  <c r="FW83" i="2" s="1"/>
  <c r="FT15" i="2"/>
  <c r="FT83" i="2" s="1"/>
  <c r="FT88" i="2" s="1"/>
  <c r="FT94" i="2" s="1"/>
  <c r="FS15" i="2"/>
  <c r="FS83" i="2" s="1"/>
  <c r="FS88" i="2" s="1"/>
  <c r="FS94" i="2" s="1"/>
  <c r="FP15" i="2"/>
  <c r="FP83" i="2" s="1"/>
  <c r="FP88" i="2" s="1"/>
  <c r="FP94" i="2" s="1"/>
  <c r="FO15" i="2"/>
  <c r="FO83" i="2" s="1"/>
  <c r="FO88" i="2" s="1"/>
  <c r="FO94" i="2" s="1"/>
  <c r="FN15" i="2"/>
  <c r="FN83" i="2" s="1"/>
  <c r="FN88" i="2" s="1"/>
  <c r="FN94" i="2" s="1"/>
  <c r="FL15" i="2"/>
  <c r="FL83" i="2" s="1"/>
  <c r="FL88" i="2" s="1"/>
  <c r="FL94" i="2" s="1"/>
  <c r="FK15" i="2"/>
  <c r="FK83" i="2" s="1"/>
  <c r="FH15" i="2"/>
  <c r="FH83" i="2" s="1"/>
  <c r="FH88" i="2" s="1"/>
  <c r="FH94" i="2" s="1"/>
  <c r="FG15" i="2"/>
  <c r="FG83" i="2" s="1"/>
  <c r="FG88" i="2" s="1"/>
  <c r="FG94" i="2" s="1"/>
  <c r="FD15" i="2"/>
  <c r="FD83" i="2" s="1"/>
  <c r="FD88" i="2" s="1"/>
  <c r="FC15" i="2"/>
  <c r="FC83" i="2" s="1"/>
  <c r="FC88" i="2" s="1"/>
  <c r="FC94" i="2" s="1"/>
  <c r="FB15" i="2"/>
  <c r="FB83" i="2" s="1"/>
  <c r="EZ15" i="2"/>
  <c r="EZ83" i="2" s="1"/>
  <c r="EZ88" i="2" s="1"/>
  <c r="EZ94" i="2" s="1"/>
  <c r="EY15" i="2"/>
  <c r="EY83" i="2" s="1"/>
  <c r="EY88" i="2" s="1"/>
  <c r="EY94" i="2" s="1"/>
  <c r="EV15" i="2"/>
  <c r="EV83" i="2" s="1"/>
  <c r="EV88" i="2" s="1"/>
  <c r="EV94" i="2" s="1"/>
  <c r="EU15" i="2"/>
  <c r="EU83" i="2" s="1"/>
  <c r="EU88" i="2" s="1"/>
  <c r="EU94" i="2" s="1"/>
  <c r="ER15" i="2"/>
  <c r="ER83" i="2" s="1"/>
  <c r="ER88" i="2" s="1"/>
  <c r="ER94" i="2" s="1"/>
  <c r="EQ15" i="2"/>
  <c r="EQ83" i="2" s="1"/>
  <c r="EQ88" i="2" s="1"/>
  <c r="EQ94" i="2" s="1"/>
  <c r="EP15" i="2"/>
  <c r="EP83" i="2" s="1"/>
  <c r="EP88" i="2" s="1"/>
  <c r="EP94" i="2" s="1"/>
  <c r="EN15" i="2"/>
  <c r="EN83" i="2" s="1"/>
  <c r="EM15" i="2"/>
  <c r="EM83" i="2" s="1"/>
  <c r="EJ15" i="2"/>
  <c r="EJ83" i="2" s="1"/>
  <c r="EJ88" i="2" s="1"/>
  <c r="EJ94" i="2" s="1"/>
  <c r="EI15" i="2"/>
  <c r="EI83" i="2" s="1"/>
  <c r="EI88" i="2" s="1"/>
  <c r="EI94" i="2" s="1"/>
  <c r="EF15" i="2"/>
  <c r="EF83" i="2" s="1"/>
  <c r="EF88" i="2" s="1"/>
  <c r="EE15" i="2"/>
  <c r="EE83" i="2" s="1"/>
  <c r="EE88" i="2" s="1"/>
  <c r="EE94" i="2" s="1"/>
  <c r="ED15" i="2"/>
  <c r="ED83" i="2" s="1"/>
  <c r="ED88" i="2" s="1"/>
  <c r="ED94" i="2" s="1"/>
  <c r="EB15" i="2"/>
  <c r="EB83" i="2" s="1"/>
  <c r="EA15" i="2"/>
  <c r="EA83" i="2" s="1"/>
  <c r="EA88" i="2" s="1"/>
  <c r="EA94" i="2" s="1"/>
  <c r="EA99" i="2" s="1"/>
  <c r="DX15" i="2"/>
  <c r="DX83" i="2" s="1"/>
  <c r="DX88" i="2" s="1"/>
  <c r="DX94" i="2" s="1"/>
  <c r="DW15" i="2"/>
  <c r="DW83" i="2" s="1"/>
  <c r="DW88" i="2" s="1"/>
  <c r="DW94" i="2" s="1"/>
  <c r="DT15" i="2"/>
  <c r="DT83" i="2" s="1"/>
  <c r="DT88" i="2" s="1"/>
  <c r="DT94" i="2" s="1"/>
  <c r="DS15" i="2"/>
  <c r="DS83" i="2" s="1"/>
  <c r="DS88" i="2" s="1"/>
  <c r="DS94" i="2" s="1"/>
  <c r="DR15" i="2"/>
  <c r="DR83" i="2" s="1"/>
  <c r="DR88" i="2" s="1"/>
  <c r="DR94" i="2" s="1"/>
  <c r="DP15" i="2"/>
  <c r="DP83" i="2" s="1"/>
  <c r="DO15" i="2"/>
  <c r="DO83" i="2" s="1"/>
  <c r="DL15" i="2"/>
  <c r="DL83" i="2" s="1"/>
  <c r="DL88" i="2" s="1"/>
  <c r="DL94" i="2" s="1"/>
  <c r="DK15" i="2"/>
  <c r="DK83" i="2" s="1"/>
  <c r="DK88" i="2" s="1"/>
  <c r="DK94" i="2" s="1"/>
  <c r="DH15" i="2"/>
  <c r="DH83" i="2" s="1"/>
  <c r="DH88" i="2" s="1"/>
  <c r="DH94" i="2" s="1"/>
  <c r="DG15" i="2"/>
  <c r="DG83" i="2" s="1"/>
  <c r="DG88" i="2" s="1"/>
  <c r="DG94" i="2" s="1"/>
  <c r="DF15" i="2"/>
  <c r="DF83" i="2" s="1"/>
  <c r="DF88" i="2" s="1"/>
  <c r="DF94" i="2" s="1"/>
  <c r="DD15" i="2"/>
  <c r="DD83" i="2" s="1"/>
  <c r="DD88" i="2" s="1"/>
  <c r="DD94" i="2" s="1"/>
  <c r="DC15" i="2"/>
  <c r="DC83" i="2" s="1"/>
  <c r="DC88" i="2" s="1"/>
  <c r="DC94" i="2" s="1"/>
  <c r="DC99" i="2" s="1"/>
  <c r="CZ15" i="2"/>
  <c r="CZ83" i="2" s="1"/>
  <c r="CZ88" i="2" s="1"/>
  <c r="CZ94" i="2" s="1"/>
  <c r="CY15" i="2"/>
  <c r="CY83" i="2" s="1"/>
  <c r="CY88" i="2" s="1"/>
  <c r="CY94" i="2" s="1"/>
  <c r="CV15" i="2"/>
  <c r="CV83" i="2" s="1"/>
  <c r="CV88" i="2" s="1"/>
  <c r="CV94" i="2" s="1"/>
  <c r="CU15" i="2"/>
  <c r="CU83" i="2" s="1"/>
  <c r="CU88" i="2" s="1"/>
  <c r="CT15" i="2"/>
  <c r="CT83" i="2" s="1"/>
  <c r="CT88" i="2" s="1"/>
  <c r="CT94" i="2" s="1"/>
  <c r="CR15" i="2"/>
  <c r="CR83" i="2" s="1"/>
  <c r="CQ15" i="2"/>
  <c r="CQ83" i="2" s="1"/>
  <c r="CQ88" i="2" s="1"/>
  <c r="CQ94" i="2" s="1"/>
  <c r="CN15" i="2"/>
  <c r="CN83" i="2" s="1"/>
  <c r="CN88" i="2" s="1"/>
  <c r="CN94" i="2" s="1"/>
  <c r="CM15" i="2"/>
  <c r="CM83" i="2" s="1"/>
  <c r="CM88" i="2" s="1"/>
  <c r="CM94" i="2" s="1"/>
  <c r="CJ15" i="2"/>
  <c r="CJ83" i="2" s="1"/>
  <c r="CJ88" i="2" s="1"/>
  <c r="CJ94" i="2" s="1"/>
  <c r="CI15" i="2"/>
  <c r="CI83" i="2" s="1"/>
  <c r="CI88" i="2" s="1"/>
  <c r="CI94" i="2" s="1"/>
  <c r="CH15" i="2"/>
  <c r="CH83" i="2" s="1"/>
  <c r="CH88" i="2" s="1"/>
  <c r="CH94" i="2" s="1"/>
  <c r="CF15" i="2"/>
  <c r="CF83" i="2" s="1"/>
  <c r="CF88" i="2" s="1"/>
  <c r="CF94" i="2" s="1"/>
  <c r="CE15" i="2"/>
  <c r="CE83" i="2" s="1"/>
  <c r="CB15" i="2"/>
  <c r="CB83" i="2" s="1"/>
  <c r="CB88" i="2" s="1"/>
  <c r="CB94" i="2" s="1"/>
  <c r="CA15" i="2"/>
  <c r="CA83" i="2" s="1"/>
  <c r="CA88" i="2" s="1"/>
  <c r="CA94" i="2" s="1"/>
  <c r="BX15" i="2"/>
  <c r="BX83" i="2" s="1"/>
  <c r="BX88" i="2" s="1"/>
  <c r="BX94" i="2" s="1"/>
  <c r="BW15" i="2"/>
  <c r="BW83" i="2" s="1"/>
  <c r="BW88" i="2" s="1"/>
  <c r="BV15" i="2"/>
  <c r="BV83" i="2" s="1"/>
  <c r="BV88" i="2" s="1"/>
  <c r="BV94" i="2" s="1"/>
  <c r="BT15" i="2"/>
  <c r="BT83" i="2" s="1"/>
  <c r="BT88" i="2" s="1"/>
  <c r="BT94" i="2" s="1"/>
  <c r="BS15" i="2"/>
  <c r="BS83" i="2" s="1"/>
  <c r="BP15" i="2"/>
  <c r="BP83" i="2" s="1"/>
  <c r="BP88" i="2" s="1"/>
  <c r="BP94" i="2" s="1"/>
  <c r="BO15" i="2"/>
  <c r="BO83" i="2" s="1"/>
  <c r="BO88" i="2" s="1"/>
  <c r="BO94" i="2" s="1"/>
  <c r="BL15" i="2"/>
  <c r="BL83" i="2" s="1"/>
  <c r="BL88" i="2" s="1"/>
  <c r="BL94" i="2" s="1"/>
  <c r="BK15" i="2"/>
  <c r="BK83" i="2" s="1"/>
  <c r="BK88" i="2" s="1"/>
  <c r="BK94" i="2" s="1"/>
  <c r="BJ15" i="2"/>
  <c r="BJ83" i="2" s="1"/>
  <c r="BH15" i="2"/>
  <c r="BH83" i="2" s="1"/>
  <c r="BG15" i="2"/>
  <c r="BG83" i="2" s="1"/>
  <c r="BD15" i="2"/>
  <c r="BD83" i="2" s="1"/>
  <c r="BD88" i="2" s="1"/>
  <c r="BD94" i="2" s="1"/>
  <c r="BC15" i="2"/>
  <c r="BC83" i="2" s="1"/>
  <c r="BC88" i="2" s="1"/>
  <c r="BC94" i="2" s="1"/>
  <c r="AZ15" i="2"/>
  <c r="AZ83" i="2" s="1"/>
  <c r="AZ88" i="2" s="1"/>
  <c r="AZ94" i="2" s="1"/>
  <c r="AY15" i="2"/>
  <c r="AY83" i="2" s="1"/>
  <c r="AY88" i="2" s="1"/>
  <c r="AY94" i="2" s="1"/>
  <c r="AX15" i="2"/>
  <c r="AX83" i="2" s="1"/>
  <c r="AX88" i="2" s="1"/>
  <c r="AX94" i="2" s="1"/>
  <c r="AV15" i="2"/>
  <c r="AV83" i="2" s="1"/>
  <c r="AV88" i="2" s="1"/>
  <c r="AV94" i="2" s="1"/>
  <c r="AU15" i="2"/>
  <c r="AU83" i="2" s="1"/>
  <c r="AU88" i="2" s="1"/>
  <c r="AU94" i="2" s="1"/>
  <c r="AU99" i="2" s="1"/>
  <c r="AR15" i="2"/>
  <c r="AR83" i="2" s="1"/>
  <c r="AR88" i="2" s="1"/>
  <c r="AR94" i="2" s="1"/>
  <c r="AQ15" i="2"/>
  <c r="AQ83" i="2" s="1"/>
  <c r="AQ88" i="2" s="1"/>
  <c r="AQ94" i="2" s="1"/>
  <c r="AN15" i="2"/>
  <c r="AN83" i="2" s="1"/>
  <c r="AN88" i="2" s="1"/>
  <c r="AN94" i="2" s="1"/>
  <c r="AM15" i="2"/>
  <c r="AM83" i="2" s="1"/>
  <c r="AM88" i="2" s="1"/>
  <c r="AM94" i="2" s="1"/>
  <c r="AL15" i="2"/>
  <c r="AL83" i="2" s="1"/>
  <c r="AL88" i="2" s="1"/>
  <c r="AL94" i="2" s="1"/>
  <c r="AJ15" i="2"/>
  <c r="AJ83" i="2" s="1"/>
  <c r="AJ88" i="2" s="1"/>
  <c r="AJ94" i="2" s="1"/>
  <c r="AI15" i="2"/>
  <c r="AI83" i="2" s="1"/>
  <c r="AF15" i="2"/>
  <c r="AF83" i="2" s="1"/>
  <c r="AF88" i="2" s="1"/>
  <c r="AF94" i="2" s="1"/>
  <c r="AE15" i="2"/>
  <c r="AE83" i="2" s="1"/>
  <c r="AE88" i="2" s="1"/>
  <c r="AE94" i="2" s="1"/>
  <c r="AB15" i="2"/>
  <c r="AB83" i="2" s="1"/>
  <c r="AB88" i="2" s="1"/>
  <c r="AB94" i="2" s="1"/>
  <c r="AA15" i="2"/>
  <c r="AA83" i="2" s="1"/>
  <c r="AA88" i="2" s="1"/>
  <c r="AA94" i="2" s="1"/>
  <c r="Z15" i="2"/>
  <c r="Z83" i="2" s="1"/>
  <c r="Z88" i="2" s="1"/>
  <c r="Z94" i="2" s="1"/>
  <c r="X15" i="2"/>
  <c r="X83" i="2" s="1"/>
  <c r="X88" i="2" s="1"/>
  <c r="X94" i="2" s="1"/>
  <c r="W15" i="2"/>
  <c r="W83" i="2" s="1"/>
  <c r="W88" i="2" s="1"/>
  <c r="W94" i="2" s="1"/>
  <c r="T15" i="2"/>
  <c r="T83" i="2" s="1"/>
  <c r="T88" i="2" s="1"/>
  <c r="T94" i="2" s="1"/>
  <c r="S15" i="2"/>
  <c r="S83" i="2" s="1"/>
  <c r="S88" i="2" s="1"/>
  <c r="S94" i="2" s="1"/>
  <c r="P15" i="2"/>
  <c r="P83" i="2" s="1"/>
  <c r="P88" i="2" s="1"/>
  <c r="P94" i="2" s="1"/>
  <c r="O15" i="2"/>
  <c r="O83" i="2" s="1"/>
  <c r="O88" i="2" s="1"/>
  <c r="O94" i="2" s="1"/>
  <c r="N15" i="2"/>
  <c r="N83" i="2" s="1"/>
  <c r="L15" i="2"/>
  <c r="L83" i="2" s="1"/>
  <c r="L88" i="2" s="1"/>
  <c r="L94" i="2" s="1"/>
  <c r="K15" i="2"/>
  <c r="K83" i="2" s="1"/>
  <c r="K88" i="2" s="1"/>
  <c r="K94" i="2" s="1"/>
  <c r="H15" i="2"/>
  <c r="H83" i="2" s="1"/>
  <c r="H88" i="2" s="1"/>
  <c r="H94" i="2" s="1"/>
  <c r="G15" i="2"/>
  <c r="G83" i="2" s="1"/>
  <c r="G88" i="2" s="1"/>
  <c r="G94" i="2" s="1"/>
  <c r="D15" i="2"/>
  <c r="D83" i="2" s="1"/>
  <c r="D88" i="2" s="1"/>
  <c r="D94" i="2" s="1"/>
  <c r="C15" i="2"/>
  <c r="FZ14" i="2"/>
  <c r="FZ13" i="2"/>
  <c r="FZ12" i="2"/>
  <c r="FX11" i="2"/>
  <c r="FW11" i="2"/>
  <c r="FV11" i="2"/>
  <c r="FV15" i="2" s="1"/>
  <c r="FV83" i="2" s="1"/>
  <c r="FU11" i="2"/>
  <c r="FU15" i="2" s="1"/>
  <c r="FU83" i="2" s="1"/>
  <c r="FU88" i="2" s="1"/>
  <c r="FU94" i="2" s="1"/>
  <c r="FT11" i="2"/>
  <c r="FS11" i="2"/>
  <c r="FR11" i="2"/>
  <c r="FR15" i="2" s="1"/>
  <c r="FR83" i="2" s="1"/>
  <c r="FR88" i="2" s="1"/>
  <c r="FR94" i="2" s="1"/>
  <c r="FQ11" i="2"/>
  <c r="FQ15" i="2" s="1"/>
  <c r="FQ83" i="2" s="1"/>
  <c r="FQ88" i="2" s="1"/>
  <c r="FQ94" i="2" s="1"/>
  <c r="FP11" i="2"/>
  <c r="FO11" i="2"/>
  <c r="FN11" i="2"/>
  <c r="FM11" i="2"/>
  <c r="FM15" i="2" s="1"/>
  <c r="FM83" i="2" s="1"/>
  <c r="FM88" i="2" s="1"/>
  <c r="FM94" i="2" s="1"/>
  <c r="FL11" i="2"/>
  <c r="FK11" i="2"/>
  <c r="FJ11" i="2"/>
  <c r="FJ15" i="2" s="1"/>
  <c r="FJ83" i="2" s="1"/>
  <c r="FI11" i="2"/>
  <c r="FI15" i="2" s="1"/>
  <c r="FI83" i="2" s="1"/>
  <c r="FI88" i="2" s="1"/>
  <c r="FI94" i="2" s="1"/>
  <c r="FH11" i="2"/>
  <c r="FG11" i="2"/>
  <c r="FF11" i="2"/>
  <c r="FF15" i="2" s="1"/>
  <c r="FF83" i="2" s="1"/>
  <c r="FF88" i="2" s="1"/>
  <c r="FF94" i="2" s="1"/>
  <c r="FE11" i="2"/>
  <c r="FE15" i="2" s="1"/>
  <c r="FE83" i="2" s="1"/>
  <c r="FE88" i="2" s="1"/>
  <c r="FE94" i="2" s="1"/>
  <c r="FD11" i="2"/>
  <c r="FC11" i="2"/>
  <c r="FB11" i="2"/>
  <c r="FA11" i="2"/>
  <c r="FA15" i="2" s="1"/>
  <c r="FA83" i="2" s="1"/>
  <c r="FA88" i="2" s="1"/>
  <c r="FA94" i="2" s="1"/>
  <c r="EZ11" i="2"/>
  <c r="EY11" i="2"/>
  <c r="EX11" i="2"/>
  <c r="EX15" i="2" s="1"/>
  <c r="EX83" i="2" s="1"/>
  <c r="EW11" i="2"/>
  <c r="EW15" i="2" s="1"/>
  <c r="EV11" i="2"/>
  <c r="EU11" i="2"/>
  <c r="ET11" i="2"/>
  <c r="ET15" i="2" s="1"/>
  <c r="ET83" i="2" s="1"/>
  <c r="ET88" i="2" s="1"/>
  <c r="ET94" i="2" s="1"/>
  <c r="ES11" i="2"/>
  <c r="ES15" i="2" s="1"/>
  <c r="ES83" i="2" s="1"/>
  <c r="ES88" i="2" s="1"/>
  <c r="ES94" i="2" s="1"/>
  <c r="ER11" i="2"/>
  <c r="EQ11" i="2"/>
  <c r="EP11" i="2"/>
  <c r="EO11" i="2"/>
  <c r="EO15" i="2" s="1"/>
  <c r="EO83" i="2" s="1"/>
  <c r="EO88" i="2" s="1"/>
  <c r="EO94" i="2" s="1"/>
  <c r="EN11" i="2"/>
  <c r="EM11" i="2"/>
  <c r="EL11" i="2"/>
  <c r="EL15" i="2" s="1"/>
  <c r="EL83" i="2" s="1"/>
  <c r="EK11" i="2"/>
  <c r="EK15" i="2" s="1"/>
  <c r="EK83" i="2" s="1"/>
  <c r="EK88" i="2" s="1"/>
  <c r="EK94" i="2" s="1"/>
  <c r="EJ11" i="2"/>
  <c r="EI11" i="2"/>
  <c r="EH11" i="2"/>
  <c r="EH15" i="2" s="1"/>
  <c r="EH83" i="2" s="1"/>
  <c r="EH88" i="2" s="1"/>
  <c r="EH94" i="2" s="1"/>
  <c r="EG11" i="2"/>
  <c r="EG15" i="2" s="1"/>
  <c r="EG83" i="2" s="1"/>
  <c r="EG88" i="2" s="1"/>
  <c r="EG94" i="2" s="1"/>
  <c r="EF11" i="2"/>
  <c r="EE11" i="2"/>
  <c r="ED11" i="2"/>
  <c r="EC11" i="2"/>
  <c r="EC15" i="2" s="1"/>
  <c r="EC83" i="2" s="1"/>
  <c r="EC88" i="2" s="1"/>
  <c r="EC94" i="2" s="1"/>
  <c r="EB11" i="2"/>
  <c r="EA11" i="2"/>
  <c r="DZ11" i="2"/>
  <c r="DZ15" i="2" s="1"/>
  <c r="DZ83" i="2" s="1"/>
  <c r="DY11" i="2"/>
  <c r="DY15" i="2" s="1"/>
  <c r="DY83" i="2" s="1"/>
  <c r="DY88" i="2" s="1"/>
  <c r="DY94" i="2" s="1"/>
  <c r="DX11" i="2"/>
  <c r="DW11" i="2"/>
  <c r="DV11" i="2"/>
  <c r="DV15" i="2" s="1"/>
  <c r="DV83" i="2" s="1"/>
  <c r="DV88" i="2" s="1"/>
  <c r="DV94" i="2" s="1"/>
  <c r="DU11" i="2"/>
  <c r="DU15" i="2" s="1"/>
  <c r="DU83" i="2" s="1"/>
  <c r="DU88" i="2" s="1"/>
  <c r="DU94" i="2" s="1"/>
  <c r="DT11" i="2"/>
  <c r="DS11" i="2"/>
  <c r="DR11" i="2"/>
  <c r="DQ11" i="2"/>
  <c r="DQ15" i="2" s="1"/>
  <c r="DQ83" i="2" s="1"/>
  <c r="DQ88" i="2" s="1"/>
  <c r="DQ94" i="2" s="1"/>
  <c r="DP11" i="2"/>
  <c r="DO11" i="2"/>
  <c r="DN11" i="2"/>
  <c r="DN15" i="2" s="1"/>
  <c r="DN83" i="2" s="1"/>
  <c r="DM11" i="2"/>
  <c r="DM15" i="2" s="1"/>
  <c r="DM83" i="2" s="1"/>
  <c r="DM88" i="2" s="1"/>
  <c r="DM94" i="2" s="1"/>
  <c r="DL11" i="2"/>
  <c r="DK11" i="2"/>
  <c r="DJ11" i="2"/>
  <c r="DJ15" i="2" s="1"/>
  <c r="DJ83" i="2" s="1"/>
  <c r="DJ88" i="2" s="1"/>
  <c r="DJ94" i="2" s="1"/>
  <c r="DI11" i="2"/>
  <c r="DI15" i="2" s="1"/>
  <c r="DI83" i="2" s="1"/>
  <c r="DI88" i="2" s="1"/>
  <c r="DI94" i="2" s="1"/>
  <c r="DH11" i="2"/>
  <c r="DG11" i="2"/>
  <c r="DF11" i="2"/>
  <c r="DE11" i="2"/>
  <c r="DE15" i="2" s="1"/>
  <c r="DE83" i="2" s="1"/>
  <c r="DE88" i="2" s="1"/>
  <c r="DE94" i="2" s="1"/>
  <c r="DD11" i="2"/>
  <c r="DC11" i="2"/>
  <c r="DB11" i="2"/>
  <c r="DB15" i="2" s="1"/>
  <c r="DB83" i="2" s="1"/>
  <c r="DA11" i="2"/>
  <c r="DA15" i="2" s="1"/>
  <c r="DA83" i="2" s="1"/>
  <c r="DA88" i="2" s="1"/>
  <c r="DA94" i="2" s="1"/>
  <c r="CZ11" i="2"/>
  <c r="CY11" i="2"/>
  <c r="CX11" i="2"/>
  <c r="CX15" i="2" s="1"/>
  <c r="CX83" i="2" s="1"/>
  <c r="CX88" i="2" s="1"/>
  <c r="CX94" i="2" s="1"/>
  <c r="CW11" i="2"/>
  <c r="CW15" i="2" s="1"/>
  <c r="CW83" i="2" s="1"/>
  <c r="CW88" i="2" s="1"/>
  <c r="CW94" i="2" s="1"/>
  <c r="CV11" i="2"/>
  <c r="CU11" i="2"/>
  <c r="CT11" i="2"/>
  <c r="CS11" i="2"/>
  <c r="CS15" i="2" s="1"/>
  <c r="CS83" i="2" s="1"/>
  <c r="CS88" i="2" s="1"/>
  <c r="CS94" i="2" s="1"/>
  <c r="CR11" i="2"/>
  <c r="CQ11" i="2"/>
  <c r="CP11" i="2"/>
  <c r="CP15" i="2" s="1"/>
  <c r="CP83" i="2" s="1"/>
  <c r="CO11" i="2"/>
  <c r="CO15" i="2" s="1"/>
  <c r="CO83" i="2" s="1"/>
  <c r="CO88" i="2" s="1"/>
  <c r="CO94" i="2" s="1"/>
  <c r="CN11" i="2"/>
  <c r="CM11" i="2"/>
  <c r="CL11" i="2"/>
  <c r="CL15" i="2" s="1"/>
  <c r="CL83" i="2" s="1"/>
  <c r="CL88" i="2" s="1"/>
  <c r="CL94" i="2" s="1"/>
  <c r="CK11" i="2"/>
  <c r="CK15" i="2" s="1"/>
  <c r="CK83" i="2" s="1"/>
  <c r="CK88" i="2" s="1"/>
  <c r="CJ11" i="2"/>
  <c r="CI11" i="2"/>
  <c r="CH11" i="2"/>
  <c r="CG11" i="2"/>
  <c r="CG15" i="2" s="1"/>
  <c r="CG83" i="2" s="1"/>
  <c r="CG88" i="2" s="1"/>
  <c r="CG94" i="2" s="1"/>
  <c r="CF11" i="2"/>
  <c r="CE11" i="2"/>
  <c r="CD11" i="2"/>
  <c r="CD15" i="2" s="1"/>
  <c r="CD83" i="2" s="1"/>
  <c r="CC11" i="2"/>
  <c r="CC15" i="2" s="1"/>
  <c r="CC83" i="2" s="1"/>
  <c r="CC88" i="2" s="1"/>
  <c r="CC94" i="2" s="1"/>
  <c r="CB11" i="2"/>
  <c r="CA11" i="2"/>
  <c r="BZ11" i="2"/>
  <c r="BZ15" i="2" s="1"/>
  <c r="BZ83" i="2" s="1"/>
  <c r="BZ88" i="2" s="1"/>
  <c r="BZ94" i="2" s="1"/>
  <c r="BY11" i="2"/>
  <c r="BY15" i="2" s="1"/>
  <c r="BY83" i="2" s="1"/>
  <c r="BY88" i="2" s="1"/>
  <c r="BY94" i="2" s="1"/>
  <c r="BX11" i="2"/>
  <c r="BW11" i="2"/>
  <c r="BV11" i="2"/>
  <c r="BU11" i="2"/>
  <c r="BU15" i="2" s="1"/>
  <c r="BU83" i="2" s="1"/>
  <c r="BU88" i="2" s="1"/>
  <c r="BU94" i="2" s="1"/>
  <c r="BT11" i="2"/>
  <c r="BS11" i="2"/>
  <c r="BR11" i="2"/>
  <c r="BR15" i="2" s="1"/>
  <c r="BR83" i="2" s="1"/>
  <c r="BR88" i="2" s="1"/>
  <c r="BR94" i="2" s="1"/>
  <c r="BQ11" i="2"/>
  <c r="BQ15" i="2" s="1"/>
  <c r="BQ83" i="2" s="1"/>
  <c r="BQ88" i="2" s="1"/>
  <c r="BQ94" i="2" s="1"/>
  <c r="BP11" i="2"/>
  <c r="BO11" i="2"/>
  <c r="BN11" i="2"/>
  <c r="BN15" i="2" s="1"/>
  <c r="BN83" i="2" s="1"/>
  <c r="BN88" i="2" s="1"/>
  <c r="BN94" i="2" s="1"/>
  <c r="BM11" i="2"/>
  <c r="BM15" i="2" s="1"/>
  <c r="BM83" i="2" s="1"/>
  <c r="BM88" i="2" s="1"/>
  <c r="BM94" i="2" s="1"/>
  <c r="BL11" i="2"/>
  <c r="BK11" i="2"/>
  <c r="BJ11" i="2"/>
  <c r="BI11" i="2"/>
  <c r="BI15" i="2" s="1"/>
  <c r="BI83" i="2" s="1"/>
  <c r="BI88" i="2" s="1"/>
  <c r="BI94" i="2" s="1"/>
  <c r="BH11" i="2"/>
  <c r="BG11" i="2"/>
  <c r="BF11" i="2"/>
  <c r="BF15" i="2" s="1"/>
  <c r="BF83" i="2" s="1"/>
  <c r="BF88" i="2" s="1"/>
  <c r="BF94" i="2" s="1"/>
  <c r="BE11" i="2"/>
  <c r="BE15" i="2" s="1"/>
  <c r="BE83" i="2" s="1"/>
  <c r="BE88" i="2" s="1"/>
  <c r="BE94" i="2" s="1"/>
  <c r="BD11" i="2"/>
  <c r="BC11" i="2"/>
  <c r="BB11" i="2"/>
  <c r="BB15" i="2" s="1"/>
  <c r="BB83" i="2" s="1"/>
  <c r="BB88" i="2" s="1"/>
  <c r="BB94" i="2" s="1"/>
  <c r="BA11" i="2"/>
  <c r="BA15" i="2" s="1"/>
  <c r="BA83" i="2" s="1"/>
  <c r="BA88" i="2" s="1"/>
  <c r="BA94" i="2" s="1"/>
  <c r="AZ11" i="2"/>
  <c r="AY11" i="2"/>
  <c r="AX11" i="2"/>
  <c r="AW11" i="2"/>
  <c r="AW15" i="2" s="1"/>
  <c r="AW83" i="2" s="1"/>
  <c r="AW88" i="2" s="1"/>
  <c r="AW94" i="2" s="1"/>
  <c r="AV11" i="2"/>
  <c r="AU11" i="2"/>
  <c r="AT11" i="2"/>
  <c r="AT15" i="2" s="1"/>
  <c r="AT83" i="2" s="1"/>
  <c r="AT88" i="2" s="1"/>
  <c r="AT94" i="2" s="1"/>
  <c r="AS11" i="2"/>
  <c r="AS15" i="2" s="1"/>
  <c r="AS83" i="2" s="1"/>
  <c r="AS88" i="2" s="1"/>
  <c r="AS94" i="2" s="1"/>
  <c r="AR11" i="2"/>
  <c r="AQ11" i="2"/>
  <c r="AP11" i="2"/>
  <c r="AP15" i="2" s="1"/>
  <c r="AP83" i="2" s="1"/>
  <c r="AP88" i="2" s="1"/>
  <c r="AP94" i="2" s="1"/>
  <c r="AO11" i="2"/>
  <c r="AO15" i="2" s="1"/>
  <c r="AO83" i="2" s="1"/>
  <c r="AO88" i="2" s="1"/>
  <c r="AO94" i="2" s="1"/>
  <c r="AN11" i="2"/>
  <c r="AM11" i="2"/>
  <c r="AL11" i="2"/>
  <c r="AK11" i="2"/>
  <c r="AK15" i="2" s="1"/>
  <c r="AK83" i="2" s="1"/>
  <c r="AK88" i="2" s="1"/>
  <c r="AK94" i="2" s="1"/>
  <c r="AJ11" i="2"/>
  <c r="AI11" i="2"/>
  <c r="AH11" i="2"/>
  <c r="AH15" i="2" s="1"/>
  <c r="AH83" i="2" s="1"/>
  <c r="AH88" i="2" s="1"/>
  <c r="AH94" i="2" s="1"/>
  <c r="AG11" i="2"/>
  <c r="AG15" i="2" s="1"/>
  <c r="AG83" i="2" s="1"/>
  <c r="AG88" i="2" s="1"/>
  <c r="AG94" i="2" s="1"/>
  <c r="AF11" i="2"/>
  <c r="AE11" i="2"/>
  <c r="AD11" i="2"/>
  <c r="AD15" i="2" s="1"/>
  <c r="AD83" i="2" s="1"/>
  <c r="AD88" i="2" s="1"/>
  <c r="AD94" i="2" s="1"/>
  <c r="AC11" i="2"/>
  <c r="AC15" i="2" s="1"/>
  <c r="AC83" i="2" s="1"/>
  <c r="AC88" i="2" s="1"/>
  <c r="AC94" i="2" s="1"/>
  <c r="AB11" i="2"/>
  <c r="AA11" i="2"/>
  <c r="Z11" i="2"/>
  <c r="Y11" i="2"/>
  <c r="Y15" i="2" s="1"/>
  <c r="Y83" i="2" s="1"/>
  <c r="Y88" i="2" s="1"/>
  <c r="Y94" i="2" s="1"/>
  <c r="X11" i="2"/>
  <c r="W11" i="2"/>
  <c r="V11" i="2"/>
  <c r="V15" i="2" s="1"/>
  <c r="V83" i="2" s="1"/>
  <c r="V88" i="2" s="1"/>
  <c r="V94" i="2" s="1"/>
  <c r="U11" i="2"/>
  <c r="U15" i="2" s="1"/>
  <c r="U83" i="2" s="1"/>
  <c r="U88" i="2" s="1"/>
  <c r="U94" i="2" s="1"/>
  <c r="T11" i="2"/>
  <c r="S11" i="2"/>
  <c r="R11" i="2"/>
  <c r="R15" i="2" s="1"/>
  <c r="R83" i="2" s="1"/>
  <c r="R88" i="2" s="1"/>
  <c r="R94" i="2" s="1"/>
  <c r="Q11" i="2"/>
  <c r="Q15" i="2" s="1"/>
  <c r="Q83" i="2" s="1"/>
  <c r="Q88" i="2" s="1"/>
  <c r="Q94" i="2" s="1"/>
  <c r="P11" i="2"/>
  <c r="O11" i="2"/>
  <c r="N11" i="2"/>
  <c r="M11" i="2"/>
  <c r="M15" i="2" s="1"/>
  <c r="M83" i="2" s="1"/>
  <c r="M88" i="2" s="1"/>
  <c r="M94" i="2" s="1"/>
  <c r="L11" i="2"/>
  <c r="K11" i="2"/>
  <c r="J11" i="2"/>
  <c r="J15" i="2" s="1"/>
  <c r="J83" i="2" s="1"/>
  <c r="J88" i="2" s="1"/>
  <c r="J94" i="2" s="1"/>
  <c r="I11" i="2"/>
  <c r="I15" i="2" s="1"/>
  <c r="H11" i="2"/>
  <c r="G11" i="2"/>
  <c r="F11" i="2"/>
  <c r="F15" i="2" s="1"/>
  <c r="F83" i="2" s="1"/>
  <c r="F88" i="2" s="1"/>
  <c r="F94" i="2" s="1"/>
  <c r="E11" i="2"/>
  <c r="D11" i="2"/>
  <c r="C11" i="2"/>
  <c r="FZ10" i="2"/>
  <c r="FZ9" i="2"/>
  <c r="FZ8" i="2"/>
  <c r="B5" i="2"/>
  <c r="B4" i="2"/>
  <c r="C37" i="2" s="1"/>
  <c r="CM37" i="2" s="1"/>
  <c r="EP208" i="2" l="1"/>
  <c r="EP123" i="2"/>
  <c r="EP99" i="2"/>
  <c r="CH208" i="2"/>
  <c r="CH123" i="2"/>
  <c r="CH99" i="2"/>
  <c r="DC201" i="2"/>
  <c r="DC184" i="2"/>
  <c r="DC177" i="2"/>
  <c r="DC179" i="2" s="1"/>
  <c r="DC180" i="2" s="1"/>
  <c r="DC156" i="2"/>
  <c r="DC148" i="2"/>
  <c r="DC150" i="2"/>
  <c r="DC152" i="2"/>
  <c r="DC154" i="2"/>
  <c r="DC108" i="2"/>
  <c r="DC105" i="2"/>
  <c r="DC107" i="2" s="1"/>
  <c r="DC109" i="2" s="1"/>
  <c r="DC119" i="2" s="1"/>
  <c r="DC111" i="2"/>
  <c r="DC103" i="2"/>
  <c r="DC100" i="2"/>
  <c r="Q208" i="2"/>
  <c r="Q123" i="2"/>
  <c r="Q99" i="2"/>
  <c r="AC208" i="2"/>
  <c r="AC214" i="2" s="1"/>
  <c r="AC223" i="2" s="1"/>
  <c r="AC123" i="2"/>
  <c r="AC99" i="2"/>
  <c r="AO208" i="2"/>
  <c r="AO123" i="2"/>
  <c r="AO99" i="2"/>
  <c r="BA208" i="2"/>
  <c r="BA123" i="2"/>
  <c r="BA99" i="2"/>
  <c r="BM208" i="2"/>
  <c r="BM123" i="2"/>
  <c r="BM99" i="2"/>
  <c r="BY208" i="2"/>
  <c r="BY214" i="2" s="1"/>
  <c r="BY223" i="2" s="1"/>
  <c r="BY123" i="2"/>
  <c r="BY99" i="2"/>
  <c r="CW208" i="2"/>
  <c r="CW123" i="2"/>
  <c r="CW99" i="2"/>
  <c r="DI208" i="2"/>
  <c r="DI123" i="2"/>
  <c r="DI99" i="2"/>
  <c r="DU208" i="2"/>
  <c r="DU123" i="2"/>
  <c r="DU99" i="2"/>
  <c r="EG208" i="2"/>
  <c r="EG214" i="2" s="1"/>
  <c r="EG223" i="2" s="1"/>
  <c r="EG123" i="2"/>
  <c r="EG99" i="2"/>
  <c r="ES208" i="2"/>
  <c r="ES123" i="2"/>
  <c r="ES99" i="2"/>
  <c r="FE208" i="2"/>
  <c r="FE123" i="2"/>
  <c r="FE99" i="2"/>
  <c r="FQ208" i="2"/>
  <c r="FQ123" i="2"/>
  <c r="FQ99" i="2"/>
  <c r="Z208" i="2"/>
  <c r="Z214" i="2" s="1"/>
  <c r="Z223" i="2" s="1"/>
  <c r="Z99" i="2"/>
  <c r="Z123" i="2"/>
  <c r="AU201" i="2"/>
  <c r="AU184" i="2"/>
  <c r="AU177" i="2"/>
  <c r="AU179" i="2" s="1"/>
  <c r="AU180" i="2" s="1"/>
  <c r="AU156" i="2"/>
  <c r="AU148" i="2"/>
  <c r="AU150" i="2"/>
  <c r="AU152" i="2"/>
  <c r="AU108" i="2"/>
  <c r="AU103" i="2"/>
  <c r="AU105" i="2"/>
  <c r="AU107" i="2" s="1"/>
  <c r="AU111" i="2"/>
  <c r="AU154" i="2"/>
  <c r="AU100" i="2"/>
  <c r="FN208" i="2"/>
  <c r="FN99" i="2"/>
  <c r="FN123" i="2"/>
  <c r="DF208" i="2"/>
  <c r="DF99" i="2"/>
  <c r="DF123" i="2"/>
  <c r="EA201" i="2"/>
  <c r="EA184" i="2"/>
  <c r="EA177" i="2"/>
  <c r="EA179" i="2" s="1"/>
  <c r="EA180" i="2" s="1"/>
  <c r="EA146" i="2"/>
  <c r="EA108" i="2"/>
  <c r="EA105" i="2"/>
  <c r="EA107" i="2" s="1"/>
  <c r="EA109" i="2" s="1"/>
  <c r="EA119" i="2" s="1"/>
  <c r="EA111" i="2"/>
  <c r="EA103" i="2"/>
  <c r="EA100" i="2"/>
  <c r="AX208" i="2"/>
  <c r="AX123" i="2"/>
  <c r="AX99" i="2"/>
  <c r="ED208" i="2"/>
  <c r="ED123" i="2"/>
  <c r="ED99" i="2"/>
  <c r="AG208" i="2"/>
  <c r="AG123" i="2"/>
  <c r="AG99" i="2"/>
  <c r="BQ208" i="2"/>
  <c r="BQ123" i="2"/>
  <c r="BQ99" i="2"/>
  <c r="CC208" i="2"/>
  <c r="CC123" i="2"/>
  <c r="CC99" i="2"/>
  <c r="DA208" i="2"/>
  <c r="DA123" i="2"/>
  <c r="DA99" i="2"/>
  <c r="DM208" i="2"/>
  <c r="DM123" i="2"/>
  <c r="DM99" i="2"/>
  <c r="DY208" i="2"/>
  <c r="DY123" i="2"/>
  <c r="DY99" i="2"/>
  <c r="EK208" i="2"/>
  <c r="EK123" i="2"/>
  <c r="EK99" i="2"/>
  <c r="FI208" i="2"/>
  <c r="FI214" i="2" s="1"/>
  <c r="FI223" i="2" s="1"/>
  <c r="FI123" i="2"/>
  <c r="FI99" i="2"/>
  <c r="FU208" i="2"/>
  <c r="FU123" i="2"/>
  <c r="FU99" i="2"/>
  <c r="BV208" i="2"/>
  <c r="BV123" i="2"/>
  <c r="BV99" i="2"/>
  <c r="U208" i="2"/>
  <c r="U123" i="2"/>
  <c r="U99" i="2"/>
  <c r="BE208" i="2"/>
  <c r="BE123" i="2"/>
  <c r="BE99" i="2"/>
  <c r="CO208" i="2"/>
  <c r="CO123" i="2"/>
  <c r="CO99" i="2"/>
  <c r="CM117" i="2"/>
  <c r="CM114" i="2"/>
  <c r="CT208" i="2"/>
  <c r="CT214" i="2" s="1"/>
  <c r="CT223" i="2" s="1"/>
  <c r="CT99" i="2"/>
  <c r="CT123" i="2"/>
  <c r="AS208" i="2"/>
  <c r="AS214" i="2" s="1"/>
  <c r="AS223" i="2" s="1"/>
  <c r="AS123" i="2"/>
  <c r="AS99" i="2"/>
  <c r="AL208" i="2"/>
  <c r="AL99" i="2"/>
  <c r="AL123" i="2"/>
  <c r="DR208" i="2"/>
  <c r="DR123" i="2"/>
  <c r="DR99" i="2"/>
  <c r="AE208" i="2"/>
  <c r="AE214" i="2" s="1"/>
  <c r="AE223" i="2" s="1"/>
  <c r="AE123" i="2"/>
  <c r="AE99" i="2"/>
  <c r="AZ208" i="2"/>
  <c r="AZ123" i="2"/>
  <c r="AZ99" i="2"/>
  <c r="EZ208" i="2"/>
  <c r="EZ123" i="2"/>
  <c r="EZ99" i="2"/>
  <c r="CL117" i="2"/>
  <c r="CL114" i="2"/>
  <c r="V208" i="2"/>
  <c r="V123" i="2"/>
  <c r="V99" i="2"/>
  <c r="AH208" i="2"/>
  <c r="AH123" i="2"/>
  <c r="AH99" i="2"/>
  <c r="AT208" i="2"/>
  <c r="AT123" i="2"/>
  <c r="AT99" i="2"/>
  <c r="BF208" i="2"/>
  <c r="BF123" i="2"/>
  <c r="BF99" i="2"/>
  <c r="BR208" i="2"/>
  <c r="BR123" i="2"/>
  <c r="BR99" i="2"/>
  <c r="CD88" i="2"/>
  <c r="CD94" i="2" s="1"/>
  <c r="CP88" i="2"/>
  <c r="CP94" i="2" s="1"/>
  <c r="DB88" i="2"/>
  <c r="DB94" i="2" s="1"/>
  <c r="DN88" i="2"/>
  <c r="DN94" i="2" s="1"/>
  <c r="DZ88" i="2"/>
  <c r="DZ94" i="2" s="1"/>
  <c r="EL88" i="2"/>
  <c r="EL94" i="2" s="1"/>
  <c r="EX88" i="2"/>
  <c r="EX94" i="2" s="1"/>
  <c r="FJ88" i="2"/>
  <c r="FJ94" i="2" s="1"/>
  <c r="FV88" i="2"/>
  <c r="FV94" i="2" s="1"/>
  <c r="AI88" i="2"/>
  <c r="AI94" i="2" s="1"/>
  <c r="BC208" i="2"/>
  <c r="BC214" i="2" s="1"/>
  <c r="BC223" i="2" s="1"/>
  <c r="BC123" i="2"/>
  <c r="BC99" i="2"/>
  <c r="BW94" i="2"/>
  <c r="CR88" i="2"/>
  <c r="CR94" i="2" s="1"/>
  <c r="DL208" i="2"/>
  <c r="DL123" i="2"/>
  <c r="DL99" i="2"/>
  <c r="EF94" i="2"/>
  <c r="FW88" i="2"/>
  <c r="FW94" i="2" s="1"/>
  <c r="S37" i="2"/>
  <c r="CN208" i="2"/>
  <c r="CN123" i="2"/>
  <c r="CN99" i="2"/>
  <c r="EW208" i="2"/>
  <c r="EW214" i="2" s="1"/>
  <c r="EW223" i="2" s="1"/>
  <c r="EW123" i="2"/>
  <c r="EW99" i="2"/>
  <c r="L208" i="2"/>
  <c r="L123" i="2"/>
  <c r="L99" i="2"/>
  <c r="EE208" i="2"/>
  <c r="EE123" i="2"/>
  <c r="EE99" i="2"/>
  <c r="R117" i="2"/>
  <c r="R114" i="2"/>
  <c r="C117" i="2"/>
  <c r="FQ37" i="2"/>
  <c r="FE37" i="2"/>
  <c r="ES37" i="2"/>
  <c r="EG37" i="2"/>
  <c r="DU37" i="2"/>
  <c r="DI37" i="2"/>
  <c r="CW37" i="2"/>
  <c r="CK37" i="2"/>
  <c r="BY37" i="2"/>
  <c r="BM37" i="2"/>
  <c r="BA37" i="2"/>
  <c r="AO37" i="2"/>
  <c r="AC37" i="2"/>
  <c r="Q37" i="2"/>
  <c r="E37" i="2"/>
  <c r="BV37" i="2"/>
  <c r="FP37" i="2"/>
  <c r="FD37" i="2"/>
  <c r="ER37" i="2"/>
  <c r="EF37" i="2"/>
  <c r="DT37" i="2"/>
  <c r="DH37" i="2"/>
  <c r="CV37" i="2"/>
  <c r="CJ37" i="2"/>
  <c r="BX37" i="2"/>
  <c r="BL37" i="2"/>
  <c r="AZ37" i="2"/>
  <c r="AN37" i="2"/>
  <c r="AB37" i="2"/>
  <c r="P37" i="2"/>
  <c r="D37" i="2"/>
  <c r="EQ37" i="2"/>
  <c r="DS37" i="2"/>
  <c r="CU37" i="2"/>
  <c r="CI37" i="2"/>
  <c r="BK37" i="2"/>
  <c r="AM37" i="2"/>
  <c r="O37" i="2"/>
  <c r="EP37" i="2"/>
  <c r="DF37" i="2"/>
  <c r="BJ37" i="2"/>
  <c r="N37" i="2"/>
  <c r="FS37" i="2"/>
  <c r="DK37" i="2"/>
  <c r="FO37" i="2"/>
  <c r="FC37" i="2"/>
  <c r="EE37" i="2"/>
  <c r="DG37" i="2"/>
  <c r="BW37" i="2"/>
  <c r="AY37" i="2"/>
  <c r="AA37" i="2"/>
  <c r="FN37" i="2"/>
  <c r="FB37" i="2"/>
  <c r="ED37" i="2"/>
  <c r="DR37" i="2"/>
  <c r="CH37" i="2"/>
  <c r="AX37" i="2"/>
  <c r="Z37" i="2"/>
  <c r="CT37" i="2"/>
  <c r="AL37" i="2"/>
  <c r="FM37" i="2"/>
  <c r="FA37" i="2"/>
  <c r="EO37" i="2"/>
  <c r="EC37" i="2"/>
  <c r="DQ37" i="2"/>
  <c r="DE37" i="2"/>
  <c r="CS37" i="2"/>
  <c r="CG37" i="2"/>
  <c r="BU37" i="2"/>
  <c r="BI37" i="2"/>
  <c r="AW37" i="2"/>
  <c r="AK37" i="2"/>
  <c r="Y37" i="2"/>
  <c r="M37" i="2"/>
  <c r="FX37" i="2"/>
  <c r="FL37" i="2"/>
  <c r="EZ37" i="2"/>
  <c r="EN37" i="2"/>
  <c r="EB37" i="2"/>
  <c r="DP37" i="2"/>
  <c r="DD37" i="2"/>
  <c r="CR37" i="2"/>
  <c r="CF37" i="2"/>
  <c r="BT37" i="2"/>
  <c r="BH37" i="2"/>
  <c r="AV37" i="2"/>
  <c r="AJ37" i="2"/>
  <c r="X37" i="2"/>
  <c r="L37" i="2"/>
  <c r="FW37" i="2"/>
  <c r="FK37" i="2"/>
  <c r="EY37" i="2"/>
  <c r="EM37" i="2"/>
  <c r="EA37" i="2"/>
  <c r="DO37" i="2"/>
  <c r="DC37" i="2"/>
  <c r="CQ37" i="2"/>
  <c r="CE37" i="2"/>
  <c r="BS37" i="2"/>
  <c r="BG37" i="2"/>
  <c r="AU37" i="2"/>
  <c r="AI37" i="2"/>
  <c r="W37" i="2"/>
  <c r="K37" i="2"/>
  <c r="J37" i="2"/>
  <c r="FV37" i="2"/>
  <c r="FJ37" i="2"/>
  <c r="EX37" i="2"/>
  <c r="EL37" i="2"/>
  <c r="DZ37" i="2"/>
  <c r="DN37" i="2"/>
  <c r="DB37" i="2"/>
  <c r="CP37" i="2"/>
  <c r="CD37" i="2"/>
  <c r="BR37" i="2"/>
  <c r="BF37" i="2"/>
  <c r="AT37" i="2"/>
  <c r="AH37" i="2"/>
  <c r="V37" i="2"/>
  <c r="FG37" i="2"/>
  <c r="FU37" i="2"/>
  <c r="FI37" i="2"/>
  <c r="EW37" i="2"/>
  <c r="EK37" i="2"/>
  <c r="DY37" i="2"/>
  <c r="DM37" i="2"/>
  <c r="DA37" i="2"/>
  <c r="CO37" i="2"/>
  <c r="CC37" i="2"/>
  <c r="BQ37" i="2"/>
  <c r="BE37" i="2"/>
  <c r="AS37" i="2"/>
  <c r="AG37" i="2"/>
  <c r="U37" i="2"/>
  <c r="I37" i="2"/>
  <c r="FT37" i="2"/>
  <c r="FH37" i="2"/>
  <c r="EV37" i="2"/>
  <c r="EJ37" i="2"/>
  <c r="DX37" i="2"/>
  <c r="DL37" i="2"/>
  <c r="CZ37" i="2"/>
  <c r="CN37" i="2"/>
  <c r="CB37" i="2"/>
  <c r="BP37" i="2"/>
  <c r="BD37" i="2"/>
  <c r="AR37" i="2"/>
  <c r="AF37" i="2"/>
  <c r="T37" i="2"/>
  <c r="H37" i="2"/>
  <c r="EU37" i="2"/>
  <c r="AJ208" i="2"/>
  <c r="AJ123" i="2"/>
  <c r="AJ99" i="2"/>
  <c r="BD208" i="2"/>
  <c r="BD123" i="2"/>
  <c r="BD99" i="2"/>
  <c r="DO88" i="2"/>
  <c r="DO94" i="2" s="1"/>
  <c r="FC208" i="2"/>
  <c r="FC123" i="2"/>
  <c r="FC99" i="2"/>
  <c r="AD37" i="2"/>
  <c r="CX37" i="2"/>
  <c r="FZ84" i="2"/>
  <c r="I101" i="2"/>
  <c r="U101" i="2"/>
  <c r="AG101" i="2"/>
  <c r="AS101" i="2"/>
  <c r="BE101" i="2"/>
  <c r="BQ101" i="2"/>
  <c r="CC101" i="2"/>
  <c r="AY208" i="2"/>
  <c r="AY123" i="2"/>
  <c r="AY99" i="2"/>
  <c r="BJ208" i="2"/>
  <c r="BJ214" i="2" s="1"/>
  <c r="BJ223" i="2" s="1"/>
  <c r="BJ123" i="2"/>
  <c r="BJ99" i="2"/>
  <c r="W201" i="2"/>
  <c r="W184" i="2"/>
  <c r="W177" i="2"/>
  <c r="W179" i="2" s="1"/>
  <c r="W180" i="2" s="1"/>
  <c r="W156" i="2"/>
  <c r="W148" i="2"/>
  <c r="W150" i="2"/>
  <c r="W152" i="2"/>
  <c r="W108" i="2"/>
  <c r="W154" i="2"/>
  <c r="W103" i="2"/>
  <c r="W105" i="2"/>
  <c r="W107" i="2" s="1"/>
  <c r="W111" i="2"/>
  <c r="CQ208" i="2"/>
  <c r="CQ123" i="2"/>
  <c r="FT208" i="2"/>
  <c r="FT123" i="2"/>
  <c r="FT99" i="2"/>
  <c r="J208" i="2"/>
  <c r="J123" i="2"/>
  <c r="J99" i="2"/>
  <c r="O208" i="2"/>
  <c r="O123" i="2"/>
  <c r="O99" i="2"/>
  <c r="BX208" i="2"/>
  <c r="BX123" i="2"/>
  <c r="BX99" i="2"/>
  <c r="EI208" i="2"/>
  <c r="EI123" i="2"/>
  <c r="EI99" i="2"/>
  <c r="FX88" i="2"/>
  <c r="FX94" i="2" s="1"/>
  <c r="P208" i="2"/>
  <c r="P123" i="2"/>
  <c r="P99" i="2"/>
  <c r="BG88" i="2"/>
  <c r="BG94" i="2" s="1"/>
  <c r="CA208" i="2"/>
  <c r="CA123" i="2"/>
  <c r="CA99" i="2"/>
  <c r="CU94" i="2"/>
  <c r="DP88" i="2"/>
  <c r="DP94" i="2" s="1"/>
  <c r="EJ208" i="2"/>
  <c r="EJ123" i="2"/>
  <c r="EJ99" i="2"/>
  <c r="FD94" i="2"/>
  <c r="AE37" i="2"/>
  <c r="CY37" i="2"/>
  <c r="L275" i="2"/>
  <c r="L276" i="2" s="1"/>
  <c r="FZ61" i="2"/>
  <c r="X275" i="2"/>
  <c r="X276" i="2" s="1"/>
  <c r="AJ275" i="2"/>
  <c r="AJ276" i="2" s="1"/>
  <c r="AV275" i="2"/>
  <c r="AV276" i="2" s="1"/>
  <c r="BH275" i="2"/>
  <c r="BH276" i="2" s="1"/>
  <c r="BT275" i="2"/>
  <c r="BT276" i="2" s="1"/>
  <c r="CF275" i="2"/>
  <c r="CF276" i="2" s="1"/>
  <c r="CR275" i="2"/>
  <c r="CR276" i="2" s="1"/>
  <c r="DD275" i="2"/>
  <c r="DD276" i="2" s="1"/>
  <c r="DP275" i="2"/>
  <c r="DP276" i="2" s="1"/>
  <c r="EB275" i="2"/>
  <c r="EB276" i="2" s="1"/>
  <c r="EN275" i="2"/>
  <c r="EN276" i="2" s="1"/>
  <c r="EZ275" i="2"/>
  <c r="EZ276" i="2" s="1"/>
  <c r="FL275" i="2"/>
  <c r="FL276" i="2" s="1"/>
  <c r="CP101" i="2"/>
  <c r="DB101" i="2"/>
  <c r="DN101" i="2"/>
  <c r="DZ101" i="2"/>
  <c r="EL101" i="2"/>
  <c r="EX101" i="2"/>
  <c r="FJ101" i="2"/>
  <c r="FV101" i="2"/>
  <c r="FZ98" i="2"/>
  <c r="Y208" i="2"/>
  <c r="Y123" i="2"/>
  <c r="Y99" i="2"/>
  <c r="BU208" i="2"/>
  <c r="BU123" i="2"/>
  <c r="BU99" i="2"/>
  <c r="DE208" i="2"/>
  <c r="DE123" i="2"/>
  <c r="DE99" i="2"/>
  <c r="EC208" i="2"/>
  <c r="EC123" i="2"/>
  <c r="EC99" i="2"/>
  <c r="FA208" i="2"/>
  <c r="FA123" i="2"/>
  <c r="FA99" i="2"/>
  <c r="FM208" i="2"/>
  <c r="FM123" i="2"/>
  <c r="FM99" i="2"/>
  <c r="S208" i="2"/>
  <c r="S123" i="2"/>
  <c r="S99" i="2"/>
  <c r="AM208" i="2"/>
  <c r="AM214" i="2" s="1"/>
  <c r="AM223" i="2" s="1"/>
  <c r="AM99" i="2"/>
  <c r="AM123" i="2"/>
  <c r="BH88" i="2"/>
  <c r="BH94" i="2" s="1"/>
  <c r="CB208" i="2"/>
  <c r="CB123" i="2"/>
  <c r="CB99" i="2"/>
  <c r="CV208" i="2"/>
  <c r="CV123" i="2"/>
  <c r="CV99" i="2"/>
  <c r="EM88" i="2"/>
  <c r="EM94" i="2" s="1"/>
  <c r="FG208" i="2"/>
  <c r="FG123" i="2"/>
  <c r="FG99" i="2"/>
  <c r="AP37" i="2"/>
  <c r="DJ37" i="2"/>
  <c r="K209" i="2"/>
  <c r="K169" i="2"/>
  <c r="W209" i="2"/>
  <c r="W169" i="2"/>
  <c r="AI209" i="2"/>
  <c r="AI169" i="2"/>
  <c r="AU209" i="2"/>
  <c r="AU169" i="2"/>
  <c r="BG209" i="2"/>
  <c r="BG169" i="2"/>
  <c r="BG173" i="2" s="1"/>
  <c r="BS209" i="2"/>
  <c r="BS169" i="2"/>
  <c r="CE209" i="2"/>
  <c r="CE169" i="2"/>
  <c r="CQ209" i="2"/>
  <c r="CQ169" i="2"/>
  <c r="DC209" i="2"/>
  <c r="DC169" i="2"/>
  <c r="DO209" i="2"/>
  <c r="DO169" i="2"/>
  <c r="EA209" i="2"/>
  <c r="EA214" i="2" s="1"/>
  <c r="EA223" i="2" s="1"/>
  <c r="EA169" i="2"/>
  <c r="EA173" i="2" s="1"/>
  <c r="EM209" i="2"/>
  <c r="EM169" i="2"/>
  <c r="EY209" i="2"/>
  <c r="EY169" i="2"/>
  <c r="FK209" i="2"/>
  <c r="FK169" i="2"/>
  <c r="FW209" i="2"/>
  <c r="FW169" i="2"/>
  <c r="AK208" i="2"/>
  <c r="AK123" i="2"/>
  <c r="AK99" i="2"/>
  <c r="BI208" i="2"/>
  <c r="BI214" i="2" s="1"/>
  <c r="BI223" i="2" s="1"/>
  <c r="BI123" i="2"/>
  <c r="BI99" i="2"/>
  <c r="CS208" i="2"/>
  <c r="CS123" i="2"/>
  <c r="CS99" i="2"/>
  <c r="DQ208" i="2"/>
  <c r="DQ123" i="2"/>
  <c r="DQ99" i="2"/>
  <c r="EO208" i="2"/>
  <c r="EO123" i="2"/>
  <c r="EO99" i="2"/>
  <c r="T208" i="2"/>
  <c r="T214" i="2" s="1"/>
  <c r="T223" i="2" s="1"/>
  <c r="T123" i="2"/>
  <c r="T99" i="2"/>
  <c r="AN208" i="2"/>
  <c r="AN123" i="2"/>
  <c r="AN99" i="2"/>
  <c r="CE88" i="2"/>
  <c r="CE94" i="2" s="1"/>
  <c r="CY208" i="2"/>
  <c r="CY123" i="2"/>
  <c r="CY99" i="2"/>
  <c r="DS208" i="2"/>
  <c r="DS123" i="2"/>
  <c r="DS99" i="2"/>
  <c r="DS138" i="2" s="1"/>
  <c r="EN88" i="2"/>
  <c r="EN94" i="2" s="1"/>
  <c r="FH208" i="2"/>
  <c r="FH123" i="2"/>
  <c r="FH99" i="2"/>
  <c r="AQ37" i="2"/>
  <c r="DV37" i="2"/>
  <c r="BQ214" i="2"/>
  <c r="BQ223" i="2" s="1"/>
  <c r="FZ96" i="2"/>
  <c r="CQ99" i="2"/>
  <c r="C114" i="2"/>
  <c r="K208" i="2"/>
  <c r="K123" i="2"/>
  <c r="M208" i="2"/>
  <c r="M123" i="2"/>
  <c r="M99" i="2"/>
  <c r="AW208" i="2"/>
  <c r="AW123" i="2"/>
  <c r="AW99" i="2"/>
  <c r="CG208" i="2"/>
  <c r="CG123" i="2"/>
  <c r="CG99" i="2"/>
  <c r="W208" i="2"/>
  <c r="W214" i="2" s="1"/>
  <c r="W223" i="2" s="1"/>
  <c r="W123" i="2"/>
  <c r="AQ208" i="2"/>
  <c r="AQ123" i="2"/>
  <c r="AQ99" i="2"/>
  <c r="BK208" i="2"/>
  <c r="BK123" i="2"/>
  <c r="BK99" i="2"/>
  <c r="CF208" i="2"/>
  <c r="CF123" i="2"/>
  <c r="CF99" i="2"/>
  <c r="CZ208" i="2"/>
  <c r="CZ123" i="2"/>
  <c r="CZ99" i="2"/>
  <c r="DT208" i="2"/>
  <c r="DT123" i="2"/>
  <c r="DT99" i="2"/>
  <c r="FK88" i="2"/>
  <c r="FK94" i="2" s="1"/>
  <c r="BB37" i="2"/>
  <c r="DW37" i="2"/>
  <c r="FZ93" i="2"/>
  <c r="EY208" i="2"/>
  <c r="EY123" i="2"/>
  <c r="CA117" i="2"/>
  <c r="CA114" i="2"/>
  <c r="DK208" i="2"/>
  <c r="DK123" i="2"/>
  <c r="DK99" i="2"/>
  <c r="FZ15" i="2"/>
  <c r="GB15" i="2" s="1"/>
  <c r="C83" i="2"/>
  <c r="X208" i="2"/>
  <c r="X123" i="2"/>
  <c r="X99" i="2"/>
  <c r="AR208" i="2"/>
  <c r="AR123" i="2"/>
  <c r="AR99" i="2"/>
  <c r="BL208" i="2"/>
  <c r="BL214" i="2" s="1"/>
  <c r="BL223" i="2" s="1"/>
  <c r="BL123" i="2"/>
  <c r="BL99" i="2"/>
  <c r="DC208" i="2"/>
  <c r="DC214" i="2" s="1"/>
  <c r="DC223" i="2" s="1"/>
  <c r="DC123" i="2"/>
  <c r="DW208" i="2"/>
  <c r="DW123" i="2"/>
  <c r="DW99" i="2"/>
  <c r="EQ208" i="2"/>
  <c r="EQ123" i="2"/>
  <c r="EQ99" i="2"/>
  <c r="FL208" i="2"/>
  <c r="FL214" i="2" s="1"/>
  <c r="FL223" i="2" s="1"/>
  <c r="FL123" i="2"/>
  <c r="FL99" i="2"/>
  <c r="BC117" i="2"/>
  <c r="BC114" i="2"/>
  <c r="EH117" i="2"/>
  <c r="EH114" i="2"/>
  <c r="N208" i="2"/>
  <c r="N123" i="2"/>
  <c r="N99" i="2"/>
  <c r="FB208" i="2"/>
  <c r="FB123" i="2"/>
  <c r="FB99" i="2"/>
  <c r="FB140" i="2" s="1"/>
  <c r="BT208" i="2"/>
  <c r="BT123" i="2"/>
  <c r="BT99" i="2"/>
  <c r="G117" i="2"/>
  <c r="G114" i="2"/>
  <c r="FZ11" i="2"/>
  <c r="E15" i="2"/>
  <c r="E83" i="2" s="1"/>
  <c r="E88" i="2" s="1"/>
  <c r="E94" i="2" s="1"/>
  <c r="D208" i="2"/>
  <c r="D123" i="2"/>
  <c r="D99" i="2"/>
  <c r="AU208" i="2"/>
  <c r="AU214" i="2" s="1"/>
  <c r="AU223" i="2" s="1"/>
  <c r="AU123" i="2"/>
  <c r="BO208" i="2"/>
  <c r="BO123" i="2"/>
  <c r="BO99" i="2"/>
  <c r="CI208" i="2"/>
  <c r="CI123" i="2"/>
  <c r="CI99" i="2"/>
  <c r="DD208" i="2"/>
  <c r="DD123" i="2"/>
  <c r="DD99" i="2"/>
  <c r="DX208" i="2"/>
  <c r="DX123" i="2"/>
  <c r="DX99" i="2"/>
  <c r="ER208" i="2"/>
  <c r="ER123" i="2"/>
  <c r="ER99" i="2"/>
  <c r="BN117" i="2"/>
  <c r="BN114" i="2"/>
  <c r="EI117" i="2"/>
  <c r="EI114" i="2"/>
  <c r="FZ92" i="2"/>
  <c r="C101" i="2"/>
  <c r="FS208" i="2"/>
  <c r="FS123" i="2"/>
  <c r="FS99" i="2"/>
  <c r="FR117" i="2"/>
  <c r="FR114" i="2"/>
  <c r="CK208" i="2"/>
  <c r="CK123" i="2"/>
  <c r="CK99" i="2"/>
  <c r="F208" i="2"/>
  <c r="F123" i="2"/>
  <c r="F99" i="2"/>
  <c r="AD208" i="2"/>
  <c r="AD214" i="2" s="1"/>
  <c r="AD223" i="2" s="1"/>
  <c r="AD123" i="2"/>
  <c r="AD99" i="2"/>
  <c r="BB208" i="2"/>
  <c r="BB123" i="2"/>
  <c r="BB99" i="2"/>
  <c r="BZ208" i="2"/>
  <c r="BZ123" i="2"/>
  <c r="BZ99" i="2"/>
  <c r="DJ208" i="2"/>
  <c r="DJ123" i="2"/>
  <c r="DJ99" i="2"/>
  <c r="EH208" i="2"/>
  <c r="EH214" i="2" s="1"/>
  <c r="EH223" i="2" s="1"/>
  <c r="EH123" i="2"/>
  <c r="EH99" i="2"/>
  <c r="FF208" i="2"/>
  <c r="FF123" i="2"/>
  <c r="FF99" i="2"/>
  <c r="G208" i="2"/>
  <c r="G123" i="2"/>
  <c r="G99" i="2"/>
  <c r="AV208" i="2"/>
  <c r="AV214" i="2" s="1"/>
  <c r="AV223" i="2" s="1"/>
  <c r="AV123" i="2"/>
  <c r="AV99" i="2"/>
  <c r="CJ208" i="2"/>
  <c r="CJ214" i="2" s="1"/>
  <c r="CJ223" i="2" s="1"/>
  <c r="CJ123" i="2"/>
  <c r="CJ99" i="2"/>
  <c r="EA208" i="2"/>
  <c r="EA123" i="2"/>
  <c r="EU208" i="2"/>
  <c r="EU123" i="2"/>
  <c r="EU99" i="2"/>
  <c r="FO208" i="2"/>
  <c r="FO123" i="2"/>
  <c r="FO99" i="2"/>
  <c r="BO37" i="2"/>
  <c r="ET37" i="2"/>
  <c r="D101" i="2"/>
  <c r="P101" i="2"/>
  <c r="AB101" i="2"/>
  <c r="AN101" i="2"/>
  <c r="AZ101" i="2"/>
  <c r="BL101" i="2"/>
  <c r="BX101" i="2"/>
  <c r="CJ101" i="2"/>
  <c r="CV101" i="2"/>
  <c r="DH101" i="2"/>
  <c r="DT101" i="2"/>
  <c r="EF101" i="2"/>
  <c r="ER101" i="2"/>
  <c r="FD101" i="2"/>
  <c r="FP101" i="2"/>
  <c r="DH208" i="2"/>
  <c r="DH123" i="2"/>
  <c r="DH99" i="2"/>
  <c r="I208" i="2"/>
  <c r="I214" i="2" s="1"/>
  <c r="I223" i="2" s="1"/>
  <c r="I123" i="2"/>
  <c r="I99" i="2"/>
  <c r="AF208" i="2"/>
  <c r="AF123" i="2"/>
  <c r="AF99" i="2"/>
  <c r="AF140" i="2" s="1"/>
  <c r="R208" i="2"/>
  <c r="R123" i="2"/>
  <c r="R99" i="2"/>
  <c r="AP208" i="2"/>
  <c r="AP123" i="2"/>
  <c r="AP99" i="2"/>
  <c r="BN208" i="2"/>
  <c r="BN123" i="2"/>
  <c r="BN99" i="2"/>
  <c r="CL208" i="2"/>
  <c r="CL123" i="2"/>
  <c r="CL99" i="2"/>
  <c r="CX208" i="2"/>
  <c r="CX123" i="2"/>
  <c r="CX99" i="2"/>
  <c r="DV208" i="2"/>
  <c r="DV123" i="2"/>
  <c r="DV99" i="2"/>
  <c r="ET208" i="2"/>
  <c r="ET123" i="2"/>
  <c r="ET99" i="2"/>
  <c r="FR208" i="2"/>
  <c r="FR123" i="2"/>
  <c r="FR99" i="2"/>
  <c r="AA208" i="2"/>
  <c r="AA99" i="2"/>
  <c r="AA123" i="2"/>
  <c r="BP208" i="2"/>
  <c r="BP123" i="2"/>
  <c r="BP99" i="2"/>
  <c r="H208" i="2"/>
  <c r="H123" i="2"/>
  <c r="H99" i="2"/>
  <c r="AB208" i="2"/>
  <c r="AB123" i="2"/>
  <c r="AB99" i="2"/>
  <c r="BS88" i="2"/>
  <c r="BS94" i="2" s="1"/>
  <c r="CM208" i="2"/>
  <c r="CM123" i="2"/>
  <c r="CM99" i="2"/>
  <c r="DG208" i="2"/>
  <c r="DG214" i="2" s="1"/>
  <c r="DG223" i="2" s="1"/>
  <c r="DG99" i="2"/>
  <c r="DG123" i="2"/>
  <c r="EB88" i="2"/>
  <c r="EB94" i="2" s="1"/>
  <c r="EV208" i="2"/>
  <c r="EV123" i="2"/>
  <c r="EV99" i="2"/>
  <c r="FP208" i="2"/>
  <c r="FP214" i="2" s="1"/>
  <c r="FP223" i="2" s="1"/>
  <c r="FP123" i="2"/>
  <c r="FP99" i="2"/>
  <c r="F37" i="2"/>
  <c r="BZ37" i="2"/>
  <c r="FF37" i="2"/>
  <c r="FZ91" i="2"/>
  <c r="K99" i="2"/>
  <c r="EY99" i="2"/>
  <c r="BZ173" i="2"/>
  <c r="FR173" i="2"/>
  <c r="BH209" i="2"/>
  <c r="BH169" i="2"/>
  <c r="Y275" i="2"/>
  <c r="Y276" i="2" s="1"/>
  <c r="BE210" i="2"/>
  <c r="J185" i="2"/>
  <c r="J138" i="2"/>
  <c r="J140" i="2"/>
  <c r="AT185" i="2"/>
  <c r="AT138" i="2"/>
  <c r="AT140" i="2"/>
  <c r="DB185" i="2"/>
  <c r="DB138" i="2"/>
  <c r="DB142" i="2" s="1"/>
  <c r="DB140" i="2"/>
  <c r="FJ185" i="2"/>
  <c r="FJ138" i="2"/>
  <c r="FJ140" i="2"/>
  <c r="CQ214" i="2"/>
  <c r="CQ223" i="2" s="1"/>
  <c r="M209" i="2"/>
  <c r="M169" i="2"/>
  <c r="Y209" i="2"/>
  <c r="Y169" i="2"/>
  <c r="AK209" i="2"/>
  <c r="AK214" i="2" s="1"/>
  <c r="AK223" i="2" s="1"/>
  <c r="AK169" i="2"/>
  <c r="AW209" i="2"/>
  <c r="AW214" i="2" s="1"/>
  <c r="AW223" i="2" s="1"/>
  <c r="AW169" i="2"/>
  <c r="BI209" i="2"/>
  <c r="BI169" i="2"/>
  <c r="BU209" i="2"/>
  <c r="BU169" i="2"/>
  <c r="CG209" i="2"/>
  <c r="CG169" i="2"/>
  <c r="CS209" i="2"/>
  <c r="CS169" i="2"/>
  <c r="DE209" i="2"/>
  <c r="DE169" i="2"/>
  <c r="DQ209" i="2"/>
  <c r="DQ214" i="2" s="1"/>
  <c r="DQ223" i="2" s="1"/>
  <c r="DQ169" i="2"/>
  <c r="EC209" i="2"/>
  <c r="EC169" i="2"/>
  <c r="EO209" i="2"/>
  <c r="EO169" i="2"/>
  <c r="FA209" i="2"/>
  <c r="FA169" i="2"/>
  <c r="FM209" i="2"/>
  <c r="FM169" i="2"/>
  <c r="N297" i="2"/>
  <c r="N275" i="2"/>
  <c r="N276" i="2" s="1"/>
  <c r="Z275" i="2"/>
  <c r="Z276" i="2" s="1"/>
  <c r="AL275" i="2"/>
  <c r="AL276" i="2" s="1"/>
  <c r="AX275" i="2"/>
  <c r="AX276" i="2" s="1"/>
  <c r="BJ275" i="2"/>
  <c r="BJ276" i="2" s="1"/>
  <c r="BV275" i="2"/>
  <c r="BV276" i="2" s="1"/>
  <c r="CH275" i="2"/>
  <c r="CH276" i="2" s="1"/>
  <c r="CT275" i="2"/>
  <c r="CT276" i="2" s="1"/>
  <c r="DF275" i="2"/>
  <c r="DF276" i="2" s="1"/>
  <c r="DR275" i="2"/>
  <c r="DR276" i="2" s="1"/>
  <c r="ED275" i="2"/>
  <c r="ED276" i="2" s="1"/>
  <c r="EP275" i="2"/>
  <c r="EP276" i="2" s="1"/>
  <c r="FB275" i="2"/>
  <c r="FB276" i="2" s="1"/>
  <c r="FN275" i="2"/>
  <c r="FN276" i="2" s="1"/>
  <c r="J210" i="2"/>
  <c r="V210" i="2"/>
  <c r="AH210" i="2"/>
  <c r="AT210" i="2"/>
  <c r="BF210" i="2"/>
  <c r="BR210" i="2"/>
  <c r="CD210" i="2"/>
  <c r="CP210" i="2"/>
  <c r="DB210" i="2"/>
  <c r="DN210" i="2"/>
  <c r="DZ210" i="2"/>
  <c r="EL210" i="2"/>
  <c r="EX210" i="2"/>
  <c r="FJ210" i="2"/>
  <c r="FV210" i="2"/>
  <c r="K185" i="2"/>
  <c r="K138" i="2"/>
  <c r="K140" i="2"/>
  <c r="W185" i="2"/>
  <c r="W138" i="2"/>
  <c r="W142" i="2" s="1"/>
  <c r="W144" i="2" s="1"/>
  <c r="W140" i="2"/>
  <c r="AI185" i="2"/>
  <c r="AU185" i="2"/>
  <c r="AU138" i="2"/>
  <c r="AU140" i="2"/>
  <c r="BG185" i="2"/>
  <c r="BS185" i="2"/>
  <c r="CE185" i="2"/>
  <c r="CQ185" i="2"/>
  <c r="CQ140" i="2"/>
  <c r="DC185" i="2"/>
  <c r="DC138" i="2"/>
  <c r="DC140" i="2"/>
  <c r="DO185" i="2"/>
  <c r="EA185" i="2"/>
  <c r="EA138" i="2"/>
  <c r="EA142" i="2" s="1"/>
  <c r="EA144" i="2" s="1"/>
  <c r="EA140" i="2"/>
  <c r="EM185" i="2"/>
  <c r="EY185" i="2"/>
  <c r="EY138" i="2"/>
  <c r="EY140" i="2"/>
  <c r="FK185" i="2"/>
  <c r="FW185" i="2"/>
  <c r="BT209" i="2"/>
  <c r="BT214" i="2" s="1"/>
  <c r="BT223" i="2" s="1"/>
  <c r="BT169" i="2"/>
  <c r="EN209" i="2"/>
  <c r="EN169" i="2"/>
  <c r="FX209" i="2"/>
  <c r="FX169" i="2"/>
  <c r="CS275" i="2"/>
  <c r="CS276" i="2" s="1"/>
  <c r="BR185" i="2"/>
  <c r="BR138" i="2"/>
  <c r="BR140" i="2"/>
  <c r="EL185" i="2"/>
  <c r="L214" i="2"/>
  <c r="L223" i="2" s="1"/>
  <c r="CF214" i="2"/>
  <c r="CF223" i="2" s="1"/>
  <c r="N209" i="2"/>
  <c r="N169" i="2"/>
  <c r="Z209" i="2"/>
  <c r="Z169" i="2"/>
  <c r="AL209" i="2"/>
  <c r="AL214" i="2" s="1"/>
  <c r="AL223" i="2" s="1"/>
  <c r="AL169" i="2"/>
  <c r="AX209" i="2"/>
  <c r="AX169" i="2"/>
  <c r="BJ209" i="2"/>
  <c r="BJ169" i="2"/>
  <c r="BV209" i="2"/>
  <c r="BV169" i="2"/>
  <c r="CH209" i="2"/>
  <c r="CH169" i="2"/>
  <c r="CT209" i="2"/>
  <c r="CT169" i="2"/>
  <c r="DF209" i="2"/>
  <c r="DF214" i="2" s="1"/>
  <c r="DF223" i="2" s="1"/>
  <c r="DF169" i="2"/>
  <c r="DR209" i="2"/>
  <c r="DR214" i="2" s="1"/>
  <c r="DR223" i="2" s="1"/>
  <c r="DR169" i="2"/>
  <c r="ED209" i="2"/>
  <c r="ED214" i="2" s="1"/>
  <c r="ED223" i="2" s="1"/>
  <c r="ED169" i="2"/>
  <c r="EP209" i="2"/>
  <c r="EP214" i="2" s="1"/>
  <c r="EP223" i="2" s="1"/>
  <c r="EP169" i="2"/>
  <c r="FB209" i="2"/>
  <c r="FB169" i="2"/>
  <c r="FN209" i="2"/>
  <c r="FN169" i="2"/>
  <c r="C275" i="2"/>
  <c r="C276" i="2" s="1"/>
  <c r="O275" i="2"/>
  <c r="O276" i="2" s="1"/>
  <c r="AA275" i="2"/>
  <c r="AA276" i="2" s="1"/>
  <c r="AM275" i="2"/>
  <c r="AM276" i="2" s="1"/>
  <c r="AY275" i="2"/>
  <c r="AY276" i="2" s="1"/>
  <c r="BK275" i="2"/>
  <c r="BK276" i="2" s="1"/>
  <c r="BW275" i="2"/>
  <c r="BW276" i="2" s="1"/>
  <c r="CI275" i="2"/>
  <c r="CI276" i="2" s="1"/>
  <c r="CU275" i="2"/>
  <c r="CU276" i="2" s="1"/>
  <c r="DG275" i="2"/>
  <c r="DG276" i="2" s="1"/>
  <c r="DS275" i="2"/>
  <c r="DS276" i="2" s="1"/>
  <c r="EE275" i="2"/>
  <c r="EE276" i="2" s="1"/>
  <c r="EQ275" i="2"/>
  <c r="EQ276" i="2" s="1"/>
  <c r="FC275" i="2"/>
  <c r="FC276" i="2" s="1"/>
  <c r="FO275" i="2"/>
  <c r="FO276" i="2" s="1"/>
  <c r="K210" i="2"/>
  <c r="K214" i="2" s="1"/>
  <c r="K223" i="2" s="1"/>
  <c r="W210" i="2"/>
  <c r="AI210" i="2"/>
  <c r="AU210" i="2"/>
  <c r="BG210" i="2"/>
  <c r="BS210" i="2"/>
  <c r="CE210" i="2"/>
  <c r="CQ210" i="2"/>
  <c r="DC210" i="2"/>
  <c r="DO210" i="2"/>
  <c r="EA210" i="2"/>
  <c r="EM210" i="2"/>
  <c r="EY210" i="2"/>
  <c r="EY214" i="2" s="1"/>
  <c r="EY223" i="2" s="1"/>
  <c r="FK210" i="2"/>
  <c r="FW210" i="2"/>
  <c r="EZ138" i="2"/>
  <c r="N142" i="2"/>
  <c r="N144" i="2" s="1"/>
  <c r="AJ209" i="2"/>
  <c r="AJ214" i="2" s="1"/>
  <c r="AJ223" i="2" s="1"/>
  <c r="AJ169" i="2"/>
  <c r="DP209" i="2"/>
  <c r="DP169" i="2"/>
  <c r="M275" i="2"/>
  <c r="M276" i="2" s="1"/>
  <c r="DE275" i="2"/>
  <c r="DE276" i="2" s="1"/>
  <c r="U210" i="2"/>
  <c r="AH185" i="2"/>
  <c r="AH138" i="2"/>
  <c r="AH142" i="2" s="1"/>
  <c r="AH140" i="2"/>
  <c r="CD185" i="2"/>
  <c r="CD138" i="2"/>
  <c r="CD140" i="2"/>
  <c r="EX185" i="2"/>
  <c r="CS214" i="2"/>
  <c r="CS223" i="2" s="1"/>
  <c r="DE214" i="2"/>
  <c r="DE223" i="2" s="1"/>
  <c r="EC214" i="2"/>
  <c r="EC223" i="2" s="1"/>
  <c r="EO214" i="2"/>
  <c r="EO223" i="2" s="1"/>
  <c r="FA214" i="2"/>
  <c r="FA223" i="2" s="1"/>
  <c r="FM214" i="2"/>
  <c r="FM223" i="2" s="1"/>
  <c r="FZ38" i="2"/>
  <c r="O209" i="2"/>
  <c r="O169" i="2"/>
  <c r="AA209" i="2"/>
  <c r="AA169" i="2"/>
  <c r="AM209" i="2"/>
  <c r="AM169" i="2"/>
  <c r="AY209" i="2"/>
  <c r="AY169" i="2"/>
  <c r="BK209" i="2"/>
  <c r="BK169" i="2"/>
  <c r="BW209" i="2"/>
  <c r="BW169" i="2"/>
  <c r="CI209" i="2"/>
  <c r="CI169" i="2"/>
  <c r="CU209" i="2"/>
  <c r="CU169" i="2"/>
  <c r="DG209" i="2"/>
  <c r="DG169" i="2"/>
  <c r="DS209" i="2"/>
  <c r="DS169" i="2"/>
  <c r="EE209" i="2"/>
  <c r="EE169" i="2"/>
  <c r="EQ209" i="2"/>
  <c r="EQ214" i="2" s="1"/>
  <c r="EQ223" i="2" s="1"/>
  <c r="EQ169" i="2"/>
  <c r="FC209" i="2"/>
  <c r="FC169" i="2"/>
  <c r="FO209" i="2"/>
  <c r="FO169" i="2"/>
  <c r="D275" i="2"/>
  <c r="D276" i="2" s="1"/>
  <c r="P275" i="2"/>
  <c r="P276" i="2" s="1"/>
  <c r="AB275" i="2"/>
  <c r="AB276" i="2" s="1"/>
  <c r="AN275" i="2"/>
  <c r="AN276" i="2" s="1"/>
  <c r="AZ275" i="2"/>
  <c r="AZ276" i="2" s="1"/>
  <c r="BL275" i="2"/>
  <c r="BL276" i="2" s="1"/>
  <c r="BX275" i="2"/>
  <c r="BX276" i="2" s="1"/>
  <c r="CJ275" i="2"/>
  <c r="CJ276" i="2" s="1"/>
  <c r="CV275" i="2"/>
  <c r="CV276" i="2" s="1"/>
  <c r="DH275" i="2"/>
  <c r="DH276" i="2" s="1"/>
  <c r="DT275" i="2"/>
  <c r="DT276" i="2" s="1"/>
  <c r="EF275" i="2"/>
  <c r="EF276" i="2" s="1"/>
  <c r="ER275" i="2"/>
  <c r="ER276" i="2" s="1"/>
  <c r="FD275" i="2"/>
  <c r="FD276" i="2" s="1"/>
  <c r="FP275" i="2"/>
  <c r="FP276" i="2" s="1"/>
  <c r="BI140" i="2"/>
  <c r="BW144" i="2"/>
  <c r="DD209" i="2"/>
  <c r="DD214" i="2" s="1"/>
  <c r="DD223" i="2" s="1"/>
  <c r="DD169" i="2"/>
  <c r="BI275" i="2"/>
  <c r="BI276" i="2" s="1"/>
  <c r="EO275" i="2"/>
  <c r="EO276" i="2" s="1"/>
  <c r="BQ210" i="2"/>
  <c r="V185" i="2"/>
  <c r="V138" i="2"/>
  <c r="V142" i="2" s="1"/>
  <c r="V140" i="2"/>
  <c r="BF185" i="2"/>
  <c r="BF138" i="2"/>
  <c r="BF140" i="2"/>
  <c r="DN185" i="2"/>
  <c r="FV185" i="2"/>
  <c r="AX214" i="2"/>
  <c r="AX223" i="2" s="1"/>
  <c r="BV214" i="2"/>
  <c r="BV223" i="2" s="1"/>
  <c r="CH214" i="2"/>
  <c r="CH223" i="2" s="1"/>
  <c r="D209" i="2"/>
  <c r="D169" i="2"/>
  <c r="FZ169" i="2" s="1"/>
  <c r="P209" i="2"/>
  <c r="P169" i="2"/>
  <c r="AB209" i="2"/>
  <c r="AB169" i="2"/>
  <c r="AN209" i="2"/>
  <c r="AN214" i="2" s="1"/>
  <c r="AN223" i="2" s="1"/>
  <c r="AN169" i="2"/>
  <c r="AZ209" i="2"/>
  <c r="AZ169" i="2"/>
  <c r="BL209" i="2"/>
  <c r="BL169" i="2"/>
  <c r="BX209" i="2"/>
  <c r="BX214" i="2" s="1"/>
  <c r="BX223" i="2" s="1"/>
  <c r="BX169" i="2"/>
  <c r="BX173" i="2" s="1"/>
  <c r="CJ209" i="2"/>
  <c r="CJ169" i="2"/>
  <c r="CV209" i="2"/>
  <c r="CV214" i="2" s="1"/>
  <c r="CV223" i="2" s="1"/>
  <c r="CV169" i="2"/>
  <c r="DT209" i="2"/>
  <c r="DT214" i="2" s="1"/>
  <c r="DT223" i="2" s="1"/>
  <c r="DT169" i="2"/>
  <c r="EF209" i="2"/>
  <c r="EF169" i="2"/>
  <c r="ER209" i="2"/>
  <c r="ER169" i="2"/>
  <c r="FD209" i="2"/>
  <c r="FD169" i="2"/>
  <c r="FP209" i="2"/>
  <c r="FP169" i="2"/>
  <c r="E275" i="2"/>
  <c r="E276" i="2" s="1"/>
  <c r="Q275" i="2"/>
  <c r="Q276" i="2" s="1"/>
  <c r="AC275" i="2"/>
  <c r="AC276" i="2" s="1"/>
  <c r="AO275" i="2"/>
  <c r="AO276" i="2" s="1"/>
  <c r="BA275" i="2"/>
  <c r="BA276" i="2" s="1"/>
  <c r="BM275" i="2"/>
  <c r="BM276" i="2" s="1"/>
  <c r="BY275" i="2"/>
  <c r="BY276" i="2" s="1"/>
  <c r="CK275" i="2"/>
  <c r="CK276" i="2" s="1"/>
  <c r="CW275" i="2"/>
  <c r="CW276" i="2" s="1"/>
  <c r="DI275" i="2"/>
  <c r="DI276" i="2" s="1"/>
  <c r="DU275" i="2"/>
  <c r="DU276" i="2" s="1"/>
  <c r="EG275" i="2"/>
  <c r="EG276" i="2" s="1"/>
  <c r="ES275" i="2"/>
  <c r="ES276" i="2" s="1"/>
  <c r="FE275" i="2"/>
  <c r="FE276" i="2" s="1"/>
  <c r="FQ275" i="2"/>
  <c r="FQ276" i="2" s="1"/>
  <c r="M210" i="2"/>
  <c r="M214" i="2" s="1"/>
  <c r="M223" i="2" s="1"/>
  <c r="Y210" i="2"/>
  <c r="AK210" i="2"/>
  <c r="AW210" i="2"/>
  <c r="BI210" i="2"/>
  <c r="BU210" i="2"/>
  <c r="BU214" i="2" s="1"/>
  <c r="BU223" i="2" s="1"/>
  <c r="CG210" i="2"/>
  <c r="CG214" i="2" s="1"/>
  <c r="CG223" i="2" s="1"/>
  <c r="FZ97" i="2"/>
  <c r="ER144" i="2"/>
  <c r="DH169" i="2"/>
  <c r="DH173" i="2" s="1"/>
  <c r="CF209" i="2"/>
  <c r="CF169" i="2"/>
  <c r="DQ275" i="2"/>
  <c r="DQ276" i="2" s="1"/>
  <c r="CP185" i="2"/>
  <c r="O214" i="2"/>
  <c r="O223" i="2" s="1"/>
  <c r="AA214" i="2"/>
  <c r="AA223" i="2" s="1"/>
  <c r="AY214" i="2"/>
  <c r="AY223" i="2" s="1"/>
  <c r="FC214" i="2"/>
  <c r="FC223" i="2" s="1"/>
  <c r="FO214" i="2"/>
  <c r="FO223" i="2" s="1"/>
  <c r="E209" i="2"/>
  <c r="E169" i="2"/>
  <c r="E173" i="2" s="1"/>
  <c r="Q209" i="2"/>
  <c r="Q214" i="2" s="1"/>
  <c r="Q223" i="2" s="1"/>
  <c r="Q169" i="2"/>
  <c r="AC209" i="2"/>
  <c r="AC169" i="2"/>
  <c r="AO209" i="2"/>
  <c r="AO169" i="2"/>
  <c r="BA209" i="2"/>
  <c r="BA169" i="2"/>
  <c r="BM209" i="2"/>
  <c r="BM214" i="2" s="1"/>
  <c r="BM223" i="2" s="1"/>
  <c r="BM169" i="2"/>
  <c r="BM173" i="2" s="1"/>
  <c r="BY209" i="2"/>
  <c r="BY169" i="2"/>
  <c r="CK209" i="2"/>
  <c r="CK214" i="2" s="1"/>
  <c r="CK223" i="2" s="1"/>
  <c r="CK169" i="2"/>
  <c r="CW209" i="2"/>
  <c r="CW214" i="2" s="1"/>
  <c r="CW223" i="2" s="1"/>
  <c r="CW169" i="2"/>
  <c r="DU209" i="2"/>
  <c r="DU169" i="2"/>
  <c r="EG209" i="2"/>
  <c r="EG169" i="2"/>
  <c r="ES209" i="2"/>
  <c r="ES169" i="2"/>
  <c r="ES173" i="2" s="1"/>
  <c r="FE209" i="2"/>
  <c r="FE169" i="2"/>
  <c r="FQ209" i="2"/>
  <c r="FQ169" i="2"/>
  <c r="F275" i="2"/>
  <c r="F276" i="2" s="1"/>
  <c r="R275" i="2"/>
  <c r="R276" i="2" s="1"/>
  <c r="AD275" i="2"/>
  <c r="AD276" i="2" s="1"/>
  <c r="AP275" i="2"/>
  <c r="AP276" i="2" s="1"/>
  <c r="BB275" i="2"/>
  <c r="BB276" i="2" s="1"/>
  <c r="BN275" i="2"/>
  <c r="BN276" i="2" s="1"/>
  <c r="BZ275" i="2"/>
  <c r="BZ276" i="2" s="1"/>
  <c r="CL275" i="2"/>
  <c r="CL276" i="2" s="1"/>
  <c r="CX275" i="2"/>
  <c r="CX276" i="2" s="1"/>
  <c r="DJ275" i="2"/>
  <c r="DJ276" i="2" s="1"/>
  <c r="DV275" i="2"/>
  <c r="DV276" i="2" s="1"/>
  <c r="EH275" i="2"/>
  <c r="EH276" i="2" s="1"/>
  <c r="ET275" i="2"/>
  <c r="ET276" i="2" s="1"/>
  <c r="FF275" i="2"/>
  <c r="FF276" i="2" s="1"/>
  <c r="FR275" i="2"/>
  <c r="FR276" i="2" s="1"/>
  <c r="N210" i="2"/>
  <c r="N214" i="2" s="1"/>
  <c r="N223" i="2" s="1"/>
  <c r="Z210" i="2"/>
  <c r="AL210" i="2"/>
  <c r="AX210" i="2"/>
  <c r="BJ210" i="2"/>
  <c r="BV210" i="2"/>
  <c r="CH210" i="2"/>
  <c r="CT210" i="2"/>
  <c r="DF210" i="2"/>
  <c r="DR210" i="2"/>
  <c r="ED210" i="2"/>
  <c r="EP210" i="2"/>
  <c r="FB210" i="2"/>
  <c r="FB214" i="2" s="1"/>
  <c r="FB223" i="2" s="1"/>
  <c r="FN210" i="2"/>
  <c r="FN214" i="2" s="1"/>
  <c r="FN223" i="2" s="1"/>
  <c r="FZ116" i="2"/>
  <c r="AB142" i="2"/>
  <c r="AB144" i="2" s="1"/>
  <c r="DI169" i="2"/>
  <c r="CR209" i="2"/>
  <c r="CR169" i="2"/>
  <c r="AW275" i="2"/>
  <c r="AW276" i="2" s="1"/>
  <c r="FA275" i="2"/>
  <c r="FA276" i="2" s="1"/>
  <c r="I210" i="2"/>
  <c r="DZ185" i="2"/>
  <c r="DZ138" i="2"/>
  <c r="DZ140" i="2"/>
  <c r="D214" i="2"/>
  <c r="D223" i="2" s="1"/>
  <c r="P214" i="2"/>
  <c r="P223" i="2" s="1"/>
  <c r="AB214" i="2"/>
  <c r="AB223" i="2" s="1"/>
  <c r="AZ214" i="2"/>
  <c r="AZ223" i="2" s="1"/>
  <c r="DH214" i="2"/>
  <c r="DH223" i="2" s="1"/>
  <c r="ER214" i="2"/>
  <c r="ER223" i="2" s="1"/>
  <c r="F209" i="2"/>
  <c r="F169" i="2"/>
  <c r="R209" i="2"/>
  <c r="R214" i="2" s="1"/>
  <c r="R223" i="2" s="1"/>
  <c r="R169" i="2"/>
  <c r="R173" i="2" s="1"/>
  <c r="AD209" i="2"/>
  <c r="AD169" i="2"/>
  <c r="AD173" i="2" s="1"/>
  <c r="AP209" i="2"/>
  <c r="AP169" i="2"/>
  <c r="BB209" i="2"/>
  <c r="BB214" i="2" s="1"/>
  <c r="BB223" i="2" s="1"/>
  <c r="BB169" i="2"/>
  <c r="BN209" i="2"/>
  <c r="BN169" i="2"/>
  <c r="BN173" i="2" s="1"/>
  <c r="BZ209" i="2"/>
  <c r="BZ214" i="2" s="1"/>
  <c r="BZ223" i="2" s="1"/>
  <c r="BZ169" i="2"/>
  <c r="CL209" i="2"/>
  <c r="CL169" i="2"/>
  <c r="CX209" i="2"/>
  <c r="CX169" i="2"/>
  <c r="DJ209" i="2"/>
  <c r="DJ169" i="2"/>
  <c r="DV209" i="2"/>
  <c r="DV214" i="2" s="1"/>
  <c r="DV223" i="2" s="1"/>
  <c r="DV169" i="2"/>
  <c r="EH209" i="2"/>
  <c r="EH169" i="2"/>
  <c r="ET209" i="2"/>
  <c r="ET214" i="2" s="1"/>
  <c r="ET223" i="2" s="1"/>
  <c r="ET169" i="2"/>
  <c r="FF209" i="2"/>
  <c r="FF214" i="2" s="1"/>
  <c r="FF223" i="2" s="1"/>
  <c r="FF169" i="2"/>
  <c r="FR209" i="2"/>
  <c r="FR169" i="2"/>
  <c r="G275" i="2"/>
  <c r="G276" i="2" s="1"/>
  <c r="S275" i="2"/>
  <c r="S276" i="2" s="1"/>
  <c r="AE275" i="2"/>
  <c r="AE276" i="2" s="1"/>
  <c r="AQ275" i="2"/>
  <c r="AQ276" i="2" s="1"/>
  <c r="BC297" i="2"/>
  <c r="BC275" i="2"/>
  <c r="BC276" i="2" s="1"/>
  <c r="BO275" i="2"/>
  <c r="BO276" i="2" s="1"/>
  <c r="CA275" i="2"/>
  <c r="CA276" i="2" s="1"/>
  <c r="CM275" i="2"/>
  <c r="CM276" i="2" s="1"/>
  <c r="CY275" i="2"/>
  <c r="CY276" i="2" s="1"/>
  <c r="DK275" i="2"/>
  <c r="DK276" i="2" s="1"/>
  <c r="DW275" i="2"/>
  <c r="DW276" i="2" s="1"/>
  <c r="EI275" i="2"/>
  <c r="EI276" i="2" s="1"/>
  <c r="EU275" i="2"/>
  <c r="EU276" i="2" s="1"/>
  <c r="FG275" i="2"/>
  <c r="FG276" i="2" s="1"/>
  <c r="C210" i="2"/>
  <c r="O210" i="2"/>
  <c r="AA210" i="2"/>
  <c r="AM210" i="2"/>
  <c r="AY210" i="2"/>
  <c r="BK210" i="2"/>
  <c r="BK214" i="2" s="1"/>
  <c r="BK223" i="2" s="1"/>
  <c r="BW210" i="2"/>
  <c r="CI210" i="2"/>
  <c r="CI214" i="2" s="1"/>
  <c r="CI223" i="2" s="1"/>
  <c r="CU210" i="2"/>
  <c r="DG210" i="2"/>
  <c r="DS210" i="2"/>
  <c r="DS214" i="2" s="1"/>
  <c r="DS223" i="2" s="1"/>
  <c r="EE210" i="2"/>
  <c r="EE214" i="2" s="1"/>
  <c r="EE223" i="2" s="1"/>
  <c r="EQ210" i="2"/>
  <c r="FC210" i="2"/>
  <c r="FO210" i="2"/>
  <c r="L209" i="2"/>
  <c r="L169" i="2"/>
  <c r="EB209" i="2"/>
  <c r="EB169" i="2"/>
  <c r="BU275" i="2"/>
  <c r="BU276" i="2" s="1"/>
  <c r="AS210" i="2"/>
  <c r="G209" i="2"/>
  <c r="G214" i="2" s="1"/>
  <c r="G223" i="2" s="1"/>
  <c r="G169" i="2"/>
  <c r="AQ209" i="2"/>
  <c r="AQ214" i="2" s="1"/>
  <c r="AQ223" i="2" s="1"/>
  <c r="AQ169" i="2"/>
  <c r="CA209" i="2"/>
  <c r="CA214" i="2" s="1"/>
  <c r="CA223" i="2" s="1"/>
  <c r="CA169" i="2"/>
  <c r="DK209" i="2"/>
  <c r="DK214" i="2" s="1"/>
  <c r="DK223" i="2" s="1"/>
  <c r="DK169" i="2"/>
  <c r="EI209" i="2"/>
  <c r="EI169" i="2"/>
  <c r="FG209" i="2"/>
  <c r="FG169" i="2"/>
  <c r="H275" i="2"/>
  <c r="H276" i="2" s="1"/>
  <c r="AF275" i="2"/>
  <c r="AF276" i="2" s="1"/>
  <c r="AR275" i="2"/>
  <c r="AR276" i="2" s="1"/>
  <c r="BD275" i="2"/>
  <c r="BD276" i="2" s="1"/>
  <c r="BP275" i="2"/>
  <c r="BP276" i="2" s="1"/>
  <c r="CB275" i="2"/>
  <c r="CB276" i="2" s="1"/>
  <c r="CN275" i="2"/>
  <c r="CN276" i="2" s="1"/>
  <c r="CZ275" i="2"/>
  <c r="CZ276" i="2" s="1"/>
  <c r="DL275" i="2"/>
  <c r="DL276" i="2" s="1"/>
  <c r="DX275" i="2"/>
  <c r="DX276" i="2" s="1"/>
  <c r="EJ275" i="2"/>
  <c r="EJ276" i="2" s="1"/>
  <c r="EV275" i="2"/>
  <c r="EV276" i="2" s="1"/>
  <c r="FH275" i="2"/>
  <c r="FH276" i="2" s="1"/>
  <c r="FZ131" i="2"/>
  <c r="AV209" i="2"/>
  <c r="AV169" i="2"/>
  <c r="EZ209" i="2"/>
  <c r="EZ214" i="2" s="1"/>
  <c r="EZ223" i="2" s="1"/>
  <c r="EZ169" i="2"/>
  <c r="AK275" i="2"/>
  <c r="AK276" i="2" s="1"/>
  <c r="EC275" i="2"/>
  <c r="EC276" i="2" s="1"/>
  <c r="CC210" i="2"/>
  <c r="S209" i="2"/>
  <c r="S169" i="2"/>
  <c r="S173" i="2" s="1"/>
  <c r="BC209" i="2"/>
  <c r="BC169" i="2"/>
  <c r="CY209" i="2"/>
  <c r="CY169" i="2"/>
  <c r="FS209" i="2"/>
  <c r="FS169" i="2"/>
  <c r="BN214" i="2"/>
  <c r="BN223" i="2" s="1"/>
  <c r="FR214" i="2"/>
  <c r="FR223" i="2" s="1"/>
  <c r="H209" i="2"/>
  <c r="H169" i="2"/>
  <c r="T209" i="2"/>
  <c r="T169" i="2"/>
  <c r="AF209" i="2"/>
  <c r="AF169" i="2"/>
  <c r="AR209" i="2"/>
  <c r="AR214" i="2" s="1"/>
  <c r="AR223" i="2" s="1"/>
  <c r="AR169" i="2"/>
  <c r="BD209" i="2"/>
  <c r="BD169" i="2"/>
  <c r="BP209" i="2"/>
  <c r="BP169" i="2"/>
  <c r="CB209" i="2"/>
  <c r="CB169" i="2"/>
  <c r="CN209" i="2"/>
  <c r="CN214" i="2" s="1"/>
  <c r="CN223" i="2" s="1"/>
  <c r="CN169" i="2"/>
  <c r="CZ209" i="2"/>
  <c r="CZ214" i="2" s="1"/>
  <c r="CZ223" i="2" s="1"/>
  <c r="CZ169" i="2"/>
  <c r="DL209" i="2"/>
  <c r="DL214" i="2" s="1"/>
  <c r="DL223" i="2" s="1"/>
  <c r="DL169" i="2"/>
  <c r="DX209" i="2"/>
  <c r="DX214" i="2" s="1"/>
  <c r="DX223" i="2" s="1"/>
  <c r="DX169" i="2"/>
  <c r="EJ209" i="2"/>
  <c r="EJ169" i="2"/>
  <c r="EV209" i="2"/>
  <c r="EV169" i="2"/>
  <c r="FH209" i="2"/>
  <c r="FH214" i="2" s="1"/>
  <c r="FH223" i="2" s="1"/>
  <c r="FH169" i="2"/>
  <c r="FT209" i="2"/>
  <c r="FT169" i="2"/>
  <c r="I275" i="2"/>
  <c r="I276" i="2" s="1"/>
  <c r="U275" i="2"/>
  <c r="U276" i="2" s="1"/>
  <c r="AG275" i="2"/>
  <c r="AG276" i="2" s="1"/>
  <c r="AS275" i="2"/>
  <c r="AS276" i="2" s="1"/>
  <c r="BE275" i="2"/>
  <c r="BE276" i="2" s="1"/>
  <c r="BQ275" i="2"/>
  <c r="BQ276" i="2" s="1"/>
  <c r="CC275" i="2"/>
  <c r="CC276" i="2" s="1"/>
  <c r="CO275" i="2"/>
  <c r="CO276" i="2" s="1"/>
  <c r="DA275" i="2"/>
  <c r="DA276" i="2" s="1"/>
  <c r="DM275" i="2"/>
  <c r="DM276" i="2" s="1"/>
  <c r="DY275" i="2"/>
  <c r="DY276" i="2" s="1"/>
  <c r="EK275" i="2"/>
  <c r="EK276" i="2" s="1"/>
  <c r="EW275" i="2"/>
  <c r="EW276" i="2" s="1"/>
  <c r="FI275" i="2"/>
  <c r="FI276" i="2" s="1"/>
  <c r="E210" i="2"/>
  <c r="Q210" i="2"/>
  <c r="AC210" i="2"/>
  <c r="AO210" i="2"/>
  <c r="AO214" i="2" s="1"/>
  <c r="AO223" i="2" s="1"/>
  <c r="BA210" i="2"/>
  <c r="BM210" i="2"/>
  <c r="BY210" i="2"/>
  <c r="CK210" i="2"/>
  <c r="CW210" i="2"/>
  <c r="DI210" i="2"/>
  <c r="DI214" i="2" s="1"/>
  <c r="DI223" i="2" s="1"/>
  <c r="DU210" i="2"/>
  <c r="EG210" i="2"/>
  <c r="ES210" i="2"/>
  <c r="ES214" i="2" s="1"/>
  <c r="ES223" i="2" s="1"/>
  <c r="FE210" i="2"/>
  <c r="FE214" i="2" s="1"/>
  <c r="FE223" i="2" s="1"/>
  <c r="FQ210" i="2"/>
  <c r="CG275" i="2"/>
  <c r="CG276" i="2" s="1"/>
  <c r="BA214" i="2"/>
  <c r="BA223" i="2" s="1"/>
  <c r="DU214" i="2"/>
  <c r="DU223" i="2" s="1"/>
  <c r="FQ214" i="2"/>
  <c r="FQ223" i="2" s="1"/>
  <c r="AE209" i="2"/>
  <c r="AE169" i="2"/>
  <c r="AE173" i="2" s="1"/>
  <c r="BO209" i="2"/>
  <c r="BO169" i="2"/>
  <c r="BO173" i="2" s="1"/>
  <c r="CM209" i="2"/>
  <c r="CM169" i="2"/>
  <c r="DW209" i="2"/>
  <c r="DW169" i="2"/>
  <c r="EU209" i="2"/>
  <c r="EU169" i="2"/>
  <c r="T275" i="2"/>
  <c r="T276" i="2" s="1"/>
  <c r="F214" i="2"/>
  <c r="F223" i="2" s="1"/>
  <c r="S214" i="2"/>
  <c r="S223" i="2" s="1"/>
  <c r="BO214" i="2"/>
  <c r="BO223" i="2" s="1"/>
  <c r="CM214" i="2"/>
  <c r="CM223" i="2" s="1"/>
  <c r="CY214" i="2"/>
  <c r="CY223" i="2" s="1"/>
  <c r="EI214" i="2"/>
  <c r="EI223" i="2" s="1"/>
  <c r="FG214" i="2"/>
  <c r="FG223" i="2" s="1"/>
  <c r="I209" i="2"/>
  <c r="I169" i="2"/>
  <c r="U209" i="2"/>
  <c r="U214" i="2" s="1"/>
  <c r="U223" i="2" s="1"/>
  <c r="U169" i="2"/>
  <c r="AG209" i="2"/>
  <c r="AG214" i="2" s="1"/>
  <c r="AG223" i="2" s="1"/>
  <c r="AG169" i="2"/>
  <c r="AG173" i="2" s="1"/>
  <c r="AS209" i="2"/>
  <c r="AS169" i="2"/>
  <c r="BE209" i="2"/>
  <c r="BE214" i="2" s="1"/>
  <c r="BE223" i="2" s="1"/>
  <c r="BE169" i="2"/>
  <c r="BQ209" i="2"/>
  <c r="BQ169" i="2"/>
  <c r="CC209" i="2"/>
  <c r="CC214" i="2" s="1"/>
  <c r="CC223" i="2" s="1"/>
  <c r="CC169" i="2"/>
  <c r="CO209" i="2"/>
  <c r="CO214" i="2" s="1"/>
  <c r="CO223" i="2" s="1"/>
  <c r="CO169" i="2"/>
  <c r="DA209" i="2"/>
  <c r="DA214" i="2" s="1"/>
  <c r="DA223" i="2" s="1"/>
  <c r="DA169" i="2"/>
  <c r="DM209" i="2"/>
  <c r="DM214" i="2" s="1"/>
  <c r="DM223" i="2" s="1"/>
  <c r="DM169" i="2"/>
  <c r="DY209" i="2"/>
  <c r="DY214" i="2" s="1"/>
  <c r="DY223" i="2" s="1"/>
  <c r="DY169" i="2"/>
  <c r="DY173" i="2" s="1"/>
  <c r="EK209" i="2"/>
  <c r="EK214" i="2" s="1"/>
  <c r="EK223" i="2" s="1"/>
  <c r="EK169" i="2"/>
  <c r="EW209" i="2"/>
  <c r="EW169" i="2"/>
  <c r="FI209" i="2"/>
  <c r="FI169" i="2"/>
  <c r="FU209" i="2"/>
  <c r="FU214" i="2" s="1"/>
  <c r="FU223" i="2" s="1"/>
  <c r="FU169" i="2"/>
  <c r="FU173" i="2" s="1"/>
  <c r="J275" i="2"/>
  <c r="J276" i="2" s="1"/>
  <c r="V275" i="2"/>
  <c r="V276" i="2" s="1"/>
  <c r="AH275" i="2"/>
  <c r="AH276" i="2" s="1"/>
  <c r="AT275" i="2"/>
  <c r="AT276" i="2" s="1"/>
  <c r="BF275" i="2"/>
  <c r="BF276" i="2" s="1"/>
  <c r="BR275" i="2"/>
  <c r="BR276" i="2" s="1"/>
  <c r="CD275" i="2"/>
  <c r="CD276" i="2" s="1"/>
  <c r="CP275" i="2"/>
  <c r="CP276" i="2" s="1"/>
  <c r="DB275" i="2"/>
  <c r="DB276" i="2" s="1"/>
  <c r="DN275" i="2"/>
  <c r="DN276" i="2" s="1"/>
  <c r="DZ275" i="2"/>
  <c r="DZ276" i="2" s="1"/>
  <c r="EL275" i="2"/>
  <c r="EL276" i="2" s="1"/>
  <c r="EX275" i="2"/>
  <c r="EX276" i="2" s="1"/>
  <c r="FJ275" i="2"/>
  <c r="FJ276" i="2" s="1"/>
  <c r="W264" i="2"/>
  <c r="AU264" i="2"/>
  <c r="DC264" i="2"/>
  <c r="EA264" i="2"/>
  <c r="F210" i="2"/>
  <c r="R210" i="2"/>
  <c r="AD210" i="2"/>
  <c r="AP210" i="2"/>
  <c r="AP214" i="2" s="1"/>
  <c r="AP223" i="2" s="1"/>
  <c r="BB210" i="2"/>
  <c r="BN210" i="2"/>
  <c r="BZ210" i="2"/>
  <c r="CL210" i="2"/>
  <c r="CL214" i="2" s="1"/>
  <c r="CL223" i="2" s="1"/>
  <c r="CX210" i="2"/>
  <c r="CX214" i="2" s="1"/>
  <c r="CX223" i="2" s="1"/>
  <c r="DJ210" i="2"/>
  <c r="DJ214" i="2" s="1"/>
  <c r="DJ223" i="2" s="1"/>
  <c r="DV210" i="2"/>
  <c r="EH210" i="2"/>
  <c r="ET210" i="2"/>
  <c r="FF210" i="2"/>
  <c r="FR210" i="2"/>
  <c r="EP142" i="2"/>
  <c r="EP144" i="2" s="1"/>
  <c r="X209" i="2"/>
  <c r="X214" i="2" s="1"/>
  <c r="X223" i="2" s="1"/>
  <c r="X169" i="2"/>
  <c r="FL209" i="2"/>
  <c r="FL169" i="2"/>
  <c r="FM275" i="2"/>
  <c r="FM276" i="2" s="1"/>
  <c r="AG210" i="2"/>
  <c r="H214" i="2"/>
  <c r="H223" i="2" s="1"/>
  <c r="AF214" i="2"/>
  <c r="AF223" i="2" s="1"/>
  <c r="BD214" i="2"/>
  <c r="BD223" i="2" s="1"/>
  <c r="BP214" i="2"/>
  <c r="BP223" i="2" s="1"/>
  <c r="CB214" i="2"/>
  <c r="CB223" i="2" s="1"/>
  <c r="EJ214" i="2"/>
  <c r="EJ223" i="2" s="1"/>
  <c r="EV214" i="2"/>
  <c r="EV223" i="2" s="1"/>
  <c r="FT214" i="2"/>
  <c r="FT223" i="2" s="1"/>
  <c r="J209" i="2"/>
  <c r="J214" i="2" s="1"/>
  <c r="J223" i="2" s="1"/>
  <c r="J169" i="2"/>
  <c r="V209" i="2"/>
  <c r="V214" i="2" s="1"/>
  <c r="V223" i="2" s="1"/>
  <c r="V169" i="2"/>
  <c r="AH209" i="2"/>
  <c r="AH214" i="2" s="1"/>
  <c r="AH223" i="2" s="1"/>
  <c r="AH169" i="2"/>
  <c r="AT209" i="2"/>
  <c r="AT214" i="2" s="1"/>
  <c r="AT223" i="2" s="1"/>
  <c r="AT169" i="2"/>
  <c r="BF209" i="2"/>
  <c r="BF214" i="2" s="1"/>
  <c r="BF223" i="2" s="1"/>
  <c r="BF169" i="2"/>
  <c r="BR209" i="2"/>
  <c r="BR214" i="2" s="1"/>
  <c r="BR223" i="2" s="1"/>
  <c r="BR169" i="2"/>
  <c r="BR173" i="2" s="1"/>
  <c r="CD209" i="2"/>
  <c r="CD169" i="2"/>
  <c r="CP209" i="2"/>
  <c r="CP169" i="2"/>
  <c r="DB209" i="2"/>
  <c r="DB169" i="2"/>
  <c r="DB173" i="2" s="1"/>
  <c r="DN209" i="2"/>
  <c r="DN169" i="2"/>
  <c r="DZ209" i="2"/>
  <c r="DZ169" i="2"/>
  <c r="EL209" i="2"/>
  <c r="EL169" i="2"/>
  <c r="EX209" i="2"/>
  <c r="EX169" i="2"/>
  <c r="FJ209" i="2"/>
  <c r="FJ169" i="2"/>
  <c r="FV209" i="2"/>
  <c r="FV169" i="2"/>
  <c r="K275" i="2"/>
  <c r="K276" i="2" s="1"/>
  <c r="W275" i="2"/>
  <c r="W276" i="2" s="1"/>
  <c r="AI275" i="2"/>
  <c r="AI276" i="2" s="1"/>
  <c r="AU275" i="2"/>
  <c r="AU276" i="2" s="1"/>
  <c r="BG275" i="2"/>
  <c r="BG276" i="2" s="1"/>
  <c r="BS275" i="2"/>
  <c r="BS276" i="2" s="1"/>
  <c r="CE275" i="2"/>
  <c r="CE276" i="2" s="1"/>
  <c r="CQ275" i="2"/>
  <c r="CQ276" i="2" s="1"/>
  <c r="DC275" i="2"/>
  <c r="DC276" i="2" s="1"/>
  <c r="DO275" i="2"/>
  <c r="DO276" i="2" s="1"/>
  <c r="EA275" i="2"/>
  <c r="EA276" i="2" s="1"/>
  <c r="EM275" i="2"/>
  <c r="EM276" i="2" s="1"/>
  <c r="EY275" i="2"/>
  <c r="EY276" i="2" s="1"/>
  <c r="FK275" i="2"/>
  <c r="FK276" i="2" s="1"/>
  <c r="G210" i="2"/>
  <c r="S210" i="2"/>
  <c r="AE210" i="2"/>
  <c r="AQ210" i="2"/>
  <c r="BC210" i="2"/>
  <c r="BO210" i="2"/>
  <c r="CA210" i="2"/>
  <c r="CM210" i="2"/>
  <c r="CY210" i="2"/>
  <c r="DK210" i="2"/>
  <c r="DW210" i="2"/>
  <c r="DW214" i="2" s="1"/>
  <c r="DW223" i="2" s="1"/>
  <c r="EI210" i="2"/>
  <c r="EU210" i="2"/>
  <c r="EU214" i="2" s="1"/>
  <c r="EU223" i="2" s="1"/>
  <c r="FG210" i="2"/>
  <c r="FS210" i="2"/>
  <c r="FS214" i="2" s="1"/>
  <c r="FS223" i="2" s="1"/>
  <c r="CV142" i="2"/>
  <c r="CV144" i="2" s="1"/>
  <c r="O138" i="2"/>
  <c r="O142" i="2" s="1"/>
  <c r="O144" i="2" s="1"/>
  <c r="AA138" i="2"/>
  <c r="AA142" i="2" s="1"/>
  <c r="AA144" i="2" s="1"/>
  <c r="AM138" i="2"/>
  <c r="AY138" i="2"/>
  <c r="BK138" i="2"/>
  <c r="BW138" i="2"/>
  <c r="BW142" i="2" s="1"/>
  <c r="CI138" i="2"/>
  <c r="CU138" i="2"/>
  <c r="CU142" i="2" s="1"/>
  <c r="CU144" i="2" s="1"/>
  <c r="DG138" i="2"/>
  <c r="EE138" i="2"/>
  <c r="EQ138" i="2"/>
  <c r="EQ142" i="2" s="1"/>
  <c r="EQ144" i="2" s="1"/>
  <c r="FC138" i="2"/>
  <c r="FC142" i="2" s="1"/>
  <c r="FC144" i="2" s="1"/>
  <c r="FO138" i="2"/>
  <c r="Q140" i="2"/>
  <c r="AC140" i="2"/>
  <c r="AO140" i="2"/>
  <c r="BA140" i="2"/>
  <c r="BM140" i="2"/>
  <c r="BY140" i="2"/>
  <c r="CK140" i="2"/>
  <c r="CW140" i="2"/>
  <c r="DI140" i="2"/>
  <c r="DU140" i="2"/>
  <c r="EG140" i="2"/>
  <c r="ES140" i="2"/>
  <c r="FE140" i="2"/>
  <c r="FQ140" i="2"/>
  <c r="G173" i="2"/>
  <c r="BC173" i="2"/>
  <c r="CA173" i="2"/>
  <c r="CY173" i="2"/>
  <c r="DK173" i="2"/>
  <c r="DW173" i="2"/>
  <c r="EU173" i="2"/>
  <c r="FG173" i="2"/>
  <c r="FS173" i="2"/>
  <c r="FZ135" i="2"/>
  <c r="ER142" i="2"/>
  <c r="F140" i="2"/>
  <c r="R140" i="2"/>
  <c r="AD140" i="2"/>
  <c r="AP140" i="2"/>
  <c r="BB140" i="2"/>
  <c r="BN140" i="2"/>
  <c r="BZ140" i="2"/>
  <c r="CL140" i="2"/>
  <c r="CX140" i="2"/>
  <c r="DJ140" i="2"/>
  <c r="DV140" i="2"/>
  <c r="EH140" i="2"/>
  <c r="ET140" i="2"/>
  <c r="FF140" i="2"/>
  <c r="FR140" i="2"/>
  <c r="H173" i="2"/>
  <c r="AR173" i="2"/>
  <c r="BD173" i="2"/>
  <c r="CN173" i="2"/>
  <c r="CZ173" i="2"/>
  <c r="Q138" i="2"/>
  <c r="Q142" i="2" s="1"/>
  <c r="AC138" i="2"/>
  <c r="AC142" i="2" s="1"/>
  <c r="AC144" i="2" s="1"/>
  <c r="AO138" i="2"/>
  <c r="AO142" i="2" s="1"/>
  <c r="AO144" i="2" s="1"/>
  <c r="BA138" i="2"/>
  <c r="BM138" i="2"/>
  <c r="BY138" i="2"/>
  <c r="BY142" i="2" s="1"/>
  <c r="BY144" i="2" s="1"/>
  <c r="CK138" i="2"/>
  <c r="CK142" i="2" s="1"/>
  <c r="CK144" i="2" s="1"/>
  <c r="CW138" i="2"/>
  <c r="CW142" i="2" s="1"/>
  <c r="CW144" i="2" s="1"/>
  <c r="DI138" i="2"/>
  <c r="DI142" i="2" s="1"/>
  <c r="DU138" i="2"/>
  <c r="EG138" i="2"/>
  <c r="ES138" i="2"/>
  <c r="FE138" i="2"/>
  <c r="FE142" i="2" s="1"/>
  <c r="FQ138" i="2"/>
  <c r="FQ142" i="2" s="1"/>
  <c r="FQ144" i="2" s="1"/>
  <c r="G140" i="2"/>
  <c r="S140" i="2"/>
  <c r="AE140" i="2"/>
  <c r="AQ140" i="2"/>
  <c r="BC140" i="2"/>
  <c r="BO140" i="2"/>
  <c r="CA140" i="2"/>
  <c r="CM140" i="2"/>
  <c r="CY140" i="2"/>
  <c r="DK140" i="2"/>
  <c r="DW140" i="2"/>
  <c r="EI140" i="2"/>
  <c r="EU140" i="2"/>
  <c r="FS140" i="2"/>
  <c r="BI185" i="2"/>
  <c r="C185" i="2"/>
  <c r="F138" i="2"/>
  <c r="F142" i="2" s="1"/>
  <c r="F144" i="2" s="1"/>
  <c r="R138" i="2"/>
  <c r="R142" i="2" s="1"/>
  <c r="R144" i="2" s="1"/>
  <c r="AD138" i="2"/>
  <c r="AP138" i="2"/>
  <c r="BB138" i="2"/>
  <c r="BN138" i="2"/>
  <c r="BN142" i="2" s="1"/>
  <c r="BZ138" i="2"/>
  <c r="BZ142" i="2" s="1"/>
  <c r="BZ144" i="2" s="1"/>
  <c r="CL138" i="2"/>
  <c r="CL142" i="2" s="1"/>
  <c r="CL144" i="2" s="1"/>
  <c r="CX138" i="2"/>
  <c r="DJ138" i="2"/>
  <c r="DJ142" i="2" s="1"/>
  <c r="DV138" i="2"/>
  <c r="DV142" i="2" s="1"/>
  <c r="EH138" i="2"/>
  <c r="EH142" i="2" s="1"/>
  <c r="EH144" i="2" s="1"/>
  <c r="ET138" i="2"/>
  <c r="ET142" i="2" s="1"/>
  <c r="ET144" i="2" s="1"/>
  <c r="FF138" i="2"/>
  <c r="FF142" i="2" s="1"/>
  <c r="FF144" i="2" s="1"/>
  <c r="FR138" i="2"/>
  <c r="FR142" i="2" s="1"/>
  <c r="H140" i="2"/>
  <c r="T140" i="2"/>
  <c r="AR140" i="2"/>
  <c r="BD140" i="2"/>
  <c r="BP140" i="2"/>
  <c r="CB140" i="2"/>
  <c r="CN140" i="2"/>
  <c r="CZ140" i="2"/>
  <c r="DL140" i="2"/>
  <c r="DX140" i="2"/>
  <c r="EJ140" i="2"/>
  <c r="EV140" i="2"/>
  <c r="FH140" i="2"/>
  <c r="FT140" i="2"/>
  <c r="J173" i="2"/>
  <c r="V173" i="2"/>
  <c r="AT173" i="2"/>
  <c r="BF173" i="2"/>
  <c r="CD173" i="2"/>
  <c r="CP173" i="2"/>
  <c r="DN173" i="2"/>
  <c r="DZ173" i="2"/>
  <c r="EX173" i="2"/>
  <c r="FJ173" i="2"/>
  <c r="Q144" i="2"/>
  <c r="DI144" i="2"/>
  <c r="FE144" i="2"/>
  <c r="G138" i="2"/>
  <c r="S138" i="2"/>
  <c r="S142" i="2" s="1"/>
  <c r="AE138" i="2"/>
  <c r="AQ138" i="2"/>
  <c r="BC138" i="2"/>
  <c r="BO138" i="2"/>
  <c r="CA138" i="2"/>
  <c r="CA142" i="2" s="1"/>
  <c r="CA144" i="2" s="1"/>
  <c r="CM138" i="2"/>
  <c r="CM142" i="2" s="1"/>
  <c r="CM144" i="2" s="1"/>
  <c r="CY138" i="2"/>
  <c r="CY142" i="2" s="1"/>
  <c r="DK138" i="2"/>
  <c r="DK142" i="2" s="1"/>
  <c r="DW138" i="2"/>
  <c r="DW142" i="2" s="1"/>
  <c r="EI138" i="2"/>
  <c r="EU138" i="2"/>
  <c r="FS138" i="2"/>
  <c r="I140" i="2"/>
  <c r="U140" i="2"/>
  <c r="AG140" i="2"/>
  <c r="AG142" i="2" s="1"/>
  <c r="AG144" i="2" s="1"/>
  <c r="AS140" i="2"/>
  <c r="AS142" i="2" s="1"/>
  <c r="AS144" i="2" s="1"/>
  <c r="BE140" i="2"/>
  <c r="BE142" i="2" s="1"/>
  <c r="BE144" i="2" s="1"/>
  <c r="CC140" i="2"/>
  <c r="CO140" i="2"/>
  <c r="CO142" i="2" s="1"/>
  <c r="CO144" i="2" s="1"/>
  <c r="DA140" i="2"/>
  <c r="DA142" i="2" s="1"/>
  <c r="DA144" i="2" s="1"/>
  <c r="DM140" i="2"/>
  <c r="DY140" i="2"/>
  <c r="DY142" i="2" s="1"/>
  <c r="DY144" i="2" s="1"/>
  <c r="EK140" i="2"/>
  <c r="EK142" i="2" s="1"/>
  <c r="EK144" i="2" s="1"/>
  <c r="EW140" i="2"/>
  <c r="FI140" i="2"/>
  <c r="FU140" i="2"/>
  <c r="K173" i="2"/>
  <c r="W173" i="2"/>
  <c r="AI173" i="2"/>
  <c r="AU173" i="2"/>
  <c r="BS173" i="2"/>
  <c r="CE173" i="2"/>
  <c r="CQ173" i="2"/>
  <c r="DC173" i="2"/>
  <c r="DO173" i="2"/>
  <c r="EM173" i="2"/>
  <c r="EY173" i="2"/>
  <c r="FK173" i="2"/>
  <c r="FW173" i="2"/>
  <c r="EZ185" i="2"/>
  <c r="BN144" i="2"/>
  <c r="DJ144" i="2"/>
  <c r="DV144" i="2"/>
  <c r="FR144" i="2"/>
  <c r="H138" i="2"/>
  <c r="H142" i="2" s="1"/>
  <c r="T138" i="2"/>
  <c r="T142" i="2" s="1"/>
  <c r="T144" i="2" s="1"/>
  <c r="AF138" i="2"/>
  <c r="AR138" i="2"/>
  <c r="BD138" i="2"/>
  <c r="BP138" i="2"/>
  <c r="BP142" i="2" s="1"/>
  <c r="BP144" i="2" s="1"/>
  <c r="CB138" i="2"/>
  <c r="CB142" i="2" s="1"/>
  <c r="CB144" i="2" s="1"/>
  <c r="CN138" i="2"/>
  <c r="CN142" i="2" s="1"/>
  <c r="CN144" i="2" s="1"/>
  <c r="CZ138" i="2"/>
  <c r="DL138" i="2"/>
  <c r="DX138" i="2"/>
  <c r="EJ138" i="2"/>
  <c r="EJ142" i="2" s="1"/>
  <c r="EV138" i="2"/>
  <c r="EV142" i="2" s="1"/>
  <c r="FH138" i="2"/>
  <c r="FH142" i="2" s="1"/>
  <c r="FH144" i="2" s="1"/>
  <c r="FT138" i="2"/>
  <c r="FT142" i="2" s="1"/>
  <c r="FT144" i="2" s="1"/>
  <c r="S144" i="2"/>
  <c r="CY144" i="2"/>
  <c r="DK144" i="2"/>
  <c r="DW144" i="2"/>
  <c r="EW142" i="2"/>
  <c r="EW144" i="2" s="1"/>
  <c r="H144" i="2"/>
  <c r="EJ144" i="2"/>
  <c r="EV144" i="2"/>
  <c r="M140" i="2"/>
  <c r="Y140" i="2"/>
  <c r="AK140" i="2"/>
  <c r="AW140" i="2"/>
  <c r="AW142" i="2" s="1"/>
  <c r="AW144" i="2" s="1"/>
  <c r="BU140" i="2"/>
  <c r="BU142" i="2" s="1"/>
  <c r="BU144" i="2" s="1"/>
  <c r="CG140" i="2"/>
  <c r="CS140" i="2"/>
  <c r="CS142" i="2" s="1"/>
  <c r="CS144" i="2" s="1"/>
  <c r="DE140" i="2"/>
  <c r="DE142" i="2" s="1"/>
  <c r="DE144" i="2" s="1"/>
  <c r="DQ140" i="2"/>
  <c r="DQ142" i="2" s="1"/>
  <c r="DQ144" i="2" s="1"/>
  <c r="EC140" i="2"/>
  <c r="EC142" i="2" s="1"/>
  <c r="EC144" i="2" s="1"/>
  <c r="EO140" i="2"/>
  <c r="FA140" i="2"/>
  <c r="FA142" i="2" s="1"/>
  <c r="FA144" i="2" s="1"/>
  <c r="FM140" i="2"/>
  <c r="FM142" i="2" s="1"/>
  <c r="FM144" i="2" s="1"/>
  <c r="V144" i="2"/>
  <c r="AH144" i="2"/>
  <c r="DB144" i="2"/>
  <c r="L138" i="2"/>
  <c r="X138" i="2"/>
  <c r="AV138" i="2"/>
  <c r="BH138" i="2"/>
  <c r="BH142" i="2" s="1"/>
  <c r="BH144" i="2" s="1"/>
  <c r="BT138" i="2"/>
  <c r="BT142" i="2" s="1"/>
  <c r="BT144" i="2" s="1"/>
  <c r="CF138" i="2"/>
  <c r="DD138" i="2"/>
  <c r="DP138" i="2"/>
  <c r="DP142" i="2" s="1"/>
  <c r="DP144" i="2" s="1"/>
  <c r="FL138" i="2"/>
  <c r="FL142" i="2" s="1"/>
  <c r="FL144" i="2" s="1"/>
  <c r="FX138" i="2"/>
  <c r="FX142" i="2" s="1"/>
  <c r="FX144" i="2" s="1"/>
  <c r="N140" i="2"/>
  <c r="Z140" i="2"/>
  <c r="Z142" i="2" s="1"/>
  <c r="Z144" i="2" s="1"/>
  <c r="AL140" i="2"/>
  <c r="AX140" i="2"/>
  <c r="BJ140" i="2"/>
  <c r="BJ142" i="2" s="1"/>
  <c r="BJ144" i="2" s="1"/>
  <c r="BV140" i="2"/>
  <c r="BV142" i="2" s="1"/>
  <c r="BV144" i="2" s="1"/>
  <c r="CH140" i="2"/>
  <c r="CT140" i="2"/>
  <c r="DF140" i="2"/>
  <c r="DR140" i="2"/>
  <c r="ED140" i="2"/>
  <c r="ED142" i="2" s="1"/>
  <c r="ED144" i="2" s="1"/>
  <c r="EP140" i="2"/>
  <c r="FN140" i="2"/>
  <c r="FZ162" i="2"/>
  <c r="X173" i="2"/>
  <c r="AJ173" i="2"/>
  <c r="AV173" i="2"/>
  <c r="BH173" i="2"/>
  <c r="BT173" i="2"/>
  <c r="CF173" i="2"/>
  <c r="CR173" i="2"/>
  <c r="DD173" i="2"/>
  <c r="DP173" i="2"/>
  <c r="EB173" i="2"/>
  <c r="EN173" i="2"/>
  <c r="FL173" i="2"/>
  <c r="FX173" i="2"/>
  <c r="M173" i="2"/>
  <c r="Y173" i="2"/>
  <c r="AK173" i="2"/>
  <c r="AW173" i="2"/>
  <c r="BI173" i="2"/>
  <c r="BU173" i="2"/>
  <c r="CG173" i="2"/>
  <c r="CS173" i="2"/>
  <c r="DE173" i="2"/>
  <c r="DQ173" i="2"/>
  <c r="EC173" i="2"/>
  <c r="EO173" i="2"/>
  <c r="FA173" i="2"/>
  <c r="FM173" i="2"/>
  <c r="N173" i="2"/>
  <c r="Z173" i="2"/>
  <c r="AL173" i="2"/>
  <c r="AX173" i="2"/>
  <c r="BJ173" i="2"/>
  <c r="BV173" i="2"/>
  <c r="CH173" i="2"/>
  <c r="CT173" i="2"/>
  <c r="DF173" i="2"/>
  <c r="DR173" i="2"/>
  <c r="ED173" i="2"/>
  <c r="EP173" i="2"/>
  <c r="FB173" i="2"/>
  <c r="FN173" i="2"/>
  <c r="C309" i="2"/>
  <c r="C170" i="2"/>
  <c r="C173" i="2"/>
  <c r="O173" i="2"/>
  <c r="AA173" i="2"/>
  <c r="AY173" i="2"/>
  <c r="BK173" i="2"/>
  <c r="BW173" i="2"/>
  <c r="CI173" i="2"/>
  <c r="CU173" i="2"/>
  <c r="DS173" i="2"/>
  <c r="EE173" i="2"/>
  <c r="EQ173" i="2"/>
  <c r="FC173" i="2"/>
  <c r="FO173" i="2"/>
  <c r="P173" i="2"/>
  <c r="AB173" i="2"/>
  <c r="AN173" i="2"/>
  <c r="AZ173" i="2"/>
  <c r="BL173" i="2"/>
  <c r="CJ173" i="2"/>
  <c r="CV173" i="2"/>
  <c r="DT173" i="2"/>
  <c r="EF173" i="2"/>
  <c r="ER173" i="2"/>
  <c r="FP173" i="2"/>
  <c r="FZ168" i="2"/>
  <c r="FZ172" i="2"/>
  <c r="Q173" i="2"/>
  <c r="AC173" i="2"/>
  <c r="AO173" i="2"/>
  <c r="BA173" i="2"/>
  <c r="BY173" i="2"/>
  <c r="CK173" i="2"/>
  <c r="CW173" i="2"/>
  <c r="DI173" i="2"/>
  <c r="DU173" i="2"/>
  <c r="EG173" i="2"/>
  <c r="FE173" i="2"/>
  <c r="FQ173" i="2"/>
  <c r="I173" i="2"/>
  <c r="U173" i="2"/>
  <c r="AS173" i="2"/>
  <c r="BQ173" i="2"/>
  <c r="CC173" i="2"/>
  <c r="CO173" i="2"/>
  <c r="DM173" i="2"/>
  <c r="EK173" i="2"/>
  <c r="EW173" i="2"/>
  <c r="FI173" i="2"/>
  <c r="W203" i="2"/>
  <c r="AU203" i="2"/>
  <c r="DC203" i="2"/>
  <c r="EA203" i="2"/>
  <c r="FZ301" i="2"/>
  <c r="GB301" i="2" s="1"/>
  <c r="FZ288" i="2"/>
  <c r="GB288" i="2" s="1"/>
  <c r="FZ315" i="2"/>
  <c r="EV309" i="2" l="1"/>
  <c r="EV170" i="2"/>
  <c r="CB309" i="2"/>
  <c r="CB170" i="2"/>
  <c r="CB173" i="2"/>
  <c r="H309" i="2"/>
  <c r="H170" i="2"/>
  <c r="H175" i="2" s="1"/>
  <c r="H221" i="2" s="1"/>
  <c r="FG309" i="2"/>
  <c r="FG170" i="2"/>
  <c r="FG175" i="2" s="1"/>
  <c r="FG221" i="2" s="1"/>
  <c r="L309" i="2"/>
  <c r="L170" i="2"/>
  <c r="DI309" i="2"/>
  <c r="DI170" i="2"/>
  <c r="DI175" i="2" s="1"/>
  <c r="DI221" i="2" s="1"/>
  <c r="FN309" i="2"/>
  <c r="FN170" i="2"/>
  <c r="FN175" i="2" s="1"/>
  <c r="FN221" i="2" s="1"/>
  <c r="CT309" i="2"/>
  <c r="CT170" i="2"/>
  <c r="CT175" i="2" s="1"/>
  <c r="CT221" i="2" s="1"/>
  <c r="Z309" i="2"/>
  <c r="Z170" i="2"/>
  <c r="Z175" i="2" s="1"/>
  <c r="Z221" i="2" s="1"/>
  <c r="EY142" i="2"/>
  <c r="EY144" i="2" s="1"/>
  <c r="DC142" i="2"/>
  <c r="DC144" i="2" s="1"/>
  <c r="K142" i="2"/>
  <c r="K144" i="2" s="1"/>
  <c r="FM309" i="2"/>
  <c r="FM170" i="2"/>
  <c r="FM175" i="2" s="1"/>
  <c r="FM221" i="2" s="1"/>
  <c r="CS309" i="2"/>
  <c r="CS170" i="2"/>
  <c r="CS175" i="2" s="1"/>
  <c r="CS221" i="2" s="1"/>
  <c r="Y309" i="2"/>
  <c r="Y170" i="2"/>
  <c r="Y175" i="2" s="1"/>
  <c r="Y221" i="2" s="1"/>
  <c r="EV201" i="2"/>
  <c r="EV184" i="2"/>
  <c r="EV177" i="2"/>
  <c r="EV179" i="2" s="1"/>
  <c r="EV180" i="2" s="1"/>
  <c r="EV148" i="2"/>
  <c r="EV105" i="2"/>
  <c r="EV107" i="2" s="1"/>
  <c r="EV109" i="2" s="1"/>
  <c r="EV119" i="2" s="1"/>
  <c r="EV111" i="2"/>
  <c r="EV108" i="2"/>
  <c r="EV100" i="2"/>
  <c r="EV103" i="2"/>
  <c r="BO117" i="2"/>
  <c r="BO114" i="2"/>
  <c r="AV201" i="2"/>
  <c r="AV177" i="2"/>
  <c r="AV179" i="2" s="1"/>
  <c r="AV180" i="2" s="1"/>
  <c r="AV184" i="2"/>
  <c r="AV148" i="2"/>
  <c r="AV140" i="2"/>
  <c r="AV103" i="2"/>
  <c r="AV105" i="2"/>
  <c r="AV107" i="2" s="1"/>
  <c r="AV109" i="2" s="1"/>
  <c r="AV119" i="2" s="1"/>
  <c r="AV108" i="2"/>
  <c r="AV111" i="2"/>
  <c r="AV100" i="2"/>
  <c r="DJ201" i="2"/>
  <c r="DJ177" i="2"/>
  <c r="DJ179" i="2" s="1"/>
  <c r="DJ180" i="2" s="1"/>
  <c r="DJ184" i="2"/>
  <c r="DJ150" i="2"/>
  <c r="DJ146" i="2"/>
  <c r="DJ148" i="2"/>
  <c r="DJ108" i="2"/>
  <c r="DJ100" i="2"/>
  <c r="DJ103" i="2"/>
  <c r="DJ111" i="2"/>
  <c r="DJ105" i="2"/>
  <c r="DJ107" i="2" s="1"/>
  <c r="F201" i="2"/>
  <c r="F177" i="2"/>
  <c r="F179" i="2" s="1"/>
  <c r="F180" i="2" s="1"/>
  <c r="F184" i="2"/>
  <c r="F150" i="2"/>
  <c r="F146" i="2"/>
  <c r="F148" i="2"/>
  <c r="F108" i="2"/>
  <c r="F111" i="2"/>
  <c r="F100" i="2"/>
  <c r="F103" i="2"/>
  <c r="F105" i="2"/>
  <c r="F107" i="2" s="1"/>
  <c r="AR201" i="2"/>
  <c r="AR184" i="2"/>
  <c r="AR177" i="2"/>
  <c r="AR179" i="2" s="1"/>
  <c r="AR180" i="2" s="1"/>
  <c r="AR146" i="2"/>
  <c r="AR111" i="2"/>
  <c r="AR100" i="2"/>
  <c r="AR103" i="2"/>
  <c r="AR105" i="2"/>
  <c r="AR107" i="2" s="1"/>
  <c r="AR109" i="2" s="1"/>
  <c r="AR119" i="2" s="1"/>
  <c r="AR108" i="2"/>
  <c r="CG201" i="2"/>
  <c r="CG177" i="2"/>
  <c r="CG179" i="2" s="1"/>
  <c r="CG180" i="2" s="1"/>
  <c r="CG184" i="2"/>
  <c r="CG148" i="2"/>
  <c r="CG105" i="2"/>
  <c r="CG107" i="2" s="1"/>
  <c r="CG109" i="2" s="1"/>
  <c r="CG119" i="2" s="1"/>
  <c r="CG138" i="2"/>
  <c r="CG142" i="2" s="1"/>
  <c r="CG144" i="2" s="1"/>
  <c r="CG108" i="2"/>
  <c r="CG100" i="2"/>
  <c r="CG103" i="2"/>
  <c r="CG111" i="2"/>
  <c r="CQ201" i="2"/>
  <c r="CQ184" i="2"/>
  <c r="CQ177" i="2"/>
  <c r="CQ179" i="2" s="1"/>
  <c r="CQ180" i="2" s="1"/>
  <c r="CQ146" i="2"/>
  <c r="CQ148" i="2"/>
  <c r="CQ150" i="2" s="1"/>
  <c r="CQ108" i="2"/>
  <c r="CQ105" i="2"/>
  <c r="CQ107" i="2" s="1"/>
  <c r="CQ103" i="2"/>
  <c r="CQ111" i="2"/>
  <c r="CQ100" i="2"/>
  <c r="EO201" i="2"/>
  <c r="EO184" i="2"/>
  <c r="EO177" i="2"/>
  <c r="EO179" i="2" s="1"/>
  <c r="EO180" i="2" s="1"/>
  <c r="EO148" i="2"/>
  <c r="EO105" i="2"/>
  <c r="EO107" i="2" s="1"/>
  <c r="EO109" i="2" s="1"/>
  <c r="EO119" i="2" s="1"/>
  <c r="EO138" i="2"/>
  <c r="EO142" i="2" s="1"/>
  <c r="EO144" i="2" s="1"/>
  <c r="EO108" i="2"/>
  <c r="EO111" i="2"/>
  <c r="EO100" i="2"/>
  <c r="EO103" i="2"/>
  <c r="AK201" i="2"/>
  <c r="AK177" i="2"/>
  <c r="AK179" i="2" s="1"/>
  <c r="AK180" i="2" s="1"/>
  <c r="AK184" i="2"/>
  <c r="AK148" i="2"/>
  <c r="AK105" i="2"/>
  <c r="AK107" i="2" s="1"/>
  <c r="AK138" i="2"/>
  <c r="AK142" i="2" s="1"/>
  <c r="AK144" i="2" s="1"/>
  <c r="AK108" i="2"/>
  <c r="AK100" i="2"/>
  <c r="AK111" i="2"/>
  <c r="AK103" i="2"/>
  <c r="CY117" i="2"/>
  <c r="CY114" i="2"/>
  <c r="P201" i="2"/>
  <c r="P177" i="2"/>
  <c r="P179" i="2" s="1"/>
  <c r="P180" i="2" s="1"/>
  <c r="P184" i="2"/>
  <c r="P148" i="2"/>
  <c r="P108" i="2"/>
  <c r="P138" i="2"/>
  <c r="P140" i="2"/>
  <c r="P100" i="2"/>
  <c r="P103" i="2"/>
  <c r="P105" i="2"/>
  <c r="P107" i="2" s="1"/>
  <c r="P111" i="2"/>
  <c r="DL117" i="2"/>
  <c r="DL114" i="2"/>
  <c r="CC114" i="2"/>
  <c r="CC117" i="2"/>
  <c r="AT114" i="2"/>
  <c r="AT117" i="2"/>
  <c r="J114" i="2"/>
  <c r="J117" i="2"/>
  <c r="EM114" i="2"/>
  <c r="EM117" i="2"/>
  <c r="DD114" i="2"/>
  <c r="DD117" i="2"/>
  <c r="BU117" i="2"/>
  <c r="BU114" i="2"/>
  <c r="AX117" i="2"/>
  <c r="AX114" i="2"/>
  <c r="FO117" i="2"/>
  <c r="FO114" i="2"/>
  <c r="DS117" i="2"/>
  <c r="DS114" i="2"/>
  <c r="DT114" i="2"/>
  <c r="DT117" i="2"/>
  <c r="BY117" i="2"/>
  <c r="BY114" i="2"/>
  <c r="AI208" i="2"/>
  <c r="AI214" i="2" s="1"/>
  <c r="AI223" i="2" s="1"/>
  <c r="AI123" i="2"/>
  <c r="AI99" i="2"/>
  <c r="DR201" i="2"/>
  <c r="DR177" i="2"/>
  <c r="DR179" i="2" s="1"/>
  <c r="DR180" i="2" s="1"/>
  <c r="DR146" i="2"/>
  <c r="DR148" i="2"/>
  <c r="DR150" i="2"/>
  <c r="DR184" i="2"/>
  <c r="DR111" i="2"/>
  <c r="DR105" i="2"/>
  <c r="DR107" i="2" s="1"/>
  <c r="DR109" i="2" s="1"/>
  <c r="DR119" i="2" s="1"/>
  <c r="DR108" i="2"/>
  <c r="DR138" i="2"/>
  <c r="DR142" i="2" s="1"/>
  <c r="DR144" i="2" s="1"/>
  <c r="DR100" i="2"/>
  <c r="DR103" i="2"/>
  <c r="FQ201" i="2"/>
  <c r="FQ184" i="2"/>
  <c r="FQ177" i="2"/>
  <c r="FQ179" i="2" s="1"/>
  <c r="FQ180" i="2" s="1"/>
  <c r="FQ146" i="2"/>
  <c r="FQ108" i="2"/>
  <c r="FQ111" i="2"/>
  <c r="FQ100" i="2"/>
  <c r="FQ103" i="2"/>
  <c r="FQ105" i="2"/>
  <c r="FQ107" i="2" s="1"/>
  <c r="FQ148" i="2"/>
  <c r="FQ150" i="2" s="1"/>
  <c r="DU201" i="2"/>
  <c r="DU177" i="2"/>
  <c r="DU179" i="2" s="1"/>
  <c r="DU180" i="2" s="1"/>
  <c r="DU184" i="2"/>
  <c r="DU108" i="2"/>
  <c r="DU111" i="2"/>
  <c r="DU148" i="2"/>
  <c r="DU105" i="2"/>
  <c r="DU107" i="2" s="1"/>
  <c r="DU109" i="2" s="1"/>
  <c r="DU119" i="2" s="1"/>
  <c r="DU100" i="2"/>
  <c r="DU103" i="2"/>
  <c r="BM201" i="2"/>
  <c r="BM177" i="2"/>
  <c r="BM179" i="2" s="1"/>
  <c r="BM180" i="2" s="1"/>
  <c r="BM184" i="2"/>
  <c r="BM148" i="2"/>
  <c r="BM108" i="2"/>
  <c r="BM111" i="2"/>
  <c r="BM100" i="2"/>
  <c r="BM103" i="2"/>
  <c r="BM105" i="2"/>
  <c r="BM107" i="2" s="1"/>
  <c r="BM109" i="2" s="1"/>
  <c r="BM119" i="2" s="1"/>
  <c r="Q201" i="2"/>
  <c r="Q177" i="2"/>
  <c r="Q179" i="2" s="1"/>
  <c r="Q180" i="2" s="1"/>
  <c r="Q184" i="2"/>
  <c r="Q150" i="2"/>
  <c r="Q148" i="2"/>
  <c r="Q108" i="2"/>
  <c r="Q146" i="2"/>
  <c r="Q111" i="2"/>
  <c r="Q100" i="2"/>
  <c r="Q103" i="2"/>
  <c r="Q105" i="2"/>
  <c r="Q107" i="2" s="1"/>
  <c r="EL309" i="2"/>
  <c r="EL170" i="2"/>
  <c r="EL175" i="2" s="1"/>
  <c r="EL221" i="2" s="1"/>
  <c r="ET117" i="2"/>
  <c r="ET114" i="2"/>
  <c r="DX201" i="2"/>
  <c r="DX184" i="2"/>
  <c r="DX152" i="2"/>
  <c r="DX154" i="2"/>
  <c r="DX156" i="2"/>
  <c r="DX177" i="2"/>
  <c r="DX179" i="2" s="1"/>
  <c r="DX180" i="2" s="1"/>
  <c r="DX148" i="2"/>
  <c r="DX105" i="2"/>
  <c r="DX107" i="2" s="1"/>
  <c r="DX109" i="2" s="1"/>
  <c r="DX119" i="2" s="1"/>
  <c r="DX150" i="2"/>
  <c r="DX111" i="2"/>
  <c r="DX108" i="2"/>
  <c r="DX100" i="2"/>
  <c r="DX103" i="2"/>
  <c r="FG201" i="2"/>
  <c r="FG184" i="2"/>
  <c r="FG148" i="2"/>
  <c r="FG108" i="2"/>
  <c r="FG177" i="2"/>
  <c r="FG179" i="2" s="1"/>
  <c r="FG180" i="2" s="1"/>
  <c r="FG111" i="2"/>
  <c r="FG100" i="2"/>
  <c r="FG105" i="2"/>
  <c r="FG107" i="2" s="1"/>
  <c r="FG109" i="2" s="1"/>
  <c r="FG119" i="2" s="1"/>
  <c r="FG103" i="2"/>
  <c r="AJ201" i="2"/>
  <c r="AJ177" i="2"/>
  <c r="AJ179" i="2" s="1"/>
  <c r="AJ180" i="2" s="1"/>
  <c r="AJ184" i="2"/>
  <c r="AJ148" i="2"/>
  <c r="AJ140" i="2"/>
  <c r="AJ111" i="2"/>
  <c r="AJ103" i="2"/>
  <c r="AJ105" i="2"/>
  <c r="AJ107" i="2" s="1"/>
  <c r="AJ109" i="2" s="1"/>
  <c r="AJ119" i="2" s="1"/>
  <c r="AJ100" i="2"/>
  <c r="AJ108" i="2"/>
  <c r="CR114" i="2"/>
  <c r="CR117" i="2"/>
  <c r="BM117" i="2"/>
  <c r="BM114" i="2"/>
  <c r="EA231" i="2"/>
  <c r="BO142" i="2"/>
  <c r="BO144" i="2" s="1"/>
  <c r="EL173" i="2"/>
  <c r="DZ309" i="2"/>
  <c r="DZ170" i="2"/>
  <c r="DZ175" i="2" s="1"/>
  <c r="DZ221" i="2" s="1"/>
  <c r="BF309" i="2"/>
  <c r="BF170" i="2"/>
  <c r="BF175" i="2" s="1"/>
  <c r="BF221" i="2" s="1"/>
  <c r="FI309" i="2"/>
  <c r="FI170" i="2"/>
  <c r="FI175" i="2" s="1"/>
  <c r="FI221" i="2" s="1"/>
  <c r="CO309" i="2"/>
  <c r="CO170" i="2"/>
  <c r="CO175" i="2" s="1"/>
  <c r="CO221" i="2" s="1"/>
  <c r="U309" i="2"/>
  <c r="U170" i="2"/>
  <c r="U175" i="2" s="1"/>
  <c r="U221" i="2" s="1"/>
  <c r="EU309" i="2"/>
  <c r="EU170" i="2"/>
  <c r="EU175" i="2" s="1"/>
  <c r="EU221" i="2" s="1"/>
  <c r="AV309" i="2"/>
  <c r="AV170" i="2"/>
  <c r="AV175" i="2" s="1"/>
  <c r="AV221" i="2" s="1"/>
  <c r="DJ309" i="2"/>
  <c r="DJ170" i="2"/>
  <c r="AP309" i="2"/>
  <c r="AP170" i="2"/>
  <c r="AP175" i="2" s="1"/>
  <c r="AP221" i="2" s="1"/>
  <c r="AP173" i="2"/>
  <c r="DZ142" i="2"/>
  <c r="DZ144" i="2" s="1"/>
  <c r="EG309" i="2"/>
  <c r="EG170" i="2"/>
  <c r="EG175" i="2" s="1"/>
  <c r="EG221" i="2" s="1"/>
  <c r="BA309" i="2"/>
  <c r="BA170" i="2"/>
  <c r="BA175" i="2" s="1"/>
  <c r="BA221" i="2" s="1"/>
  <c r="ER309" i="2"/>
  <c r="ER170" i="2"/>
  <c r="ER175" i="2" s="1"/>
  <c r="ER221" i="2" s="1"/>
  <c r="BL309" i="2"/>
  <c r="BL170" i="2"/>
  <c r="BL175" i="2" s="1"/>
  <c r="BL221" i="2" s="1"/>
  <c r="FO309" i="2"/>
  <c r="FO170" i="2"/>
  <c r="FO175" i="2" s="1"/>
  <c r="FO221" i="2" s="1"/>
  <c r="CU309" i="2"/>
  <c r="CU170" i="2"/>
  <c r="CU175" i="2" s="1"/>
  <c r="CU221" i="2" s="1"/>
  <c r="AA309" i="2"/>
  <c r="AA170" i="2"/>
  <c r="AA175" i="2" s="1"/>
  <c r="AA221" i="2" s="1"/>
  <c r="BT309" i="2"/>
  <c r="BT170" i="2"/>
  <c r="BT175" i="2" s="1"/>
  <c r="BT221" i="2" s="1"/>
  <c r="FJ142" i="2"/>
  <c r="FJ144" i="2" s="1"/>
  <c r="FO201" i="2"/>
  <c r="FO184" i="2"/>
  <c r="FO177" i="2"/>
  <c r="FO179" i="2" s="1"/>
  <c r="FO180" i="2" s="1"/>
  <c r="FO148" i="2"/>
  <c r="FO105" i="2"/>
  <c r="FO107" i="2" s="1"/>
  <c r="FO109" i="2" s="1"/>
  <c r="FO119" i="2" s="1"/>
  <c r="FO146" i="2"/>
  <c r="FO150" i="2" s="1"/>
  <c r="FO108" i="2"/>
  <c r="FO111" i="2"/>
  <c r="FO100" i="2"/>
  <c r="FO103" i="2"/>
  <c r="FO140" i="2"/>
  <c r="FO142" i="2" s="1"/>
  <c r="FO144" i="2" s="1"/>
  <c r="D201" i="2"/>
  <c r="D177" i="2"/>
  <c r="D179" i="2" s="1"/>
  <c r="D180" i="2" s="1"/>
  <c r="D184" i="2"/>
  <c r="D148" i="2"/>
  <c r="D146" i="2"/>
  <c r="D108" i="2"/>
  <c r="D138" i="2"/>
  <c r="D111" i="2"/>
  <c r="D140" i="2"/>
  <c r="D100" i="2"/>
  <c r="D105" i="2"/>
  <c r="D107" i="2" s="1"/>
  <c r="D109" i="2" s="1"/>
  <c r="D119" i="2" s="1"/>
  <c r="D103" i="2"/>
  <c r="EQ184" i="2"/>
  <c r="EQ177" i="2"/>
  <c r="EQ179" i="2" s="1"/>
  <c r="EQ180" i="2" s="1"/>
  <c r="EQ201" i="2"/>
  <c r="EQ146" i="2"/>
  <c r="EQ105" i="2"/>
  <c r="EQ107" i="2" s="1"/>
  <c r="EQ109" i="2" s="1"/>
  <c r="EQ119" i="2" s="1"/>
  <c r="EQ108" i="2"/>
  <c r="EQ111" i="2"/>
  <c r="EQ100" i="2"/>
  <c r="EQ103" i="2"/>
  <c r="CF201" i="2"/>
  <c r="CF177" i="2"/>
  <c r="CF179" i="2" s="1"/>
  <c r="CF180" i="2" s="1"/>
  <c r="CF184" i="2"/>
  <c r="CF148" i="2"/>
  <c r="CF140" i="2"/>
  <c r="CF142" i="2" s="1"/>
  <c r="CF144" i="2" s="1"/>
  <c r="CF111" i="2"/>
  <c r="CF103" i="2"/>
  <c r="CF105" i="2"/>
  <c r="CF107" i="2" s="1"/>
  <c r="CF109" i="2" s="1"/>
  <c r="CF119" i="2" s="1"/>
  <c r="CF108" i="2"/>
  <c r="CF100" i="2"/>
  <c r="DO309" i="2"/>
  <c r="DO170" i="2"/>
  <c r="DO175" i="2" s="1"/>
  <c r="DO221" i="2" s="1"/>
  <c r="AU309" i="2"/>
  <c r="AU170" i="2"/>
  <c r="AU175" i="2" s="1"/>
  <c r="AU221" i="2" s="1"/>
  <c r="S201" i="2"/>
  <c r="S184" i="2"/>
  <c r="S146" i="2"/>
  <c r="S177" i="2"/>
  <c r="S179" i="2" s="1"/>
  <c r="S180" i="2" s="1"/>
  <c r="S148" i="2"/>
  <c r="S150" i="2" s="1"/>
  <c r="S108" i="2"/>
  <c r="S111" i="2"/>
  <c r="S100" i="2"/>
  <c r="S103" i="2"/>
  <c r="S105" i="2"/>
  <c r="S107" i="2" s="1"/>
  <c r="DE201" i="2"/>
  <c r="DE177" i="2"/>
  <c r="DE179" i="2" s="1"/>
  <c r="DE180" i="2" s="1"/>
  <c r="DE148" i="2"/>
  <c r="DE150" i="2"/>
  <c r="DE152" i="2"/>
  <c r="DE184" i="2"/>
  <c r="DE154" i="2"/>
  <c r="DE156" i="2"/>
  <c r="DE105" i="2"/>
  <c r="DE107" i="2" s="1"/>
  <c r="DE109" i="2" s="1"/>
  <c r="DE119" i="2" s="1"/>
  <c r="DE108" i="2"/>
  <c r="DE100" i="2"/>
  <c r="DE103" i="2"/>
  <c r="DE111" i="2"/>
  <c r="AE117" i="2"/>
  <c r="AE114" i="2"/>
  <c r="J201" i="2"/>
  <c r="J184" i="2"/>
  <c r="J177" i="2"/>
  <c r="J179" i="2" s="1"/>
  <c r="J180" i="2" s="1"/>
  <c r="J146" i="2"/>
  <c r="J148" i="2"/>
  <c r="J150" i="2"/>
  <c r="J111" i="2"/>
  <c r="J100" i="2"/>
  <c r="J103" i="2"/>
  <c r="J105" i="2"/>
  <c r="J107" i="2" s="1"/>
  <c r="J109" i="2" s="1"/>
  <c r="J119" i="2" s="1"/>
  <c r="J108" i="2"/>
  <c r="AY201" i="2"/>
  <c r="AY177" i="2"/>
  <c r="AY179" i="2" s="1"/>
  <c r="AY180" i="2" s="1"/>
  <c r="AY184" i="2"/>
  <c r="AY148" i="2"/>
  <c r="AY108" i="2"/>
  <c r="AY111" i="2"/>
  <c r="AY140" i="2"/>
  <c r="AY100" i="2"/>
  <c r="AY103" i="2"/>
  <c r="AY105" i="2"/>
  <c r="AY107" i="2" s="1"/>
  <c r="DX117" i="2"/>
  <c r="DX114" i="2"/>
  <c r="CO114" i="2"/>
  <c r="CO117" i="2"/>
  <c r="BF114" i="2"/>
  <c r="BF117" i="2"/>
  <c r="K114" i="2"/>
  <c r="K117" i="2"/>
  <c r="EY114" i="2"/>
  <c r="EY117" i="2"/>
  <c r="DP114" i="2"/>
  <c r="DP117" i="2"/>
  <c r="CG117" i="2"/>
  <c r="CG114" i="2"/>
  <c r="CH117" i="2"/>
  <c r="CH114" i="2"/>
  <c r="DK117" i="2"/>
  <c r="DK114" i="2"/>
  <c r="EQ117" i="2"/>
  <c r="EQ114" i="2"/>
  <c r="EF114" i="2"/>
  <c r="EF117" i="2"/>
  <c r="CK117" i="2"/>
  <c r="CK114" i="2"/>
  <c r="EE201" i="2"/>
  <c r="EE184" i="2"/>
  <c r="EE177" i="2"/>
  <c r="EE179" i="2" s="1"/>
  <c r="EE180" i="2" s="1"/>
  <c r="EE148" i="2"/>
  <c r="EE105" i="2"/>
  <c r="EE107" i="2" s="1"/>
  <c r="EE109" i="2" s="1"/>
  <c r="EE119" i="2" s="1"/>
  <c r="EE140" i="2"/>
  <c r="EE100" i="2"/>
  <c r="EE108" i="2"/>
  <c r="EE103" i="2"/>
  <c r="EE111" i="2"/>
  <c r="S117" i="2"/>
  <c r="S114" i="2"/>
  <c r="FV208" i="2"/>
  <c r="FV214" i="2" s="1"/>
  <c r="FV223" i="2" s="1"/>
  <c r="FV123" i="2"/>
  <c r="FV99" i="2"/>
  <c r="BF201" i="2"/>
  <c r="BF184" i="2"/>
  <c r="BF177" i="2"/>
  <c r="BF179" i="2" s="1"/>
  <c r="BF180" i="2" s="1"/>
  <c r="BF146" i="2"/>
  <c r="BF111" i="2"/>
  <c r="BF100" i="2"/>
  <c r="BF103" i="2"/>
  <c r="BF105" i="2"/>
  <c r="BF107" i="2" s="1"/>
  <c r="BF109" i="2" s="1"/>
  <c r="BF119" i="2" s="1"/>
  <c r="BF108" i="2"/>
  <c r="EA115" i="2"/>
  <c r="EA118" i="2"/>
  <c r="AF142" i="2"/>
  <c r="AF144" i="2" s="1"/>
  <c r="DG309" i="2"/>
  <c r="DG170" i="2"/>
  <c r="AB201" i="2"/>
  <c r="AB177" i="2"/>
  <c r="AB179" i="2" s="1"/>
  <c r="AB180" i="2" s="1"/>
  <c r="AB184" i="2"/>
  <c r="AB146" i="2"/>
  <c r="AB108" i="2"/>
  <c r="AB111" i="2"/>
  <c r="AB100" i="2"/>
  <c r="AB103" i="2"/>
  <c r="AB105" i="2"/>
  <c r="AB107" i="2" s="1"/>
  <c r="AH114" i="2"/>
  <c r="AH117" i="2"/>
  <c r="C175" i="2"/>
  <c r="C221" i="2" s="1"/>
  <c r="BC142" i="2"/>
  <c r="BC144" i="2" s="1"/>
  <c r="BB142" i="2"/>
  <c r="BB144" i="2" s="1"/>
  <c r="ES142" i="2"/>
  <c r="ES144" i="2" s="1"/>
  <c r="EJ309" i="2"/>
  <c r="EJ170" i="2"/>
  <c r="BP309" i="2"/>
  <c r="BP170" i="2"/>
  <c r="BP175" i="2" s="1"/>
  <c r="BP221" i="2" s="1"/>
  <c r="BP173" i="2"/>
  <c r="EI309" i="2"/>
  <c r="EI170" i="2"/>
  <c r="EI173" i="2"/>
  <c r="DD309" i="2"/>
  <c r="DD170" i="2"/>
  <c r="DD175" i="2" s="1"/>
  <c r="DD221" i="2" s="1"/>
  <c r="FB309" i="2"/>
  <c r="FB170" i="2"/>
  <c r="FB175" i="2" s="1"/>
  <c r="FB221" i="2" s="1"/>
  <c r="CH309" i="2"/>
  <c r="CH170" i="2"/>
  <c r="CH175" i="2" s="1"/>
  <c r="CH221" i="2" s="1"/>
  <c r="N309" i="2"/>
  <c r="N170" i="2"/>
  <c r="N175" i="2" s="1"/>
  <c r="N221" i="2" s="1"/>
  <c r="FA309" i="2"/>
  <c r="FA170" i="2"/>
  <c r="FA175" i="2" s="1"/>
  <c r="FA221" i="2" s="1"/>
  <c r="CG309" i="2"/>
  <c r="CG170" i="2"/>
  <c r="CG175" i="2" s="1"/>
  <c r="CG221" i="2" s="1"/>
  <c r="M309" i="2"/>
  <c r="M170" i="2"/>
  <c r="M175" i="2" s="1"/>
  <c r="M221" i="2" s="1"/>
  <c r="H201" i="2"/>
  <c r="H184" i="2"/>
  <c r="H177" i="2"/>
  <c r="H179" i="2" s="1"/>
  <c r="H180" i="2" s="1"/>
  <c r="H146" i="2"/>
  <c r="H111" i="2"/>
  <c r="H108" i="2"/>
  <c r="H100" i="2"/>
  <c r="H103" i="2"/>
  <c r="H105" i="2"/>
  <c r="H107" i="2" s="1"/>
  <c r="ET201" i="2"/>
  <c r="ET184" i="2"/>
  <c r="ET177" i="2"/>
  <c r="ET179" i="2" s="1"/>
  <c r="ET180" i="2" s="1"/>
  <c r="ET148" i="2"/>
  <c r="ET108" i="2"/>
  <c r="ET105" i="2"/>
  <c r="ET107" i="2" s="1"/>
  <c r="ET111" i="2"/>
  <c r="ET100" i="2"/>
  <c r="ET103" i="2"/>
  <c r="BN201" i="2"/>
  <c r="BN177" i="2"/>
  <c r="BN179" i="2" s="1"/>
  <c r="BN180" i="2" s="1"/>
  <c r="BN184" i="2"/>
  <c r="BN146" i="2"/>
  <c r="BN150" i="2" s="1"/>
  <c r="BN148" i="2"/>
  <c r="BN108" i="2"/>
  <c r="BN100" i="2"/>
  <c r="BN103" i="2"/>
  <c r="BN111" i="2"/>
  <c r="BN105" i="2"/>
  <c r="BN107" i="2" s="1"/>
  <c r="BN109" i="2" s="1"/>
  <c r="BN119" i="2" s="1"/>
  <c r="I201" i="2"/>
  <c r="I184" i="2"/>
  <c r="I146" i="2"/>
  <c r="I148" i="2"/>
  <c r="I177" i="2"/>
  <c r="I179" i="2" s="1"/>
  <c r="I180" i="2" s="1"/>
  <c r="I138" i="2"/>
  <c r="I142" i="2" s="1"/>
  <c r="I144" i="2" s="1"/>
  <c r="I111" i="2"/>
  <c r="I108" i="2"/>
  <c r="I100" i="2"/>
  <c r="I103" i="2"/>
  <c r="I105" i="2"/>
  <c r="I107" i="2" s="1"/>
  <c r="FZ101" i="2"/>
  <c r="DD201" i="2"/>
  <c r="DD177" i="2"/>
  <c r="DD179" i="2" s="1"/>
  <c r="DD180" i="2" s="1"/>
  <c r="DD148" i="2"/>
  <c r="DD140" i="2"/>
  <c r="DD111" i="2"/>
  <c r="DD105" i="2"/>
  <c r="DD107" i="2" s="1"/>
  <c r="DD103" i="2"/>
  <c r="DD100" i="2"/>
  <c r="DD108" i="2"/>
  <c r="DD184" i="2"/>
  <c r="N201" i="2"/>
  <c r="N177" i="2"/>
  <c r="N179" i="2" s="1"/>
  <c r="N180" i="2" s="1"/>
  <c r="N146" i="2"/>
  <c r="N184" i="2"/>
  <c r="N111" i="2"/>
  <c r="N108" i="2"/>
  <c r="N105" i="2"/>
  <c r="N107" i="2" s="1"/>
  <c r="N103" i="2"/>
  <c r="N100" i="2"/>
  <c r="CY201" i="2"/>
  <c r="CY184" i="2"/>
  <c r="CY177" i="2"/>
  <c r="CY179" i="2" s="1"/>
  <c r="CY180" i="2" s="1"/>
  <c r="CY148" i="2"/>
  <c r="CY108" i="2"/>
  <c r="CY111" i="2"/>
  <c r="CY105" i="2"/>
  <c r="CY107" i="2" s="1"/>
  <c r="CY100" i="2"/>
  <c r="CY103" i="2"/>
  <c r="EM208" i="2"/>
  <c r="EM214" i="2" s="1"/>
  <c r="EM223" i="2" s="1"/>
  <c r="EM123" i="2"/>
  <c r="EM99" i="2"/>
  <c r="FD208" i="2"/>
  <c r="FD214" i="2" s="1"/>
  <c r="FD223" i="2" s="1"/>
  <c r="FD123" i="2"/>
  <c r="FD99" i="2"/>
  <c r="CX117" i="2"/>
  <c r="CX114" i="2"/>
  <c r="EU117" i="2"/>
  <c r="EU114" i="2"/>
  <c r="EJ117" i="2"/>
  <c r="EJ114" i="2"/>
  <c r="DA114" i="2"/>
  <c r="DA117" i="2"/>
  <c r="BR114" i="2"/>
  <c r="BR117" i="2"/>
  <c r="W114" i="2"/>
  <c r="W117" i="2"/>
  <c r="FK114" i="2"/>
  <c r="FK117" i="2"/>
  <c r="EB114" i="2"/>
  <c r="EB117" i="2"/>
  <c r="CS117" i="2"/>
  <c r="CS114" i="2"/>
  <c r="DR117" i="2"/>
  <c r="DR114" i="2"/>
  <c r="FS117" i="2"/>
  <c r="FS114" i="2"/>
  <c r="D114" i="2"/>
  <c r="D117" i="2"/>
  <c r="ER114" i="2"/>
  <c r="ER117" i="2"/>
  <c r="CW117" i="2"/>
  <c r="CW114" i="2"/>
  <c r="FW208" i="2"/>
  <c r="FW214" i="2" s="1"/>
  <c r="FW223" i="2" s="1"/>
  <c r="FW123" i="2"/>
  <c r="FW99" i="2"/>
  <c r="FJ208" i="2"/>
  <c r="FJ214" i="2" s="1"/>
  <c r="FJ223" i="2" s="1"/>
  <c r="FJ123" i="2"/>
  <c r="FJ99" i="2"/>
  <c r="CO201" i="2"/>
  <c r="CO184" i="2"/>
  <c r="CO177" i="2"/>
  <c r="CO179" i="2" s="1"/>
  <c r="CO180" i="2" s="1"/>
  <c r="CO146" i="2"/>
  <c r="CO111" i="2"/>
  <c r="CO100" i="2"/>
  <c r="CO103" i="2"/>
  <c r="CO108" i="2"/>
  <c r="CO105" i="2"/>
  <c r="CO107" i="2" s="1"/>
  <c r="FU201" i="2"/>
  <c r="FU184" i="2"/>
  <c r="FU177" i="2"/>
  <c r="FU179" i="2" s="1"/>
  <c r="FU180" i="2" s="1"/>
  <c r="FU146" i="2"/>
  <c r="FU150" i="2" s="1"/>
  <c r="FU148" i="2"/>
  <c r="FU138" i="2"/>
  <c r="FU142" i="2" s="1"/>
  <c r="FU144" i="2" s="1"/>
  <c r="FU111" i="2"/>
  <c r="FU108" i="2"/>
  <c r="FU100" i="2"/>
  <c r="FU103" i="2"/>
  <c r="FU105" i="2"/>
  <c r="FU107" i="2" s="1"/>
  <c r="FU109" i="2" s="1"/>
  <c r="FU119" i="2" s="1"/>
  <c r="DM201" i="2"/>
  <c r="DM184" i="2"/>
  <c r="DM148" i="2"/>
  <c r="DM177" i="2"/>
  <c r="DM179" i="2" s="1"/>
  <c r="DM180" i="2" s="1"/>
  <c r="DM138" i="2"/>
  <c r="DM142" i="2" s="1"/>
  <c r="DM144" i="2" s="1"/>
  <c r="DM111" i="2"/>
  <c r="DM100" i="2"/>
  <c r="DM103" i="2"/>
  <c r="DM108" i="2"/>
  <c r="DM105" i="2"/>
  <c r="DM107" i="2" s="1"/>
  <c r="DM109" i="2" s="1"/>
  <c r="DM119" i="2" s="1"/>
  <c r="AG201" i="2"/>
  <c r="AG184" i="2"/>
  <c r="AG177" i="2"/>
  <c r="AG179" i="2" s="1"/>
  <c r="AG180" i="2" s="1"/>
  <c r="AG146" i="2"/>
  <c r="AG111" i="2"/>
  <c r="AG108" i="2"/>
  <c r="AG100" i="2"/>
  <c r="AG103" i="2"/>
  <c r="AG105" i="2"/>
  <c r="AG107" i="2" s="1"/>
  <c r="DF201" i="2"/>
  <c r="DF177" i="2"/>
  <c r="DF179" i="2" s="1"/>
  <c r="DF180" i="2" s="1"/>
  <c r="DF146" i="2"/>
  <c r="DF148" i="2"/>
  <c r="DF150" i="2"/>
  <c r="DF184" i="2"/>
  <c r="DF111" i="2"/>
  <c r="DF105" i="2"/>
  <c r="DF107" i="2" s="1"/>
  <c r="DF108" i="2"/>
  <c r="DF100" i="2"/>
  <c r="DF138" i="2"/>
  <c r="DF142" i="2" s="1"/>
  <c r="DF144" i="2" s="1"/>
  <c r="DF103" i="2"/>
  <c r="DV309" i="2"/>
  <c r="DV170" i="2"/>
  <c r="DH309" i="2"/>
  <c r="DH170" i="2"/>
  <c r="DH175" i="2" s="1"/>
  <c r="DH221" i="2" s="1"/>
  <c r="AF201" i="2"/>
  <c r="AF184" i="2"/>
  <c r="AF177" i="2"/>
  <c r="AF179" i="2" s="1"/>
  <c r="AF180" i="2" s="1"/>
  <c r="AF148" i="2"/>
  <c r="AF111" i="2"/>
  <c r="AF108" i="2"/>
  <c r="AF100" i="2"/>
  <c r="AF103" i="2"/>
  <c r="AF105" i="2"/>
  <c r="AF107" i="2" s="1"/>
  <c r="EA309" i="2"/>
  <c r="EA170" i="2"/>
  <c r="EA175" i="2" s="1"/>
  <c r="EA221" i="2" s="1"/>
  <c r="CZ117" i="2"/>
  <c r="CZ114" i="2"/>
  <c r="BI117" i="2"/>
  <c r="BI114" i="2"/>
  <c r="DC231" i="2"/>
  <c r="DG173" i="2"/>
  <c r="AV142" i="2"/>
  <c r="AV144" i="2" s="1"/>
  <c r="DX142" i="2"/>
  <c r="DX144" i="2" s="1"/>
  <c r="AQ142" i="2"/>
  <c r="AQ144" i="2" s="1"/>
  <c r="AP142" i="2"/>
  <c r="AP144" i="2" s="1"/>
  <c r="EG142" i="2"/>
  <c r="EG144" i="2" s="1"/>
  <c r="EV173" i="2"/>
  <c r="EE142" i="2"/>
  <c r="EE144" i="2" s="1"/>
  <c r="DN309" i="2"/>
  <c r="DN170" i="2"/>
  <c r="DN175" i="2" s="1"/>
  <c r="DN221" i="2" s="1"/>
  <c r="AT309" i="2"/>
  <c r="AT170" i="2"/>
  <c r="AT175" i="2" s="1"/>
  <c r="AT221" i="2" s="1"/>
  <c r="EW309" i="2"/>
  <c r="EW170" i="2"/>
  <c r="EW175" i="2" s="1"/>
  <c r="EW221" i="2" s="1"/>
  <c r="CC309" i="2"/>
  <c r="CC170" i="2"/>
  <c r="CC175" i="2" s="1"/>
  <c r="CC221" i="2" s="1"/>
  <c r="I309" i="2"/>
  <c r="I170" i="2"/>
  <c r="I175" i="2" s="1"/>
  <c r="I221" i="2" s="1"/>
  <c r="DW309" i="2"/>
  <c r="DW170" i="2"/>
  <c r="DW175" i="2" s="1"/>
  <c r="DW221" i="2" s="1"/>
  <c r="FS309" i="2"/>
  <c r="FS170" i="2"/>
  <c r="FS175" i="2" s="1"/>
  <c r="FS221" i="2" s="1"/>
  <c r="FR309" i="2"/>
  <c r="FR170" i="2"/>
  <c r="FR175" i="2" s="1"/>
  <c r="FR221" i="2" s="1"/>
  <c r="CX309" i="2"/>
  <c r="CX173" i="2"/>
  <c r="CX170" i="2"/>
  <c r="CX175" i="2" s="1"/>
  <c r="CX221" i="2" s="1"/>
  <c r="AD309" i="2"/>
  <c r="AD170" i="2"/>
  <c r="AD175" i="2" s="1"/>
  <c r="AD221" i="2" s="1"/>
  <c r="DU309" i="2"/>
  <c r="DU170" i="2"/>
  <c r="DU175" i="2" s="1"/>
  <c r="DU221" i="2" s="1"/>
  <c r="AO309" i="2"/>
  <c r="AO170" i="2"/>
  <c r="AO175" i="2" s="1"/>
  <c r="AO221" i="2" s="1"/>
  <c r="EF309" i="2"/>
  <c r="EF170" i="2"/>
  <c r="EF175" i="2" s="1"/>
  <c r="EF221" i="2" s="1"/>
  <c r="AZ309" i="2"/>
  <c r="AZ170" i="2"/>
  <c r="AZ175" i="2" s="1"/>
  <c r="AZ221" i="2" s="1"/>
  <c r="BF142" i="2"/>
  <c r="BF144" i="2" s="1"/>
  <c r="FC309" i="2"/>
  <c r="FC170" i="2"/>
  <c r="FC175" i="2" s="1"/>
  <c r="FC221" i="2" s="1"/>
  <c r="CI309" i="2"/>
  <c r="CI170" i="2"/>
  <c r="CI175" i="2" s="1"/>
  <c r="CI221" i="2" s="1"/>
  <c r="O309" i="2"/>
  <c r="O170" i="2"/>
  <c r="O175" i="2" s="1"/>
  <c r="O221" i="2" s="1"/>
  <c r="CD142" i="2"/>
  <c r="CD144" i="2" s="1"/>
  <c r="DP309" i="2"/>
  <c r="DP170" i="2"/>
  <c r="DP175" i="2" s="1"/>
  <c r="DP221" i="2" s="1"/>
  <c r="BR142" i="2"/>
  <c r="BR144" i="2" s="1"/>
  <c r="CQ138" i="2"/>
  <c r="CQ142" i="2" s="1"/>
  <c r="CQ144" i="2" s="1"/>
  <c r="AU142" i="2"/>
  <c r="AU144" i="2" s="1"/>
  <c r="EY201" i="2"/>
  <c r="EY177" i="2"/>
  <c r="EY179" i="2" s="1"/>
  <c r="EY180" i="2" s="1"/>
  <c r="EY184" i="2"/>
  <c r="EY146" i="2"/>
  <c r="EY148" i="2"/>
  <c r="EY150" i="2" s="1"/>
  <c r="EY108" i="2"/>
  <c r="EY105" i="2"/>
  <c r="EY107" i="2" s="1"/>
  <c r="EY111" i="2"/>
  <c r="EY103" i="2"/>
  <c r="EY100" i="2"/>
  <c r="EB208" i="2"/>
  <c r="EB214" i="2" s="1"/>
  <c r="EB223" i="2" s="1"/>
  <c r="EB123" i="2"/>
  <c r="EB99" i="2"/>
  <c r="G201" i="2"/>
  <c r="G184" i="2"/>
  <c r="G177" i="2"/>
  <c r="G179" i="2" s="1"/>
  <c r="G180" i="2" s="1"/>
  <c r="G146" i="2"/>
  <c r="G108" i="2"/>
  <c r="G111" i="2"/>
  <c r="G100" i="2"/>
  <c r="G103" i="2"/>
  <c r="G105" i="2"/>
  <c r="G107" i="2" s="1"/>
  <c r="BZ201" i="2"/>
  <c r="BZ177" i="2"/>
  <c r="BZ179" i="2" s="1"/>
  <c r="BZ180" i="2" s="1"/>
  <c r="BZ184" i="2"/>
  <c r="BZ108" i="2"/>
  <c r="BZ148" i="2"/>
  <c r="BZ111" i="2"/>
  <c r="BZ100" i="2"/>
  <c r="BZ103" i="2"/>
  <c r="BZ105" i="2"/>
  <c r="BZ107" i="2" s="1"/>
  <c r="BZ109" i="2" s="1"/>
  <c r="BZ119" i="2" s="1"/>
  <c r="CK201" i="2"/>
  <c r="CK177" i="2"/>
  <c r="CK179" i="2" s="1"/>
  <c r="CK180" i="2" s="1"/>
  <c r="CK184" i="2"/>
  <c r="CK146" i="2"/>
  <c r="CK108" i="2"/>
  <c r="CK111" i="2"/>
  <c r="CK105" i="2"/>
  <c r="CK107" i="2" s="1"/>
  <c r="CK109" i="2" s="1"/>
  <c r="CK119" i="2" s="1"/>
  <c r="CK100" i="2"/>
  <c r="CK103" i="2"/>
  <c r="X201" i="2"/>
  <c r="X177" i="2"/>
  <c r="X179" i="2" s="1"/>
  <c r="X180" i="2" s="1"/>
  <c r="X148" i="2"/>
  <c r="X184" i="2"/>
  <c r="X140" i="2"/>
  <c r="X103" i="2"/>
  <c r="X100" i="2"/>
  <c r="X105" i="2"/>
  <c r="X107" i="2" s="1"/>
  <c r="X109" i="2" s="1"/>
  <c r="X119" i="2" s="1"/>
  <c r="X108" i="2"/>
  <c r="X111" i="2"/>
  <c r="AW201" i="2"/>
  <c r="AW177" i="2"/>
  <c r="AW179" i="2" s="1"/>
  <c r="AW180" i="2" s="1"/>
  <c r="AW184" i="2"/>
  <c r="AW148" i="2"/>
  <c r="AW150" i="2"/>
  <c r="AW152" i="2"/>
  <c r="AW154" i="2"/>
  <c r="AW156" i="2"/>
  <c r="AW105" i="2"/>
  <c r="AW107" i="2" s="1"/>
  <c r="AW109" i="2" s="1"/>
  <c r="AW119" i="2" s="1"/>
  <c r="AW108" i="2"/>
  <c r="AW111" i="2"/>
  <c r="AW100" i="2"/>
  <c r="AW103" i="2"/>
  <c r="DQ201" i="2"/>
  <c r="DQ177" i="2"/>
  <c r="DQ179" i="2" s="1"/>
  <c r="DQ180" i="2" s="1"/>
  <c r="DQ146" i="2"/>
  <c r="DQ184" i="2"/>
  <c r="DQ105" i="2"/>
  <c r="DQ107" i="2" s="1"/>
  <c r="DQ108" i="2"/>
  <c r="DQ111" i="2"/>
  <c r="DQ100" i="2"/>
  <c r="DQ103" i="2"/>
  <c r="FW309" i="2"/>
  <c r="FW170" i="2"/>
  <c r="FW175" i="2" s="1"/>
  <c r="FW221" i="2" s="1"/>
  <c r="DC309" i="2"/>
  <c r="DC170" i="2"/>
  <c r="DC175" i="2" s="1"/>
  <c r="DC221" i="2" s="1"/>
  <c r="AI309" i="2"/>
  <c r="AI170" i="2"/>
  <c r="AI175" i="2" s="1"/>
  <c r="AI221" i="2" s="1"/>
  <c r="CV177" i="2"/>
  <c r="CV179" i="2" s="1"/>
  <c r="CV180" i="2" s="1"/>
  <c r="CV184" i="2"/>
  <c r="CV148" i="2"/>
  <c r="CV150" i="2"/>
  <c r="CV152" i="2"/>
  <c r="CV154" i="2"/>
  <c r="CV201" i="2"/>
  <c r="CV156" i="2"/>
  <c r="CV108" i="2"/>
  <c r="CV111" i="2"/>
  <c r="CV105" i="2"/>
  <c r="CV107" i="2" s="1"/>
  <c r="CV109" i="2" s="1"/>
  <c r="CV119" i="2" s="1"/>
  <c r="CV100" i="2"/>
  <c r="CV103" i="2"/>
  <c r="EJ201" i="2"/>
  <c r="EJ184" i="2"/>
  <c r="EJ177" i="2"/>
  <c r="EJ179" i="2" s="1"/>
  <c r="EJ180" i="2" s="1"/>
  <c r="EJ146" i="2"/>
  <c r="EJ148" i="2"/>
  <c r="EJ150" i="2" s="1"/>
  <c r="EJ105" i="2"/>
  <c r="EJ107" i="2" s="1"/>
  <c r="EJ109" i="2" s="1"/>
  <c r="EJ119" i="2" s="1"/>
  <c r="EJ111" i="2"/>
  <c r="EJ100" i="2"/>
  <c r="EJ103" i="2"/>
  <c r="EJ108" i="2"/>
  <c r="FX208" i="2"/>
  <c r="FX214" i="2" s="1"/>
  <c r="FX223" i="2" s="1"/>
  <c r="FX123" i="2"/>
  <c r="FX99" i="2"/>
  <c r="AD114" i="2"/>
  <c r="AD117" i="2"/>
  <c r="H117" i="2"/>
  <c r="H114" i="2"/>
  <c r="EV117" i="2"/>
  <c r="EV114" i="2"/>
  <c r="DM114" i="2"/>
  <c r="DM117" i="2"/>
  <c r="CD114" i="2"/>
  <c r="CD117" i="2"/>
  <c r="AI114" i="2"/>
  <c r="AI117" i="2"/>
  <c r="FW114" i="2"/>
  <c r="FW117" i="2"/>
  <c r="EN114" i="2"/>
  <c r="EN117" i="2"/>
  <c r="DE117" i="2"/>
  <c r="DE114" i="2"/>
  <c r="ED117" i="2"/>
  <c r="ED114" i="2"/>
  <c r="N117" i="2"/>
  <c r="N114" i="2"/>
  <c r="P114" i="2"/>
  <c r="P117" i="2"/>
  <c r="FD114" i="2"/>
  <c r="FD117" i="2"/>
  <c r="DI117" i="2"/>
  <c r="DI114" i="2"/>
  <c r="EF208" i="2"/>
  <c r="EF214" i="2" s="1"/>
  <c r="EF223" i="2" s="1"/>
  <c r="EF123" i="2"/>
  <c r="EF99" i="2"/>
  <c r="EX208" i="2"/>
  <c r="EX214" i="2" s="1"/>
  <c r="EX223" i="2" s="1"/>
  <c r="EX123" i="2"/>
  <c r="EX99" i="2"/>
  <c r="EZ201" i="2"/>
  <c r="EZ177" i="2"/>
  <c r="EZ179" i="2" s="1"/>
  <c r="EZ180" i="2" s="1"/>
  <c r="EZ148" i="2"/>
  <c r="EZ140" i="2"/>
  <c r="EZ142" i="2" s="1"/>
  <c r="EZ144" i="2" s="1"/>
  <c r="EZ184" i="2"/>
  <c r="EZ111" i="2"/>
  <c r="EZ103" i="2"/>
  <c r="EZ100" i="2"/>
  <c r="EZ105" i="2"/>
  <c r="EZ107" i="2" s="1"/>
  <c r="EZ109" i="2" s="1"/>
  <c r="EZ119" i="2" s="1"/>
  <c r="EZ108" i="2"/>
  <c r="FE201" i="2"/>
  <c r="FE184" i="2"/>
  <c r="FE177" i="2"/>
  <c r="FE179" i="2" s="1"/>
  <c r="FE180" i="2" s="1"/>
  <c r="FE148" i="2"/>
  <c r="FE108" i="2"/>
  <c r="FE111" i="2"/>
  <c r="FE100" i="2"/>
  <c r="FE105" i="2"/>
  <c r="FE107" i="2" s="1"/>
  <c r="FE103" i="2"/>
  <c r="DI201" i="2"/>
  <c r="DI177" i="2"/>
  <c r="DI179" i="2" s="1"/>
  <c r="DI180" i="2" s="1"/>
  <c r="DI184" i="2"/>
  <c r="DI148" i="2"/>
  <c r="DI108" i="2"/>
  <c r="DI146" i="2"/>
  <c r="DI150" i="2" s="1"/>
  <c r="DI111" i="2"/>
  <c r="DI100" i="2"/>
  <c r="DI103" i="2"/>
  <c r="DI105" i="2"/>
  <c r="DI107" i="2" s="1"/>
  <c r="BA201" i="2"/>
  <c r="BA177" i="2"/>
  <c r="BA179" i="2" s="1"/>
  <c r="BA180" i="2" s="1"/>
  <c r="BA184" i="2"/>
  <c r="BA146" i="2"/>
  <c r="BA150" i="2" s="1"/>
  <c r="BA148" i="2"/>
  <c r="BA108" i="2"/>
  <c r="BA111" i="2"/>
  <c r="BA100" i="2"/>
  <c r="BA103" i="2"/>
  <c r="BA105" i="2"/>
  <c r="BA107" i="2" s="1"/>
  <c r="DC195" i="2"/>
  <c r="DC224" i="2" s="1"/>
  <c r="DC186" i="2"/>
  <c r="DC188" i="2"/>
  <c r="DC190" i="2"/>
  <c r="DC192" i="2"/>
  <c r="DC194" i="2"/>
  <c r="BM309" i="2"/>
  <c r="BM170" i="2"/>
  <c r="BM175" i="2" s="1"/>
  <c r="BM221" i="2" s="1"/>
  <c r="D309" i="2"/>
  <c r="D170" i="2"/>
  <c r="BG208" i="2"/>
  <c r="BG214" i="2" s="1"/>
  <c r="BG223" i="2" s="1"/>
  <c r="BG123" i="2"/>
  <c r="BG99" i="2"/>
  <c r="EA114" i="2"/>
  <c r="EA117" i="2"/>
  <c r="FC117" i="2"/>
  <c r="FC114" i="2"/>
  <c r="AJ138" i="2"/>
  <c r="AJ142" i="2" s="1"/>
  <c r="AJ144" i="2" s="1"/>
  <c r="DL142" i="2"/>
  <c r="DL144" i="2" s="1"/>
  <c r="FS142" i="2"/>
  <c r="FS144" i="2" s="1"/>
  <c r="AE142" i="2"/>
  <c r="AE144" i="2" s="1"/>
  <c r="AD142" i="2"/>
  <c r="AD144" i="2" s="1"/>
  <c r="DU142" i="2"/>
  <c r="DU144" i="2" s="1"/>
  <c r="EJ173" i="2"/>
  <c r="DX309" i="2"/>
  <c r="DX170" i="2"/>
  <c r="DX173" i="2"/>
  <c r="BD309" i="2"/>
  <c r="BD170" i="2"/>
  <c r="BD175" i="2" s="1"/>
  <c r="BD221" i="2" s="1"/>
  <c r="DK309" i="2"/>
  <c r="DK170" i="2"/>
  <c r="DK175" i="2" s="1"/>
  <c r="DK221" i="2" s="1"/>
  <c r="EP309" i="2"/>
  <c r="EP170" i="2"/>
  <c r="EP175" i="2" s="1"/>
  <c r="EP221" i="2" s="1"/>
  <c r="BV309" i="2"/>
  <c r="BV170" i="2"/>
  <c r="BV175" i="2" s="1"/>
  <c r="BV221" i="2" s="1"/>
  <c r="EO309" i="2"/>
  <c r="EO170" i="2"/>
  <c r="EO175" i="2" s="1"/>
  <c r="EO221" i="2" s="1"/>
  <c r="BU309" i="2"/>
  <c r="BU170" i="2"/>
  <c r="BU175" i="2" s="1"/>
  <c r="BU221" i="2" s="1"/>
  <c r="BH309" i="2"/>
  <c r="BH170" i="2"/>
  <c r="BH175" i="2" s="1"/>
  <c r="BH221" i="2" s="1"/>
  <c r="K201" i="2"/>
  <c r="K184" i="2"/>
  <c r="K177" i="2"/>
  <c r="K179" i="2" s="1"/>
  <c r="K180" i="2" s="1"/>
  <c r="K148" i="2"/>
  <c r="K108" i="2"/>
  <c r="K111" i="2"/>
  <c r="K103" i="2"/>
  <c r="K105" i="2"/>
  <c r="K107" i="2" s="1"/>
  <c r="K109" i="2" s="1"/>
  <c r="K119" i="2" s="1"/>
  <c r="K100" i="2"/>
  <c r="EU201" i="2"/>
  <c r="EU184" i="2"/>
  <c r="EU177" i="2"/>
  <c r="EU179" i="2" s="1"/>
  <c r="EU180" i="2" s="1"/>
  <c r="EU146" i="2"/>
  <c r="EU148" i="2"/>
  <c r="EU108" i="2"/>
  <c r="EU111" i="2"/>
  <c r="EU100" i="2"/>
  <c r="EU103" i="2"/>
  <c r="EU105" i="2"/>
  <c r="EU107" i="2" s="1"/>
  <c r="EU109" i="2" s="1"/>
  <c r="EU119" i="2" s="1"/>
  <c r="E208" i="2"/>
  <c r="E214" i="2" s="1"/>
  <c r="E223" i="2" s="1"/>
  <c r="E123" i="2"/>
  <c r="E99" i="2"/>
  <c r="DW201" i="2"/>
  <c r="DW184" i="2"/>
  <c r="DW177" i="2"/>
  <c r="DW179" i="2" s="1"/>
  <c r="DW180" i="2" s="1"/>
  <c r="DW108" i="2"/>
  <c r="DW111" i="2"/>
  <c r="DW148" i="2"/>
  <c r="DW105" i="2"/>
  <c r="DW107" i="2" s="1"/>
  <c r="DW100" i="2"/>
  <c r="DW103" i="2"/>
  <c r="DW117" i="2"/>
  <c r="DW114" i="2"/>
  <c r="BK177" i="2"/>
  <c r="BK179" i="2" s="1"/>
  <c r="BK180" i="2" s="1"/>
  <c r="BK184" i="2"/>
  <c r="BK148" i="2"/>
  <c r="BK150" i="2"/>
  <c r="BK201" i="2"/>
  <c r="BK140" i="2"/>
  <c r="BK100" i="2"/>
  <c r="BK108" i="2"/>
  <c r="BK111" i="2"/>
  <c r="BK103" i="2"/>
  <c r="BK146" i="2"/>
  <c r="BK105" i="2"/>
  <c r="BK107" i="2" s="1"/>
  <c r="FM201" i="2"/>
  <c r="FM184" i="2"/>
  <c r="FM177" i="2"/>
  <c r="FM179" i="2" s="1"/>
  <c r="FM180" i="2" s="1"/>
  <c r="FM146" i="2"/>
  <c r="FM105" i="2"/>
  <c r="FM107" i="2" s="1"/>
  <c r="FM108" i="2"/>
  <c r="FM111" i="2"/>
  <c r="FM100" i="2"/>
  <c r="FM103" i="2"/>
  <c r="BU201" i="2"/>
  <c r="BU177" i="2"/>
  <c r="BU179" i="2" s="1"/>
  <c r="BU180" i="2" s="1"/>
  <c r="BU148" i="2"/>
  <c r="BU150" i="2"/>
  <c r="BU184" i="2"/>
  <c r="BU152" i="2"/>
  <c r="BU154" i="2"/>
  <c r="BU156" i="2"/>
  <c r="BU105" i="2"/>
  <c r="BU107" i="2" s="1"/>
  <c r="BU109" i="2" s="1"/>
  <c r="BU119" i="2" s="1"/>
  <c r="BU108" i="2"/>
  <c r="BU111" i="2"/>
  <c r="BU100" i="2"/>
  <c r="BU103" i="2"/>
  <c r="EI201" i="2"/>
  <c r="EI184" i="2"/>
  <c r="EI177" i="2"/>
  <c r="EI179" i="2" s="1"/>
  <c r="EI180" i="2" s="1"/>
  <c r="EI146" i="2"/>
  <c r="EI150" i="2" s="1"/>
  <c r="EI108" i="2"/>
  <c r="EI148" i="2"/>
  <c r="EI111" i="2"/>
  <c r="EI100" i="2"/>
  <c r="EI103" i="2"/>
  <c r="EI105" i="2"/>
  <c r="EI107" i="2" s="1"/>
  <c r="FT201" i="2"/>
  <c r="FT177" i="2"/>
  <c r="FT179" i="2" s="1"/>
  <c r="FT180" i="2" s="1"/>
  <c r="FT148" i="2"/>
  <c r="FT184" i="2"/>
  <c r="FT105" i="2"/>
  <c r="FT107" i="2" s="1"/>
  <c r="FT111" i="2"/>
  <c r="FT108" i="2"/>
  <c r="FT100" i="2"/>
  <c r="FT103" i="2"/>
  <c r="FC201" i="2"/>
  <c r="FC184" i="2"/>
  <c r="FC177" i="2"/>
  <c r="FC179" i="2" s="1"/>
  <c r="FC180" i="2" s="1"/>
  <c r="FC105" i="2"/>
  <c r="FC107" i="2" s="1"/>
  <c r="FC109" i="2" s="1"/>
  <c r="FC119" i="2" s="1"/>
  <c r="FC111" i="2"/>
  <c r="FC146" i="2"/>
  <c r="FC100" i="2"/>
  <c r="FC108" i="2"/>
  <c r="FC103" i="2"/>
  <c r="T117" i="2"/>
  <c r="T114" i="2"/>
  <c r="FH117" i="2"/>
  <c r="FH114" i="2"/>
  <c r="DY114" i="2"/>
  <c r="DY117" i="2"/>
  <c r="CP114" i="2"/>
  <c r="CP117" i="2"/>
  <c r="AU114" i="2"/>
  <c r="AU117" i="2"/>
  <c r="L114" i="2"/>
  <c r="L117" i="2"/>
  <c r="EZ114" i="2"/>
  <c r="EZ117" i="2"/>
  <c r="DQ117" i="2"/>
  <c r="DQ114" i="2"/>
  <c r="FB117" i="2"/>
  <c r="FB114" i="2"/>
  <c r="BJ117" i="2"/>
  <c r="BJ114" i="2"/>
  <c r="AB114" i="2"/>
  <c r="AB117" i="2"/>
  <c r="FP114" i="2"/>
  <c r="FP117" i="2"/>
  <c r="DU117" i="2"/>
  <c r="DU114" i="2"/>
  <c r="L201" i="2"/>
  <c r="L177" i="2"/>
  <c r="L179" i="2" s="1"/>
  <c r="L180" i="2" s="1"/>
  <c r="L146" i="2"/>
  <c r="L150" i="2" s="1"/>
  <c r="L148" i="2"/>
  <c r="L184" i="2"/>
  <c r="L140" i="2"/>
  <c r="L111" i="2"/>
  <c r="L103" i="2"/>
  <c r="L105" i="2"/>
  <c r="L107" i="2" s="1"/>
  <c r="L109" i="2" s="1"/>
  <c r="L119" i="2" s="1"/>
  <c r="L100" i="2"/>
  <c r="L108" i="2"/>
  <c r="DL201" i="2"/>
  <c r="DL184" i="2"/>
  <c r="DL146" i="2"/>
  <c r="DL148" i="2"/>
  <c r="DL177" i="2"/>
  <c r="DL179" i="2" s="1"/>
  <c r="DL180" i="2" s="1"/>
  <c r="DL105" i="2"/>
  <c r="DL107" i="2" s="1"/>
  <c r="DL111" i="2"/>
  <c r="DL100" i="2"/>
  <c r="DL103" i="2"/>
  <c r="DL108" i="2"/>
  <c r="EL208" i="2"/>
  <c r="EL214" i="2" s="1"/>
  <c r="EL223" i="2" s="1"/>
  <c r="EL123" i="2"/>
  <c r="EL99" i="2"/>
  <c r="AT201" i="2"/>
  <c r="AT184" i="2"/>
  <c r="AT177" i="2"/>
  <c r="AT179" i="2" s="1"/>
  <c r="AT180" i="2" s="1"/>
  <c r="AT146" i="2"/>
  <c r="AT111" i="2"/>
  <c r="AT100" i="2"/>
  <c r="AT103" i="2"/>
  <c r="AT105" i="2"/>
  <c r="AT107" i="2" s="1"/>
  <c r="AT108" i="2"/>
  <c r="AL201" i="2"/>
  <c r="AL177" i="2"/>
  <c r="AL179" i="2" s="1"/>
  <c r="AL180" i="2" s="1"/>
  <c r="AL184" i="2"/>
  <c r="AL148" i="2"/>
  <c r="AL111" i="2"/>
  <c r="AL108" i="2"/>
  <c r="AL105" i="2"/>
  <c r="AL107" i="2" s="1"/>
  <c r="AL138" i="2"/>
  <c r="AL142" i="2" s="1"/>
  <c r="AL144" i="2" s="1"/>
  <c r="AL100" i="2"/>
  <c r="AL103" i="2"/>
  <c r="DA309" i="2"/>
  <c r="DA170" i="2"/>
  <c r="FD309" i="2"/>
  <c r="FD170" i="2"/>
  <c r="FD175" i="2" s="1"/>
  <c r="FD221" i="2" s="1"/>
  <c r="EN309" i="2"/>
  <c r="EN170" i="2"/>
  <c r="EN175" i="2" s="1"/>
  <c r="EN221" i="2" s="1"/>
  <c r="X142" i="2"/>
  <c r="X144" i="2" s="1"/>
  <c r="CZ142" i="2"/>
  <c r="CZ144" i="2" s="1"/>
  <c r="FG138" i="2"/>
  <c r="FV309" i="2"/>
  <c r="FV170" i="2"/>
  <c r="DB309" i="2"/>
  <c r="DB170" i="2"/>
  <c r="DB175" i="2" s="1"/>
  <c r="DB221" i="2" s="1"/>
  <c r="AH309" i="2"/>
  <c r="AH170" i="2"/>
  <c r="AH175" i="2" s="1"/>
  <c r="AH221" i="2" s="1"/>
  <c r="FL309" i="2"/>
  <c r="FL170" i="2"/>
  <c r="FL175" i="2" s="1"/>
  <c r="FL221" i="2" s="1"/>
  <c r="EK309" i="2"/>
  <c r="EK170" i="2"/>
  <c r="EK175" i="2" s="1"/>
  <c r="EK221" i="2" s="1"/>
  <c r="BQ309" i="2"/>
  <c r="BQ170" i="2"/>
  <c r="BQ175" i="2" s="1"/>
  <c r="BQ221" i="2" s="1"/>
  <c r="CM309" i="2"/>
  <c r="CM170" i="2"/>
  <c r="CM175" i="2" s="1"/>
  <c r="CM221" i="2" s="1"/>
  <c r="CM173" i="2"/>
  <c r="CY309" i="2"/>
  <c r="CY170" i="2"/>
  <c r="CY175" i="2" s="1"/>
  <c r="CY221" i="2" s="1"/>
  <c r="FF309" i="2"/>
  <c r="FF170" i="2"/>
  <c r="CL309" i="2"/>
  <c r="CL170" i="2"/>
  <c r="CL175" i="2" s="1"/>
  <c r="CL221" i="2" s="1"/>
  <c r="CL173" i="2"/>
  <c r="R309" i="2"/>
  <c r="R170" i="2"/>
  <c r="R175" i="2" s="1"/>
  <c r="R221" i="2" s="1"/>
  <c r="CW309" i="2"/>
  <c r="CW170" i="2"/>
  <c r="CW175" i="2" s="1"/>
  <c r="CW221" i="2" s="1"/>
  <c r="AC309" i="2"/>
  <c r="AC170" i="2"/>
  <c r="AC175" i="2" s="1"/>
  <c r="AC221" i="2" s="1"/>
  <c r="DT309" i="2"/>
  <c r="DT170" i="2"/>
  <c r="DT175" i="2" s="1"/>
  <c r="DT221" i="2" s="1"/>
  <c r="AN309" i="2"/>
  <c r="AN170" i="2"/>
  <c r="AN175" i="2" s="1"/>
  <c r="AN221" i="2" s="1"/>
  <c r="EQ309" i="2"/>
  <c r="EQ170" i="2"/>
  <c r="EQ175" i="2" s="1"/>
  <c r="EQ221" i="2" s="1"/>
  <c r="BW309" i="2"/>
  <c r="BW170" i="2"/>
  <c r="BW175" i="2" s="1"/>
  <c r="BW221" i="2" s="1"/>
  <c r="AJ309" i="2"/>
  <c r="AJ170" i="2"/>
  <c r="AJ175" i="2" s="1"/>
  <c r="AJ221" i="2" s="1"/>
  <c r="DG201" i="2"/>
  <c r="DG177" i="2"/>
  <c r="DG179" i="2" s="1"/>
  <c r="DG180" i="2" s="1"/>
  <c r="DG184" i="2"/>
  <c r="DG148" i="2"/>
  <c r="DG105" i="2"/>
  <c r="DG107" i="2" s="1"/>
  <c r="DG109" i="2" s="1"/>
  <c r="DG119" i="2" s="1"/>
  <c r="DG140" i="2"/>
  <c r="DG142" i="2" s="1"/>
  <c r="DG144" i="2" s="1"/>
  <c r="DG100" i="2"/>
  <c r="DG111" i="2"/>
  <c r="DG108" i="2"/>
  <c r="DG103" i="2"/>
  <c r="BP201" i="2"/>
  <c r="BP184" i="2"/>
  <c r="BP148" i="2"/>
  <c r="BP177" i="2"/>
  <c r="BP179" i="2" s="1"/>
  <c r="BP180" i="2" s="1"/>
  <c r="BP111" i="2"/>
  <c r="BP100" i="2"/>
  <c r="BP103" i="2"/>
  <c r="BP105" i="2"/>
  <c r="BP107" i="2" s="1"/>
  <c r="BP109" i="2" s="1"/>
  <c r="BP119" i="2" s="1"/>
  <c r="BP108" i="2"/>
  <c r="DV201" i="2"/>
  <c r="DV177" i="2"/>
  <c r="DV179" i="2" s="1"/>
  <c r="DV180" i="2" s="1"/>
  <c r="DV184" i="2"/>
  <c r="DV108" i="2"/>
  <c r="DV148" i="2"/>
  <c r="DV111" i="2"/>
  <c r="DV105" i="2"/>
  <c r="DV107" i="2" s="1"/>
  <c r="DV109" i="2" s="1"/>
  <c r="DV119" i="2" s="1"/>
  <c r="DV100" i="2"/>
  <c r="DV103" i="2"/>
  <c r="AP201" i="2"/>
  <c r="AP177" i="2"/>
  <c r="AP179" i="2" s="1"/>
  <c r="AP180" i="2" s="1"/>
  <c r="AP184" i="2"/>
  <c r="AP150" i="2"/>
  <c r="AP146" i="2"/>
  <c r="AP108" i="2"/>
  <c r="AP148" i="2"/>
  <c r="AP100" i="2"/>
  <c r="AP103" i="2"/>
  <c r="AP111" i="2"/>
  <c r="AP105" i="2"/>
  <c r="AP107" i="2" s="1"/>
  <c r="DH201" i="2"/>
  <c r="DH177" i="2"/>
  <c r="DH179" i="2" s="1"/>
  <c r="DH180" i="2" s="1"/>
  <c r="DH184" i="2"/>
  <c r="DH148" i="2"/>
  <c r="DH108" i="2"/>
  <c r="DH138" i="2"/>
  <c r="DH100" i="2"/>
  <c r="DH146" i="2"/>
  <c r="DH150" i="2" s="1"/>
  <c r="DH103" i="2"/>
  <c r="DH140" i="2"/>
  <c r="DH111" i="2"/>
  <c r="DH105" i="2"/>
  <c r="DH107" i="2" s="1"/>
  <c r="CI201" i="2"/>
  <c r="CI177" i="2"/>
  <c r="CI179" i="2" s="1"/>
  <c r="CI180" i="2" s="1"/>
  <c r="CI184" i="2"/>
  <c r="CI148" i="2"/>
  <c r="CI146" i="2"/>
  <c r="CI105" i="2"/>
  <c r="CI107" i="2" s="1"/>
  <c r="CI140" i="2"/>
  <c r="CI111" i="2"/>
  <c r="CI100" i="2"/>
  <c r="CI108" i="2"/>
  <c r="CI103" i="2"/>
  <c r="BB117" i="2"/>
  <c r="BB114" i="2"/>
  <c r="DV117" i="2"/>
  <c r="DV114" i="2"/>
  <c r="CE208" i="2"/>
  <c r="CE214" i="2" s="1"/>
  <c r="CE223" i="2" s="1"/>
  <c r="CE123" i="2"/>
  <c r="CE99" i="2"/>
  <c r="FK309" i="2"/>
  <c r="FK170" i="2"/>
  <c r="FK175" i="2" s="1"/>
  <c r="FK221" i="2" s="1"/>
  <c r="CQ309" i="2"/>
  <c r="CQ170" i="2"/>
  <c r="CQ175" i="2" s="1"/>
  <c r="CQ221" i="2" s="1"/>
  <c r="W309" i="2"/>
  <c r="W170" i="2"/>
  <c r="W175" i="2" s="1"/>
  <c r="W221" i="2" s="1"/>
  <c r="AF117" i="2"/>
  <c r="AF114" i="2"/>
  <c r="FT117" i="2"/>
  <c r="FT114" i="2"/>
  <c r="EK114" i="2"/>
  <c r="EK117" i="2"/>
  <c r="DB114" i="2"/>
  <c r="DB117" i="2"/>
  <c r="BG114" i="2"/>
  <c r="BG117" i="2"/>
  <c r="X114" i="2"/>
  <c r="X117" i="2"/>
  <c r="FL114" i="2"/>
  <c r="FL117" i="2"/>
  <c r="EC117" i="2"/>
  <c r="EC114" i="2"/>
  <c r="FN117" i="2"/>
  <c r="FN114" i="2"/>
  <c r="DF117" i="2"/>
  <c r="DF114" i="2"/>
  <c r="AN114" i="2"/>
  <c r="AN117" i="2"/>
  <c r="BV117" i="2"/>
  <c r="BV114" i="2"/>
  <c r="EG117" i="2"/>
  <c r="EG114" i="2"/>
  <c r="DZ208" i="2"/>
  <c r="DZ214" i="2" s="1"/>
  <c r="DZ223" i="2" s="1"/>
  <c r="DZ123" i="2"/>
  <c r="DZ99" i="2"/>
  <c r="BE201" i="2"/>
  <c r="BE184" i="2"/>
  <c r="BE146" i="2"/>
  <c r="BE111" i="2"/>
  <c r="BE108" i="2"/>
  <c r="BE100" i="2"/>
  <c r="BE177" i="2"/>
  <c r="BE179" i="2" s="1"/>
  <c r="BE180" i="2" s="1"/>
  <c r="BE103" i="2"/>
  <c r="BE105" i="2"/>
  <c r="BE107" i="2" s="1"/>
  <c r="FI201" i="2"/>
  <c r="FI184" i="2"/>
  <c r="FI146" i="2"/>
  <c r="FI150" i="2" s="1"/>
  <c r="FI148" i="2"/>
  <c r="FI177" i="2"/>
  <c r="FI179" i="2" s="1"/>
  <c r="FI180" i="2" s="1"/>
  <c r="FI138" i="2"/>
  <c r="FI142" i="2" s="1"/>
  <c r="FI144" i="2" s="1"/>
  <c r="FI111" i="2"/>
  <c r="FI100" i="2"/>
  <c r="FI105" i="2"/>
  <c r="FI107" i="2" s="1"/>
  <c r="FI103" i="2"/>
  <c r="FI108" i="2"/>
  <c r="DA201" i="2"/>
  <c r="DA184" i="2"/>
  <c r="DA154" i="2"/>
  <c r="DA156" i="2"/>
  <c r="DA148" i="2"/>
  <c r="DA111" i="2"/>
  <c r="DA152" i="2"/>
  <c r="DA150" i="2"/>
  <c r="DA177" i="2"/>
  <c r="DA179" i="2" s="1"/>
  <c r="DA180" i="2" s="1"/>
  <c r="DA108" i="2"/>
  <c r="DA100" i="2"/>
  <c r="DA105" i="2"/>
  <c r="DA107" i="2" s="1"/>
  <c r="DA109" i="2" s="1"/>
  <c r="DA119" i="2" s="1"/>
  <c r="DA103" i="2"/>
  <c r="ED201" i="2"/>
  <c r="ED177" i="2"/>
  <c r="ED179" i="2" s="1"/>
  <c r="ED180" i="2" s="1"/>
  <c r="ED146" i="2"/>
  <c r="ED184" i="2"/>
  <c r="ED111" i="2"/>
  <c r="ED105" i="2"/>
  <c r="ED107" i="2" s="1"/>
  <c r="ED109" i="2" s="1"/>
  <c r="ED119" i="2" s="1"/>
  <c r="ED108" i="2"/>
  <c r="ED103" i="2"/>
  <c r="ED100" i="2"/>
  <c r="FN201" i="2"/>
  <c r="FN184" i="2"/>
  <c r="FN177" i="2"/>
  <c r="FN179" i="2" s="1"/>
  <c r="FN180" i="2" s="1"/>
  <c r="FN146" i="2"/>
  <c r="FN150" i="2" s="1"/>
  <c r="FN148" i="2"/>
  <c r="FN111" i="2"/>
  <c r="FN105" i="2"/>
  <c r="FN107" i="2" s="1"/>
  <c r="FN109" i="2" s="1"/>
  <c r="FN119" i="2" s="1"/>
  <c r="FN108" i="2"/>
  <c r="FN103" i="2"/>
  <c r="FN138" i="2"/>
  <c r="FN142" i="2" s="1"/>
  <c r="FN144" i="2" s="1"/>
  <c r="FN100" i="2"/>
  <c r="DC115" i="2"/>
  <c r="DC118" i="2"/>
  <c r="CH201" i="2"/>
  <c r="CH177" i="2"/>
  <c r="CH179" i="2" s="1"/>
  <c r="CH180" i="2" s="1"/>
  <c r="CH184" i="2"/>
  <c r="CH148" i="2"/>
  <c r="CH111" i="2"/>
  <c r="CH108" i="2"/>
  <c r="CH105" i="2"/>
  <c r="CH107" i="2" s="1"/>
  <c r="CH138" i="2"/>
  <c r="CH142" i="2" s="1"/>
  <c r="CH144" i="2" s="1"/>
  <c r="CH103" i="2"/>
  <c r="CH100" i="2"/>
  <c r="DY201" i="2"/>
  <c r="DY184" i="2"/>
  <c r="DY154" i="2"/>
  <c r="DY156" i="2"/>
  <c r="DY177" i="2"/>
  <c r="DY179" i="2" s="1"/>
  <c r="DY180" i="2" s="1"/>
  <c r="DY148" i="2"/>
  <c r="DY150" i="2"/>
  <c r="DY152" i="2"/>
  <c r="DY111" i="2"/>
  <c r="DY108" i="2"/>
  <c r="DY105" i="2"/>
  <c r="DY107" i="2" s="1"/>
  <c r="DY109" i="2" s="1"/>
  <c r="DY119" i="2" s="1"/>
  <c r="DY100" i="2"/>
  <c r="DY103" i="2"/>
  <c r="DA173" i="2"/>
  <c r="GA172" i="2"/>
  <c r="L142" i="2"/>
  <c r="L144" i="2" s="1"/>
  <c r="EU142" i="2"/>
  <c r="EU144" i="2" s="1"/>
  <c r="G142" i="2"/>
  <c r="G144" i="2" s="1"/>
  <c r="DL309" i="2"/>
  <c r="DL170" i="2"/>
  <c r="DL175" i="2" s="1"/>
  <c r="DL221" i="2" s="1"/>
  <c r="DL173" i="2"/>
  <c r="AR309" i="2"/>
  <c r="AR170" i="2"/>
  <c r="AR175" i="2" s="1"/>
  <c r="AR221" i="2" s="1"/>
  <c r="CA309" i="2"/>
  <c r="CA170" i="2"/>
  <c r="CA175" i="2" s="1"/>
  <c r="CA221" i="2" s="1"/>
  <c r="ED309" i="2"/>
  <c r="ED170" i="2"/>
  <c r="ED175" i="2" s="1"/>
  <c r="ED221" i="2" s="1"/>
  <c r="BJ309" i="2"/>
  <c r="BJ170" i="2"/>
  <c r="BJ175" i="2" s="1"/>
  <c r="BJ221" i="2" s="1"/>
  <c r="EC309" i="2"/>
  <c r="EC170" i="2"/>
  <c r="EC175" i="2" s="1"/>
  <c r="EC221" i="2" s="1"/>
  <c r="BI309" i="2"/>
  <c r="BI170" i="2"/>
  <c r="BI175" i="2" s="1"/>
  <c r="BI221" i="2" s="1"/>
  <c r="FF117" i="2"/>
  <c r="FF114" i="2"/>
  <c r="FF201" i="2"/>
  <c r="FF184" i="2"/>
  <c r="FF177" i="2"/>
  <c r="FF179" i="2" s="1"/>
  <c r="FF180" i="2" s="1"/>
  <c r="FF148" i="2"/>
  <c r="FF108" i="2"/>
  <c r="FF100" i="2"/>
  <c r="FF105" i="2"/>
  <c r="FF107" i="2" s="1"/>
  <c r="FF103" i="2"/>
  <c r="FF111" i="2"/>
  <c r="BB201" i="2"/>
  <c r="BB177" i="2"/>
  <c r="BB179" i="2" s="1"/>
  <c r="BB180" i="2" s="1"/>
  <c r="BB184" i="2"/>
  <c r="BB146" i="2"/>
  <c r="BB150" i="2" s="1"/>
  <c r="BB148" i="2"/>
  <c r="BB108" i="2"/>
  <c r="BB111" i="2"/>
  <c r="BB100" i="2"/>
  <c r="BB103" i="2"/>
  <c r="BB105" i="2"/>
  <c r="BB107" i="2" s="1"/>
  <c r="BB109" i="2" s="1"/>
  <c r="BB119" i="2" s="1"/>
  <c r="C88" i="2"/>
  <c r="FZ83" i="2"/>
  <c r="FK208" i="2"/>
  <c r="FK214" i="2" s="1"/>
  <c r="FK223" i="2" s="1"/>
  <c r="FK123" i="2"/>
  <c r="FK99" i="2"/>
  <c r="M201" i="2"/>
  <c r="M177" i="2"/>
  <c r="M179" i="2" s="1"/>
  <c r="M180" i="2" s="1"/>
  <c r="M146" i="2"/>
  <c r="M150" i="2" s="1"/>
  <c r="M148" i="2"/>
  <c r="M184" i="2"/>
  <c r="M105" i="2"/>
  <c r="M107" i="2" s="1"/>
  <c r="M109" i="2" s="1"/>
  <c r="M119" i="2" s="1"/>
  <c r="M138" i="2"/>
  <c r="M142" i="2" s="1"/>
  <c r="M144" i="2" s="1"/>
  <c r="M108" i="2"/>
  <c r="M100" i="2"/>
  <c r="M111" i="2"/>
  <c r="M103" i="2"/>
  <c r="AQ117" i="2"/>
  <c r="AQ114" i="2"/>
  <c r="AN201" i="2"/>
  <c r="AN177" i="2"/>
  <c r="AN179" i="2" s="1"/>
  <c r="AN180" i="2" s="1"/>
  <c r="AN184" i="2"/>
  <c r="AN148" i="2"/>
  <c r="AN108" i="2"/>
  <c r="AN138" i="2"/>
  <c r="AN100" i="2"/>
  <c r="AN105" i="2"/>
  <c r="AN107" i="2" s="1"/>
  <c r="AN103" i="2"/>
  <c r="AN111" i="2"/>
  <c r="AN140" i="2"/>
  <c r="CS201" i="2"/>
  <c r="CS177" i="2"/>
  <c r="CS179" i="2" s="1"/>
  <c r="CS180" i="2" s="1"/>
  <c r="CS184" i="2"/>
  <c r="CS148" i="2"/>
  <c r="CS150" i="2"/>
  <c r="CS152" i="2"/>
  <c r="CS154" i="2"/>
  <c r="CS105" i="2"/>
  <c r="CS107" i="2" s="1"/>
  <c r="CS156" i="2"/>
  <c r="CS108" i="2"/>
  <c r="CS111" i="2"/>
  <c r="CS100" i="2"/>
  <c r="CS103" i="2"/>
  <c r="CB201" i="2"/>
  <c r="CB184" i="2"/>
  <c r="CB177" i="2"/>
  <c r="CB179" i="2" s="1"/>
  <c r="CB180" i="2" s="1"/>
  <c r="CB146" i="2"/>
  <c r="CB105" i="2"/>
  <c r="CB107" i="2" s="1"/>
  <c r="CB109" i="2" s="1"/>
  <c r="CB119" i="2" s="1"/>
  <c r="CB111" i="2"/>
  <c r="CB108" i="2"/>
  <c r="CB100" i="2"/>
  <c r="CB103" i="2"/>
  <c r="DP208" i="2"/>
  <c r="DP214" i="2" s="1"/>
  <c r="DP223" i="2" s="1"/>
  <c r="DP123" i="2"/>
  <c r="DP99" i="2"/>
  <c r="AR117" i="2"/>
  <c r="AR114" i="2"/>
  <c r="I114" i="2"/>
  <c r="I117" i="2"/>
  <c r="EW114" i="2"/>
  <c r="EW117" i="2"/>
  <c r="DN114" i="2"/>
  <c r="DN117" i="2"/>
  <c r="BS114" i="2"/>
  <c r="BS117" i="2"/>
  <c r="AJ114" i="2"/>
  <c r="AJ117" i="2"/>
  <c r="FX114" i="2"/>
  <c r="FX117" i="2"/>
  <c r="EO117" i="2"/>
  <c r="EO114" i="2"/>
  <c r="AA117" i="2"/>
  <c r="AA114" i="2"/>
  <c r="EP117" i="2"/>
  <c r="EP114" i="2"/>
  <c r="AZ114" i="2"/>
  <c r="AZ117" i="2"/>
  <c r="E117" i="2"/>
  <c r="E114" i="2"/>
  <c r="ES117" i="2"/>
  <c r="ES114" i="2"/>
  <c r="DN208" i="2"/>
  <c r="DN214" i="2" s="1"/>
  <c r="DN223" i="2" s="1"/>
  <c r="DN123" i="2"/>
  <c r="DN99" i="2"/>
  <c r="AZ201" i="2"/>
  <c r="AZ177" i="2"/>
  <c r="AZ179" i="2" s="1"/>
  <c r="AZ180" i="2" s="1"/>
  <c r="AZ184" i="2"/>
  <c r="AZ148" i="2"/>
  <c r="AZ150" i="2"/>
  <c r="AZ146" i="2"/>
  <c r="AZ108" i="2"/>
  <c r="AZ138" i="2"/>
  <c r="AZ142" i="2" s="1"/>
  <c r="AZ144" i="2" s="1"/>
  <c r="AZ111" i="2"/>
  <c r="AZ105" i="2"/>
  <c r="AZ107" i="2" s="1"/>
  <c r="AZ100" i="2"/>
  <c r="AZ103" i="2"/>
  <c r="AZ140" i="2"/>
  <c r="AS201" i="2"/>
  <c r="AS184" i="2"/>
  <c r="AS177" i="2"/>
  <c r="AS179" i="2" s="1"/>
  <c r="AS180" i="2" s="1"/>
  <c r="AS146" i="2"/>
  <c r="AS111" i="2"/>
  <c r="AS100" i="2"/>
  <c r="AS103" i="2"/>
  <c r="AS105" i="2"/>
  <c r="AS107" i="2" s="1"/>
  <c r="AS108" i="2"/>
  <c r="ES201" i="2"/>
  <c r="ES184" i="2"/>
  <c r="ES177" i="2"/>
  <c r="ES179" i="2" s="1"/>
  <c r="ES180" i="2" s="1"/>
  <c r="ES148" i="2"/>
  <c r="ES108" i="2"/>
  <c r="ES111" i="2"/>
  <c r="ES105" i="2"/>
  <c r="ES107" i="2" s="1"/>
  <c r="ES109" i="2" s="1"/>
  <c r="ES119" i="2" s="1"/>
  <c r="ES100" i="2"/>
  <c r="ES103" i="2"/>
  <c r="CW201" i="2"/>
  <c r="CW177" i="2"/>
  <c r="CW179" i="2" s="1"/>
  <c r="CW180" i="2" s="1"/>
  <c r="CW184" i="2"/>
  <c r="CW148" i="2"/>
  <c r="CW108" i="2"/>
  <c r="CW111" i="2"/>
  <c r="CW105" i="2"/>
  <c r="CW107" i="2" s="1"/>
  <c r="CW109" i="2" s="1"/>
  <c r="CW119" i="2" s="1"/>
  <c r="CW100" i="2"/>
  <c r="CW103" i="2"/>
  <c r="AO201" i="2"/>
  <c r="AO177" i="2"/>
  <c r="AO179" i="2" s="1"/>
  <c r="AO180" i="2" s="1"/>
  <c r="AO184" i="2"/>
  <c r="AO150" i="2"/>
  <c r="AO146" i="2"/>
  <c r="AO108" i="2"/>
  <c r="AO148" i="2"/>
  <c r="AO111" i="2"/>
  <c r="AO100" i="2"/>
  <c r="AO103" i="2"/>
  <c r="AO105" i="2"/>
  <c r="AO107" i="2" s="1"/>
  <c r="FR201" i="2"/>
  <c r="FR184" i="2"/>
  <c r="FR177" i="2"/>
  <c r="FR179" i="2" s="1"/>
  <c r="FR180" i="2" s="1"/>
  <c r="FR150" i="2"/>
  <c r="FR152" i="2"/>
  <c r="FR154" i="2"/>
  <c r="FR156" i="2"/>
  <c r="FR108" i="2"/>
  <c r="FR111" i="2"/>
  <c r="FR100" i="2"/>
  <c r="FR103" i="2"/>
  <c r="FR148" i="2"/>
  <c r="FR105" i="2"/>
  <c r="FR107" i="2" s="1"/>
  <c r="AM201" i="2"/>
  <c r="AM177" i="2"/>
  <c r="AM179" i="2" s="1"/>
  <c r="AM180" i="2" s="1"/>
  <c r="AM184" i="2"/>
  <c r="AM148" i="2"/>
  <c r="AM140" i="2"/>
  <c r="AM100" i="2"/>
  <c r="AM108" i="2"/>
  <c r="AM103" i="2"/>
  <c r="AM111" i="2"/>
  <c r="AM105" i="2"/>
  <c r="AM107" i="2" s="1"/>
  <c r="AM109" i="2" s="1"/>
  <c r="AM119" i="2" s="1"/>
  <c r="EI142" i="2"/>
  <c r="EI144" i="2" s="1"/>
  <c r="CI142" i="2"/>
  <c r="CI144" i="2" s="1"/>
  <c r="FJ309" i="2"/>
  <c r="FJ170" i="2"/>
  <c r="FJ175" i="2" s="1"/>
  <c r="FJ221" i="2" s="1"/>
  <c r="CP309" i="2"/>
  <c r="CP170" i="2"/>
  <c r="CP175" i="2" s="1"/>
  <c r="CP221" i="2" s="1"/>
  <c r="V309" i="2"/>
  <c r="V170" i="2"/>
  <c r="V175" i="2" s="1"/>
  <c r="V221" i="2" s="1"/>
  <c r="X309" i="2"/>
  <c r="X170" i="2"/>
  <c r="X175" i="2" s="1"/>
  <c r="X221" i="2" s="1"/>
  <c r="DY309" i="2"/>
  <c r="DY170" i="2"/>
  <c r="DY175" i="2" s="1"/>
  <c r="DY221" i="2" s="1"/>
  <c r="BE309" i="2"/>
  <c r="BE170" i="2"/>
  <c r="BO309" i="2"/>
  <c r="BO170" i="2"/>
  <c r="BO175" i="2" s="1"/>
  <c r="BO221" i="2" s="1"/>
  <c r="BC309" i="2"/>
  <c r="BC170" i="2"/>
  <c r="BC175" i="2" s="1"/>
  <c r="BC221" i="2" s="1"/>
  <c r="ET309" i="2"/>
  <c r="ET173" i="2"/>
  <c r="ET170" i="2"/>
  <c r="BZ309" i="2"/>
  <c r="BZ170" i="2"/>
  <c r="BZ175" i="2" s="1"/>
  <c r="BZ221" i="2" s="1"/>
  <c r="F309" i="2"/>
  <c r="F173" i="2"/>
  <c r="F170" i="2"/>
  <c r="FQ309" i="2"/>
  <c r="FQ170" i="2"/>
  <c r="FQ175" i="2" s="1"/>
  <c r="FQ221" i="2" s="1"/>
  <c r="CK309" i="2"/>
  <c r="CK170" i="2"/>
  <c r="CK175" i="2" s="1"/>
  <c r="CK221" i="2" s="1"/>
  <c r="Q309" i="2"/>
  <c r="Q170" i="2"/>
  <c r="Q175" i="2" s="1"/>
  <c r="Q221" i="2" s="1"/>
  <c r="CV309" i="2"/>
  <c r="CV170" i="2"/>
  <c r="CV175" i="2" s="1"/>
  <c r="CV221" i="2" s="1"/>
  <c r="AB309" i="2"/>
  <c r="AB170" i="2"/>
  <c r="AB175" i="2" s="1"/>
  <c r="AB221" i="2" s="1"/>
  <c r="EE309" i="2"/>
  <c r="EE170" i="2"/>
  <c r="EE175" i="2" s="1"/>
  <c r="EE221" i="2" s="1"/>
  <c r="BK309" i="2"/>
  <c r="BK170" i="2"/>
  <c r="BK175" i="2" s="1"/>
  <c r="BK221" i="2" s="1"/>
  <c r="AT142" i="2"/>
  <c r="AT144" i="2" s="1"/>
  <c r="BZ117" i="2"/>
  <c r="BZ114" i="2"/>
  <c r="CM201" i="2"/>
  <c r="CM184" i="2"/>
  <c r="CM177" i="2"/>
  <c r="CM179" i="2" s="1"/>
  <c r="CM180" i="2" s="1"/>
  <c r="CM146" i="2"/>
  <c r="CM150" i="2" s="1"/>
  <c r="CM108" i="2"/>
  <c r="CM148" i="2"/>
  <c r="CM111" i="2"/>
  <c r="CM100" i="2"/>
  <c r="CM103" i="2"/>
  <c r="CM105" i="2"/>
  <c r="CM107" i="2" s="1"/>
  <c r="DT201" i="2"/>
  <c r="DT177" i="2"/>
  <c r="DT179" i="2" s="1"/>
  <c r="DT180" i="2" s="1"/>
  <c r="DT184" i="2"/>
  <c r="DT148" i="2"/>
  <c r="DT108" i="2"/>
  <c r="DT138" i="2"/>
  <c r="DT142" i="2" s="1"/>
  <c r="DT144" i="2" s="1"/>
  <c r="DT111" i="2"/>
  <c r="DT105" i="2"/>
  <c r="DT107" i="2" s="1"/>
  <c r="DT140" i="2"/>
  <c r="DT100" i="2"/>
  <c r="DT103" i="2"/>
  <c r="AQ201" i="2"/>
  <c r="AQ184" i="2"/>
  <c r="AQ177" i="2"/>
  <c r="AQ179" i="2" s="1"/>
  <c r="AQ180" i="2" s="1"/>
  <c r="AQ108" i="2"/>
  <c r="AQ148" i="2"/>
  <c r="AQ111" i="2"/>
  <c r="AQ100" i="2"/>
  <c r="AQ103" i="2"/>
  <c r="AQ105" i="2"/>
  <c r="AQ107" i="2" s="1"/>
  <c r="AQ109" i="2" s="1"/>
  <c r="AQ119" i="2" s="1"/>
  <c r="FH201" i="2"/>
  <c r="FH184" i="2"/>
  <c r="FH148" i="2"/>
  <c r="FH177" i="2"/>
  <c r="FH179" i="2" s="1"/>
  <c r="FH180" i="2" s="1"/>
  <c r="FH105" i="2"/>
  <c r="FH107" i="2" s="1"/>
  <c r="FH111" i="2"/>
  <c r="FH100" i="2"/>
  <c r="FH103" i="2"/>
  <c r="FH108" i="2"/>
  <c r="EY309" i="2"/>
  <c r="EY170" i="2"/>
  <c r="EY175" i="2" s="1"/>
  <c r="EY221" i="2" s="1"/>
  <c r="CE309" i="2"/>
  <c r="CE170" i="2"/>
  <c r="CE175" i="2" s="1"/>
  <c r="CE221" i="2" s="1"/>
  <c r="K309" i="2"/>
  <c r="K170" i="2"/>
  <c r="K175" i="2" s="1"/>
  <c r="K221" i="2" s="1"/>
  <c r="FA201" i="2"/>
  <c r="FA177" i="2"/>
  <c r="FA179" i="2" s="1"/>
  <c r="FA180" i="2" s="1"/>
  <c r="FA184" i="2"/>
  <c r="FA146" i="2"/>
  <c r="FA105" i="2"/>
  <c r="FA107" i="2" s="1"/>
  <c r="FA108" i="2"/>
  <c r="FA100" i="2"/>
  <c r="FA103" i="2"/>
  <c r="FA111" i="2"/>
  <c r="Y201" i="2"/>
  <c r="Y177" i="2"/>
  <c r="Y179" i="2" s="1"/>
  <c r="Y180" i="2" s="1"/>
  <c r="Y146" i="2"/>
  <c r="Y150" i="2" s="1"/>
  <c r="Y148" i="2"/>
  <c r="Y184" i="2"/>
  <c r="Y105" i="2"/>
  <c r="Y107" i="2" s="1"/>
  <c r="Y109" i="2" s="1"/>
  <c r="Y119" i="2" s="1"/>
  <c r="Y108" i="2"/>
  <c r="Y111" i="2"/>
  <c r="Y138" i="2"/>
  <c r="Y142" i="2" s="1"/>
  <c r="Y144" i="2" s="1"/>
  <c r="Y100" i="2"/>
  <c r="Y103" i="2"/>
  <c r="CU208" i="2"/>
  <c r="CU214" i="2" s="1"/>
  <c r="CU223" i="2" s="1"/>
  <c r="CU99" i="2"/>
  <c r="CU123" i="2"/>
  <c r="BX201" i="2"/>
  <c r="BX177" i="2"/>
  <c r="BX179" i="2" s="1"/>
  <c r="BX180" i="2" s="1"/>
  <c r="BX184" i="2"/>
  <c r="BX148" i="2"/>
  <c r="BX108" i="2"/>
  <c r="BX138" i="2"/>
  <c r="BX142" i="2" s="1"/>
  <c r="BX144" i="2" s="1"/>
  <c r="BX140" i="2"/>
  <c r="BX111" i="2"/>
  <c r="BX100" i="2"/>
  <c r="BX103" i="2"/>
  <c r="BX105" i="2"/>
  <c r="BX107" i="2" s="1"/>
  <c r="DO208" i="2"/>
  <c r="DO214" i="2" s="1"/>
  <c r="DO223" i="2" s="1"/>
  <c r="DO123" i="2"/>
  <c r="DO99" i="2"/>
  <c r="BD117" i="2"/>
  <c r="BD114" i="2"/>
  <c r="U114" i="2"/>
  <c r="U117" i="2"/>
  <c r="FI114" i="2"/>
  <c r="FI117" i="2"/>
  <c r="DZ114" i="2"/>
  <c r="DZ117" i="2"/>
  <c r="CE114" i="2"/>
  <c r="CE117" i="2"/>
  <c r="AV114" i="2"/>
  <c r="AV117" i="2"/>
  <c r="M117" i="2"/>
  <c r="M114" i="2"/>
  <c r="FA117" i="2"/>
  <c r="FA114" i="2"/>
  <c r="AY117" i="2"/>
  <c r="AY114" i="2"/>
  <c r="O117" i="2"/>
  <c r="O114" i="2"/>
  <c r="BL114" i="2"/>
  <c r="BL117" i="2"/>
  <c r="Q117" i="2"/>
  <c r="Q114" i="2"/>
  <c r="FE117" i="2"/>
  <c r="FE114" i="2"/>
  <c r="EW201" i="2"/>
  <c r="EW184" i="2"/>
  <c r="EW146" i="2"/>
  <c r="EW111" i="2"/>
  <c r="EW177" i="2"/>
  <c r="EW179" i="2" s="1"/>
  <c r="EW180" i="2" s="1"/>
  <c r="EW108" i="2"/>
  <c r="EW100" i="2"/>
  <c r="EW103" i="2"/>
  <c r="EW105" i="2"/>
  <c r="EW107" i="2" s="1"/>
  <c r="CR208" i="2"/>
  <c r="CR214" i="2" s="1"/>
  <c r="CR223" i="2" s="1"/>
  <c r="CR123" i="2"/>
  <c r="CR99" i="2"/>
  <c r="DB208" i="2"/>
  <c r="DB214" i="2" s="1"/>
  <c r="DB223" i="2" s="1"/>
  <c r="DB123" i="2"/>
  <c r="DB99" i="2"/>
  <c r="AH201" i="2"/>
  <c r="AH184" i="2"/>
  <c r="AH177" i="2"/>
  <c r="AH179" i="2" s="1"/>
  <c r="AH180" i="2" s="1"/>
  <c r="AH146" i="2"/>
  <c r="AH148" i="2"/>
  <c r="AH150" i="2"/>
  <c r="AH111" i="2"/>
  <c r="AH100" i="2"/>
  <c r="AH103" i="2"/>
  <c r="AH105" i="2"/>
  <c r="AH107" i="2" s="1"/>
  <c r="AH108" i="2"/>
  <c r="AU195" i="2"/>
  <c r="AU224" i="2" s="1"/>
  <c r="AU186" i="2"/>
  <c r="AU188" i="2"/>
  <c r="AU190" i="2"/>
  <c r="AU194" i="2"/>
  <c r="AU192" i="2"/>
  <c r="AM142" i="2"/>
  <c r="AM144" i="2" s="1"/>
  <c r="FU309" i="2"/>
  <c r="FU170" i="2"/>
  <c r="FU175" i="2" s="1"/>
  <c r="FU221" i="2" s="1"/>
  <c r="ES309" i="2"/>
  <c r="ES170" i="2"/>
  <c r="ES175" i="2" s="1"/>
  <c r="ES221" i="2" s="1"/>
  <c r="AM309" i="2"/>
  <c r="AM170" i="2"/>
  <c r="AM175" i="2" s="1"/>
  <c r="AM221" i="2" s="1"/>
  <c r="CL201" i="2"/>
  <c r="CL177" i="2"/>
  <c r="CL179" i="2" s="1"/>
  <c r="CL180" i="2" s="1"/>
  <c r="CL184" i="2"/>
  <c r="CL146" i="2"/>
  <c r="CL108" i="2"/>
  <c r="CL100" i="2"/>
  <c r="CL103" i="2"/>
  <c r="CL111" i="2"/>
  <c r="CL105" i="2"/>
  <c r="CL107" i="2" s="1"/>
  <c r="FV114" i="2"/>
  <c r="FV117" i="2"/>
  <c r="CU117" i="2"/>
  <c r="CU114" i="2"/>
  <c r="BQ201" i="2"/>
  <c r="BQ184" i="2"/>
  <c r="BQ146" i="2"/>
  <c r="BQ150" i="2" s="1"/>
  <c r="BQ148" i="2"/>
  <c r="BQ177" i="2"/>
  <c r="BQ179" i="2" s="1"/>
  <c r="BQ180" i="2" s="1"/>
  <c r="BQ138" i="2"/>
  <c r="BQ142" i="2" s="1"/>
  <c r="BQ144" i="2" s="1"/>
  <c r="BQ111" i="2"/>
  <c r="BQ100" i="2"/>
  <c r="BQ103" i="2"/>
  <c r="BQ105" i="2"/>
  <c r="BQ107" i="2" s="1"/>
  <c r="BQ109" i="2" s="1"/>
  <c r="BQ119" i="2" s="1"/>
  <c r="BQ108" i="2"/>
  <c r="AU231" i="2"/>
  <c r="FD173" i="2"/>
  <c r="FT309" i="2"/>
  <c r="FT170" i="2"/>
  <c r="FT175" i="2" s="1"/>
  <c r="FT221" i="2" s="1"/>
  <c r="FT173" i="2"/>
  <c r="CZ309" i="2"/>
  <c r="CZ170" i="2"/>
  <c r="CZ175" i="2" s="1"/>
  <c r="CZ221" i="2" s="1"/>
  <c r="AF309" i="2"/>
  <c r="AF170" i="2"/>
  <c r="AF173" i="2"/>
  <c r="AQ309" i="2"/>
  <c r="AQ170" i="2"/>
  <c r="AQ175" i="2" s="1"/>
  <c r="AQ221" i="2" s="1"/>
  <c r="AQ173" i="2"/>
  <c r="CF309" i="2"/>
  <c r="CF170" i="2"/>
  <c r="CF175" i="2" s="1"/>
  <c r="CF221" i="2" s="1"/>
  <c r="DR309" i="2"/>
  <c r="DR170" i="2"/>
  <c r="DR175" i="2" s="1"/>
  <c r="DR221" i="2" s="1"/>
  <c r="AX309" i="2"/>
  <c r="AX170" i="2"/>
  <c r="AX175" i="2" s="1"/>
  <c r="AX221" i="2" s="1"/>
  <c r="DQ309" i="2"/>
  <c r="DQ170" i="2"/>
  <c r="DQ175" i="2" s="1"/>
  <c r="DQ221" i="2" s="1"/>
  <c r="AW309" i="2"/>
  <c r="AW170" i="2"/>
  <c r="AW175" i="2" s="1"/>
  <c r="AW221" i="2" s="1"/>
  <c r="FF173" i="2"/>
  <c r="F117" i="2"/>
  <c r="F114" i="2"/>
  <c r="CX201" i="2"/>
  <c r="CX177" i="2"/>
  <c r="CX179" i="2" s="1"/>
  <c r="CX180" i="2" s="1"/>
  <c r="CX184" i="2"/>
  <c r="CX150" i="2"/>
  <c r="CX146" i="2"/>
  <c r="CX148" i="2"/>
  <c r="CX108" i="2"/>
  <c r="CX111" i="2"/>
  <c r="CX105" i="2"/>
  <c r="CX107" i="2" s="1"/>
  <c r="CX109" i="2" s="1"/>
  <c r="CX119" i="2" s="1"/>
  <c r="CX100" i="2"/>
  <c r="CX103" i="2"/>
  <c r="R201" i="2"/>
  <c r="R177" i="2"/>
  <c r="R179" i="2" s="1"/>
  <c r="R180" i="2" s="1"/>
  <c r="R184" i="2"/>
  <c r="R146" i="2"/>
  <c r="R148" i="2"/>
  <c r="R150" i="2" s="1"/>
  <c r="R108" i="2"/>
  <c r="R100" i="2"/>
  <c r="R103" i="2"/>
  <c r="R111" i="2"/>
  <c r="R105" i="2"/>
  <c r="R107" i="2" s="1"/>
  <c r="FS201" i="2"/>
  <c r="FS152" i="2"/>
  <c r="FS154" i="2"/>
  <c r="FS156" i="2"/>
  <c r="FS177" i="2"/>
  <c r="FS179" i="2" s="1"/>
  <c r="FS180" i="2" s="1"/>
  <c r="FS150" i="2"/>
  <c r="FS108" i="2"/>
  <c r="FS111" i="2"/>
  <c r="FS184" i="2"/>
  <c r="FS148" i="2"/>
  <c r="FS100" i="2"/>
  <c r="FS103" i="2"/>
  <c r="FS105" i="2"/>
  <c r="FS107" i="2" s="1"/>
  <c r="ER184" i="2"/>
  <c r="ER177" i="2"/>
  <c r="ER179" i="2" s="1"/>
  <c r="ER180" i="2" s="1"/>
  <c r="ER201" i="2"/>
  <c r="ER148" i="2"/>
  <c r="ER150" i="2"/>
  <c r="ER152" i="2"/>
  <c r="ER154" i="2"/>
  <c r="ER156" i="2"/>
  <c r="ER108" i="2"/>
  <c r="ER105" i="2"/>
  <c r="ER107" i="2" s="1"/>
  <c r="ER111" i="2"/>
  <c r="ER100" i="2"/>
  <c r="ER103" i="2"/>
  <c r="BO201" i="2"/>
  <c r="BO184" i="2"/>
  <c r="BO146" i="2"/>
  <c r="BO150" i="2" s="1"/>
  <c r="BO148" i="2"/>
  <c r="BO108" i="2"/>
  <c r="BO111" i="2"/>
  <c r="BO177" i="2"/>
  <c r="BO179" i="2" s="1"/>
  <c r="BO180" i="2" s="1"/>
  <c r="BO100" i="2"/>
  <c r="BO103" i="2"/>
  <c r="BO105" i="2"/>
  <c r="BO107" i="2" s="1"/>
  <c r="BT201" i="2"/>
  <c r="BT177" i="2"/>
  <c r="BT179" i="2" s="1"/>
  <c r="BT180" i="2" s="1"/>
  <c r="BT156" i="2"/>
  <c r="BT148" i="2"/>
  <c r="BT150" i="2"/>
  <c r="BT184" i="2"/>
  <c r="BT152" i="2"/>
  <c r="BT154" i="2"/>
  <c r="BT103" i="2"/>
  <c r="BT105" i="2"/>
  <c r="BT107" i="2" s="1"/>
  <c r="BT109" i="2" s="1"/>
  <c r="BT119" i="2" s="1"/>
  <c r="BT108" i="2"/>
  <c r="BT100" i="2"/>
  <c r="BT111" i="2"/>
  <c r="DK201" i="2"/>
  <c r="DK184" i="2"/>
  <c r="DK146" i="2"/>
  <c r="DK150" i="2" s="1"/>
  <c r="DK148" i="2"/>
  <c r="DK108" i="2"/>
  <c r="DK111" i="2"/>
  <c r="DK177" i="2"/>
  <c r="DK179" i="2" s="1"/>
  <c r="DK180" i="2" s="1"/>
  <c r="DK100" i="2"/>
  <c r="DK103" i="2"/>
  <c r="DK105" i="2"/>
  <c r="DK107" i="2" s="1"/>
  <c r="CA201" i="2"/>
  <c r="CA184" i="2"/>
  <c r="CA152" i="2"/>
  <c r="CA154" i="2"/>
  <c r="CA156" i="2"/>
  <c r="CA177" i="2"/>
  <c r="CA179" i="2" s="1"/>
  <c r="CA180" i="2" s="1"/>
  <c r="CA150" i="2"/>
  <c r="CA108" i="2"/>
  <c r="CA111" i="2"/>
  <c r="CA148" i="2"/>
  <c r="CA100" i="2"/>
  <c r="CA103" i="2"/>
  <c r="CA105" i="2"/>
  <c r="CA107" i="2" s="1"/>
  <c r="W195" i="2"/>
  <c r="W224" i="2" s="1"/>
  <c r="W186" i="2"/>
  <c r="W188" i="2"/>
  <c r="W190" i="2"/>
  <c r="W194" i="2"/>
  <c r="W192" i="2"/>
  <c r="BD201" i="2"/>
  <c r="BD184" i="2"/>
  <c r="BD177" i="2"/>
  <c r="BD179" i="2" s="1"/>
  <c r="BD180" i="2" s="1"/>
  <c r="BD146" i="2"/>
  <c r="BD111" i="2"/>
  <c r="BD108" i="2"/>
  <c r="BD100" i="2"/>
  <c r="BD103" i="2"/>
  <c r="BD105" i="2"/>
  <c r="BD107" i="2" s="1"/>
  <c r="BP117" i="2"/>
  <c r="BP114" i="2"/>
  <c r="AG114" i="2"/>
  <c r="AG117" i="2"/>
  <c r="FU114" i="2"/>
  <c r="FU117" i="2"/>
  <c r="EL114" i="2"/>
  <c r="EL117" i="2"/>
  <c r="CQ114" i="2"/>
  <c r="CQ117" i="2"/>
  <c r="BH114" i="2"/>
  <c r="BH117" i="2"/>
  <c r="Y117" i="2"/>
  <c r="Y114" i="2"/>
  <c r="FM117" i="2"/>
  <c r="FM114" i="2"/>
  <c r="BW117" i="2"/>
  <c r="BW114" i="2"/>
  <c r="AM117" i="2"/>
  <c r="AM114" i="2"/>
  <c r="BX114" i="2"/>
  <c r="BX117" i="2"/>
  <c r="AC117" i="2"/>
  <c r="AC114" i="2"/>
  <c r="FQ117" i="2"/>
  <c r="FQ114" i="2"/>
  <c r="BW208" i="2"/>
  <c r="BW214" i="2" s="1"/>
  <c r="BW223" i="2" s="1"/>
  <c r="BW123" i="2"/>
  <c r="BW99" i="2"/>
  <c r="CP208" i="2"/>
  <c r="CP214" i="2" s="1"/>
  <c r="CP223" i="2" s="1"/>
  <c r="CP123" i="2"/>
  <c r="CP99" i="2"/>
  <c r="U201" i="2"/>
  <c r="U184" i="2"/>
  <c r="U148" i="2"/>
  <c r="U177" i="2"/>
  <c r="U179" i="2" s="1"/>
  <c r="U180" i="2" s="1"/>
  <c r="U138" i="2"/>
  <c r="U142" i="2" s="1"/>
  <c r="U144" i="2" s="1"/>
  <c r="U111" i="2"/>
  <c r="U100" i="2"/>
  <c r="U103" i="2"/>
  <c r="U105" i="2"/>
  <c r="U107" i="2" s="1"/>
  <c r="U108" i="2"/>
  <c r="EK201" i="2"/>
  <c r="EK184" i="2"/>
  <c r="EK177" i="2"/>
  <c r="EK179" i="2" s="1"/>
  <c r="EK180" i="2" s="1"/>
  <c r="EK146" i="2"/>
  <c r="EK111" i="2"/>
  <c r="EK100" i="2"/>
  <c r="EK103" i="2"/>
  <c r="EK105" i="2"/>
  <c r="EK107" i="2" s="1"/>
  <c r="EK109" i="2" s="1"/>
  <c r="EK119" i="2" s="1"/>
  <c r="EK108" i="2"/>
  <c r="CC201" i="2"/>
  <c r="CC184" i="2"/>
  <c r="CC177" i="2"/>
  <c r="CC179" i="2" s="1"/>
  <c r="CC180" i="2" s="1"/>
  <c r="CC148" i="2"/>
  <c r="CC138" i="2"/>
  <c r="CC142" i="2" s="1"/>
  <c r="CC144" i="2" s="1"/>
  <c r="CC111" i="2"/>
  <c r="CC108" i="2"/>
  <c r="CC100" i="2"/>
  <c r="CC103" i="2"/>
  <c r="CC105" i="2"/>
  <c r="CC107" i="2" s="1"/>
  <c r="CC109" i="2" s="1"/>
  <c r="CC119" i="2" s="1"/>
  <c r="AX201" i="2"/>
  <c r="AX177" i="2"/>
  <c r="AX179" i="2" s="1"/>
  <c r="AX180" i="2" s="1"/>
  <c r="AX148" i="2"/>
  <c r="AX111" i="2"/>
  <c r="AX184" i="2"/>
  <c r="AX108" i="2"/>
  <c r="AX105" i="2"/>
  <c r="AX107" i="2" s="1"/>
  <c r="AX109" i="2" s="1"/>
  <c r="AX119" i="2" s="1"/>
  <c r="AX100" i="2"/>
  <c r="AX103" i="2"/>
  <c r="AX138" i="2"/>
  <c r="AX142" i="2" s="1"/>
  <c r="AX144" i="2" s="1"/>
  <c r="EP201" i="2"/>
  <c r="EP184" i="2"/>
  <c r="EP177" i="2"/>
  <c r="EP179" i="2" s="1"/>
  <c r="EP180" i="2" s="1"/>
  <c r="EP148" i="2"/>
  <c r="EP150" i="2"/>
  <c r="EP152" i="2"/>
  <c r="EP154" i="2"/>
  <c r="EP111" i="2"/>
  <c r="EP105" i="2"/>
  <c r="EP107" i="2" s="1"/>
  <c r="EP108" i="2"/>
  <c r="EP156" i="2"/>
  <c r="EP103" i="2"/>
  <c r="EP100" i="2"/>
  <c r="BR309" i="2"/>
  <c r="BR170" i="2"/>
  <c r="BR175" i="2" s="1"/>
  <c r="BR221" i="2" s="1"/>
  <c r="BX309" i="2"/>
  <c r="BX170" i="2"/>
  <c r="BX175" i="2" s="1"/>
  <c r="BX221" i="2" s="1"/>
  <c r="FB201" i="2"/>
  <c r="FB177" i="2"/>
  <c r="FB179" i="2" s="1"/>
  <c r="FB180" i="2" s="1"/>
  <c r="FB184" i="2"/>
  <c r="FB148" i="2"/>
  <c r="FB111" i="2"/>
  <c r="FB105" i="2"/>
  <c r="FB107" i="2" s="1"/>
  <c r="FB109" i="2" s="1"/>
  <c r="FB119" i="2" s="1"/>
  <c r="FB108" i="2"/>
  <c r="FB100" i="2"/>
  <c r="FB138" i="2"/>
  <c r="FB142" i="2" s="1"/>
  <c r="FB144" i="2" s="1"/>
  <c r="FB103" i="2"/>
  <c r="EA195" i="2"/>
  <c r="EA224" i="2" s="1"/>
  <c r="EA186" i="2"/>
  <c r="EA188" i="2"/>
  <c r="EA190" i="2"/>
  <c r="EA192" i="2"/>
  <c r="EA194" i="2"/>
  <c r="D173" i="2"/>
  <c r="FZ173" i="2" s="1"/>
  <c r="AM173" i="2"/>
  <c r="BD142" i="2"/>
  <c r="BD144" i="2" s="1"/>
  <c r="BM142" i="2"/>
  <c r="BM144" i="2" s="1"/>
  <c r="BK142" i="2"/>
  <c r="BK144" i="2" s="1"/>
  <c r="EX309" i="2"/>
  <c r="EX170" i="2"/>
  <c r="EX175" i="2" s="1"/>
  <c r="EX221" i="2" s="1"/>
  <c r="CD309" i="2"/>
  <c r="CD170" i="2"/>
  <c r="CD175" i="2" s="1"/>
  <c r="CD221" i="2" s="1"/>
  <c r="J309" i="2"/>
  <c r="J170" i="2"/>
  <c r="J175" i="2" s="1"/>
  <c r="J221" i="2" s="1"/>
  <c r="DM309" i="2"/>
  <c r="DM170" i="2"/>
  <c r="DM175" i="2" s="1"/>
  <c r="DM221" i="2" s="1"/>
  <c r="AS309" i="2"/>
  <c r="AS170" i="2"/>
  <c r="AS175" i="2" s="1"/>
  <c r="AS221" i="2" s="1"/>
  <c r="AE309" i="2"/>
  <c r="AE170" i="2"/>
  <c r="AE175" i="2" s="1"/>
  <c r="AE221" i="2" s="1"/>
  <c r="S309" i="2"/>
  <c r="S170" i="2"/>
  <c r="S175" i="2" s="1"/>
  <c r="S221" i="2" s="1"/>
  <c r="EH309" i="2"/>
  <c r="EH170" i="2"/>
  <c r="EH175" i="2" s="1"/>
  <c r="EH221" i="2" s="1"/>
  <c r="EH173" i="2"/>
  <c r="BN309" i="2"/>
  <c r="BN170" i="2"/>
  <c r="BN175" i="2" s="1"/>
  <c r="BN221" i="2" s="1"/>
  <c r="CR309" i="2"/>
  <c r="CR170" i="2"/>
  <c r="CR175" i="2" s="1"/>
  <c r="CR221" i="2" s="1"/>
  <c r="FE309" i="2"/>
  <c r="FE170" i="2"/>
  <c r="FE175" i="2" s="1"/>
  <c r="FE221" i="2" s="1"/>
  <c r="BY309" i="2"/>
  <c r="BY170" i="2"/>
  <c r="BY175" i="2" s="1"/>
  <c r="BY221" i="2" s="1"/>
  <c r="E309" i="2"/>
  <c r="E170" i="2"/>
  <c r="E175" i="2" s="1"/>
  <c r="E221" i="2" s="1"/>
  <c r="FP309" i="2"/>
  <c r="FP170" i="2"/>
  <c r="FP175" i="2" s="1"/>
  <c r="FP221" i="2" s="1"/>
  <c r="CJ309" i="2"/>
  <c r="CJ170" i="2"/>
  <c r="CJ175" i="2" s="1"/>
  <c r="CJ221" i="2" s="1"/>
  <c r="P309" i="2"/>
  <c r="P170" i="2"/>
  <c r="P175" i="2" s="1"/>
  <c r="P221" i="2" s="1"/>
  <c r="DS309" i="2"/>
  <c r="DS170" i="2"/>
  <c r="DS175" i="2" s="1"/>
  <c r="DS221" i="2" s="1"/>
  <c r="AY309" i="2"/>
  <c r="AY170" i="2"/>
  <c r="AY175" i="2" s="1"/>
  <c r="AY221" i="2" s="1"/>
  <c r="FX309" i="2"/>
  <c r="FX170" i="2"/>
  <c r="FX175" i="2" s="1"/>
  <c r="FX221" i="2" s="1"/>
  <c r="DV173" i="2"/>
  <c r="FP201" i="2"/>
  <c r="FP184" i="2"/>
  <c r="FP177" i="2"/>
  <c r="FP179" i="2" s="1"/>
  <c r="FP180" i="2" s="1"/>
  <c r="FP148" i="2"/>
  <c r="FP146" i="2"/>
  <c r="FP150" i="2" s="1"/>
  <c r="FP108" i="2"/>
  <c r="FP138" i="2"/>
  <c r="FP142" i="2" s="1"/>
  <c r="FP144" i="2" s="1"/>
  <c r="FP105" i="2"/>
  <c r="FP107" i="2" s="1"/>
  <c r="FP109" i="2" s="1"/>
  <c r="FP119" i="2" s="1"/>
  <c r="FP111" i="2"/>
  <c r="FP100" i="2"/>
  <c r="FP103" i="2"/>
  <c r="FP140" i="2"/>
  <c r="AA201" i="2"/>
  <c r="AA177" i="2"/>
  <c r="AA179" i="2" s="1"/>
  <c r="AA180" i="2" s="1"/>
  <c r="AA184" i="2"/>
  <c r="AA146" i="2"/>
  <c r="AA108" i="2"/>
  <c r="AA111" i="2"/>
  <c r="AA100" i="2"/>
  <c r="AA103" i="2"/>
  <c r="AA105" i="2"/>
  <c r="AA107" i="2" s="1"/>
  <c r="CJ201" i="2"/>
  <c r="CJ177" i="2"/>
  <c r="CJ179" i="2" s="1"/>
  <c r="CJ180" i="2" s="1"/>
  <c r="CJ184" i="2"/>
  <c r="CJ148" i="2"/>
  <c r="CJ150" i="2" s="1"/>
  <c r="CJ146" i="2"/>
  <c r="CJ108" i="2"/>
  <c r="CJ138" i="2"/>
  <c r="CJ140" i="2"/>
  <c r="CJ105" i="2"/>
  <c r="CJ107" i="2" s="1"/>
  <c r="CJ109" i="2" s="1"/>
  <c r="CJ119" i="2" s="1"/>
  <c r="CJ100" i="2"/>
  <c r="CJ103" i="2"/>
  <c r="CJ111" i="2"/>
  <c r="EH201" i="2"/>
  <c r="EH177" i="2"/>
  <c r="EH179" i="2" s="1"/>
  <c r="EH180" i="2" s="1"/>
  <c r="EH184" i="2"/>
  <c r="EH108" i="2"/>
  <c r="EH148" i="2"/>
  <c r="EH100" i="2"/>
  <c r="EH103" i="2"/>
  <c r="EH105" i="2"/>
  <c r="EH107" i="2" s="1"/>
  <c r="EH111" i="2"/>
  <c r="AD201" i="2"/>
  <c r="AD177" i="2"/>
  <c r="AD179" i="2" s="1"/>
  <c r="AD180" i="2" s="1"/>
  <c r="AD184" i="2"/>
  <c r="AD146" i="2"/>
  <c r="AD108" i="2"/>
  <c r="AD111" i="2"/>
  <c r="AD100" i="2"/>
  <c r="AD103" i="2"/>
  <c r="AD105" i="2"/>
  <c r="AD107" i="2" s="1"/>
  <c r="BL201" i="2"/>
  <c r="BL177" i="2"/>
  <c r="BL179" i="2" s="1"/>
  <c r="BL180" i="2" s="1"/>
  <c r="BL184" i="2"/>
  <c r="BL148" i="2"/>
  <c r="BL108" i="2"/>
  <c r="BL138" i="2"/>
  <c r="BL140" i="2"/>
  <c r="BL100" i="2"/>
  <c r="BL105" i="2"/>
  <c r="BL107" i="2" s="1"/>
  <c r="BL109" i="2" s="1"/>
  <c r="BL119" i="2" s="1"/>
  <c r="BL103" i="2"/>
  <c r="BL111" i="2"/>
  <c r="T201" i="2"/>
  <c r="T184" i="2"/>
  <c r="T148" i="2"/>
  <c r="T177" i="2"/>
  <c r="T179" i="2" s="1"/>
  <c r="T180" i="2" s="1"/>
  <c r="T111" i="2"/>
  <c r="T100" i="2"/>
  <c r="T103" i="2"/>
  <c r="T105" i="2"/>
  <c r="T107" i="2" s="1"/>
  <c r="T109" i="2" s="1"/>
  <c r="T119" i="2" s="1"/>
  <c r="T108" i="2"/>
  <c r="BI201" i="2"/>
  <c r="BI177" i="2"/>
  <c r="BI179" i="2" s="1"/>
  <c r="BI180" i="2" s="1"/>
  <c r="BI148" i="2"/>
  <c r="BI184" i="2"/>
  <c r="BI105" i="2"/>
  <c r="BI107" i="2" s="1"/>
  <c r="BI109" i="2" s="1"/>
  <c r="BI119" i="2" s="1"/>
  <c r="BI138" i="2"/>
  <c r="BI142" i="2" s="1"/>
  <c r="BI144" i="2" s="1"/>
  <c r="BI108" i="2"/>
  <c r="BI100" i="2"/>
  <c r="BI103" i="2"/>
  <c r="BI111" i="2"/>
  <c r="EM309" i="2"/>
  <c r="EM170" i="2"/>
  <c r="EM175" i="2" s="1"/>
  <c r="EM221" i="2" s="1"/>
  <c r="BS309" i="2"/>
  <c r="BS170" i="2"/>
  <c r="BS175" i="2" s="1"/>
  <c r="BS221" i="2" s="1"/>
  <c r="DJ117" i="2"/>
  <c r="DJ114" i="2"/>
  <c r="BH208" i="2"/>
  <c r="BH214" i="2" s="1"/>
  <c r="BH223" i="2" s="1"/>
  <c r="BH123" i="2"/>
  <c r="BH99" i="2"/>
  <c r="W115" i="2"/>
  <c r="W118" i="2"/>
  <c r="CB117" i="2"/>
  <c r="CB114" i="2"/>
  <c r="AS114" i="2"/>
  <c r="AS117" i="2"/>
  <c r="FG117" i="2"/>
  <c r="FG114" i="2"/>
  <c r="EX114" i="2"/>
  <c r="EX117" i="2"/>
  <c r="DC114" i="2"/>
  <c r="DC117" i="2"/>
  <c r="BT114" i="2"/>
  <c r="BT117" i="2"/>
  <c r="AK117" i="2"/>
  <c r="AK114" i="2"/>
  <c r="AL117" i="2"/>
  <c r="AL114" i="2"/>
  <c r="DG117" i="2"/>
  <c r="DG114" i="2"/>
  <c r="BK117" i="2"/>
  <c r="BK114" i="2"/>
  <c r="CJ114" i="2"/>
  <c r="CJ117" i="2"/>
  <c r="AO117" i="2"/>
  <c r="AO114" i="2"/>
  <c r="BC201" i="2"/>
  <c r="BC184" i="2"/>
  <c r="BC177" i="2"/>
  <c r="BC179" i="2" s="1"/>
  <c r="BC180" i="2" s="1"/>
  <c r="BC146" i="2"/>
  <c r="BC150" i="2" s="1"/>
  <c r="BC148" i="2"/>
  <c r="BC108" i="2"/>
  <c r="BC111" i="2"/>
  <c r="BC100" i="2"/>
  <c r="BC103" i="2"/>
  <c r="BC105" i="2"/>
  <c r="BC107" i="2" s="1"/>
  <c r="BC109" i="2" s="1"/>
  <c r="BC119" i="2" s="1"/>
  <c r="CD208" i="2"/>
  <c r="CD214" i="2" s="1"/>
  <c r="CD223" i="2" s="1"/>
  <c r="CD123" i="2"/>
  <c r="CD99" i="2"/>
  <c r="AE201" i="2"/>
  <c r="AE184" i="2"/>
  <c r="AE177" i="2"/>
  <c r="AE179" i="2" s="1"/>
  <c r="AE180" i="2" s="1"/>
  <c r="AE108" i="2"/>
  <c r="AE111" i="2"/>
  <c r="AE148" i="2"/>
  <c r="AE100" i="2"/>
  <c r="AE103" i="2"/>
  <c r="AE105" i="2"/>
  <c r="AE107" i="2" s="1"/>
  <c r="AE109" i="2" s="1"/>
  <c r="AE119" i="2" s="1"/>
  <c r="AU115" i="2"/>
  <c r="AU118" i="2"/>
  <c r="EG201" i="2"/>
  <c r="EG184" i="2"/>
  <c r="EG177" i="2"/>
  <c r="EG179" i="2" s="1"/>
  <c r="EG180" i="2" s="1"/>
  <c r="EG108" i="2"/>
  <c r="EG148" i="2"/>
  <c r="EG111" i="2"/>
  <c r="EG100" i="2"/>
  <c r="EG103" i="2"/>
  <c r="EG105" i="2"/>
  <c r="EG107" i="2" s="1"/>
  <c r="BY201" i="2"/>
  <c r="BY177" i="2"/>
  <c r="BY179" i="2" s="1"/>
  <c r="BY180" i="2" s="1"/>
  <c r="BY184" i="2"/>
  <c r="BY108" i="2"/>
  <c r="BY111" i="2"/>
  <c r="BY148" i="2"/>
  <c r="BY100" i="2"/>
  <c r="BY103" i="2"/>
  <c r="BY105" i="2"/>
  <c r="BY107" i="2" s="1"/>
  <c r="BY109" i="2" s="1"/>
  <c r="BY119" i="2" s="1"/>
  <c r="AC201" i="2"/>
  <c r="AC177" i="2"/>
  <c r="AC179" i="2" s="1"/>
  <c r="AC180" i="2" s="1"/>
  <c r="AC184" i="2"/>
  <c r="AC146" i="2"/>
  <c r="AC108" i="2"/>
  <c r="AC111" i="2"/>
  <c r="AC100" i="2"/>
  <c r="AC103" i="2"/>
  <c r="AC105" i="2"/>
  <c r="AC107" i="2" s="1"/>
  <c r="AG309" i="2"/>
  <c r="AG170" i="2"/>
  <c r="AG175" i="2" s="1"/>
  <c r="AG221" i="2" s="1"/>
  <c r="EZ309" i="2"/>
  <c r="EZ170" i="2"/>
  <c r="BB309" i="2"/>
  <c r="BB173" i="2"/>
  <c r="BB170" i="2"/>
  <c r="DS201" i="2"/>
  <c r="DS177" i="2"/>
  <c r="DS179" i="2" s="1"/>
  <c r="DS180" i="2" s="1"/>
  <c r="DS184" i="2"/>
  <c r="DS148" i="2"/>
  <c r="DS150" i="2"/>
  <c r="DS105" i="2"/>
  <c r="DS107" i="2" s="1"/>
  <c r="DS109" i="2" s="1"/>
  <c r="DS119" i="2" s="1"/>
  <c r="DS146" i="2"/>
  <c r="DS108" i="2"/>
  <c r="DS111" i="2"/>
  <c r="DS140" i="2"/>
  <c r="DS142" i="2" s="1"/>
  <c r="DS144" i="2" s="1"/>
  <c r="DS100" i="2"/>
  <c r="DS103" i="2"/>
  <c r="BG309" i="2"/>
  <c r="BG170" i="2"/>
  <c r="BG175" i="2" s="1"/>
  <c r="BG221" i="2" s="1"/>
  <c r="BQ114" i="2"/>
  <c r="BQ117" i="2"/>
  <c r="Z117" i="2"/>
  <c r="Z114" i="2"/>
  <c r="DH114" i="2"/>
  <c r="DH117" i="2"/>
  <c r="BV201" i="2"/>
  <c r="BV177" i="2"/>
  <c r="BV179" i="2" s="1"/>
  <c r="BV180" i="2" s="1"/>
  <c r="BV146" i="2"/>
  <c r="BV184" i="2"/>
  <c r="BV111" i="2"/>
  <c r="BV108" i="2"/>
  <c r="BV105" i="2"/>
  <c r="BV107" i="2" s="1"/>
  <c r="BV109" i="2" s="1"/>
  <c r="BV119" i="2" s="1"/>
  <c r="BV103" i="2"/>
  <c r="BV100" i="2"/>
  <c r="W231" i="2"/>
  <c r="BE173" i="2"/>
  <c r="EZ173" i="2"/>
  <c r="L173" i="2"/>
  <c r="DD142" i="2"/>
  <c r="DD144" i="2" s="1"/>
  <c r="AR142" i="2"/>
  <c r="AR144" i="2" s="1"/>
  <c r="BQ140" i="2"/>
  <c r="FV173" i="2"/>
  <c r="AH173" i="2"/>
  <c r="CX142" i="2"/>
  <c r="CX144" i="2" s="1"/>
  <c r="FG140" i="2"/>
  <c r="BA142" i="2"/>
  <c r="BA144" i="2" s="1"/>
  <c r="AY142" i="2"/>
  <c r="AY144" i="2" s="1"/>
  <c r="FH309" i="2"/>
  <c r="FH170" i="2"/>
  <c r="FH175" i="2" s="1"/>
  <c r="FH221" i="2" s="1"/>
  <c r="FH173" i="2"/>
  <c r="CN309" i="2"/>
  <c r="CN170" i="2"/>
  <c r="CN175" i="2" s="1"/>
  <c r="CN221" i="2" s="1"/>
  <c r="T309" i="2"/>
  <c r="T170" i="2"/>
  <c r="T175" i="2" s="1"/>
  <c r="T221" i="2" s="1"/>
  <c r="T173" i="2"/>
  <c r="G309" i="2"/>
  <c r="G170" i="2"/>
  <c r="G175" i="2" s="1"/>
  <c r="G221" i="2" s="1"/>
  <c r="EB309" i="2"/>
  <c r="EB170" i="2"/>
  <c r="EB175" i="2" s="1"/>
  <c r="EB221" i="2" s="1"/>
  <c r="DF309" i="2"/>
  <c r="DF170" i="2"/>
  <c r="DF175" i="2" s="1"/>
  <c r="DF221" i="2" s="1"/>
  <c r="AL309" i="2"/>
  <c r="AL170" i="2"/>
  <c r="AL175" i="2" s="1"/>
  <c r="AL221" i="2" s="1"/>
  <c r="DE309" i="2"/>
  <c r="DE170" i="2"/>
  <c r="DE175" i="2" s="1"/>
  <c r="DE221" i="2" s="1"/>
  <c r="AK309" i="2"/>
  <c r="AK170" i="2"/>
  <c r="AK175" i="2" s="1"/>
  <c r="AK221" i="2" s="1"/>
  <c r="J142" i="2"/>
  <c r="J144" i="2" s="1"/>
  <c r="DJ173" i="2"/>
  <c r="BS208" i="2"/>
  <c r="BS214" i="2" s="1"/>
  <c r="BS223" i="2" s="1"/>
  <c r="BS123" i="2"/>
  <c r="BS99" i="2"/>
  <c r="FL201" i="2"/>
  <c r="FL184" i="2"/>
  <c r="FL177" i="2"/>
  <c r="FL179" i="2" s="1"/>
  <c r="FL180" i="2" s="1"/>
  <c r="FL146" i="2"/>
  <c r="FL103" i="2"/>
  <c r="FL105" i="2"/>
  <c r="FL107" i="2" s="1"/>
  <c r="FL108" i="2"/>
  <c r="FL100" i="2"/>
  <c r="FL111" i="2"/>
  <c r="CZ201" i="2"/>
  <c r="CZ184" i="2"/>
  <c r="CZ177" i="2"/>
  <c r="CZ179" i="2" s="1"/>
  <c r="CZ180" i="2" s="1"/>
  <c r="CZ146" i="2"/>
  <c r="CZ148" i="2"/>
  <c r="CZ105" i="2"/>
  <c r="CZ107" i="2" s="1"/>
  <c r="CZ109" i="2" s="1"/>
  <c r="CZ119" i="2" s="1"/>
  <c r="CZ111" i="2"/>
  <c r="CZ150" i="2"/>
  <c r="CZ108" i="2"/>
  <c r="CZ100" i="2"/>
  <c r="CZ103" i="2"/>
  <c r="EN208" i="2"/>
  <c r="EN214" i="2" s="1"/>
  <c r="EN223" i="2" s="1"/>
  <c r="EN123" i="2"/>
  <c r="EN99" i="2"/>
  <c r="AP114" i="2"/>
  <c r="AP117" i="2"/>
  <c r="EC201" i="2"/>
  <c r="EC177" i="2"/>
  <c r="EC179" i="2" s="1"/>
  <c r="EC180" i="2" s="1"/>
  <c r="EC148" i="2"/>
  <c r="EC184" i="2"/>
  <c r="EC150" i="2"/>
  <c r="EC152" i="2"/>
  <c r="EC154" i="2"/>
  <c r="EC156" i="2"/>
  <c r="EC105" i="2"/>
  <c r="EC107" i="2" s="1"/>
  <c r="EC108" i="2"/>
  <c r="EC100" i="2"/>
  <c r="EC103" i="2"/>
  <c r="EC111" i="2"/>
  <c r="O201" i="2"/>
  <c r="O177" i="2"/>
  <c r="O179" i="2" s="1"/>
  <c r="O180" i="2" s="1"/>
  <c r="O184" i="2"/>
  <c r="O146" i="2"/>
  <c r="O111" i="2"/>
  <c r="O100" i="2"/>
  <c r="O108" i="2"/>
  <c r="O103" i="2"/>
  <c r="O105" i="2"/>
  <c r="O107" i="2" s="1"/>
  <c r="O109" i="2" s="1"/>
  <c r="O119" i="2" s="1"/>
  <c r="W109" i="2"/>
  <c r="W119" i="2" s="1"/>
  <c r="BJ201" i="2"/>
  <c r="BJ177" i="2"/>
  <c r="BJ179" i="2" s="1"/>
  <c r="BJ180" i="2" s="1"/>
  <c r="BJ146" i="2"/>
  <c r="BJ184" i="2"/>
  <c r="BJ111" i="2"/>
  <c r="BJ108" i="2"/>
  <c r="BJ105" i="2"/>
  <c r="BJ107" i="2" s="1"/>
  <c r="BJ103" i="2"/>
  <c r="BJ100" i="2"/>
  <c r="CN117" i="2"/>
  <c r="CN114" i="2"/>
  <c r="BE114" i="2"/>
  <c r="BE117" i="2"/>
  <c r="V114" i="2"/>
  <c r="V117" i="2"/>
  <c r="FJ114" i="2"/>
  <c r="FJ117" i="2"/>
  <c r="DO114" i="2"/>
  <c r="DO117" i="2"/>
  <c r="CF114" i="2"/>
  <c r="CF117" i="2"/>
  <c r="AW117" i="2"/>
  <c r="AW114" i="2"/>
  <c r="CT117" i="2"/>
  <c r="CT114" i="2"/>
  <c r="EE117" i="2"/>
  <c r="EE114" i="2"/>
  <c r="CI117" i="2"/>
  <c r="CI114" i="2"/>
  <c r="CV114" i="2"/>
  <c r="CV117" i="2"/>
  <c r="BA117" i="2"/>
  <c r="BA114" i="2"/>
  <c r="CN201" i="2"/>
  <c r="CN184" i="2"/>
  <c r="CN177" i="2"/>
  <c r="CN179" i="2" s="1"/>
  <c r="CN180" i="2" s="1"/>
  <c r="CN146" i="2"/>
  <c r="CN105" i="2"/>
  <c r="CN107" i="2" s="1"/>
  <c r="CN109" i="2" s="1"/>
  <c r="CN119" i="2" s="1"/>
  <c r="CN111" i="2"/>
  <c r="CN100" i="2"/>
  <c r="CN103" i="2"/>
  <c r="CN108" i="2"/>
  <c r="BR201" i="2"/>
  <c r="BR184" i="2"/>
  <c r="BR177" i="2"/>
  <c r="BR179" i="2" s="1"/>
  <c r="BR180" i="2" s="1"/>
  <c r="BR146" i="2"/>
  <c r="BR111" i="2"/>
  <c r="BR100" i="2"/>
  <c r="BR103" i="2"/>
  <c r="BR105" i="2"/>
  <c r="BR107" i="2" s="1"/>
  <c r="BR109" i="2" s="1"/>
  <c r="BR119" i="2" s="1"/>
  <c r="BR108" i="2"/>
  <c r="V201" i="2"/>
  <c r="V184" i="2"/>
  <c r="V177" i="2"/>
  <c r="V179" i="2" s="1"/>
  <c r="V180" i="2" s="1"/>
  <c r="V148" i="2"/>
  <c r="V111" i="2"/>
  <c r="V100" i="2"/>
  <c r="V103" i="2"/>
  <c r="V105" i="2"/>
  <c r="V107" i="2" s="1"/>
  <c r="V109" i="2" s="1"/>
  <c r="V119" i="2" s="1"/>
  <c r="V108" i="2"/>
  <c r="CT201" i="2"/>
  <c r="CT177" i="2"/>
  <c r="CT179" i="2" s="1"/>
  <c r="CT180" i="2" s="1"/>
  <c r="CT148" i="2"/>
  <c r="CT111" i="2"/>
  <c r="CT105" i="2"/>
  <c r="CT107" i="2" s="1"/>
  <c r="CT109" i="2" s="1"/>
  <c r="CT119" i="2" s="1"/>
  <c r="CT108" i="2"/>
  <c r="CT138" i="2"/>
  <c r="CT142" i="2" s="1"/>
  <c r="CT144" i="2" s="1"/>
  <c r="CT103" i="2"/>
  <c r="CT100" i="2"/>
  <c r="CT184" i="2"/>
  <c r="AU109" i="2"/>
  <c r="AU119" i="2" s="1"/>
  <c r="Z201" i="2"/>
  <c r="Z177" i="2"/>
  <c r="Z179" i="2" s="1"/>
  <c r="Z180" i="2" s="1"/>
  <c r="Z148" i="2"/>
  <c r="Z150" i="2"/>
  <c r="Z184" i="2"/>
  <c r="Z152" i="2"/>
  <c r="Z154" i="2"/>
  <c r="Z111" i="2"/>
  <c r="Z156" i="2"/>
  <c r="Z108" i="2"/>
  <c r="Z105" i="2"/>
  <c r="Z107" i="2" s="1"/>
  <c r="Z109" i="2" s="1"/>
  <c r="Z119" i="2" s="1"/>
  <c r="Z103" i="2"/>
  <c r="Z100" i="2"/>
  <c r="AO120" i="2" l="1"/>
  <c r="CV118" i="2"/>
  <c r="CV120" i="2" s="1"/>
  <c r="CV115" i="2"/>
  <c r="O203" i="2"/>
  <c r="O264" i="2"/>
  <c r="CZ194" i="2"/>
  <c r="CZ188" i="2"/>
  <c r="BT120" i="2"/>
  <c r="BI115" i="2"/>
  <c r="BI118" i="2"/>
  <c r="CJ142" i="2"/>
  <c r="CJ144" i="2" s="1"/>
  <c r="AA188" i="2"/>
  <c r="AA190" i="2"/>
  <c r="AA192" i="2"/>
  <c r="AA194" i="2"/>
  <c r="AA195" i="2"/>
  <c r="AA224" i="2" s="1"/>
  <c r="AA186" i="2"/>
  <c r="FB264" i="2"/>
  <c r="FB203" i="2"/>
  <c r="CC194" i="2"/>
  <c r="CC195" i="2"/>
  <c r="CC224" i="2" s="1"/>
  <c r="CC186" i="2"/>
  <c r="CC188" i="2"/>
  <c r="CC192" i="2"/>
  <c r="CC190" i="2"/>
  <c r="BT264" i="2"/>
  <c r="BT203" i="2"/>
  <c r="CX115" i="2"/>
  <c r="CX118" i="2"/>
  <c r="CX120" i="2" s="1"/>
  <c r="AH109" i="2"/>
  <c r="AH119" i="2" s="1"/>
  <c r="AH203" i="2"/>
  <c r="AH264" i="2"/>
  <c r="Y203" i="2"/>
  <c r="Y264" i="2"/>
  <c r="FA186" i="2"/>
  <c r="FA188" i="2"/>
  <c r="FA190" i="2"/>
  <c r="FA192" i="2"/>
  <c r="FA194" i="2"/>
  <c r="FA195" i="2"/>
  <c r="FA224" i="2" s="1"/>
  <c r="FH195" i="2"/>
  <c r="FH224" i="2" s="1"/>
  <c r="FH186" i="2"/>
  <c r="FH190" i="2"/>
  <c r="FH194" i="2"/>
  <c r="FH188" i="2"/>
  <c r="FH192" i="2"/>
  <c r="AM118" i="2"/>
  <c r="AM115" i="2"/>
  <c r="M188" i="2"/>
  <c r="M194" i="2"/>
  <c r="CE201" i="2"/>
  <c r="CE184" i="2"/>
  <c r="CE177" i="2"/>
  <c r="CE179" i="2" s="1"/>
  <c r="CE180" i="2" s="1"/>
  <c r="CE148" i="2"/>
  <c r="CE108" i="2"/>
  <c r="CE111" i="2"/>
  <c r="CE103" i="2"/>
  <c r="CE105" i="2"/>
  <c r="CE107" i="2" s="1"/>
  <c r="CE109" i="2" s="1"/>
  <c r="CE119" i="2" s="1"/>
  <c r="CE100" i="2"/>
  <c r="CE138" i="2"/>
  <c r="CE142" i="2" s="1"/>
  <c r="CE144" i="2" s="1"/>
  <c r="CE140" i="2"/>
  <c r="CI203" i="2"/>
  <c r="CI264" i="2"/>
  <c r="DG188" i="2"/>
  <c r="DG190" i="2"/>
  <c r="DG192" i="2"/>
  <c r="DG194" i="2"/>
  <c r="DG195" i="2"/>
  <c r="DG224" i="2" s="1"/>
  <c r="DG186" i="2"/>
  <c r="AT109" i="2"/>
  <c r="AT119" i="2" s="1"/>
  <c r="AT203" i="2"/>
  <c r="AT264" i="2"/>
  <c r="FC203" i="2"/>
  <c r="FC264" i="2"/>
  <c r="DX175" i="2"/>
  <c r="DX221" i="2" s="1"/>
  <c r="DQ186" i="2"/>
  <c r="DQ188" i="2"/>
  <c r="DQ190" i="2"/>
  <c r="DQ192" i="2"/>
  <c r="DQ194" i="2"/>
  <c r="DQ195" i="2"/>
  <c r="DQ224" i="2" s="1"/>
  <c r="EB201" i="2"/>
  <c r="EB184" i="2"/>
  <c r="EB177" i="2"/>
  <c r="EB179" i="2" s="1"/>
  <c r="EB180" i="2" s="1"/>
  <c r="EB146" i="2"/>
  <c r="EB150" i="2" s="1"/>
  <c r="EB148" i="2"/>
  <c r="EB140" i="2"/>
  <c r="EB111" i="2"/>
  <c r="EB103" i="2"/>
  <c r="EB108" i="2"/>
  <c r="EB105" i="2"/>
  <c r="EB107" i="2" s="1"/>
  <c r="EB109" i="2" s="1"/>
  <c r="EB119" i="2" s="1"/>
  <c r="EB100" i="2"/>
  <c r="EB138" i="2"/>
  <c r="EB142" i="2" s="1"/>
  <c r="EB144" i="2" s="1"/>
  <c r="BI120" i="2"/>
  <c r="DV175" i="2"/>
  <c r="DV221" i="2" s="1"/>
  <c r="FU264" i="2"/>
  <c r="FU203" i="2"/>
  <c r="N190" i="2"/>
  <c r="N192" i="2"/>
  <c r="N195" i="2"/>
  <c r="N224" i="2" s="1"/>
  <c r="N186" i="2"/>
  <c r="N194" i="2"/>
  <c r="N188" i="2"/>
  <c r="K120" i="2"/>
  <c r="CF195" i="2"/>
  <c r="CF224" i="2" s="1"/>
  <c r="CF188" i="2"/>
  <c r="CF190" i="2"/>
  <c r="CF186" i="2"/>
  <c r="CF194" i="2"/>
  <c r="CF192" i="2"/>
  <c r="D264" i="2"/>
  <c r="D203" i="2"/>
  <c r="AJ115" i="2"/>
  <c r="AJ118" i="2"/>
  <c r="DX195" i="2"/>
  <c r="DX224" i="2" s="1"/>
  <c r="DX186" i="2"/>
  <c r="DX192" i="2"/>
  <c r="DX190" i="2"/>
  <c r="DX194" i="2"/>
  <c r="DX188" i="2"/>
  <c r="FQ194" i="2"/>
  <c r="FQ188" i="2"/>
  <c r="DR115" i="2"/>
  <c r="DR120" i="2" s="1"/>
  <c r="DR118" i="2"/>
  <c r="BY120" i="2"/>
  <c r="EO186" i="2"/>
  <c r="EO188" i="2"/>
  <c r="EO190" i="2"/>
  <c r="EO192" i="2"/>
  <c r="EO194" i="2"/>
  <c r="EO195" i="2"/>
  <c r="EO224" i="2" s="1"/>
  <c r="F109" i="2"/>
  <c r="F119" i="2" s="1"/>
  <c r="CT264" i="2"/>
  <c r="CT203" i="2"/>
  <c r="ES264" i="2"/>
  <c r="ES203" i="2"/>
  <c r="FU194" i="2"/>
  <c r="FU188" i="2"/>
  <c r="V186" i="2"/>
  <c r="V188" i="2"/>
  <c r="V194" i="2"/>
  <c r="V192" i="2"/>
  <c r="V195" i="2"/>
  <c r="V224" i="2" s="1"/>
  <c r="V190" i="2"/>
  <c r="BJ115" i="2"/>
  <c r="BJ118" i="2"/>
  <c r="EC115" i="2"/>
  <c r="EC118" i="2"/>
  <c r="CZ203" i="2"/>
  <c r="CZ264" i="2"/>
  <c r="AC190" i="2"/>
  <c r="AC192" i="2"/>
  <c r="AC194" i="2"/>
  <c r="AC195" i="2"/>
  <c r="AC224" i="2" s="1"/>
  <c r="AC188" i="2"/>
  <c r="AC186" i="2"/>
  <c r="BC118" i="2"/>
  <c r="BC115" i="2"/>
  <c r="BL142" i="2"/>
  <c r="BL144" i="2" s="1"/>
  <c r="AA109" i="2"/>
  <c r="AA119" i="2" s="1"/>
  <c r="CC203" i="2"/>
  <c r="CC264" i="2"/>
  <c r="FM120" i="2"/>
  <c r="DK118" i="2"/>
  <c r="DK115" i="2"/>
  <c r="DK120" i="2" s="1"/>
  <c r="BO109" i="2"/>
  <c r="BO119" i="2" s="1"/>
  <c r="BO194" i="2"/>
  <c r="BO188" i="2"/>
  <c r="DB201" i="2"/>
  <c r="DB184" i="2"/>
  <c r="DB177" i="2"/>
  <c r="DB179" i="2" s="1"/>
  <c r="DB180" i="2" s="1"/>
  <c r="DB154" i="2"/>
  <c r="DB156" i="2"/>
  <c r="DB148" i="2"/>
  <c r="DB150" i="2"/>
  <c r="DB111" i="2"/>
  <c r="DB152" i="2"/>
  <c r="DB100" i="2"/>
  <c r="DB105" i="2"/>
  <c r="DB107" i="2" s="1"/>
  <c r="DB103" i="2"/>
  <c r="DB108" i="2"/>
  <c r="Y115" i="2"/>
  <c r="Y118" i="2"/>
  <c r="FA115" i="2"/>
  <c r="FA118" i="2"/>
  <c r="FH264" i="2"/>
  <c r="FH203" i="2"/>
  <c r="AM203" i="2"/>
  <c r="AM264" i="2"/>
  <c r="ES115" i="2"/>
  <c r="ES118" i="2"/>
  <c r="ES120" i="2"/>
  <c r="AR120" i="2"/>
  <c r="CS109" i="2"/>
  <c r="CS119" i="2" s="1"/>
  <c r="AN109" i="2"/>
  <c r="AN119" i="2" s="1"/>
  <c r="AN203" i="2"/>
  <c r="AN264" i="2"/>
  <c r="ED115" i="2"/>
  <c r="ED118" i="2"/>
  <c r="FI194" i="2"/>
  <c r="FI188" i="2"/>
  <c r="CI118" i="2"/>
  <c r="CI115" i="2"/>
  <c r="CI120" i="2" s="1"/>
  <c r="DA175" i="2"/>
  <c r="DA221" i="2" s="1"/>
  <c r="AL115" i="2"/>
  <c r="AL118" i="2"/>
  <c r="EL201" i="2"/>
  <c r="EL184" i="2"/>
  <c r="EL177" i="2"/>
  <c r="EL179" i="2" s="1"/>
  <c r="EL180" i="2" s="1"/>
  <c r="EL146" i="2"/>
  <c r="EL148" i="2"/>
  <c r="EL150" i="2" s="1"/>
  <c r="EL111" i="2"/>
  <c r="EL100" i="2"/>
  <c r="EL103" i="2"/>
  <c r="EL105" i="2"/>
  <c r="EL107" i="2" s="1"/>
  <c r="EL108" i="2"/>
  <c r="EL140" i="2"/>
  <c r="EL138" i="2"/>
  <c r="L188" i="2"/>
  <c r="L194" i="2"/>
  <c r="FM109" i="2"/>
  <c r="FM119" i="2" s="1"/>
  <c r="BK109" i="2"/>
  <c r="BK119" i="2" s="1"/>
  <c r="EA120" i="2"/>
  <c r="CK190" i="2"/>
  <c r="CK192" i="2"/>
  <c r="CK194" i="2"/>
  <c r="CK195" i="2"/>
  <c r="CK224" i="2" s="1"/>
  <c r="CK186" i="2"/>
  <c r="CK188" i="2"/>
  <c r="CO109" i="2"/>
  <c r="CO119" i="2" s="1"/>
  <c r="CO194" i="2"/>
  <c r="CO195" i="2"/>
  <c r="CO224" i="2" s="1"/>
  <c r="CO186" i="2"/>
  <c r="CO188" i="2"/>
  <c r="CO190" i="2"/>
  <c r="CO192" i="2"/>
  <c r="CY192" i="2"/>
  <c r="CY194" i="2"/>
  <c r="CY195" i="2"/>
  <c r="CY224" i="2" s="1"/>
  <c r="CY186" i="2"/>
  <c r="CY188" i="2"/>
  <c r="CY190" i="2"/>
  <c r="DD109" i="2"/>
  <c r="DD119" i="2" s="1"/>
  <c r="I109" i="2"/>
  <c r="I119" i="2" s="1"/>
  <c r="I120" i="2" s="1"/>
  <c r="H118" i="2"/>
  <c r="H115" i="2"/>
  <c r="EI175" i="2"/>
  <c r="EI221" i="2" s="1"/>
  <c r="BF118" i="2"/>
  <c r="BF115" i="2"/>
  <c r="D118" i="2"/>
  <c r="D115" i="2"/>
  <c r="D120" i="2" s="1"/>
  <c r="FG118" i="2"/>
  <c r="FG115" i="2"/>
  <c r="FG120" i="2" s="1"/>
  <c r="DX203" i="2"/>
  <c r="DX264" i="2"/>
  <c r="FQ109" i="2"/>
  <c r="FQ119" i="2" s="1"/>
  <c r="FQ203" i="2"/>
  <c r="FQ264" i="2"/>
  <c r="P118" i="2"/>
  <c r="P115" i="2"/>
  <c r="AK109" i="2"/>
  <c r="AK119" i="2" s="1"/>
  <c r="EO115" i="2"/>
  <c r="EO120" i="2" s="1"/>
  <c r="EO118" i="2"/>
  <c r="EO203" i="2"/>
  <c r="EO264" i="2"/>
  <c r="AR118" i="2"/>
  <c r="AR115" i="2"/>
  <c r="F264" i="2"/>
  <c r="F203" i="2"/>
  <c r="DJ194" i="2"/>
  <c r="DJ188" i="2"/>
  <c r="EV195" i="2"/>
  <c r="EV224" i="2" s="1"/>
  <c r="EV186" i="2"/>
  <c r="EV192" i="2"/>
  <c r="EV190" i="2"/>
  <c r="EV188" i="2"/>
  <c r="EV194" i="2"/>
  <c r="FZ88" i="2"/>
  <c r="GB88" i="2" s="1"/>
  <c r="C94" i="2"/>
  <c r="CH195" i="2"/>
  <c r="CH224" i="2" s="1"/>
  <c r="CH190" i="2"/>
  <c r="CH192" i="2"/>
  <c r="CH186" i="2"/>
  <c r="CH194" i="2"/>
  <c r="CH188" i="2"/>
  <c r="DW118" i="2"/>
  <c r="DW115" i="2"/>
  <c r="DM118" i="2"/>
  <c r="DM115" i="2"/>
  <c r="FG203" i="2"/>
  <c r="FG264" i="2"/>
  <c r="Z190" i="2"/>
  <c r="Z192" i="2"/>
  <c r="Z188" i="2"/>
  <c r="Z195" i="2"/>
  <c r="Z224" i="2" s="1"/>
  <c r="Z194" i="2"/>
  <c r="Z186" i="2"/>
  <c r="V203" i="2"/>
  <c r="V264" i="2"/>
  <c r="EC203" i="2"/>
  <c r="EC264" i="2"/>
  <c r="DS188" i="2"/>
  <c r="DS194" i="2"/>
  <c r="AC109" i="2"/>
  <c r="AC119" i="2" s="1"/>
  <c r="DC120" i="2"/>
  <c r="BI264" i="2"/>
  <c r="BI203" i="2"/>
  <c r="AD194" i="2"/>
  <c r="AD195" i="2"/>
  <c r="AD224" i="2" s="1"/>
  <c r="AD188" i="2"/>
  <c r="AD192" i="2"/>
  <c r="AD186" i="2"/>
  <c r="AD190" i="2"/>
  <c r="AA203" i="2"/>
  <c r="AA264" i="2"/>
  <c r="AX195" i="2"/>
  <c r="AX224" i="2" s="1"/>
  <c r="AX190" i="2"/>
  <c r="AX192" i="2"/>
  <c r="AX188" i="2"/>
  <c r="AX186" i="2"/>
  <c r="AX194" i="2"/>
  <c r="EK194" i="2"/>
  <c r="EK195" i="2"/>
  <c r="EK224" i="2" s="1"/>
  <c r="EK186" i="2"/>
  <c r="EK188" i="2"/>
  <c r="EK190" i="2"/>
  <c r="EK192" i="2"/>
  <c r="CA109" i="2"/>
  <c r="CA119" i="2" s="1"/>
  <c r="CA192" i="2"/>
  <c r="CA194" i="2"/>
  <c r="CA195" i="2"/>
  <c r="CA224" i="2" s="1"/>
  <c r="CA186" i="2"/>
  <c r="CA188" i="2"/>
  <c r="CA190" i="2"/>
  <c r="BO264" i="2"/>
  <c r="BO203" i="2"/>
  <c r="ER264" i="2"/>
  <c r="ER203" i="2"/>
  <c r="CL194" i="2"/>
  <c r="CL195" i="2"/>
  <c r="CL224" i="2" s="1"/>
  <c r="CL190" i="2"/>
  <c r="CL188" i="2"/>
  <c r="CL192" i="2"/>
  <c r="CL186" i="2"/>
  <c r="EW118" i="2"/>
  <c r="EW115" i="2"/>
  <c r="FA203" i="2"/>
  <c r="FA264" i="2"/>
  <c r="CM109" i="2"/>
  <c r="CM119" i="2" s="1"/>
  <c r="CM194" i="2"/>
  <c r="CM188" i="2"/>
  <c r="ET175" i="2"/>
  <c r="ET221" i="2" s="1"/>
  <c r="DY118" i="2"/>
  <c r="DY115" i="2"/>
  <c r="CH264" i="2"/>
  <c r="CH203" i="2"/>
  <c r="FI109" i="2"/>
  <c r="FI119" i="2" s="1"/>
  <c r="FI264" i="2"/>
  <c r="FI203" i="2"/>
  <c r="X120" i="2"/>
  <c r="DH109" i="2"/>
  <c r="DH119" i="2" s="1"/>
  <c r="BP118" i="2"/>
  <c r="BP115" i="2"/>
  <c r="DG264" i="2"/>
  <c r="DG203" i="2"/>
  <c r="AU120" i="2"/>
  <c r="FT264" i="2"/>
  <c r="FT203" i="2"/>
  <c r="BU186" i="2"/>
  <c r="BU188" i="2"/>
  <c r="BU190" i="2"/>
  <c r="BU192" i="2"/>
  <c r="BU194" i="2"/>
  <c r="BU195" i="2"/>
  <c r="BU224" i="2" s="1"/>
  <c r="BK188" i="2"/>
  <c r="BK194" i="2"/>
  <c r="BG201" i="2"/>
  <c r="BG184" i="2"/>
  <c r="BG177" i="2"/>
  <c r="BG179" i="2" s="1"/>
  <c r="BG180" i="2" s="1"/>
  <c r="BG146" i="2"/>
  <c r="BG148" i="2"/>
  <c r="BG150" i="2"/>
  <c r="BG108" i="2"/>
  <c r="BG111" i="2"/>
  <c r="BG103" i="2"/>
  <c r="BG105" i="2"/>
  <c r="BG107" i="2" s="1"/>
  <c r="BG109" i="2" s="1"/>
  <c r="BG119" i="2" s="1"/>
  <c r="BG100" i="2"/>
  <c r="BG140" i="2"/>
  <c r="BG138" i="2"/>
  <c r="BG142" i="2" s="1"/>
  <c r="BG144" i="2" s="1"/>
  <c r="BA194" i="2"/>
  <c r="BA188" i="2"/>
  <c r="BA186" i="2"/>
  <c r="BA190" i="2" s="1"/>
  <c r="BA192" i="2" s="1"/>
  <c r="EY188" i="2"/>
  <c r="EY194" i="2"/>
  <c r="CO203" i="2"/>
  <c r="CO264" i="2"/>
  <c r="CY264" i="2"/>
  <c r="CY203" i="2"/>
  <c r="DD115" i="2"/>
  <c r="DD120" i="2" s="1"/>
  <c r="DD118" i="2"/>
  <c r="I194" i="2"/>
  <c r="I188" i="2"/>
  <c r="S120" i="2"/>
  <c r="BF120" i="2"/>
  <c r="D142" i="2"/>
  <c r="D144" i="2" s="1"/>
  <c r="DU115" i="2"/>
  <c r="DU118" i="2"/>
  <c r="P109" i="2"/>
  <c r="P119" i="2" s="1"/>
  <c r="P192" i="2"/>
  <c r="P194" i="2"/>
  <c r="P186" i="2"/>
  <c r="P190" i="2"/>
  <c r="P195" i="2"/>
  <c r="P224" i="2" s="1"/>
  <c r="P188" i="2"/>
  <c r="DJ109" i="2"/>
  <c r="DJ119" i="2" s="1"/>
  <c r="EV264" i="2"/>
  <c r="EV203" i="2"/>
  <c r="Z115" i="2"/>
  <c r="Z118" i="2"/>
  <c r="DU264" i="2"/>
  <c r="DU203" i="2"/>
  <c r="BR186" i="2"/>
  <c r="BR188" i="2"/>
  <c r="BR194" i="2"/>
  <c r="BR195" i="2"/>
  <c r="BR224" i="2" s="1"/>
  <c r="BR192" i="2"/>
  <c r="BR190" i="2"/>
  <c r="BJ195" i="2"/>
  <c r="BJ224" i="2" s="1"/>
  <c r="BJ190" i="2"/>
  <c r="BJ192" i="2"/>
  <c r="BJ186" i="2"/>
  <c r="BJ194" i="2"/>
  <c r="BJ188" i="2"/>
  <c r="O118" i="2"/>
  <c r="O115" i="2"/>
  <c r="FL115" i="2"/>
  <c r="FL120" i="2" s="1"/>
  <c r="FL118" i="2"/>
  <c r="FL195" i="2"/>
  <c r="FL224" i="2" s="1"/>
  <c r="FL188" i="2"/>
  <c r="FL190" i="2"/>
  <c r="FL194" i="2"/>
  <c r="FL192" i="2"/>
  <c r="FL186" i="2"/>
  <c r="BV264" i="2"/>
  <c r="BV203" i="2"/>
  <c r="AC203" i="2"/>
  <c r="AC264" i="2"/>
  <c r="BY190" i="2"/>
  <c r="BY192" i="2"/>
  <c r="BY194" i="2"/>
  <c r="BY195" i="2"/>
  <c r="BY224" i="2" s="1"/>
  <c r="BY188" i="2"/>
  <c r="BY186" i="2"/>
  <c r="BH201" i="2"/>
  <c r="BH177" i="2"/>
  <c r="BH179" i="2" s="1"/>
  <c r="BH180" i="2" s="1"/>
  <c r="BH146" i="2"/>
  <c r="BH184" i="2"/>
  <c r="BH111" i="2"/>
  <c r="BH103" i="2"/>
  <c r="BH105" i="2"/>
  <c r="BH107" i="2" s="1"/>
  <c r="BH108" i="2"/>
  <c r="BH100" i="2"/>
  <c r="T195" i="2"/>
  <c r="T224" i="2" s="1"/>
  <c r="T186" i="2"/>
  <c r="T190" i="2"/>
  <c r="T194" i="2"/>
  <c r="T188" i="2"/>
  <c r="T192" i="2"/>
  <c r="AD109" i="2"/>
  <c r="AD119" i="2" s="1"/>
  <c r="EH194" i="2"/>
  <c r="EH195" i="2"/>
  <c r="EH224" i="2" s="1"/>
  <c r="EH190" i="2"/>
  <c r="EH188" i="2"/>
  <c r="EH186" i="2"/>
  <c r="EH192" i="2"/>
  <c r="AX115" i="2"/>
  <c r="AX120" i="2" s="1"/>
  <c r="AX118" i="2"/>
  <c r="EK203" i="2"/>
  <c r="EK264" i="2"/>
  <c r="Y120" i="2"/>
  <c r="BP120" i="2"/>
  <c r="CA264" i="2"/>
  <c r="CA203" i="2"/>
  <c r="CL109" i="2"/>
  <c r="CL119" i="2" s="1"/>
  <c r="O120" i="2"/>
  <c r="BX109" i="2"/>
  <c r="BX119" i="2" s="1"/>
  <c r="FH118" i="2"/>
  <c r="FH120" i="2" s="1"/>
  <c r="FH115" i="2"/>
  <c r="AQ192" i="2"/>
  <c r="AQ194" i="2"/>
  <c r="AQ195" i="2"/>
  <c r="AQ224" i="2" s="1"/>
  <c r="AQ186" i="2"/>
  <c r="AQ190" i="2"/>
  <c r="AQ188" i="2"/>
  <c r="CM264" i="2"/>
  <c r="CM203" i="2"/>
  <c r="FR109" i="2"/>
  <c r="FR119" i="2" s="1"/>
  <c r="FR194" i="2"/>
  <c r="FR195" i="2"/>
  <c r="FR224" i="2" s="1"/>
  <c r="FR188" i="2"/>
  <c r="FR192" i="2"/>
  <c r="FR186" i="2"/>
  <c r="FR190" i="2"/>
  <c r="DP201" i="2"/>
  <c r="DP177" i="2"/>
  <c r="DP179" i="2" s="1"/>
  <c r="DP180" i="2" s="1"/>
  <c r="DP156" i="2"/>
  <c r="DP148" i="2"/>
  <c r="DP150" i="2"/>
  <c r="DP184" i="2"/>
  <c r="DP152" i="2"/>
  <c r="DP154" i="2"/>
  <c r="DP103" i="2"/>
  <c r="DP108" i="2"/>
  <c r="DP105" i="2"/>
  <c r="DP107" i="2" s="1"/>
  <c r="DP111" i="2"/>
  <c r="DP100" i="2"/>
  <c r="AN142" i="2"/>
  <c r="AN144" i="2" s="1"/>
  <c r="BB194" i="2"/>
  <c r="BB188" i="2"/>
  <c r="CH109" i="2"/>
  <c r="CH119" i="2" s="1"/>
  <c r="BE109" i="2"/>
  <c r="BE119" i="2" s="1"/>
  <c r="BE194" i="2"/>
  <c r="BE195" i="2"/>
  <c r="BE224" i="2" s="1"/>
  <c r="BE186" i="2"/>
  <c r="BE188" i="2"/>
  <c r="BE192" i="2"/>
  <c r="BE190" i="2"/>
  <c r="CI109" i="2"/>
  <c r="CI119" i="2" s="1"/>
  <c r="DH118" i="2"/>
  <c r="DH115" i="2"/>
  <c r="DH194" i="2"/>
  <c r="DH188" i="2"/>
  <c r="DG115" i="2"/>
  <c r="DG118" i="2"/>
  <c r="DG120" i="2" s="1"/>
  <c r="FV175" i="2"/>
  <c r="FV221" i="2" s="1"/>
  <c r="AT118" i="2"/>
  <c r="AT120" i="2" s="1"/>
  <c r="AT115" i="2"/>
  <c r="FC115" i="2"/>
  <c r="FC118" i="2"/>
  <c r="EI109" i="2"/>
  <c r="EI119" i="2" s="1"/>
  <c r="EI194" i="2"/>
  <c r="EI188" i="2"/>
  <c r="BA109" i="2"/>
  <c r="BA119" i="2" s="1"/>
  <c r="FX201" i="2"/>
  <c r="FX177" i="2"/>
  <c r="FX179" i="2" s="1"/>
  <c r="FX180" i="2" s="1"/>
  <c r="FX184" i="2"/>
  <c r="FX156" i="2"/>
  <c r="FX148" i="2"/>
  <c r="FX150" i="2"/>
  <c r="FX152" i="2"/>
  <c r="FX111" i="2"/>
  <c r="FX103" i="2"/>
  <c r="FX100" i="2"/>
  <c r="FX154" i="2"/>
  <c r="FX105" i="2"/>
  <c r="FX107" i="2" s="1"/>
  <c r="FX108" i="2"/>
  <c r="CV264" i="2"/>
  <c r="CV203" i="2"/>
  <c r="CK203" i="2"/>
  <c r="CK264" i="2"/>
  <c r="BZ194" i="2"/>
  <c r="BZ195" i="2"/>
  <c r="BZ224" i="2" s="1"/>
  <c r="BZ188" i="2"/>
  <c r="BZ192" i="2"/>
  <c r="BZ186" i="2"/>
  <c r="BZ190" i="2"/>
  <c r="FU118" i="2"/>
  <c r="FU115" i="2"/>
  <c r="FU120" i="2" s="1"/>
  <c r="CY109" i="2"/>
  <c r="CY119" i="2" s="1"/>
  <c r="I264" i="2"/>
  <c r="I203" i="2"/>
  <c r="BN194" i="2"/>
  <c r="BN188" i="2"/>
  <c r="J118" i="2"/>
  <c r="J115" i="2"/>
  <c r="DE115" i="2"/>
  <c r="DE118" i="2"/>
  <c r="DX118" i="2"/>
  <c r="DX120" i="2" s="1"/>
  <c r="DX115" i="2"/>
  <c r="DR188" i="2"/>
  <c r="DR194" i="2"/>
  <c r="CQ188" i="2"/>
  <c r="CQ194" i="2"/>
  <c r="F115" i="2"/>
  <c r="F120" i="2" s="1"/>
  <c r="F118" i="2"/>
  <c r="DJ115" i="2"/>
  <c r="DJ118" i="2"/>
  <c r="DJ264" i="2"/>
  <c r="DJ203" i="2"/>
  <c r="AV195" i="2"/>
  <c r="AV224" i="2" s="1"/>
  <c r="AV188" i="2"/>
  <c r="AV190" i="2"/>
  <c r="AV194" i="2"/>
  <c r="AV192" i="2"/>
  <c r="AV186" i="2"/>
  <c r="CB175" i="2"/>
  <c r="CB221" i="2" s="1"/>
  <c r="AN118" i="2"/>
  <c r="AN115" i="2"/>
  <c r="DY203" i="2"/>
  <c r="DY264" i="2"/>
  <c r="AF118" i="2"/>
  <c r="AF120" i="2" s="1"/>
  <c r="AF115" i="2"/>
  <c r="FV201" i="2"/>
  <c r="FV177" i="2"/>
  <c r="FV179" i="2" s="1"/>
  <c r="FV180" i="2" s="1"/>
  <c r="FV146" i="2"/>
  <c r="FV148" i="2"/>
  <c r="FV184" i="2"/>
  <c r="FV150" i="2"/>
  <c r="FV111" i="2"/>
  <c r="FV100" i="2"/>
  <c r="FV103" i="2"/>
  <c r="FV105" i="2"/>
  <c r="FV107" i="2" s="1"/>
  <c r="FV109" i="2" s="1"/>
  <c r="FV119" i="2" s="1"/>
  <c r="FV108" i="2"/>
  <c r="FV138" i="2"/>
  <c r="FV142" i="2" s="1"/>
  <c r="FV144" i="2" s="1"/>
  <c r="FV140" i="2"/>
  <c r="BM115" i="2"/>
  <c r="BM120" i="2" s="1"/>
  <c r="BM118" i="2"/>
  <c r="CT115" i="2"/>
  <c r="CT118" i="2"/>
  <c r="BR264" i="2"/>
  <c r="BR203" i="2"/>
  <c r="CT120" i="2"/>
  <c r="CZ118" i="2"/>
  <c r="CZ115" i="2"/>
  <c r="CZ120" i="2" s="1"/>
  <c r="FL264" i="2"/>
  <c r="FL203" i="2"/>
  <c r="DS264" i="2"/>
  <c r="DS203" i="2"/>
  <c r="AE192" i="2"/>
  <c r="AE194" i="2"/>
  <c r="AE195" i="2"/>
  <c r="AE224" i="2" s="1"/>
  <c r="AE186" i="2"/>
  <c r="AE188" i="2"/>
  <c r="AE190" i="2"/>
  <c r="T264" i="2"/>
  <c r="T203" i="2"/>
  <c r="AD264" i="2"/>
  <c r="AD203" i="2"/>
  <c r="AA118" i="2"/>
  <c r="AA115" i="2"/>
  <c r="FB115" i="2"/>
  <c r="FB118" i="2"/>
  <c r="FB120" i="2" s="1"/>
  <c r="CC118" i="2"/>
  <c r="CC115" i="2"/>
  <c r="CC120" i="2" s="1"/>
  <c r="ER192" i="2"/>
  <c r="ER194" i="2"/>
  <c r="ER195" i="2"/>
  <c r="ER224" i="2" s="1"/>
  <c r="ER188" i="2"/>
  <c r="ER186" i="2"/>
  <c r="ER190" i="2"/>
  <c r="CL115" i="2"/>
  <c r="CL118" i="2"/>
  <c r="CL264" i="2"/>
  <c r="CL203" i="2"/>
  <c r="AH118" i="2"/>
  <c r="AH115" i="2"/>
  <c r="AH120" i="2" s="1"/>
  <c r="CR201" i="2"/>
  <c r="CR177" i="2"/>
  <c r="CR179" i="2" s="1"/>
  <c r="CR180" i="2" s="1"/>
  <c r="CR184" i="2"/>
  <c r="CR148" i="2"/>
  <c r="CR140" i="2"/>
  <c r="CR103" i="2"/>
  <c r="CR108" i="2"/>
  <c r="CR111" i="2"/>
  <c r="CR100" i="2"/>
  <c r="CR105" i="2"/>
  <c r="CR107" i="2" s="1"/>
  <c r="CR138" i="2"/>
  <c r="BX192" i="2"/>
  <c r="BX194" i="2"/>
  <c r="BX195" i="2"/>
  <c r="BX224" i="2" s="1"/>
  <c r="BX188" i="2"/>
  <c r="BX186" i="2"/>
  <c r="BX190" i="2"/>
  <c r="AQ264" i="2"/>
  <c r="AQ203" i="2"/>
  <c r="FR203" i="2"/>
  <c r="FR264" i="2"/>
  <c r="AS194" i="2"/>
  <c r="AS195" i="2"/>
  <c r="AS224" i="2" s="1"/>
  <c r="AS186" i="2"/>
  <c r="AS188" i="2"/>
  <c r="AS190" i="2"/>
  <c r="AS192" i="2"/>
  <c r="AJ120" i="2"/>
  <c r="BE264" i="2"/>
  <c r="BE203" i="2"/>
  <c r="AN120" i="2"/>
  <c r="DL194" i="2"/>
  <c r="DL188" i="2"/>
  <c r="FT118" i="2"/>
  <c r="FT115" i="2"/>
  <c r="EI203" i="2"/>
  <c r="EI264" i="2"/>
  <c r="BK118" i="2"/>
  <c r="BK115" i="2"/>
  <c r="BK120" i="2" s="1"/>
  <c r="EU194" i="2"/>
  <c r="EU188" i="2"/>
  <c r="BA203" i="2"/>
  <c r="BA264" i="2"/>
  <c r="DI194" i="2"/>
  <c r="DI188" i="2"/>
  <c r="EZ203" i="2"/>
  <c r="EZ264" i="2"/>
  <c r="P120" i="2"/>
  <c r="EY203" i="2"/>
  <c r="EY264" i="2"/>
  <c r="DF264" i="2"/>
  <c r="DF203" i="2"/>
  <c r="FJ201" i="2"/>
  <c r="FJ184" i="2"/>
  <c r="FJ177" i="2"/>
  <c r="FJ179" i="2" s="1"/>
  <c r="FJ180" i="2" s="1"/>
  <c r="FJ146" i="2"/>
  <c r="FJ111" i="2"/>
  <c r="FJ100" i="2"/>
  <c r="FJ105" i="2"/>
  <c r="FJ107" i="2" s="1"/>
  <c r="FJ103" i="2"/>
  <c r="FJ108" i="2"/>
  <c r="W120" i="2"/>
  <c r="EE115" i="2"/>
  <c r="EE120" i="2" s="1"/>
  <c r="EE118" i="2"/>
  <c r="DE203" i="2"/>
  <c r="DE264" i="2"/>
  <c r="CF264" i="2"/>
  <c r="CF203" i="2"/>
  <c r="FQ115" i="2"/>
  <c r="FQ120" i="2" s="1"/>
  <c r="FQ118" i="2"/>
  <c r="P264" i="2"/>
  <c r="P203" i="2"/>
  <c r="CQ115" i="2"/>
  <c r="CQ118" i="2"/>
  <c r="CQ203" i="2"/>
  <c r="CQ264" i="2"/>
  <c r="CG186" i="2"/>
  <c r="CG188" i="2"/>
  <c r="CG190" i="2"/>
  <c r="CG192" i="2"/>
  <c r="CG194" i="2"/>
  <c r="CG195" i="2"/>
  <c r="CG224" i="2" s="1"/>
  <c r="EC109" i="2"/>
  <c r="EC119" i="2" s="1"/>
  <c r="DS115" i="2"/>
  <c r="DS120" i="2" s="1"/>
  <c r="DS118" i="2"/>
  <c r="BY203" i="2"/>
  <c r="BY264" i="2"/>
  <c r="AE264" i="2"/>
  <c r="AE203" i="2"/>
  <c r="EH115" i="2"/>
  <c r="EH118" i="2"/>
  <c r="FP194" i="2"/>
  <c r="FP188" i="2"/>
  <c r="EP195" i="2"/>
  <c r="EP224" i="2" s="1"/>
  <c r="EP190" i="2"/>
  <c r="EP192" i="2"/>
  <c r="EP188" i="2"/>
  <c r="EP186" i="2"/>
  <c r="EP194" i="2"/>
  <c r="U109" i="2"/>
  <c r="U119" i="2" s="1"/>
  <c r="U194" i="2"/>
  <c r="U195" i="2"/>
  <c r="U224" i="2" s="1"/>
  <c r="U186" i="2"/>
  <c r="U188" i="2"/>
  <c r="U190" i="2"/>
  <c r="U192" i="2"/>
  <c r="BD109" i="2"/>
  <c r="BD119" i="2" s="1"/>
  <c r="BD195" i="2"/>
  <c r="BD224" i="2" s="1"/>
  <c r="BD186" i="2"/>
  <c r="BD192" i="2"/>
  <c r="BD190" i="2"/>
  <c r="BD188" i="2"/>
  <c r="BD194" i="2"/>
  <c r="BO118" i="2"/>
  <c r="BO120" i="2" s="1"/>
  <c r="BO115" i="2"/>
  <c r="ER118" i="2"/>
  <c r="ER120" i="2" s="1"/>
  <c r="ER115" i="2"/>
  <c r="FS109" i="2"/>
  <c r="FS119" i="2" s="1"/>
  <c r="FH109" i="2"/>
  <c r="FH119" i="2" s="1"/>
  <c r="AO194" i="2"/>
  <c r="AO186" i="2"/>
  <c r="AO190" i="2" s="1"/>
  <c r="AO192" i="2" s="1"/>
  <c r="AO188" i="2"/>
  <c r="AS109" i="2"/>
  <c r="AS119" i="2" s="1"/>
  <c r="AS264" i="2"/>
  <c r="AS203" i="2"/>
  <c r="M115" i="2"/>
  <c r="M118" i="2"/>
  <c r="BB264" i="2"/>
  <c r="BB203" i="2"/>
  <c r="ED195" i="2"/>
  <c r="ED224" i="2" s="1"/>
  <c r="ED190" i="2"/>
  <c r="ED192" i="2"/>
  <c r="ED186" i="2"/>
  <c r="ED194" i="2"/>
  <c r="ED188" i="2"/>
  <c r="DA118" i="2"/>
  <c r="DA115" i="2"/>
  <c r="FI118" i="2"/>
  <c r="FI115" i="2"/>
  <c r="DH264" i="2"/>
  <c r="DH203" i="2"/>
  <c r="AP194" i="2"/>
  <c r="AP188" i="2"/>
  <c r="DL203" i="2"/>
  <c r="DL264" i="2"/>
  <c r="EU203" i="2"/>
  <c r="EU264" i="2"/>
  <c r="D175" i="2"/>
  <c r="D221" i="2" s="1"/>
  <c r="FZ221" i="2" s="1"/>
  <c r="DI109" i="2"/>
  <c r="DI119" i="2" s="1"/>
  <c r="EX201" i="2"/>
  <c r="EX177" i="2"/>
  <c r="EX179" i="2" s="1"/>
  <c r="EX180" i="2" s="1"/>
  <c r="EX184" i="2"/>
  <c r="EX148" i="2"/>
  <c r="EX111" i="2"/>
  <c r="EX100" i="2"/>
  <c r="EX103" i="2"/>
  <c r="EX105" i="2"/>
  <c r="EX107" i="2" s="1"/>
  <c r="EX109" i="2" s="1"/>
  <c r="EX119" i="2" s="1"/>
  <c r="EX108" i="2"/>
  <c r="EX140" i="2"/>
  <c r="EX138" i="2"/>
  <c r="DQ203" i="2"/>
  <c r="DQ264" i="2"/>
  <c r="X188" i="2"/>
  <c r="X190" i="2"/>
  <c r="X194" i="2"/>
  <c r="X192" i="2"/>
  <c r="X195" i="2"/>
  <c r="X224" i="2" s="1"/>
  <c r="X186" i="2"/>
  <c r="CK115" i="2"/>
  <c r="CK118" i="2"/>
  <c r="BZ203" i="2"/>
  <c r="BZ264" i="2"/>
  <c r="EY115" i="2"/>
  <c r="EY118" i="2"/>
  <c r="AG109" i="2"/>
  <c r="AG119" i="2" s="1"/>
  <c r="AG194" i="2"/>
  <c r="AG195" i="2"/>
  <c r="AG224" i="2" s="1"/>
  <c r="AG186" i="2"/>
  <c r="AG188" i="2"/>
  <c r="AG192" i="2"/>
  <c r="AG190" i="2"/>
  <c r="FD201" i="2"/>
  <c r="FD184" i="2"/>
  <c r="FD177" i="2"/>
  <c r="FD179" i="2" s="1"/>
  <c r="FD180" i="2" s="1"/>
  <c r="FD148" i="2"/>
  <c r="FD108" i="2"/>
  <c r="FD138" i="2"/>
  <c r="FD140" i="2"/>
  <c r="FD100" i="2"/>
  <c r="FD105" i="2"/>
  <c r="FD107" i="2" s="1"/>
  <c r="FD103" i="2"/>
  <c r="FD111" i="2"/>
  <c r="CY118" i="2"/>
  <c r="CY115" i="2"/>
  <c r="BN115" i="2"/>
  <c r="BN118" i="2"/>
  <c r="BN264" i="2"/>
  <c r="BN203" i="2"/>
  <c r="EE188" i="2"/>
  <c r="EE190" i="2"/>
  <c r="EE192" i="2"/>
  <c r="EE194" i="2"/>
  <c r="EE186" i="2"/>
  <c r="EE195" i="2"/>
  <c r="EE224" i="2" s="1"/>
  <c r="S109" i="2"/>
  <c r="S119" i="2" s="1"/>
  <c r="S194" i="2"/>
  <c r="S188" i="2"/>
  <c r="FO188" i="2"/>
  <c r="FO194" i="2"/>
  <c r="DJ175" i="2"/>
  <c r="DJ221" i="2" s="1"/>
  <c r="AJ195" i="2"/>
  <c r="AJ224" i="2" s="1"/>
  <c r="AJ188" i="2"/>
  <c r="AJ190" i="2"/>
  <c r="AJ186" i="2"/>
  <c r="AJ194" i="2"/>
  <c r="AJ192" i="2"/>
  <c r="Q194" i="2"/>
  <c r="Q188" i="2"/>
  <c r="J120" i="2"/>
  <c r="CY120" i="2"/>
  <c r="CG115" i="2"/>
  <c r="CG120" i="2" s="1"/>
  <c r="CG118" i="2"/>
  <c r="AV115" i="2"/>
  <c r="AV120" i="2" s="1"/>
  <c r="AV118" i="2"/>
  <c r="EV118" i="2"/>
  <c r="EV115" i="2"/>
  <c r="EV175" i="2"/>
  <c r="EV221" i="2" s="1"/>
  <c r="V118" i="2"/>
  <c r="V115" i="2"/>
  <c r="V120" i="2" s="1"/>
  <c r="CN195" i="2"/>
  <c r="CN224" i="2" s="1"/>
  <c r="CN186" i="2"/>
  <c r="CN190" i="2"/>
  <c r="CN194" i="2"/>
  <c r="CN188" i="2"/>
  <c r="CN192" i="2"/>
  <c r="FL109" i="2"/>
  <c r="FL119" i="2" s="1"/>
  <c r="DH120" i="2"/>
  <c r="BB175" i="2"/>
  <c r="BB221" i="2" s="1"/>
  <c r="AC118" i="2"/>
  <c r="AC115" i="2"/>
  <c r="AC120" i="2" s="1"/>
  <c r="EG109" i="2"/>
  <c r="EG119" i="2" s="1"/>
  <c r="EG190" i="2"/>
  <c r="EG192" i="2"/>
  <c r="EG194" i="2"/>
  <c r="EG195" i="2"/>
  <c r="EG224" i="2" s="1"/>
  <c r="EG186" i="2"/>
  <c r="EG188" i="2"/>
  <c r="CD201" i="2"/>
  <c r="CD184" i="2"/>
  <c r="CD177" i="2"/>
  <c r="CD179" i="2" s="1"/>
  <c r="CD180" i="2" s="1"/>
  <c r="CD154" i="2"/>
  <c r="CD156" i="2"/>
  <c r="CD148" i="2"/>
  <c r="CD150" i="2"/>
  <c r="CD111" i="2"/>
  <c r="CD152" i="2"/>
  <c r="CD100" i="2"/>
  <c r="CD103" i="2"/>
  <c r="CD105" i="2"/>
  <c r="CD107" i="2" s="1"/>
  <c r="CD109" i="2" s="1"/>
  <c r="CD119" i="2" s="1"/>
  <c r="CD108" i="2"/>
  <c r="DJ120" i="2"/>
  <c r="DJ186" i="2" s="1"/>
  <c r="DJ190" i="2" s="1"/>
  <c r="DJ192" i="2" s="1"/>
  <c r="EH109" i="2"/>
  <c r="EH119" i="2" s="1"/>
  <c r="EH264" i="2"/>
  <c r="EH203" i="2"/>
  <c r="FP118" i="2"/>
  <c r="FP115" i="2"/>
  <c r="FP120" i="2" s="1"/>
  <c r="FP203" i="2"/>
  <c r="FP264" i="2"/>
  <c r="EP264" i="2"/>
  <c r="EP203" i="2"/>
  <c r="U264" i="2"/>
  <c r="U203" i="2"/>
  <c r="BD264" i="2"/>
  <c r="BD203" i="2"/>
  <c r="CA118" i="2"/>
  <c r="CA115" i="2"/>
  <c r="BT195" i="2"/>
  <c r="BT224" i="2" s="1"/>
  <c r="BT188" i="2"/>
  <c r="BT190" i="2"/>
  <c r="BT194" i="2"/>
  <c r="BT192" i="2"/>
  <c r="BT186" i="2"/>
  <c r="ER109" i="2"/>
  <c r="ER119" i="2" s="1"/>
  <c r="FS264" i="2"/>
  <c r="FS203" i="2"/>
  <c r="R194" i="2"/>
  <c r="R188" i="2"/>
  <c r="AF175" i="2"/>
  <c r="AF221" i="2" s="1"/>
  <c r="FI120" i="2"/>
  <c r="FI186" i="2" s="1"/>
  <c r="FI190" i="2" s="1"/>
  <c r="FI192" i="2" s="1"/>
  <c r="BX118" i="2"/>
  <c r="BX115" i="2"/>
  <c r="BX203" i="2"/>
  <c r="BX264" i="2"/>
  <c r="FA109" i="2"/>
  <c r="FA119" i="2" s="1"/>
  <c r="FA120" i="2" s="1"/>
  <c r="DT192" i="2"/>
  <c r="DT194" i="2"/>
  <c r="DT188" i="2"/>
  <c r="DT186" i="2"/>
  <c r="DT195" i="2"/>
  <c r="DT224" i="2" s="1"/>
  <c r="DT190" i="2"/>
  <c r="CM118" i="2"/>
  <c r="CM115" i="2"/>
  <c r="AO109" i="2"/>
  <c r="AO119" i="2" s="1"/>
  <c r="CB195" i="2"/>
  <c r="CB224" i="2" s="1"/>
  <c r="CB186" i="2"/>
  <c r="CB192" i="2"/>
  <c r="CB190" i="2"/>
  <c r="CB188" i="2"/>
  <c r="CB194" i="2"/>
  <c r="M203" i="2"/>
  <c r="M264" i="2"/>
  <c r="FF115" i="2"/>
  <c r="FF120" i="2" s="1"/>
  <c r="FF118" i="2"/>
  <c r="FF194" i="2"/>
  <c r="FF195" i="2"/>
  <c r="FF224" i="2" s="1"/>
  <c r="FF190" i="2"/>
  <c r="FF188" i="2"/>
  <c r="FF186" i="2"/>
  <c r="FF192" i="2"/>
  <c r="CH115" i="2"/>
  <c r="CH120" i="2" s="1"/>
  <c r="CH118" i="2"/>
  <c r="FN188" i="2"/>
  <c r="FN194" i="2"/>
  <c r="DZ201" i="2"/>
  <c r="DZ184" i="2"/>
  <c r="DZ177" i="2"/>
  <c r="DZ179" i="2" s="1"/>
  <c r="DZ180" i="2" s="1"/>
  <c r="DZ146" i="2"/>
  <c r="DZ111" i="2"/>
  <c r="DZ100" i="2"/>
  <c r="DZ103" i="2"/>
  <c r="DZ105" i="2"/>
  <c r="DZ107" i="2" s="1"/>
  <c r="DZ109" i="2" s="1"/>
  <c r="DZ119" i="2" s="1"/>
  <c r="DZ108" i="2"/>
  <c r="AP109" i="2"/>
  <c r="AP119" i="2" s="1"/>
  <c r="FG142" i="2"/>
  <c r="FG144" i="2" s="1"/>
  <c r="AL195" i="2"/>
  <c r="AL224" i="2" s="1"/>
  <c r="AL190" i="2"/>
  <c r="AL192" i="2"/>
  <c r="AL186" i="2"/>
  <c r="AL194" i="2"/>
  <c r="AL188" i="2"/>
  <c r="DY120" i="2"/>
  <c r="FT109" i="2"/>
  <c r="FT119" i="2" s="1"/>
  <c r="BA118" i="2"/>
  <c r="BA115" i="2"/>
  <c r="DI264" i="2"/>
  <c r="DI203" i="2"/>
  <c r="EZ115" i="2"/>
  <c r="EZ118" i="2"/>
  <c r="EJ194" i="2"/>
  <c r="EJ188" i="2"/>
  <c r="DQ115" i="2"/>
  <c r="DQ118" i="2"/>
  <c r="AW186" i="2"/>
  <c r="AW188" i="2"/>
  <c r="AW190" i="2"/>
  <c r="AW192" i="2"/>
  <c r="AW194" i="2"/>
  <c r="AW195" i="2"/>
  <c r="AW224" i="2" s="1"/>
  <c r="G109" i="2"/>
  <c r="G119" i="2" s="1"/>
  <c r="G192" i="2"/>
  <c r="G194" i="2"/>
  <c r="G195" i="2"/>
  <c r="G224" i="2" s="1"/>
  <c r="G186" i="2"/>
  <c r="G188" i="2"/>
  <c r="G190" i="2"/>
  <c r="EY109" i="2"/>
  <c r="EY119" i="2" s="1"/>
  <c r="DF109" i="2"/>
  <c r="DF119" i="2" s="1"/>
  <c r="AG264" i="2"/>
  <c r="AG203" i="2"/>
  <c r="N264" i="2"/>
  <c r="N203" i="2"/>
  <c r="I150" i="2"/>
  <c r="ET194" i="2"/>
  <c r="ET195" i="2"/>
  <c r="ET224" i="2" s="1"/>
  <c r="ET188" i="2"/>
  <c r="ET192" i="2"/>
  <c r="ET186" i="2"/>
  <c r="ET190" i="2"/>
  <c r="EJ175" i="2"/>
  <c r="EJ221" i="2" s="1"/>
  <c r="AB192" i="2"/>
  <c r="AB194" i="2"/>
  <c r="AB188" i="2"/>
  <c r="AB195" i="2"/>
  <c r="AB224" i="2" s="1"/>
  <c r="AB186" i="2"/>
  <c r="AB190" i="2"/>
  <c r="EE264" i="2"/>
  <c r="EE203" i="2"/>
  <c r="S264" i="2"/>
  <c r="S203" i="2"/>
  <c r="CF115" i="2"/>
  <c r="CF120" i="2" s="1"/>
  <c r="CF118" i="2"/>
  <c r="EQ203" i="2"/>
  <c r="EQ264" i="2"/>
  <c r="FO203" i="2"/>
  <c r="FO264" i="2"/>
  <c r="Q109" i="2"/>
  <c r="Q119" i="2" s="1"/>
  <c r="FO120" i="2"/>
  <c r="FO186" i="2" s="1"/>
  <c r="FO190" i="2" s="1"/>
  <c r="FO192" i="2" s="1"/>
  <c r="CQ109" i="2"/>
  <c r="CQ119" i="2" s="1"/>
  <c r="AV264" i="2"/>
  <c r="AV203" i="2"/>
  <c r="BT115" i="2"/>
  <c r="BT118" i="2"/>
  <c r="AH188" i="2"/>
  <c r="AH194" i="2"/>
  <c r="DV115" i="2"/>
  <c r="DV120" i="2" s="1"/>
  <c r="DV118" i="2"/>
  <c r="AY118" i="2"/>
  <c r="AY115" i="2"/>
  <c r="AY120" i="2" s="1"/>
  <c r="Z203" i="2"/>
  <c r="Z264" i="2"/>
  <c r="CN264" i="2"/>
  <c r="CN203" i="2"/>
  <c r="BV115" i="2"/>
  <c r="BV120" i="2" s="1"/>
  <c r="BV118" i="2"/>
  <c r="Z120" i="2"/>
  <c r="EG264" i="2"/>
  <c r="EG203" i="2"/>
  <c r="T118" i="2"/>
  <c r="T115" i="2"/>
  <c r="AD115" i="2"/>
  <c r="AD120" i="2" s="1"/>
  <c r="AD118" i="2"/>
  <c r="CJ118" i="2"/>
  <c r="CJ115" i="2"/>
  <c r="CJ120" i="2" s="1"/>
  <c r="EK118" i="2"/>
  <c r="EK115" i="2"/>
  <c r="R109" i="2"/>
  <c r="R119" i="2" s="1"/>
  <c r="BQ194" i="2"/>
  <c r="BQ188" i="2"/>
  <c r="EW194" i="2"/>
  <c r="EW195" i="2"/>
  <c r="EW224" i="2" s="1"/>
  <c r="EW186" i="2"/>
  <c r="EW188" i="2"/>
  <c r="EW192" i="2"/>
  <c r="EW190" i="2"/>
  <c r="Y186" i="2"/>
  <c r="Y188" i="2"/>
  <c r="Y190" i="2"/>
  <c r="Y192" i="2" s="1"/>
  <c r="Y194" i="2"/>
  <c r="AQ118" i="2"/>
  <c r="AQ115" i="2"/>
  <c r="AQ120" i="2" s="1"/>
  <c r="FR115" i="2"/>
  <c r="FR118" i="2"/>
  <c r="AO203" i="2"/>
  <c r="AO264" i="2"/>
  <c r="CW190" i="2"/>
  <c r="CW192" i="2"/>
  <c r="CW194" i="2"/>
  <c r="CW195" i="2"/>
  <c r="CW224" i="2" s="1"/>
  <c r="CW188" i="2"/>
  <c r="CW186" i="2"/>
  <c r="AZ194" i="2"/>
  <c r="AZ188" i="2"/>
  <c r="CB264" i="2"/>
  <c r="CB203" i="2"/>
  <c r="CS186" i="2"/>
  <c r="CS188" i="2"/>
  <c r="CS190" i="2"/>
  <c r="CS192" i="2"/>
  <c r="CS194" i="2"/>
  <c r="CS195" i="2"/>
  <c r="CS224" i="2" s="1"/>
  <c r="FK201" i="2"/>
  <c r="FK184" i="2"/>
  <c r="FK177" i="2"/>
  <c r="FK179" i="2" s="1"/>
  <c r="FK180" i="2" s="1"/>
  <c r="FK146" i="2"/>
  <c r="FK150" i="2" s="1"/>
  <c r="FK148" i="2"/>
  <c r="FK108" i="2"/>
  <c r="FK105" i="2"/>
  <c r="FK107" i="2" s="1"/>
  <c r="FK103" i="2"/>
  <c r="FK111" i="2"/>
  <c r="FK100" i="2"/>
  <c r="FK138" i="2"/>
  <c r="FK142" i="2" s="1"/>
  <c r="FK144" i="2" s="1"/>
  <c r="FK140" i="2"/>
  <c r="BB115" i="2"/>
  <c r="BB120" i="2" s="1"/>
  <c r="BB118" i="2"/>
  <c r="FF264" i="2"/>
  <c r="FF203" i="2"/>
  <c r="FN264" i="2"/>
  <c r="FN203" i="2"/>
  <c r="AP115" i="2"/>
  <c r="AP120" i="2" s="1"/>
  <c r="AP118" i="2"/>
  <c r="AP264" i="2"/>
  <c r="AP203" i="2"/>
  <c r="DV194" i="2"/>
  <c r="DV195" i="2"/>
  <c r="DV224" i="2" s="1"/>
  <c r="DV188" i="2"/>
  <c r="DV192" i="2"/>
  <c r="DV186" i="2"/>
  <c r="DV190" i="2"/>
  <c r="DL118" i="2"/>
  <c r="DL115" i="2"/>
  <c r="FT195" i="2"/>
  <c r="FT224" i="2" s="1"/>
  <c r="FT186" i="2"/>
  <c r="FT192" i="2"/>
  <c r="FT190" i="2"/>
  <c r="FT188" i="2"/>
  <c r="FT194" i="2"/>
  <c r="EI118" i="2"/>
  <c r="EI115" i="2"/>
  <c r="EI120" i="2" s="1"/>
  <c r="EI186" i="2" s="1"/>
  <c r="EI190" i="2" s="1"/>
  <c r="EI192" i="2" s="1"/>
  <c r="BU203" i="2"/>
  <c r="BU264" i="2"/>
  <c r="DW192" i="2"/>
  <c r="DW194" i="2"/>
  <c r="DW195" i="2"/>
  <c r="DW224" i="2" s="1"/>
  <c r="DW186" i="2"/>
  <c r="DW188" i="2"/>
  <c r="DW190" i="2"/>
  <c r="EU150" i="2"/>
  <c r="K195" i="2"/>
  <c r="K224" i="2" s="1"/>
  <c r="K186" i="2"/>
  <c r="K188" i="2"/>
  <c r="K190" i="2"/>
  <c r="K192" i="2"/>
  <c r="K194" i="2"/>
  <c r="FE190" i="2"/>
  <c r="FE192" i="2"/>
  <c r="FE194" i="2"/>
  <c r="FE195" i="2"/>
  <c r="FE224" i="2" s="1"/>
  <c r="FE186" i="2"/>
  <c r="FE188" i="2"/>
  <c r="EZ195" i="2"/>
  <c r="EZ224" i="2" s="1"/>
  <c r="EZ188" i="2"/>
  <c r="EZ190" i="2"/>
  <c r="EZ186" i="2"/>
  <c r="EZ194" i="2"/>
  <c r="EZ192" i="2"/>
  <c r="ED120" i="2"/>
  <c r="EJ203" i="2"/>
  <c r="EJ264" i="2"/>
  <c r="BZ115" i="2"/>
  <c r="BZ120" i="2" s="1"/>
  <c r="BZ118" i="2"/>
  <c r="G203" i="2"/>
  <c r="G264" i="2"/>
  <c r="AF109" i="2"/>
  <c r="AF119" i="2" s="1"/>
  <c r="AF195" i="2"/>
  <c r="AF224" i="2" s="1"/>
  <c r="AF186" i="2"/>
  <c r="AF192" i="2"/>
  <c r="AF190" i="2"/>
  <c r="AF194" i="2"/>
  <c r="AF188" i="2"/>
  <c r="CO118" i="2"/>
  <c r="CO115" i="2"/>
  <c r="CO120" i="2" s="1"/>
  <c r="FW201" i="2"/>
  <c r="FW177" i="2"/>
  <c r="FW179" i="2" s="1"/>
  <c r="FW180" i="2" s="1"/>
  <c r="FW184" i="2"/>
  <c r="FW148" i="2"/>
  <c r="FW108" i="2"/>
  <c r="FW105" i="2"/>
  <c r="FW107" i="2" s="1"/>
  <c r="FW111" i="2"/>
  <c r="FW103" i="2"/>
  <c r="FW100" i="2"/>
  <c r="FW138" i="2"/>
  <c r="FW140" i="2"/>
  <c r="N109" i="2"/>
  <c r="N119" i="2" s="1"/>
  <c r="I118" i="2"/>
  <c r="I115" i="2"/>
  <c r="ET264" i="2"/>
  <c r="ET203" i="2"/>
  <c r="AB109" i="2"/>
  <c r="AB119" i="2" s="1"/>
  <c r="CK120" i="2"/>
  <c r="AY109" i="2"/>
  <c r="AY119" i="2" s="1"/>
  <c r="AY188" i="2"/>
  <c r="AY190" i="2"/>
  <c r="AY192" i="2"/>
  <c r="AY194" i="2"/>
  <c r="AY186" i="2"/>
  <c r="AY195" i="2"/>
  <c r="AY224" i="2" s="1"/>
  <c r="FO115" i="2"/>
  <c r="FO118" i="2"/>
  <c r="Q203" i="2"/>
  <c r="Q264" i="2"/>
  <c r="BM190" i="2"/>
  <c r="BM192" i="2"/>
  <c r="BM194" i="2"/>
  <c r="BM195" i="2"/>
  <c r="BM224" i="2" s="1"/>
  <c r="BM186" i="2"/>
  <c r="BM188" i="2"/>
  <c r="P142" i="2"/>
  <c r="P144" i="2" s="1"/>
  <c r="AK186" i="2"/>
  <c r="AK188" i="2"/>
  <c r="AK190" i="2"/>
  <c r="AK192" i="2"/>
  <c r="AK195" i="2"/>
  <c r="AK224" i="2" s="1"/>
  <c r="AK194" i="2"/>
  <c r="CG203" i="2"/>
  <c r="CG264" i="2"/>
  <c r="BW201" i="2"/>
  <c r="BW177" i="2"/>
  <c r="BW179" i="2" s="1"/>
  <c r="BW180" i="2" s="1"/>
  <c r="BW184" i="2"/>
  <c r="BW146" i="2"/>
  <c r="BW108" i="2"/>
  <c r="BW111" i="2"/>
  <c r="BW100" i="2"/>
  <c r="BW103" i="2"/>
  <c r="BW105" i="2"/>
  <c r="BW107" i="2" s="1"/>
  <c r="BW109" i="2" s="1"/>
  <c r="BW119" i="2" s="1"/>
  <c r="DO201" i="2"/>
  <c r="DO184" i="2"/>
  <c r="DO177" i="2"/>
  <c r="DO179" i="2" s="1"/>
  <c r="DO180" i="2" s="1"/>
  <c r="DO146" i="2"/>
  <c r="DO148" i="2"/>
  <c r="DO108" i="2"/>
  <c r="DO105" i="2"/>
  <c r="DO107" i="2" s="1"/>
  <c r="DO103" i="2"/>
  <c r="DO111" i="2"/>
  <c r="DO100" i="2"/>
  <c r="DO138" i="2"/>
  <c r="DO142" i="2" s="1"/>
  <c r="DO144" i="2" s="1"/>
  <c r="DO140" i="2"/>
  <c r="AN192" i="2"/>
  <c r="AN194" i="2"/>
  <c r="AN195" i="2"/>
  <c r="AN224" i="2" s="1"/>
  <c r="AN186" i="2"/>
  <c r="AN190" i="2"/>
  <c r="AN188" i="2"/>
  <c r="FZ170" i="2"/>
  <c r="FZ175" i="2" s="1"/>
  <c r="GB175" i="2" s="1"/>
  <c r="BR118" i="2"/>
  <c r="BR115" i="2"/>
  <c r="BR120" i="2" s="1"/>
  <c r="BA120" i="2"/>
  <c r="EN201" i="2"/>
  <c r="EN184" i="2"/>
  <c r="EN177" i="2"/>
  <c r="EN179" i="2" s="1"/>
  <c r="EN180" i="2" s="1"/>
  <c r="EN146" i="2"/>
  <c r="EN150" i="2" s="1"/>
  <c r="EN148" i="2"/>
  <c r="EN140" i="2"/>
  <c r="EN103" i="2"/>
  <c r="EN105" i="2"/>
  <c r="EN107" i="2" s="1"/>
  <c r="EN109" i="2" s="1"/>
  <c r="EN119" i="2" s="1"/>
  <c r="EN108" i="2"/>
  <c r="EN111" i="2"/>
  <c r="EN100" i="2"/>
  <c r="EN138" i="2"/>
  <c r="BS201" i="2"/>
  <c r="BS184" i="2"/>
  <c r="BS177" i="2"/>
  <c r="BS179" i="2" s="1"/>
  <c r="BS180" i="2" s="1"/>
  <c r="BS146" i="2"/>
  <c r="BS150" i="2" s="1"/>
  <c r="BS148" i="2"/>
  <c r="BS108" i="2"/>
  <c r="BS103" i="2"/>
  <c r="BS105" i="2"/>
  <c r="BS107" i="2" s="1"/>
  <c r="BS111" i="2"/>
  <c r="BS100" i="2"/>
  <c r="BS138" i="2"/>
  <c r="BS140" i="2"/>
  <c r="BY115" i="2"/>
  <c r="BY118" i="2"/>
  <c r="AE118" i="2"/>
  <c r="AE115" i="2"/>
  <c r="AE120" i="2" s="1"/>
  <c r="AS120" i="2"/>
  <c r="BI186" i="2"/>
  <c r="BI188" i="2"/>
  <c r="BI190" i="2"/>
  <c r="BI192" i="2"/>
  <c r="BI194" i="2"/>
  <c r="BI195" i="2"/>
  <c r="BI224" i="2" s="1"/>
  <c r="BL118" i="2"/>
  <c r="BL115" i="2"/>
  <c r="BL120" i="2" s="1"/>
  <c r="BL192" i="2"/>
  <c r="BL194" i="2"/>
  <c r="BL186" i="2"/>
  <c r="BL190" i="2"/>
  <c r="BL195" i="2"/>
  <c r="BL224" i="2" s="1"/>
  <c r="BL188" i="2"/>
  <c r="CJ194" i="2"/>
  <c r="CJ188" i="2"/>
  <c r="CP201" i="2"/>
  <c r="CP184" i="2"/>
  <c r="CP177" i="2"/>
  <c r="CP179" i="2" s="1"/>
  <c r="CP180" i="2" s="1"/>
  <c r="CP146" i="2"/>
  <c r="CP148" i="2"/>
  <c r="CP150" i="2"/>
  <c r="CP111" i="2"/>
  <c r="CP100" i="2"/>
  <c r="CP103" i="2"/>
  <c r="CP108" i="2"/>
  <c r="CP105" i="2"/>
  <c r="CP107" i="2" s="1"/>
  <c r="CP109" i="2" s="1"/>
  <c r="CP119" i="2" s="1"/>
  <c r="CP138" i="2"/>
  <c r="CP140" i="2"/>
  <c r="BX120" i="2"/>
  <c r="CQ120" i="2"/>
  <c r="CQ186" i="2" s="1"/>
  <c r="CQ190" i="2" s="1"/>
  <c r="CQ192" i="2" s="1"/>
  <c r="R115" i="2"/>
  <c r="R118" i="2"/>
  <c r="R203" i="2"/>
  <c r="R264" i="2"/>
  <c r="CX194" i="2"/>
  <c r="CX188" i="2"/>
  <c r="BQ203" i="2"/>
  <c r="BQ264" i="2"/>
  <c r="EW109" i="2"/>
  <c r="EW119" i="2" s="1"/>
  <c r="EW264" i="2"/>
  <c r="EW203" i="2"/>
  <c r="CU177" i="2"/>
  <c r="CU179" i="2" s="1"/>
  <c r="CU180" i="2" s="1"/>
  <c r="CU184" i="2"/>
  <c r="CU148" i="2"/>
  <c r="CU150" i="2"/>
  <c r="CU152" i="2"/>
  <c r="CU154" i="2"/>
  <c r="CU201" i="2"/>
  <c r="CU156" i="2"/>
  <c r="CU105" i="2"/>
  <c r="CU107" i="2" s="1"/>
  <c r="CU109" i="2" s="1"/>
  <c r="CU119" i="2" s="1"/>
  <c r="CU108" i="2"/>
  <c r="CU111" i="2"/>
  <c r="CU100" i="2"/>
  <c r="CU103" i="2"/>
  <c r="DT109" i="2"/>
  <c r="DT119" i="2" s="1"/>
  <c r="DT264" i="2"/>
  <c r="DT203" i="2"/>
  <c r="FF109" i="2"/>
  <c r="FF119" i="2" s="1"/>
  <c r="EK120" i="2"/>
  <c r="CI150" i="2"/>
  <c r="DH142" i="2"/>
  <c r="DH144" i="2" s="1"/>
  <c r="DL150" i="2"/>
  <c r="L203" i="2"/>
  <c r="L264" i="2"/>
  <c r="BU115" i="2"/>
  <c r="BU118" i="2"/>
  <c r="BU120" i="2" s="1"/>
  <c r="FM186" i="2"/>
  <c r="FM188" i="2"/>
  <c r="FM190" i="2"/>
  <c r="FM192" i="2"/>
  <c r="FM194" i="2"/>
  <c r="FM195" i="2"/>
  <c r="FM224" i="2" s="1"/>
  <c r="DW264" i="2"/>
  <c r="DW203" i="2"/>
  <c r="EU118" i="2"/>
  <c r="EU115" i="2"/>
  <c r="EU120" i="2" s="1"/>
  <c r="K203" i="2"/>
  <c r="K264" i="2"/>
  <c r="DI115" i="2"/>
  <c r="DI118" i="2"/>
  <c r="FE109" i="2"/>
  <c r="FE119" i="2" s="1"/>
  <c r="FE264" i="2"/>
  <c r="FE203" i="2"/>
  <c r="EF201" i="2"/>
  <c r="EF184" i="2"/>
  <c r="EF177" i="2"/>
  <c r="EF179" i="2" s="1"/>
  <c r="EF180" i="2" s="1"/>
  <c r="EF148" i="2"/>
  <c r="EF150" i="2"/>
  <c r="EF146" i="2"/>
  <c r="EF108" i="2"/>
  <c r="EF138" i="2"/>
  <c r="EF142" i="2" s="1"/>
  <c r="EF144" i="2" s="1"/>
  <c r="EF140" i="2"/>
  <c r="EF100" i="2"/>
  <c r="EF103" i="2"/>
  <c r="EF111" i="2"/>
  <c r="EF105" i="2"/>
  <c r="EF107" i="2" s="1"/>
  <c r="EF109" i="2" s="1"/>
  <c r="EF119" i="2" s="1"/>
  <c r="DM120" i="2"/>
  <c r="CV192" i="2"/>
  <c r="CV194" i="2"/>
  <c r="CV188" i="2"/>
  <c r="CV195" i="2"/>
  <c r="CV224" i="2" s="1"/>
  <c r="CV186" i="2"/>
  <c r="CV190" i="2"/>
  <c r="DQ109" i="2"/>
  <c r="DQ119" i="2" s="1"/>
  <c r="DQ120" i="2" s="1"/>
  <c r="AW264" i="2"/>
  <c r="AW203" i="2"/>
  <c r="AF264" i="2"/>
  <c r="AF203" i="2"/>
  <c r="DF115" i="2"/>
  <c r="DF120" i="2" s="1"/>
  <c r="DF118" i="2"/>
  <c r="DM194" i="2"/>
  <c r="DM195" i="2"/>
  <c r="DM224" i="2" s="1"/>
  <c r="DM186" i="2"/>
  <c r="DM188" i="2"/>
  <c r="DM190" i="2"/>
  <c r="DM192" i="2"/>
  <c r="DA120" i="2"/>
  <c r="DD195" i="2"/>
  <c r="DD224" i="2" s="1"/>
  <c r="DD188" i="2"/>
  <c r="DD190" i="2"/>
  <c r="DD186" i="2"/>
  <c r="DD194" i="2"/>
  <c r="DD192" i="2"/>
  <c r="ET115" i="2"/>
  <c r="ET120" i="2" s="1"/>
  <c r="ET118" i="2"/>
  <c r="H109" i="2"/>
  <c r="H119" i="2" s="1"/>
  <c r="H120" i="2" s="1"/>
  <c r="H195" i="2"/>
  <c r="H224" i="2" s="1"/>
  <c r="H186" i="2"/>
  <c r="H192" i="2"/>
  <c r="H190" i="2"/>
  <c r="H194" i="2"/>
  <c r="H188" i="2"/>
  <c r="AB203" i="2"/>
  <c r="AB264" i="2"/>
  <c r="S118" i="2"/>
  <c r="S115" i="2"/>
  <c r="EQ188" i="2"/>
  <c r="EQ190" i="2"/>
  <c r="EQ192" i="2"/>
  <c r="EQ194" i="2"/>
  <c r="EQ195" i="2"/>
  <c r="EQ224" i="2" s="1"/>
  <c r="EQ186" i="2"/>
  <c r="D150" i="2"/>
  <c r="DR264" i="2"/>
  <c r="DR203" i="2"/>
  <c r="AR195" i="2"/>
  <c r="AR224" i="2" s="1"/>
  <c r="AR186" i="2"/>
  <c r="AR190" i="2"/>
  <c r="AR194" i="2"/>
  <c r="AR188" i="2"/>
  <c r="AR192" i="2"/>
  <c r="L175" i="2"/>
  <c r="L221" i="2" s="1"/>
  <c r="AM188" i="2"/>
  <c r="AM190" i="2"/>
  <c r="AM192" i="2"/>
  <c r="AM194" i="2"/>
  <c r="AM195" i="2"/>
  <c r="AM224" i="2" s="1"/>
  <c r="AM186" i="2"/>
  <c r="DA203" i="2"/>
  <c r="DA264" i="2"/>
  <c r="BP264" i="2"/>
  <c r="BP203" i="2"/>
  <c r="AT186" i="2"/>
  <c r="AT188" i="2"/>
  <c r="AT195" i="2"/>
  <c r="AT224" i="2" s="1"/>
  <c r="AT194" i="2"/>
  <c r="AT192" i="2"/>
  <c r="AT190" i="2"/>
  <c r="FC188" i="2"/>
  <c r="FC190" i="2"/>
  <c r="FC192" i="2"/>
  <c r="FC194" i="2"/>
  <c r="FC186" i="2"/>
  <c r="FC195" i="2"/>
  <c r="FC224" i="2" s="1"/>
  <c r="DI120" i="2"/>
  <c r="DI186" i="2" s="1"/>
  <c r="DI190" i="2" s="1"/>
  <c r="DI192" i="2" s="1"/>
  <c r="F194" i="2"/>
  <c r="F188" i="2"/>
  <c r="CT195" i="2"/>
  <c r="CT224" i="2" s="1"/>
  <c r="CT190" i="2"/>
  <c r="CT192" i="2"/>
  <c r="CT188" i="2"/>
  <c r="CT194" i="2"/>
  <c r="CT186" i="2"/>
  <c r="BJ203" i="2"/>
  <c r="BJ264" i="2"/>
  <c r="EZ175" i="2"/>
  <c r="EZ221" i="2" s="1"/>
  <c r="EG115" i="2"/>
  <c r="EG120" i="2" s="1"/>
  <c r="EG118" i="2"/>
  <c r="BC194" i="2"/>
  <c r="BC188" i="2"/>
  <c r="EP109" i="2"/>
  <c r="EP119" i="2" s="1"/>
  <c r="U118" i="2"/>
  <c r="U115" i="2"/>
  <c r="U120" i="2" s="1"/>
  <c r="AM120" i="2"/>
  <c r="DK109" i="2"/>
  <c r="DK119" i="2" s="1"/>
  <c r="DK194" i="2"/>
  <c r="DK188" i="2"/>
  <c r="FS192" i="2"/>
  <c r="FS194" i="2"/>
  <c r="FS195" i="2"/>
  <c r="FS224" i="2" s="1"/>
  <c r="FS186" i="2"/>
  <c r="FS188" i="2"/>
  <c r="FS190" i="2"/>
  <c r="M120" i="2"/>
  <c r="DT118" i="2"/>
  <c r="DT115" i="2"/>
  <c r="DT120" i="2" s="1"/>
  <c r="F175" i="2"/>
  <c r="F221" i="2" s="1"/>
  <c r="BE175" i="2"/>
  <c r="BE221" i="2" s="1"/>
  <c r="AO118" i="2"/>
  <c r="AO115" i="2"/>
  <c r="CW264" i="2"/>
  <c r="CW203" i="2"/>
  <c r="AS118" i="2"/>
  <c r="AS115" i="2"/>
  <c r="AZ109" i="2"/>
  <c r="AZ119" i="2" s="1"/>
  <c r="AZ203" i="2"/>
  <c r="AZ264" i="2"/>
  <c r="AA120" i="2"/>
  <c r="CB118" i="2"/>
  <c r="CB115" i="2"/>
  <c r="CB120" i="2" s="1"/>
  <c r="CS203" i="2"/>
  <c r="CS264" i="2"/>
  <c r="ED264" i="2"/>
  <c r="ED203" i="2"/>
  <c r="BE118" i="2"/>
  <c r="BE115" i="2"/>
  <c r="BE120" i="2" s="1"/>
  <c r="EC120" i="2"/>
  <c r="FT120" i="2"/>
  <c r="DV264" i="2"/>
  <c r="DV203" i="2"/>
  <c r="AL203" i="2"/>
  <c r="AL264" i="2"/>
  <c r="DL109" i="2"/>
  <c r="DL119" i="2" s="1"/>
  <c r="DU120" i="2"/>
  <c r="T120" i="2"/>
  <c r="FM203" i="2"/>
  <c r="FM264" i="2"/>
  <c r="BK203" i="2"/>
  <c r="BK264" i="2"/>
  <c r="DW109" i="2"/>
  <c r="DW119" i="2" s="1"/>
  <c r="DW120" i="2" s="1"/>
  <c r="E201" i="2"/>
  <c r="E177" i="2"/>
  <c r="E179" i="2" s="1"/>
  <c r="E180" i="2" s="1"/>
  <c r="E184" i="2"/>
  <c r="E146" i="2"/>
  <c r="E148" i="2"/>
  <c r="E150" i="2" s="1"/>
  <c r="E108" i="2"/>
  <c r="E111" i="2"/>
  <c r="E100" i="2"/>
  <c r="E103" i="2"/>
  <c r="E105" i="2"/>
  <c r="E107" i="2" s="1"/>
  <c r="E140" i="2"/>
  <c r="E138" i="2"/>
  <c r="DE120" i="2"/>
  <c r="EV120" i="2"/>
  <c r="AW115" i="2"/>
  <c r="AW120" i="2" s="1"/>
  <c r="AW118" i="2"/>
  <c r="X115" i="2"/>
  <c r="X118" i="2"/>
  <c r="DM203" i="2"/>
  <c r="DM264" i="2"/>
  <c r="ET109" i="2"/>
  <c r="ET119" i="2" s="1"/>
  <c r="H264" i="2"/>
  <c r="H203" i="2"/>
  <c r="DG175" i="2"/>
  <c r="DG221" i="2" s="1"/>
  <c r="BF186" i="2"/>
  <c r="BF188" i="2"/>
  <c r="BF192" i="2"/>
  <c r="BF190" i="2"/>
  <c r="BF195" i="2"/>
  <c r="BF224" i="2" s="1"/>
  <c r="BF194" i="2"/>
  <c r="AY203" i="2"/>
  <c r="AY264" i="2"/>
  <c r="EQ115" i="2"/>
  <c r="EQ120" i="2" s="1"/>
  <c r="EQ118" i="2"/>
  <c r="AJ264" i="2"/>
  <c r="AJ203" i="2"/>
  <c r="Q118" i="2"/>
  <c r="Q115" i="2"/>
  <c r="Q120" i="2" s="1"/>
  <c r="BM203" i="2"/>
  <c r="BM264" i="2"/>
  <c r="DU190" i="2"/>
  <c r="DU192" i="2"/>
  <c r="DU194" i="2"/>
  <c r="DU195" i="2"/>
  <c r="DU224" i="2" s="1"/>
  <c r="DU188" i="2"/>
  <c r="DU186" i="2"/>
  <c r="AI201" i="2"/>
  <c r="AI184" i="2"/>
  <c r="AI177" i="2"/>
  <c r="AI179" i="2" s="1"/>
  <c r="AI180" i="2" s="1"/>
  <c r="AI148" i="2"/>
  <c r="AI108" i="2"/>
  <c r="AI111" i="2"/>
  <c r="AI103" i="2"/>
  <c r="AI105" i="2"/>
  <c r="AI107" i="2" s="1"/>
  <c r="AI109" i="2" s="1"/>
  <c r="AI119" i="2" s="1"/>
  <c r="AI100" i="2"/>
  <c r="AI138" i="2"/>
  <c r="AI140" i="2"/>
  <c r="AK115" i="2"/>
  <c r="AK120" i="2" s="1"/>
  <c r="AK118" i="2"/>
  <c r="AR264" i="2"/>
  <c r="AR203" i="2"/>
  <c r="CW115" i="2"/>
  <c r="CW120" i="2" s="1"/>
  <c r="CW118" i="2"/>
  <c r="FN115" i="2"/>
  <c r="FN120" i="2" s="1"/>
  <c r="FN118" i="2"/>
  <c r="X203" i="2"/>
  <c r="X264" i="2"/>
  <c r="J264" i="2"/>
  <c r="J203" i="2"/>
  <c r="CN118" i="2"/>
  <c r="CN115" i="2"/>
  <c r="CN120" i="2" s="1"/>
  <c r="BJ109" i="2"/>
  <c r="BJ119" i="2" s="1"/>
  <c r="BJ120" i="2" s="1"/>
  <c r="O188" i="2"/>
  <c r="O190" i="2"/>
  <c r="O192" i="2"/>
  <c r="O194" i="2"/>
  <c r="O195" i="2"/>
  <c r="O224" i="2" s="1"/>
  <c r="O186" i="2"/>
  <c r="EC186" i="2"/>
  <c r="EC188" i="2"/>
  <c r="EC190" i="2"/>
  <c r="EC192" i="2"/>
  <c r="EC194" i="2"/>
  <c r="EC195" i="2"/>
  <c r="EC224" i="2" s="1"/>
  <c r="BV195" i="2"/>
  <c r="BV224" i="2" s="1"/>
  <c r="BV190" i="2"/>
  <c r="BV192" i="2"/>
  <c r="BV188" i="2"/>
  <c r="BV194" i="2"/>
  <c r="BV186" i="2"/>
  <c r="BQ120" i="2"/>
  <c r="BQ186" i="2" s="1"/>
  <c r="BQ190" i="2" s="1"/>
  <c r="BQ192" i="2" s="1"/>
  <c r="BC264" i="2"/>
  <c r="BC203" i="2"/>
  <c r="BL203" i="2"/>
  <c r="BL264" i="2"/>
  <c r="CJ264" i="2"/>
  <c r="CJ203" i="2"/>
  <c r="FB195" i="2"/>
  <c r="FB224" i="2" s="1"/>
  <c r="FB190" i="2"/>
  <c r="FB192" i="2"/>
  <c r="FB186" i="2"/>
  <c r="FB194" i="2"/>
  <c r="FB188" i="2"/>
  <c r="EP115" i="2"/>
  <c r="EP120" i="2" s="1"/>
  <c r="EP118" i="2"/>
  <c r="AX264" i="2"/>
  <c r="AX203" i="2"/>
  <c r="BD118" i="2"/>
  <c r="BD115" i="2"/>
  <c r="BD120" i="2" s="1"/>
  <c r="DK264" i="2"/>
  <c r="DK203" i="2"/>
  <c r="FS118" i="2"/>
  <c r="FS115" i="2"/>
  <c r="FS120" i="2" s="1"/>
  <c r="CX203" i="2"/>
  <c r="CX264" i="2"/>
  <c r="BQ118" i="2"/>
  <c r="BQ115" i="2"/>
  <c r="ES190" i="2"/>
  <c r="ES192" i="2"/>
  <c r="ES194" i="2"/>
  <c r="ES195" i="2"/>
  <c r="ES224" i="2" s="1"/>
  <c r="ES188" i="2"/>
  <c r="ES186" i="2"/>
  <c r="AZ118" i="2"/>
  <c r="AZ120" i="2" s="1"/>
  <c r="AZ115" i="2"/>
  <c r="DN201" i="2"/>
  <c r="DN184" i="2"/>
  <c r="DN177" i="2"/>
  <c r="DN179" i="2" s="1"/>
  <c r="DN180" i="2" s="1"/>
  <c r="DN146" i="2"/>
  <c r="DN150" i="2" s="1"/>
  <c r="DN148" i="2"/>
  <c r="DN111" i="2"/>
  <c r="DN100" i="2"/>
  <c r="DN103" i="2"/>
  <c r="DN108" i="2"/>
  <c r="DN105" i="2"/>
  <c r="DN107" i="2" s="1"/>
  <c r="DN140" i="2"/>
  <c r="DN138" i="2"/>
  <c r="EW120" i="2"/>
  <c r="CS115" i="2"/>
  <c r="CS120" i="2" s="1"/>
  <c r="CS118" i="2"/>
  <c r="DY194" i="2"/>
  <c r="DY195" i="2"/>
  <c r="DY224" i="2" s="1"/>
  <c r="DY186" i="2"/>
  <c r="DY188" i="2"/>
  <c r="DY192" i="2"/>
  <c r="DY190" i="2"/>
  <c r="DA194" i="2"/>
  <c r="DA195" i="2"/>
  <c r="DA224" i="2" s="1"/>
  <c r="DA186" i="2"/>
  <c r="DA188" i="2"/>
  <c r="DA192" i="2"/>
  <c r="DA190" i="2"/>
  <c r="CI188" i="2"/>
  <c r="CI194" i="2"/>
  <c r="BP195" i="2"/>
  <c r="BP224" i="2" s="1"/>
  <c r="BP186" i="2"/>
  <c r="BP190" i="2"/>
  <c r="BP194" i="2"/>
  <c r="BP188" i="2"/>
  <c r="BP192" i="2"/>
  <c r="FF175" i="2"/>
  <c r="FF221" i="2" s="1"/>
  <c r="AL109" i="2"/>
  <c r="AL119" i="2" s="1"/>
  <c r="AL120" i="2" s="1"/>
  <c r="L115" i="2"/>
  <c r="L120" i="2" s="1"/>
  <c r="L118" i="2"/>
  <c r="EZ120" i="2"/>
  <c r="FM115" i="2"/>
  <c r="FM118" i="2"/>
  <c r="K115" i="2"/>
  <c r="K118" i="2"/>
  <c r="FC120" i="2"/>
  <c r="FE115" i="2"/>
  <c r="FE120" i="2" s="1"/>
  <c r="FE118" i="2"/>
  <c r="EJ118" i="2"/>
  <c r="EJ115" i="2"/>
  <c r="EJ120" i="2" s="1"/>
  <c r="G118" i="2"/>
  <c r="G115" i="2"/>
  <c r="DF194" i="2"/>
  <c r="DF188" i="2"/>
  <c r="AG118" i="2"/>
  <c r="AG115" i="2"/>
  <c r="AG120" i="2" s="1"/>
  <c r="EM201" i="2"/>
  <c r="EM184" i="2"/>
  <c r="EM177" i="2"/>
  <c r="EM179" i="2" s="1"/>
  <c r="EM180" i="2" s="1"/>
  <c r="EM148" i="2"/>
  <c r="EM108" i="2"/>
  <c r="EM105" i="2"/>
  <c r="EM107" i="2" s="1"/>
  <c r="EM109" i="2" s="1"/>
  <c r="EM119" i="2" s="1"/>
  <c r="EM103" i="2"/>
  <c r="EM111" i="2"/>
  <c r="EM100" i="2"/>
  <c r="EM138" i="2"/>
  <c r="EM142" i="2" s="1"/>
  <c r="EM144" i="2" s="1"/>
  <c r="EM140" i="2"/>
  <c r="N115" i="2"/>
  <c r="N120" i="2" s="1"/>
  <c r="N118" i="2"/>
  <c r="DD203" i="2"/>
  <c r="DD264" i="2"/>
  <c r="AB118" i="2"/>
  <c r="AB115" i="2"/>
  <c r="AB120" i="2" s="1"/>
  <c r="BF203" i="2"/>
  <c r="BF264" i="2"/>
  <c r="EY120" i="2"/>
  <c r="J186" i="2"/>
  <c r="J188" i="2"/>
  <c r="J190" i="2" s="1"/>
  <c r="J192" i="2" s="1"/>
  <c r="J194" i="2"/>
  <c r="DE186" i="2"/>
  <c r="DE188" i="2"/>
  <c r="DE190" i="2"/>
  <c r="DE192" i="2"/>
  <c r="DE195" i="2"/>
  <c r="DE224" i="2" s="1"/>
  <c r="DE194" i="2"/>
  <c r="D194" i="2"/>
  <c r="D188" i="2"/>
  <c r="FG192" i="2"/>
  <c r="FG194" i="2"/>
  <c r="FG195" i="2"/>
  <c r="FG224" i="2" s="1"/>
  <c r="FG186" i="2"/>
  <c r="FG190" i="2"/>
  <c r="FG188" i="2"/>
  <c r="DL120" i="2"/>
  <c r="DL186" i="2" s="1"/>
  <c r="DL190" i="2" s="1"/>
  <c r="DL192" i="2" s="1"/>
  <c r="AK264" i="2"/>
  <c r="AK203" i="2"/>
  <c r="FP163" i="2" l="1"/>
  <c r="FP164" i="2" s="1"/>
  <c r="FP165" i="2" s="1"/>
  <c r="FP220" i="2" s="1"/>
  <c r="FP124" i="2"/>
  <c r="FP217" i="2" s="1"/>
  <c r="FP152" i="2"/>
  <c r="FP186" i="2"/>
  <c r="FP190" i="2" s="1"/>
  <c r="FP192" i="2" s="1"/>
  <c r="EJ163" i="2"/>
  <c r="EJ164" i="2" s="1"/>
  <c r="EJ165" i="2" s="1"/>
  <c r="EJ220" i="2" s="1"/>
  <c r="EJ152" i="2"/>
  <c r="EJ124" i="2"/>
  <c r="EJ217" i="2" s="1"/>
  <c r="EJ186" i="2"/>
  <c r="EJ190" i="2" s="1"/>
  <c r="EJ192" i="2" s="1"/>
  <c r="AL163" i="2"/>
  <c r="AL164" i="2" s="1"/>
  <c r="AL165" i="2" s="1"/>
  <c r="AL220" i="2" s="1"/>
  <c r="AL146" i="2"/>
  <c r="AL124" i="2"/>
  <c r="AL217" i="2" s="1"/>
  <c r="H163" i="2"/>
  <c r="H164" i="2" s="1"/>
  <c r="H165" i="2" s="1"/>
  <c r="H220" i="2" s="1"/>
  <c r="H124" i="2"/>
  <c r="H217" i="2" s="1"/>
  <c r="H148" i="2"/>
  <c r="BU163" i="2"/>
  <c r="BU164" i="2" s="1"/>
  <c r="BU165" i="2" s="1"/>
  <c r="BU220" i="2" s="1"/>
  <c r="BU146" i="2"/>
  <c r="BU158" i="2" s="1"/>
  <c r="BU218" i="2" s="1"/>
  <c r="BU124" i="2"/>
  <c r="BU217" i="2" s="1"/>
  <c r="BU219" i="2" s="1"/>
  <c r="BU222" i="2" s="1"/>
  <c r="BU227" i="2" s="1"/>
  <c r="CZ163" i="2"/>
  <c r="CZ164" i="2" s="1"/>
  <c r="CZ165" i="2" s="1"/>
  <c r="CZ220" i="2" s="1"/>
  <c r="CZ152" i="2"/>
  <c r="CZ124" i="2"/>
  <c r="CZ217" i="2" s="1"/>
  <c r="CZ186" i="2"/>
  <c r="CZ190" i="2" s="1"/>
  <c r="CZ192" i="2" s="1"/>
  <c r="AB163" i="2"/>
  <c r="AB164" i="2" s="1"/>
  <c r="AB165" i="2" s="1"/>
  <c r="AB220" i="2" s="1"/>
  <c r="AB148" i="2"/>
  <c r="AB124" i="2"/>
  <c r="AB217" i="2" s="1"/>
  <c r="FS163" i="2"/>
  <c r="FS164" i="2" s="1"/>
  <c r="FS165" i="2" s="1"/>
  <c r="FS220" i="2" s="1"/>
  <c r="FS124" i="2"/>
  <c r="FS217" i="2" s="1"/>
  <c r="FS219" i="2" s="1"/>
  <c r="FS222" i="2" s="1"/>
  <c r="FS227" i="2" s="1"/>
  <c r="FS146" i="2"/>
  <c r="FS158" i="2" s="1"/>
  <c r="FS218" i="2" s="1"/>
  <c r="BR163" i="2"/>
  <c r="BR164" i="2" s="1"/>
  <c r="BR165" i="2" s="1"/>
  <c r="BR220" i="2" s="1"/>
  <c r="BR148" i="2"/>
  <c r="BR124" i="2"/>
  <c r="BR217" i="2" s="1"/>
  <c r="CJ163" i="2"/>
  <c r="CJ164" i="2" s="1"/>
  <c r="CJ165" i="2" s="1"/>
  <c r="CJ220" i="2" s="1"/>
  <c r="CJ124" i="2"/>
  <c r="CJ217" i="2" s="1"/>
  <c r="CJ152" i="2"/>
  <c r="CJ186" i="2"/>
  <c r="CJ190" i="2" s="1"/>
  <c r="CJ192" i="2" s="1"/>
  <c r="EE163" i="2"/>
  <c r="EE164" i="2" s="1"/>
  <c r="EE165" i="2" s="1"/>
  <c r="EE220" i="2" s="1"/>
  <c r="EE146" i="2"/>
  <c r="EE124" i="2"/>
  <c r="EE217" i="2" s="1"/>
  <c r="BK163" i="2"/>
  <c r="BK164" i="2" s="1"/>
  <c r="BK165" i="2" s="1"/>
  <c r="BK220" i="2" s="1"/>
  <c r="BK152" i="2"/>
  <c r="BK124" i="2"/>
  <c r="BK217" i="2" s="1"/>
  <c r="BK186" i="2"/>
  <c r="BK190" i="2" s="1"/>
  <c r="BK192" i="2" s="1"/>
  <c r="D163" i="2"/>
  <c r="D164" i="2" s="1"/>
  <c r="D165" i="2" s="1"/>
  <c r="D220" i="2" s="1"/>
  <c r="D152" i="2"/>
  <c r="D124" i="2"/>
  <c r="D217" i="2" s="1"/>
  <c r="D186" i="2"/>
  <c r="D190" i="2" s="1"/>
  <c r="D192" i="2" s="1"/>
  <c r="CI163" i="2"/>
  <c r="CI164" i="2" s="1"/>
  <c r="CI165" i="2" s="1"/>
  <c r="CI220" i="2" s="1"/>
  <c r="CI152" i="2"/>
  <c r="CI124" i="2"/>
  <c r="CI217" i="2" s="1"/>
  <c r="CI186" i="2"/>
  <c r="CI190" i="2" s="1"/>
  <c r="CI192" i="2" s="1"/>
  <c r="FN163" i="2"/>
  <c r="FN164" i="2" s="1"/>
  <c r="FN165" i="2" s="1"/>
  <c r="FN220" i="2" s="1"/>
  <c r="FN124" i="2"/>
  <c r="FN217" i="2" s="1"/>
  <c r="FN152" i="2"/>
  <c r="FN186" i="2"/>
  <c r="FN190" i="2" s="1"/>
  <c r="FN192" i="2" s="1"/>
  <c r="ET163" i="2"/>
  <c r="ET164" i="2" s="1"/>
  <c r="ET165" i="2" s="1"/>
  <c r="ET220" i="2" s="1"/>
  <c r="ET124" i="2"/>
  <c r="ET217" i="2" s="1"/>
  <c r="ET146" i="2"/>
  <c r="FE163" i="2"/>
  <c r="FE164" i="2" s="1"/>
  <c r="FE165" i="2" s="1"/>
  <c r="FE220" i="2" s="1"/>
  <c r="FE146" i="2"/>
  <c r="FE124" i="2"/>
  <c r="FE217" i="2" s="1"/>
  <c r="AW163" i="2"/>
  <c r="AW164" i="2" s="1"/>
  <c r="AW165" i="2" s="1"/>
  <c r="AW220" i="2" s="1"/>
  <c r="AW146" i="2"/>
  <c r="AW158" i="2" s="1"/>
  <c r="AW218" i="2" s="1"/>
  <c r="AW124" i="2"/>
  <c r="AW217" i="2" s="1"/>
  <c r="CO163" i="2"/>
  <c r="CO164" i="2" s="1"/>
  <c r="CO165" i="2" s="1"/>
  <c r="CO220" i="2" s="1"/>
  <c r="CO148" i="2"/>
  <c r="CO124" i="2"/>
  <c r="CO217" i="2" s="1"/>
  <c r="V163" i="2"/>
  <c r="V164" i="2" s="1"/>
  <c r="V165" i="2" s="1"/>
  <c r="V220" i="2" s="1"/>
  <c r="V124" i="2"/>
  <c r="V217" i="2" s="1"/>
  <c r="V146" i="2"/>
  <c r="DK163" i="2"/>
  <c r="DK164" i="2" s="1"/>
  <c r="DK165" i="2" s="1"/>
  <c r="DK220" i="2" s="1"/>
  <c r="DK152" i="2"/>
  <c r="DK124" i="2"/>
  <c r="DK217" i="2" s="1"/>
  <c r="DK186" i="2"/>
  <c r="DK190" i="2" s="1"/>
  <c r="DK192" i="2" s="1"/>
  <c r="CW163" i="2"/>
  <c r="CW164" i="2" s="1"/>
  <c r="CW165" i="2" s="1"/>
  <c r="CW220" i="2" s="1"/>
  <c r="CW146" i="2"/>
  <c r="CW124" i="2"/>
  <c r="CW217" i="2" s="1"/>
  <c r="Q163" i="2"/>
  <c r="Q164" i="2" s="1"/>
  <c r="Q165" i="2" s="1"/>
  <c r="Q220" i="2" s="1"/>
  <c r="Q152" i="2"/>
  <c r="Q124" i="2"/>
  <c r="Q217" i="2" s="1"/>
  <c r="Q186" i="2"/>
  <c r="Q190" i="2" s="1"/>
  <c r="Q192" i="2" s="1"/>
  <c r="DT163" i="2"/>
  <c r="DT164" i="2" s="1"/>
  <c r="DT165" i="2" s="1"/>
  <c r="DT220" i="2" s="1"/>
  <c r="DT124" i="2"/>
  <c r="DT217" i="2" s="1"/>
  <c r="DT146" i="2"/>
  <c r="AD163" i="2"/>
  <c r="AD164" i="2" s="1"/>
  <c r="AD165" i="2" s="1"/>
  <c r="AD220" i="2" s="1"/>
  <c r="AD148" i="2"/>
  <c r="AD124" i="2"/>
  <c r="AD217" i="2" s="1"/>
  <c r="AY163" i="2"/>
  <c r="AY164" i="2" s="1"/>
  <c r="AY165" i="2" s="1"/>
  <c r="AY220" i="2" s="1"/>
  <c r="AY124" i="2"/>
  <c r="AY217" i="2" s="1"/>
  <c r="AY146" i="2"/>
  <c r="FF163" i="2"/>
  <c r="FF164" i="2" s="1"/>
  <c r="FF165" i="2" s="1"/>
  <c r="FF220" i="2" s="1"/>
  <c r="FF146" i="2"/>
  <c r="FF124" i="2"/>
  <c r="FF217" i="2" s="1"/>
  <c r="AC163" i="2"/>
  <c r="AC164" i="2" s="1"/>
  <c r="AC165" i="2" s="1"/>
  <c r="AC220" i="2" s="1"/>
  <c r="AC148" i="2"/>
  <c r="AC124" i="2"/>
  <c r="AC217" i="2" s="1"/>
  <c r="DS163" i="2"/>
  <c r="DS164" i="2" s="1"/>
  <c r="DS165" i="2" s="1"/>
  <c r="DS220" i="2" s="1"/>
  <c r="DS152" i="2"/>
  <c r="DS124" i="2"/>
  <c r="DS217" i="2" s="1"/>
  <c r="DS186" i="2"/>
  <c r="DS190" i="2" s="1"/>
  <c r="DS192" i="2" s="1"/>
  <c r="AH163" i="2"/>
  <c r="AH164" i="2" s="1"/>
  <c r="AH165" i="2" s="1"/>
  <c r="AH220" i="2" s="1"/>
  <c r="AH124" i="2"/>
  <c r="AH217" i="2" s="1"/>
  <c r="AH152" i="2"/>
  <c r="AH186" i="2"/>
  <c r="AH190" i="2" s="1"/>
  <c r="AH192" i="2" s="1"/>
  <c r="CC163" i="2"/>
  <c r="CC164" i="2" s="1"/>
  <c r="CC165" i="2" s="1"/>
  <c r="CC220" i="2" s="1"/>
  <c r="CC146" i="2"/>
  <c r="CC124" i="2"/>
  <c r="CC217" i="2" s="1"/>
  <c r="F163" i="2"/>
  <c r="F164" i="2" s="1"/>
  <c r="F165" i="2" s="1"/>
  <c r="F220" i="2" s="1"/>
  <c r="F152" i="2"/>
  <c r="F124" i="2"/>
  <c r="F217" i="2" s="1"/>
  <c r="F186" i="2"/>
  <c r="F190" i="2" s="1"/>
  <c r="F192" i="2" s="1"/>
  <c r="AT163" i="2"/>
  <c r="AT164" i="2" s="1"/>
  <c r="AT165" i="2" s="1"/>
  <c r="AT220" i="2" s="1"/>
  <c r="AT148" i="2"/>
  <c r="AT124" i="2"/>
  <c r="AT217" i="2" s="1"/>
  <c r="AX163" i="2"/>
  <c r="AX164" i="2" s="1"/>
  <c r="AX165" i="2" s="1"/>
  <c r="AX220" i="2" s="1"/>
  <c r="AX146" i="2"/>
  <c r="AX124" i="2"/>
  <c r="AX217" i="2" s="1"/>
  <c r="BZ163" i="2"/>
  <c r="BZ164" i="2" s="1"/>
  <c r="BZ165" i="2" s="1"/>
  <c r="BZ220" i="2" s="1"/>
  <c r="BZ146" i="2"/>
  <c r="BZ124" i="2"/>
  <c r="BZ217" i="2" s="1"/>
  <c r="BD163" i="2"/>
  <c r="BD164" i="2" s="1"/>
  <c r="BD165" i="2" s="1"/>
  <c r="BD220" i="2" s="1"/>
  <c r="BD124" i="2"/>
  <c r="BD217" i="2" s="1"/>
  <c r="BD148" i="2"/>
  <c r="U163" i="2"/>
  <c r="U164" i="2" s="1"/>
  <c r="U165" i="2" s="1"/>
  <c r="U220" i="2" s="1"/>
  <c r="U146" i="2"/>
  <c r="U124" i="2"/>
  <c r="U217" i="2" s="1"/>
  <c r="DF163" i="2"/>
  <c r="DF164" i="2" s="1"/>
  <c r="DF165" i="2" s="1"/>
  <c r="DF220" i="2" s="1"/>
  <c r="DF152" i="2"/>
  <c r="DF124" i="2"/>
  <c r="DF217" i="2" s="1"/>
  <c r="DF186" i="2"/>
  <c r="DF190" i="2" s="1"/>
  <c r="DF192" i="2" s="1"/>
  <c r="AP163" i="2"/>
  <c r="AP164" i="2" s="1"/>
  <c r="AP165" i="2" s="1"/>
  <c r="AP220" i="2" s="1"/>
  <c r="AP124" i="2"/>
  <c r="AP217" i="2" s="1"/>
  <c r="AP152" i="2"/>
  <c r="AP186" i="2"/>
  <c r="AP190" i="2" s="1"/>
  <c r="AP192" i="2" s="1"/>
  <c r="FH163" i="2"/>
  <c r="FH164" i="2" s="1"/>
  <c r="FH165" i="2" s="1"/>
  <c r="FH220" i="2" s="1"/>
  <c r="FH146" i="2"/>
  <c r="FH124" i="2"/>
  <c r="FH217" i="2" s="1"/>
  <c r="DW163" i="2"/>
  <c r="DW164" i="2" s="1"/>
  <c r="DW165" i="2" s="1"/>
  <c r="DW220" i="2" s="1"/>
  <c r="DW124" i="2"/>
  <c r="DW217" i="2" s="1"/>
  <c r="DW146" i="2"/>
  <c r="FB163" i="2"/>
  <c r="FB164" i="2" s="1"/>
  <c r="FB165" i="2" s="1"/>
  <c r="FB220" i="2" s="1"/>
  <c r="FB124" i="2"/>
  <c r="FB217" i="2" s="1"/>
  <c r="FB146" i="2"/>
  <c r="DG163" i="2"/>
  <c r="DG164" i="2" s="1"/>
  <c r="DG165" i="2" s="1"/>
  <c r="DG220" i="2" s="1"/>
  <c r="DG124" i="2"/>
  <c r="DG217" i="2" s="1"/>
  <c r="DG146" i="2"/>
  <c r="CB163" i="2"/>
  <c r="CB164" i="2" s="1"/>
  <c r="CB165" i="2" s="1"/>
  <c r="CB220" i="2" s="1"/>
  <c r="CB124" i="2"/>
  <c r="CB217" i="2" s="1"/>
  <c r="CB148" i="2"/>
  <c r="AG163" i="2"/>
  <c r="AG164" i="2" s="1"/>
  <c r="AG165" i="2" s="1"/>
  <c r="AG220" i="2" s="1"/>
  <c r="AG124" i="2"/>
  <c r="AG217" i="2" s="1"/>
  <c r="AG148" i="2"/>
  <c r="CN163" i="2"/>
  <c r="CN164" i="2" s="1"/>
  <c r="CN165" i="2" s="1"/>
  <c r="CN220" i="2" s="1"/>
  <c r="CN124" i="2"/>
  <c r="CN217" i="2" s="1"/>
  <c r="CN148" i="2"/>
  <c r="DV163" i="2"/>
  <c r="DV164" i="2" s="1"/>
  <c r="DV165" i="2" s="1"/>
  <c r="DV220" i="2" s="1"/>
  <c r="DV124" i="2"/>
  <c r="DV217" i="2" s="1"/>
  <c r="DV146" i="2"/>
  <c r="FQ163" i="2"/>
  <c r="FQ164" i="2" s="1"/>
  <c r="FQ165" i="2" s="1"/>
  <c r="FQ220" i="2" s="1"/>
  <c r="FQ152" i="2"/>
  <c r="FQ124" i="2"/>
  <c r="FQ217" i="2" s="1"/>
  <c r="FQ186" i="2"/>
  <c r="FQ190" i="2" s="1"/>
  <c r="FQ192" i="2" s="1"/>
  <c r="CX163" i="2"/>
  <c r="CX164" i="2" s="1"/>
  <c r="CX165" i="2" s="1"/>
  <c r="CX220" i="2" s="1"/>
  <c r="CX152" i="2"/>
  <c r="CX124" i="2"/>
  <c r="CX217" i="2" s="1"/>
  <c r="CX186" i="2"/>
  <c r="CX190" i="2" s="1"/>
  <c r="CX192" i="2" s="1"/>
  <c r="AZ163" i="2"/>
  <c r="AZ164" i="2" s="1"/>
  <c r="AZ165" i="2" s="1"/>
  <c r="AZ220" i="2" s="1"/>
  <c r="AZ124" i="2"/>
  <c r="AZ217" i="2" s="1"/>
  <c r="AZ152" i="2"/>
  <c r="AZ186" i="2"/>
  <c r="AZ190" i="2" s="1"/>
  <c r="AZ192" i="2" s="1"/>
  <c r="EU163" i="2"/>
  <c r="EU164" i="2" s="1"/>
  <c r="EU165" i="2" s="1"/>
  <c r="EU220" i="2" s="1"/>
  <c r="EU152" i="2"/>
  <c r="EU124" i="2"/>
  <c r="EU217" i="2" s="1"/>
  <c r="EU186" i="2"/>
  <c r="EU190" i="2" s="1"/>
  <c r="EU192" i="2" s="1"/>
  <c r="N163" i="2"/>
  <c r="N164" i="2" s="1"/>
  <c r="N165" i="2" s="1"/>
  <c r="N220" i="2" s="1"/>
  <c r="N148" i="2"/>
  <c r="N124" i="2"/>
  <c r="N217" i="2" s="1"/>
  <c r="AK163" i="2"/>
  <c r="AK164" i="2" s="1"/>
  <c r="AK165" i="2" s="1"/>
  <c r="AK220" i="2" s="1"/>
  <c r="AK124" i="2"/>
  <c r="AK217" i="2" s="1"/>
  <c r="AK146" i="2"/>
  <c r="BE163" i="2"/>
  <c r="BE164" i="2" s="1"/>
  <c r="BE165" i="2" s="1"/>
  <c r="BE220" i="2" s="1"/>
  <c r="BE124" i="2"/>
  <c r="BE217" i="2" s="1"/>
  <c r="BE148" i="2"/>
  <c r="AE163" i="2"/>
  <c r="AE164" i="2" s="1"/>
  <c r="AE165" i="2" s="1"/>
  <c r="AE220" i="2" s="1"/>
  <c r="AE146" i="2"/>
  <c r="AE124" i="2"/>
  <c r="AE217" i="2" s="1"/>
  <c r="AQ163" i="2"/>
  <c r="AQ164" i="2" s="1"/>
  <c r="AQ165" i="2" s="1"/>
  <c r="AQ220" i="2" s="1"/>
  <c r="AQ146" i="2"/>
  <c r="AQ124" i="2"/>
  <c r="AQ217" i="2" s="1"/>
  <c r="CH163" i="2"/>
  <c r="CH164" i="2" s="1"/>
  <c r="CH165" i="2" s="1"/>
  <c r="CH220" i="2" s="1"/>
  <c r="CH124" i="2"/>
  <c r="CH217" i="2" s="1"/>
  <c r="CH146" i="2"/>
  <c r="ER163" i="2"/>
  <c r="ER164" i="2" s="1"/>
  <c r="ER165" i="2" s="1"/>
  <c r="ER220" i="2" s="1"/>
  <c r="ER146" i="2"/>
  <c r="ER158" i="2" s="1"/>
  <c r="ER218" i="2" s="1"/>
  <c r="ER124" i="2"/>
  <c r="ER217" i="2" s="1"/>
  <c r="BM163" i="2"/>
  <c r="BM164" i="2" s="1"/>
  <c r="BM165" i="2" s="1"/>
  <c r="BM220" i="2" s="1"/>
  <c r="BM124" i="2"/>
  <c r="BM217" i="2" s="1"/>
  <c r="BM146" i="2"/>
  <c r="FU163" i="2"/>
  <c r="FU164" i="2" s="1"/>
  <c r="FU165" i="2" s="1"/>
  <c r="FU220" i="2" s="1"/>
  <c r="FU124" i="2"/>
  <c r="FU217" i="2" s="1"/>
  <c r="FU152" i="2"/>
  <c r="FU186" i="2"/>
  <c r="FU190" i="2" s="1"/>
  <c r="FU192" i="2" s="1"/>
  <c r="FL163" i="2"/>
  <c r="FL164" i="2" s="1"/>
  <c r="FL165" i="2" s="1"/>
  <c r="FL220" i="2" s="1"/>
  <c r="FL124" i="2"/>
  <c r="FL217" i="2" s="1"/>
  <c r="FL148" i="2"/>
  <c r="I163" i="2"/>
  <c r="I164" i="2" s="1"/>
  <c r="I165" i="2" s="1"/>
  <c r="I220" i="2" s="1"/>
  <c r="I124" i="2"/>
  <c r="I217" i="2" s="1"/>
  <c r="I152" i="2"/>
  <c r="I186" i="2"/>
  <c r="I190" i="2" s="1"/>
  <c r="I192" i="2" s="1"/>
  <c r="EQ163" i="2"/>
  <c r="EQ164" i="2" s="1"/>
  <c r="EQ165" i="2" s="1"/>
  <c r="EQ220" i="2" s="1"/>
  <c r="EQ148" i="2"/>
  <c r="EQ124" i="2"/>
  <c r="EQ217" i="2" s="1"/>
  <c r="AV163" i="2"/>
  <c r="AV164" i="2" s="1"/>
  <c r="AV165" i="2" s="1"/>
  <c r="AV220" i="2" s="1"/>
  <c r="AV124" i="2"/>
  <c r="AV217" i="2" s="1"/>
  <c r="AV146" i="2"/>
  <c r="DD163" i="2"/>
  <c r="DD164" i="2" s="1"/>
  <c r="DD165" i="2" s="1"/>
  <c r="DD220" i="2" s="1"/>
  <c r="DD146" i="2"/>
  <c r="DD124" i="2"/>
  <c r="DD217" i="2" s="1"/>
  <c r="DR163" i="2"/>
  <c r="DR164" i="2" s="1"/>
  <c r="DR165" i="2" s="1"/>
  <c r="DR220" i="2" s="1"/>
  <c r="DR124" i="2"/>
  <c r="DR217" i="2" s="1"/>
  <c r="DR152" i="2"/>
  <c r="DR186" i="2"/>
  <c r="DR190" i="2" s="1"/>
  <c r="DR192" i="2" s="1"/>
  <c r="EO163" i="2"/>
  <c r="EO164" i="2" s="1"/>
  <c r="EO165" i="2" s="1"/>
  <c r="EO220" i="2" s="1"/>
  <c r="EO146" i="2"/>
  <c r="EO124" i="2"/>
  <c r="EO217" i="2" s="1"/>
  <c r="BJ163" i="2"/>
  <c r="BJ164" i="2" s="1"/>
  <c r="BJ165" i="2" s="1"/>
  <c r="BJ220" i="2" s="1"/>
  <c r="BJ148" i="2"/>
  <c r="BJ124" i="2"/>
  <c r="BJ217" i="2" s="1"/>
  <c r="EP163" i="2"/>
  <c r="EP164" i="2" s="1"/>
  <c r="EP165" i="2" s="1"/>
  <c r="EP220" i="2" s="1"/>
  <c r="EP146" i="2"/>
  <c r="EP158" i="2" s="1"/>
  <c r="EP218" i="2" s="1"/>
  <c r="EP124" i="2"/>
  <c r="EP217" i="2" s="1"/>
  <c r="DQ163" i="2"/>
  <c r="DQ164" i="2" s="1"/>
  <c r="DQ165" i="2" s="1"/>
  <c r="DQ220" i="2" s="1"/>
  <c r="DQ124" i="2"/>
  <c r="DQ217" i="2" s="1"/>
  <c r="DQ148" i="2"/>
  <c r="CF163" i="2"/>
  <c r="CF164" i="2" s="1"/>
  <c r="CF165" i="2" s="1"/>
  <c r="CF220" i="2" s="1"/>
  <c r="CF124" i="2"/>
  <c r="CF217" i="2" s="1"/>
  <c r="CF146" i="2"/>
  <c r="FA163" i="2"/>
  <c r="FA164" i="2" s="1"/>
  <c r="FA165" i="2" s="1"/>
  <c r="FA220" i="2" s="1"/>
  <c r="FA148" i="2"/>
  <c r="FA124" i="2"/>
  <c r="FA217" i="2" s="1"/>
  <c r="BO163" i="2"/>
  <c r="BO164" i="2" s="1"/>
  <c r="BO165" i="2" s="1"/>
  <c r="BO220" i="2" s="1"/>
  <c r="BO152" i="2"/>
  <c r="BO124" i="2"/>
  <c r="BO217" i="2" s="1"/>
  <c r="BO186" i="2"/>
  <c r="BO190" i="2" s="1"/>
  <c r="BO192" i="2" s="1"/>
  <c r="DX163" i="2"/>
  <c r="DX164" i="2" s="1"/>
  <c r="DX165" i="2" s="1"/>
  <c r="DX220" i="2" s="1"/>
  <c r="DX146" i="2"/>
  <c r="DX158" i="2" s="1"/>
  <c r="DX218" i="2" s="1"/>
  <c r="DX124" i="2"/>
  <c r="DX217" i="2" s="1"/>
  <c r="DX219" i="2" s="1"/>
  <c r="DX222" i="2" s="1"/>
  <c r="DX227" i="2" s="1"/>
  <c r="CV163" i="2"/>
  <c r="CV164" i="2" s="1"/>
  <c r="CV165" i="2" s="1"/>
  <c r="CV220" i="2" s="1"/>
  <c r="CV124" i="2"/>
  <c r="CV217" i="2" s="1"/>
  <c r="CV219" i="2" s="1"/>
  <c r="CV146" i="2"/>
  <c r="CV158" i="2" s="1"/>
  <c r="CV218" i="2" s="1"/>
  <c r="L163" i="2"/>
  <c r="L164" i="2" s="1"/>
  <c r="L165" i="2" s="1"/>
  <c r="L220" i="2" s="1"/>
  <c r="L124" i="2"/>
  <c r="L217" i="2" s="1"/>
  <c r="L152" i="2"/>
  <c r="L186" i="2"/>
  <c r="L190" i="2" s="1"/>
  <c r="L192" i="2" s="1"/>
  <c r="CS163" i="2"/>
  <c r="CS164" i="2" s="1"/>
  <c r="CS165" i="2" s="1"/>
  <c r="CS220" i="2" s="1"/>
  <c r="CS124" i="2"/>
  <c r="CS217" i="2" s="1"/>
  <c r="CS219" i="2" s="1"/>
  <c r="CS222" i="2" s="1"/>
  <c r="CS227" i="2" s="1"/>
  <c r="CS146" i="2"/>
  <c r="CS158" i="2" s="1"/>
  <c r="CS218" i="2" s="1"/>
  <c r="EG163" i="2"/>
  <c r="EG164" i="2" s="1"/>
  <c r="EG165" i="2" s="1"/>
  <c r="EG220" i="2" s="1"/>
  <c r="EG124" i="2"/>
  <c r="EG217" i="2" s="1"/>
  <c r="EG146" i="2"/>
  <c r="BL163" i="2"/>
  <c r="BL164" i="2" s="1"/>
  <c r="BL165" i="2" s="1"/>
  <c r="BL220" i="2" s="1"/>
  <c r="BL146" i="2"/>
  <c r="BL124" i="2"/>
  <c r="BL217" i="2" s="1"/>
  <c r="BB163" i="2"/>
  <c r="BB164" i="2" s="1"/>
  <c r="BB165" i="2" s="1"/>
  <c r="BB220" i="2" s="1"/>
  <c r="BB124" i="2"/>
  <c r="BB217" i="2" s="1"/>
  <c r="BB152" i="2"/>
  <c r="BB186" i="2"/>
  <c r="BB190" i="2" s="1"/>
  <c r="BB192" i="2" s="1"/>
  <c r="Y195" i="2"/>
  <c r="Y224" i="2" s="1"/>
  <c r="BV163" i="2"/>
  <c r="BV164" i="2" s="1"/>
  <c r="BV165" i="2" s="1"/>
  <c r="BV220" i="2" s="1"/>
  <c r="BV124" i="2"/>
  <c r="BV217" i="2" s="1"/>
  <c r="BV148" i="2"/>
  <c r="CG163" i="2"/>
  <c r="CG164" i="2" s="1"/>
  <c r="CG165" i="2" s="1"/>
  <c r="CG220" i="2" s="1"/>
  <c r="CG146" i="2"/>
  <c r="CG124" i="2"/>
  <c r="CG217" i="2" s="1"/>
  <c r="AF163" i="2"/>
  <c r="AF164" i="2" s="1"/>
  <c r="AF165" i="2" s="1"/>
  <c r="AF220" i="2" s="1"/>
  <c r="AF124" i="2"/>
  <c r="AF217" i="2" s="1"/>
  <c r="AF146" i="2"/>
  <c r="FG163" i="2"/>
  <c r="FG164" i="2" s="1"/>
  <c r="FG165" i="2" s="1"/>
  <c r="FG220" i="2" s="1"/>
  <c r="FG124" i="2"/>
  <c r="FG217" i="2" s="1"/>
  <c r="FG146" i="2"/>
  <c r="AM163" i="2"/>
  <c r="AM164" i="2" s="1"/>
  <c r="AM165" i="2" s="1"/>
  <c r="AM220" i="2" s="1"/>
  <c r="AM146" i="2"/>
  <c r="AM124" i="2"/>
  <c r="AM217" i="2" s="1"/>
  <c r="AS163" i="2"/>
  <c r="AS164" i="2" s="1"/>
  <c r="AS165" i="2" s="1"/>
  <c r="AS220" i="2" s="1"/>
  <c r="AS124" i="2"/>
  <c r="AS217" i="2" s="1"/>
  <c r="AS148" i="2"/>
  <c r="AE231" i="2"/>
  <c r="FJ186" i="2"/>
  <c r="FJ188" i="2"/>
  <c r="FJ194" i="2"/>
  <c r="FJ192" i="2"/>
  <c r="FJ195" i="2"/>
  <c r="FJ224" i="2" s="1"/>
  <c r="FJ190" i="2"/>
  <c r="FV203" i="2"/>
  <c r="FV264" i="2"/>
  <c r="S163" i="2"/>
  <c r="S164" i="2" s="1"/>
  <c r="S165" i="2" s="1"/>
  <c r="S220" i="2" s="1"/>
  <c r="S124" i="2"/>
  <c r="S217" i="2" s="1"/>
  <c r="S152" i="2"/>
  <c r="X163" i="2"/>
  <c r="X164" i="2" s="1"/>
  <c r="X165" i="2" s="1"/>
  <c r="X220" i="2" s="1"/>
  <c r="X146" i="2"/>
  <c r="X124" i="2"/>
  <c r="X217" i="2" s="1"/>
  <c r="EO231" i="2"/>
  <c r="ES163" i="2"/>
  <c r="ES164" i="2" s="1"/>
  <c r="ES165" i="2" s="1"/>
  <c r="ES220" i="2" s="1"/>
  <c r="ES146" i="2"/>
  <c r="ES124" i="2"/>
  <c r="ES217" i="2" s="1"/>
  <c r="DB186" i="2"/>
  <c r="DB188" i="2"/>
  <c r="DB192" i="2"/>
  <c r="DB195" i="2"/>
  <c r="DB224" i="2" s="1"/>
  <c r="DB190" i="2"/>
  <c r="DB194" i="2"/>
  <c r="ES231" i="2"/>
  <c r="BY163" i="2"/>
  <c r="BY164" i="2" s="1"/>
  <c r="BY165" i="2" s="1"/>
  <c r="BY220" i="2" s="1"/>
  <c r="BY146" i="2"/>
  <c r="BY124" i="2"/>
  <c r="BY217" i="2" s="1"/>
  <c r="AT231" i="2"/>
  <c r="BT163" i="2"/>
  <c r="BT164" i="2" s="1"/>
  <c r="BT165" i="2" s="1"/>
  <c r="BT220" i="2" s="1"/>
  <c r="BT146" i="2"/>
  <c r="BT158" i="2" s="1"/>
  <c r="BT218" i="2" s="1"/>
  <c r="BT124" i="2"/>
  <c r="BT217" i="2" s="1"/>
  <c r="DN118" i="2"/>
  <c r="DN115" i="2"/>
  <c r="BM231" i="2"/>
  <c r="DM231" i="2"/>
  <c r="E109" i="2"/>
  <c r="E119" i="2" s="1"/>
  <c r="DV231" i="2"/>
  <c r="AA163" i="2"/>
  <c r="AA164" i="2" s="1"/>
  <c r="AA165" i="2" s="1"/>
  <c r="AA220" i="2" s="1"/>
  <c r="AA148" i="2"/>
  <c r="AA124" i="2"/>
  <c r="AA217" i="2" s="1"/>
  <c r="BP231" i="2"/>
  <c r="K231" i="2"/>
  <c r="DT231" i="2"/>
  <c r="CP142" i="2"/>
  <c r="CP144" i="2" s="1"/>
  <c r="EN203" i="2"/>
  <c r="EN264" i="2"/>
  <c r="FW109" i="2"/>
  <c r="FW119" i="2" s="1"/>
  <c r="S231" i="2"/>
  <c r="FS231" i="2"/>
  <c r="J163" i="2"/>
  <c r="J164" i="2" s="1"/>
  <c r="J165" i="2" s="1"/>
  <c r="J220" i="2" s="1"/>
  <c r="J124" i="2"/>
  <c r="J217" i="2" s="1"/>
  <c r="J152" i="2"/>
  <c r="BN231" i="2"/>
  <c r="FD142" i="2"/>
  <c r="FD144" i="2" s="1"/>
  <c r="FJ203" i="2"/>
  <c r="FJ264" i="2"/>
  <c r="CL231" i="2"/>
  <c r="BG115" i="2"/>
  <c r="BG120" i="2" s="1"/>
  <c r="BG118" i="2"/>
  <c r="FT231" i="2"/>
  <c r="FI231" i="2"/>
  <c r="EL188" i="2"/>
  <c r="EL194" i="2"/>
  <c r="DB264" i="2"/>
  <c r="DB203" i="2"/>
  <c r="FU231" i="2"/>
  <c r="CE195" i="2"/>
  <c r="CE224" i="2" s="1"/>
  <c r="CE186" i="2"/>
  <c r="CE188" i="2"/>
  <c r="CE190" i="2"/>
  <c r="CE192" i="2"/>
  <c r="CE194" i="2"/>
  <c r="FB231" i="2"/>
  <c r="AL231" i="2"/>
  <c r="DI163" i="2"/>
  <c r="DI164" i="2" s="1"/>
  <c r="DI165" i="2" s="1"/>
  <c r="DI220" i="2" s="1"/>
  <c r="DI124" i="2"/>
  <c r="DI217" i="2" s="1"/>
  <c r="DI152" i="2"/>
  <c r="AG231" i="2"/>
  <c r="O163" i="2"/>
  <c r="O164" i="2" s="1"/>
  <c r="O165" i="2" s="1"/>
  <c r="O220" i="2" s="1"/>
  <c r="O148" i="2"/>
  <c r="O124" i="2"/>
  <c r="O217" i="2" s="1"/>
  <c r="EL264" i="2"/>
  <c r="EL203" i="2"/>
  <c r="AO163" i="2"/>
  <c r="AO164" i="2" s="1"/>
  <c r="AO165" i="2" s="1"/>
  <c r="AO220" i="2" s="1"/>
  <c r="AO152" i="2"/>
  <c r="AO124" i="2"/>
  <c r="AO217" i="2" s="1"/>
  <c r="DK231" i="2"/>
  <c r="X231" i="2"/>
  <c r="AI142" i="2"/>
  <c r="AI144" i="2" s="1"/>
  <c r="FT163" i="2"/>
  <c r="FT164" i="2" s="1"/>
  <c r="FT165" i="2" s="1"/>
  <c r="FT220" i="2" s="1"/>
  <c r="FT146" i="2"/>
  <c r="FT124" i="2"/>
  <c r="FT217" i="2" s="1"/>
  <c r="AZ231" i="2"/>
  <c r="L231" i="2"/>
  <c r="CP264" i="2"/>
  <c r="CP203" i="2"/>
  <c r="BA163" i="2"/>
  <c r="BA164" i="2" s="1"/>
  <c r="BA165" i="2" s="1"/>
  <c r="BA220" i="2" s="1"/>
  <c r="BA124" i="2"/>
  <c r="BA217" i="2" s="1"/>
  <c r="BA152" i="2"/>
  <c r="DO188" i="2"/>
  <c r="DO194" i="2"/>
  <c r="EJ231" i="2"/>
  <c r="AP231" i="2"/>
  <c r="DZ118" i="2"/>
  <c r="DZ115" i="2"/>
  <c r="U231" i="2"/>
  <c r="DJ163" i="2"/>
  <c r="DJ164" i="2" s="1"/>
  <c r="DJ165" i="2" s="1"/>
  <c r="DJ220" i="2" s="1"/>
  <c r="DJ152" i="2"/>
  <c r="DJ124" i="2"/>
  <c r="DJ217" i="2" s="1"/>
  <c r="BY231" i="2"/>
  <c r="BR231" i="2"/>
  <c r="CM231" i="2"/>
  <c r="BV231" i="2"/>
  <c r="FG231" i="2"/>
  <c r="EL109" i="2"/>
  <c r="EL119" i="2" s="1"/>
  <c r="EN188" i="2"/>
  <c r="EN194" i="2"/>
  <c r="CY163" i="2"/>
  <c r="CY164" i="2" s="1"/>
  <c r="CY165" i="2" s="1"/>
  <c r="CY220" i="2" s="1"/>
  <c r="CY146" i="2"/>
  <c r="CY124" i="2"/>
  <c r="CY217" i="2" s="1"/>
  <c r="DP195" i="2"/>
  <c r="DP224" i="2" s="1"/>
  <c r="DP188" i="2"/>
  <c r="DP190" i="2"/>
  <c r="DP194" i="2"/>
  <c r="DP192" i="2"/>
  <c r="DP186" i="2"/>
  <c r="CB231" i="2"/>
  <c r="EX264" i="2"/>
  <c r="EX203" i="2"/>
  <c r="EA163" i="2"/>
  <c r="EA164" i="2" s="1"/>
  <c r="EA165" i="2" s="1"/>
  <c r="EA220" i="2" s="1"/>
  <c r="EA148" i="2"/>
  <c r="EA124" i="2"/>
  <c r="EA217" i="2" s="1"/>
  <c r="DL163" i="2"/>
  <c r="DL164" i="2" s="1"/>
  <c r="DL165" i="2" s="1"/>
  <c r="DL220" i="2" s="1"/>
  <c r="DL124" i="2"/>
  <c r="DL217" i="2" s="1"/>
  <c r="DL152" i="2"/>
  <c r="DD231" i="2"/>
  <c r="AI195" i="2"/>
  <c r="AI224" i="2" s="1"/>
  <c r="AI186" i="2"/>
  <c r="AI188" i="2"/>
  <c r="AI190" i="2"/>
  <c r="AI192" i="2"/>
  <c r="AI194" i="2"/>
  <c r="AJ231" i="2"/>
  <c r="E118" i="2"/>
  <c r="E115" i="2"/>
  <c r="EC163" i="2"/>
  <c r="EC164" i="2" s="1"/>
  <c r="EC165" i="2" s="1"/>
  <c r="EC220" i="2" s="1"/>
  <c r="EC124" i="2"/>
  <c r="EC217" i="2" s="1"/>
  <c r="EC146" i="2"/>
  <c r="EC158" i="2" s="1"/>
  <c r="EC218" i="2" s="1"/>
  <c r="DA163" i="2"/>
  <c r="DA164" i="2" s="1"/>
  <c r="DA165" i="2" s="1"/>
  <c r="DA220" i="2" s="1"/>
  <c r="DA146" i="2"/>
  <c r="DA158" i="2" s="1"/>
  <c r="DA218" i="2" s="1"/>
  <c r="DA124" i="2"/>
  <c r="DA217" i="2" s="1"/>
  <c r="DA219" i="2" s="1"/>
  <c r="DA222" i="2" s="1"/>
  <c r="DA227" i="2" s="1"/>
  <c r="DA232" i="2" s="1"/>
  <c r="EF118" i="2"/>
  <c r="EF115" i="2"/>
  <c r="DW231" i="2"/>
  <c r="CU188" i="2"/>
  <c r="CU190" i="2"/>
  <c r="CU192" i="2"/>
  <c r="CU194" i="2"/>
  <c r="CU195" i="2"/>
  <c r="CU224" i="2" s="1"/>
  <c r="CU186" i="2"/>
  <c r="DO115" i="2"/>
  <c r="DO118" i="2"/>
  <c r="DO264" i="2"/>
  <c r="DO203" i="2"/>
  <c r="BW188" i="2"/>
  <c r="BW190" i="2"/>
  <c r="BW192" i="2"/>
  <c r="BW194" i="2"/>
  <c r="BW195" i="2"/>
  <c r="BW224" i="2" s="1"/>
  <c r="BW186" i="2"/>
  <c r="ED163" i="2"/>
  <c r="ED164" i="2" s="1"/>
  <c r="ED165" i="2" s="1"/>
  <c r="ED220" i="2" s="1"/>
  <c r="ED148" i="2"/>
  <c r="ED124" i="2"/>
  <c r="ED217" i="2" s="1"/>
  <c r="CN231" i="2"/>
  <c r="EE231" i="2"/>
  <c r="CM120" i="2"/>
  <c r="CD186" i="2"/>
  <c r="CD188" i="2"/>
  <c r="CD195" i="2"/>
  <c r="CD224" i="2" s="1"/>
  <c r="CD192" i="2"/>
  <c r="CD190" i="2"/>
  <c r="CD194" i="2"/>
  <c r="DH163" i="2"/>
  <c r="DH164" i="2" s="1"/>
  <c r="DH165" i="2" s="1"/>
  <c r="DH220" i="2" s="1"/>
  <c r="DH124" i="2"/>
  <c r="DH217" i="2" s="1"/>
  <c r="DH152" i="2"/>
  <c r="BN120" i="2"/>
  <c r="CL120" i="2"/>
  <c r="FV118" i="2"/>
  <c r="FV115" i="2"/>
  <c r="FV120" i="2" s="1"/>
  <c r="DJ231" i="2"/>
  <c r="DU231" i="2"/>
  <c r="AU163" i="2"/>
  <c r="AU164" i="2" s="1"/>
  <c r="AU165" i="2" s="1"/>
  <c r="AU220" i="2" s="1"/>
  <c r="AU146" i="2"/>
  <c r="AU158" i="2" s="1"/>
  <c r="AU218" i="2" s="1"/>
  <c r="AU124" i="2"/>
  <c r="AU217" i="2" s="1"/>
  <c r="AU219" i="2" s="1"/>
  <c r="AU222" i="2" s="1"/>
  <c r="AU227" i="2" s="1"/>
  <c r="AU232" i="2" s="1"/>
  <c r="CH231" i="2"/>
  <c r="BI231" i="2"/>
  <c r="EC231" i="2"/>
  <c r="C208" i="2"/>
  <c r="C214" i="2" s="1"/>
  <c r="C123" i="2"/>
  <c r="FZ94" i="2"/>
  <c r="C99" i="2"/>
  <c r="CC231" i="2"/>
  <c r="BI163" i="2"/>
  <c r="BI164" i="2" s="1"/>
  <c r="BI165" i="2" s="1"/>
  <c r="BI220" i="2" s="1"/>
  <c r="BI124" i="2"/>
  <c r="BI217" i="2" s="1"/>
  <c r="BI146" i="2"/>
  <c r="CE115" i="2"/>
  <c r="CE120" i="2" s="1"/>
  <c r="CE118" i="2"/>
  <c r="EN115" i="2"/>
  <c r="EN120" i="2" s="1"/>
  <c r="EN186" i="2" s="1"/>
  <c r="EN190" i="2" s="1"/>
  <c r="EN192" i="2" s="1"/>
  <c r="EN118" i="2"/>
  <c r="EH231" i="2"/>
  <c r="EK231" i="2"/>
  <c r="DM163" i="2"/>
  <c r="DM164" i="2" s="1"/>
  <c r="DM165" i="2" s="1"/>
  <c r="DM220" i="2" s="1"/>
  <c r="DM124" i="2"/>
  <c r="DM217" i="2" s="1"/>
  <c r="DM146" i="2"/>
  <c r="CF231" i="2"/>
  <c r="CO231" i="2"/>
  <c r="DB109" i="2"/>
  <c r="DB119" i="2" s="1"/>
  <c r="K163" i="2"/>
  <c r="K164" i="2" s="1"/>
  <c r="K165" i="2" s="1"/>
  <c r="K220" i="2" s="1"/>
  <c r="K124" i="2"/>
  <c r="K217" i="2" s="1"/>
  <c r="K146" i="2"/>
  <c r="AI203" i="2"/>
  <c r="AI264" i="2"/>
  <c r="BK231" i="2"/>
  <c r="DA242" i="2"/>
  <c r="DA243" i="2"/>
  <c r="DA240" i="2"/>
  <c r="DA231" i="2"/>
  <c r="AW231" i="2"/>
  <c r="EF194" i="2"/>
  <c r="EF188" i="2"/>
  <c r="DI231" i="2"/>
  <c r="FI163" i="2"/>
  <c r="FI164" i="2" s="1"/>
  <c r="FI165" i="2" s="1"/>
  <c r="FI220" i="2" s="1"/>
  <c r="FI152" i="2"/>
  <c r="FI124" i="2"/>
  <c r="FI217" i="2" s="1"/>
  <c r="EP231" i="2"/>
  <c r="CD264" i="2"/>
  <c r="CD203" i="2"/>
  <c r="DH231" i="2"/>
  <c r="CQ231" i="2"/>
  <c r="DE231" i="2"/>
  <c r="FJ118" i="2"/>
  <c r="FJ115" i="2"/>
  <c r="EY231" i="2"/>
  <c r="EI231" i="2"/>
  <c r="AN163" i="2"/>
  <c r="AN164" i="2" s="1"/>
  <c r="AN165" i="2" s="1"/>
  <c r="AN220" i="2" s="1"/>
  <c r="AN146" i="2"/>
  <c r="AN124" i="2"/>
  <c r="AN217" i="2" s="1"/>
  <c r="DY231" i="2"/>
  <c r="I231" i="2"/>
  <c r="CK231" i="2"/>
  <c r="BH264" i="2"/>
  <c r="BH203" i="2"/>
  <c r="AM231" i="2"/>
  <c r="DB118" i="2"/>
  <c r="DB115" i="2"/>
  <c r="CZ231" i="2"/>
  <c r="D231" i="2"/>
  <c r="EW163" i="2"/>
  <c r="EW164" i="2" s="1"/>
  <c r="EW165" i="2" s="1"/>
  <c r="EW220" i="2" s="1"/>
  <c r="EW148" i="2"/>
  <c r="EW124" i="2"/>
  <c r="EW217" i="2" s="1"/>
  <c r="H231" i="2"/>
  <c r="EV163" i="2"/>
  <c r="EV164" i="2" s="1"/>
  <c r="EV165" i="2" s="1"/>
  <c r="EV220" i="2" s="1"/>
  <c r="EV146" i="2"/>
  <c r="EV124" i="2"/>
  <c r="EV217" i="2" s="1"/>
  <c r="M163" i="2"/>
  <c r="M164" i="2" s="1"/>
  <c r="M165" i="2" s="1"/>
  <c r="M220" i="2" s="1"/>
  <c r="M124" i="2"/>
  <c r="M217" i="2" s="1"/>
  <c r="M152" i="2"/>
  <c r="EF264" i="2"/>
  <c r="EF203" i="2"/>
  <c r="CU118" i="2"/>
  <c r="CU115" i="2"/>
  <c r="BW203" i="2"/>
  <c r="BW264" i="2"/>
  <c r="FK188" i="2"/>
  <c r="FK194" i="2"/>
  <c r="AO231" i="2"/>
  <c r="M231" i="2"/>
  <c r="EX118" i="2"/>
  <c r="EX115" i="2"/>
  <c r="EX120" i="2" s="1"/>
  <c r="EU231" i="2"/>
  <c r="BB231" i="2"/>
  <c r="BA231" i="2"/>
  <c r="BE231" i="2"/>
  <c r="AD231" i="2"/>
  <c r="FV186" i="2"/>
  <c r="FV188" i="2"/>
  <c r="FV192" i="2"/>
  <c r="FV190" i="2"/>
  <c r="FV194" i="2"/>
  <c r="DH186" i="2"/>
  <c r="DH190" i="2" s="1"/>
  <c r="DH192" i="2" s="1"/>
  <c r="DP115" i="2"/>
  <c r="DP118" i="2"/>
  <c r="DP203" i="2"/>
  <c r="DP264" i="2"/>
  <c r="CA231" i="2"/>
  <c r="BH109" i="2"/>
  <c r="BH119" i="2" s="1"/>
  <c r="DC163" i="2"/>
  <c r="DC164" i="2" s="1"/>
  <c r="DC165" i="2" s="1"/>
  <c r="DC220" i="2" s="1"/>
  <c r="DC146" i="2"/>
  <c r="DC158" i="2" s="1"/>
  <c r="DC218" i="2" s="1"/>
  <c r="DC124" i="2"/>
  <c r="DC217" i="2" s="1"/>
  <c r="EL118" i="2"/>
  <c r="EL115" i="2"/>
  <c r="EL120" i="2" s="1"/>
  <c r="FH231" i="2"/>
  <c r="Y231" i="2"/>
  <c r="AB231" i="2"/>
  <c r="FC163" i="2"/>
  <c r="FC164" i="2" s="1"/>
  <c r="FC165" i="2" s="1"/>
  <c r="FC220" i="2" s="1"/>
  <c r="FC148" i="2"/>
  <c r="FC124" i="2"/>
  <c r="FC217" i="2" s="1"/>
  <c r="BX231" i="2"/>
  <c r="DF231" i="2"/>
  <c r="AC231" i="2"/>
  <c r="BT231" i="2"/>
  <c r="G120" i="2"/>
  <c r="DN142" i="2"/>
  <c r="DN144" i="2" s="1"/>
  <c r="AI115" i="2"/>
  <c r="AI118" i="2"/>
  <c r="DE163" i="2"/>
  <c r="DE164" i="2" s="1"/>
  <c r="DE165" i="2" s="1"/>
  <c r="DE220" i="2" s="1"/>
  <c r="DE124" i="2"/>
  <c r="DE217" i="2" s="1"/>
  <c r="DE219" i="2" s="1"/>
  <c r="DE222" i="2" s="1"/>
  <c r="DE227" i="2" s="1"/>
  <c r="DE232" i="2" s="1"/>
  <c r="DE242" i="2" s="1"/>
  <c r="DE146" i="2"/>
  <c r="DE158" i="2" s="1"/>
  <c r="DE218" i="2" s="1"/>
  <c r="FM231" i="2"/>
  <c r="ED231" i="2"/>
  <c r="CW231" i="2"/>
  <c r="FE231" i="2"/>
  <c r="EK163" i="2"/>
  <c r="EK164" i="2" s="1"/>
  <c r="EK165" i="2" s="1"/>
  <c r="EK220" i="2" s="1"/>
  <c r="EK148" i="2"/>
  <c r="EK124" i="2"/>
  <c r="EK217" i="2" s="1"/>
  <c r="EW231" i="2"/>
  <c r="R231" i="2"/>
  <c r="CP118" i="2"/>
  <c r="CP115" i="2"/>
  <c r="CP120" i="2" s="1"/>
  <c r="BS142" i="2"/>
  <c r="BS144" i="2" s="1"/>
  <c r="DO109" i="2"/>
  <c r="DO119" i="2" s="1"/>
  <c r="BU231" i="2"/>
  <c r="FK115" i="2"/>
  <c r="FK118" i="2"/>
  <c r="FK203" i="2"/>
  <c r="FK264" i="2"/>
  <c r="Z231" i="2"/>
  <c r="FD118" i="2"/>
  <c r="FD115" i="2"/>
  <c r="FR231" i="2"/>
  <c r="CR142" i="2"/>
  <c r="CR144" i="2" s="1"/>
  <c r="CR195" i="2"/>
  <c r="CR224" i="2" s="1"/>
  <c r="CR188" i="2"/>
  <c r="CR190" i="2"/>
  <c r="CR194" i="2"/>
  <c r="CR192" i="2"/>
  <c r="CR186" i="2"/>
  <c r="DS231" i="2"/>
  <c r="CV231" i="2"/>
  <c r="DP109" i="2"/>
  <c r="DP119" i="2" s="1"/>
  <c r="DG231" i="2"/>
  <c r="FA231" i="2"/>
  <c r="ER231" i="2"/>
  <c r="V231" i="2"/>
  <c r="F231" i="2"/>
  <c r="AN231" i="2"/>
  <c r="BC120" i="2"/>
  <c r="FC231" i="2"/>
  <c r="J231" i="2"/>
  <c r="CK163" i="2"/>
  <c r="CK164" i="2" s="1"/>
  <c r="CK165" i="2" s="1"/>
  <c r="CK220" i="2" s="1"/>
  <c r="CK148" i="2"/>
  <c r="CK124" i="2"/>
  <c r="CK217" i="2" s="1"/>
  <c r="AK231" i="2"/>
  <c r="E203" i="2"/>
  <c r="E264" i="2"/>
  <c r="EY163" i="2"/>
  <c r="EY164" i="2" s="1"/>
  <c r="EY165" i="2" s="1"/>
  <c r="EY220" i="2" s="1"/>
  <c r="EY152" i="2"/>
  <c r="EY124" i="2"/>
  <c r="EY217" i="2" s="1"/>
  <c r="CJ231" i="2"/>
  <c r="T163" i="2"/>
  <c r="T164" i="2" s="1"/>
  <c r="T165" i="2" s="1"/>
  <c r="T220" i="2" s="1"/>
  <c r="T124" i="2"/>
  <c r="T217" i="2" s="1"/>
  <c r="T146" i="2"/>
  <c r="BJ231" i="2"/>
  <c r="BS188" i="2"/>
  <c r="BS194" i="2"/>
  <c r="BW118" i="2"/>
  <c r="BW115" i="2"/>
  <c r="EI163" i="2"/>
  <c r="EI164" i="2" s="1"/>
  <c r="EI165" i="2" s="1"/>
  <c r="EI220" i="2" s="1"/>
  <c r="EI124" i="2"/>
  <c r="EI217" i="2" s="1"/>
  <c r="EI152" i="2"/>
  <c r="FR120" i="2"/>
  <c r="EG231" i="2"/>
  <c r="FO231" i="2"/>
  <c r="N231" i="2"/>
  <c r="FP231" i="2"/>
  <c r="P231" i="2"/>
  <c r="P163" i="2"/>
  <c r="P164" i="2" s="1"/>
  <c r="P165" i="2" s="1"/>
  <c r="P220" i="2" s="1"/>
  <c r="P146" i="2"/>
  <c r="P124" i="2"/>
  <c r="P217" i="2" s="1"/>
  <c r="CR109" i="2"/>
  <c r="CR119" i="2" s="1"/>
  <c r="T231" i="2"/>
  <c r="FX195" i="2"/>
  <c r="FX224" i="2" s="1"/>
  <c r="FX188" i="2"/>
  <c r="FX190" i="2"/>
  <c r="FX186" i="2"/>
  <c r="FX194" i="2"/>
  <c r="FX192" i="2"/>
  <c r="BP163" i="2"/>
  <c r="BP164" i="2" s="1"/>
  <c r="BP165" i="2" s="1"/>
  <c r="BP220" i="2" s="1"/>
  <c r="BP146" i="2"/>
  <c r="BP124" i="2"/>
  <c r="BP217" i="2" s="1"/>
  <c r="BH115" i="2"/>
  <c r="BH118" i="2"/>
  <c r="AA231" i="2"/>
  <c r="FQ231" i="2"/>
  <c r="EB188" i="2"/>
  <c r="EB194" i="2"/>
  <c r="CX231" i="2"/>
  <c r="E194" i="2"/>
  <c r="E188" i="2"/>
  <c r="FW115" i="2"/>
  <c r="FW118" i="2"/>
  <c r="FF231" i="2"/>
  <c r="BD231" i="2"/>
  <c r="ET231" i="2"/>
  <c r="FO163" i="2"/>
  <c r="FO164" i="2" s="1"/>
  <c r="FO165" i="2" s="1"/>
  <c r="FO220" i="2" s="1"/>
  <c r="FO152" i="2"/>
  <c r="FO124" i="2"/>
  <c r="FO217" i="2" s="1"/>
  <c r="FJ109" i="2"/>
  <c r="FJ119" i="2" s="1"/>
  <c r="CT163" i="2"/>
  <c r="CT164" i="2" s="1"/>
  <c r="CT165" i="2" s="1"/>
  <c r="CT220" i="2" s="1"/>
  <c r="CT146" i="2"/>
  <c r="CT124" i="2"/>
  <c r="CT217" i="2" s="1"/>
  <c r="FX115" i="2"/>
  <c r="FX118" i="2"/>
  <c r="EM195" i="2"/>
  <c r="EM224" i="2" s="1"/>
  <c r="EM186" i="2"/>
  <c r="EM188" i="2"/>
  <c r="EM190" i="2"/>
  <c r="EM194" i="2"/>
  <c r="EM192" i="2"/>
  <c r="EZ163" i="2"/>
  <c r="EZ164" i="2" s="1"/>
  <c r="EZ165" i="2" s="1"/>
  <c r="EZ220" i="2" s="1"/>
  <c r="EZ124" i="2"/>
  <c r="EZ217" i="2" s="1"/>
  <c r="EZ146" i="2"/>
  <c r="DN109" i="2"/>
  <c r="DN119" i="2" s="1"/>
  <c r="DN188" i="2"/>
  <c r="DN194" i="2"/>
  <c r="AX231" i="2"/>
  <c r="AR231" i="2"/>
  <c r="DU163" i="2"/>
  <c r="DU164" i="2" s="1"/>
  <c r="DU165" i="2" s="1"/>
  <c r="DU220" i="2" s="1"/>
  <c r="DU146" i="2"/>
  <c r="DU124" i="2"/>
  <c r="DU217" i="2" s="1"/>
  <c r="R120" i="2"/>
  <c r="BS115" i="2"/>
  <c r="BS118" i="2"/>
  <c r="BS203" i="2"/>
  <c r="BS264" i="2"/>
  <c r="FW142" i="2"/>
  <c r="FW144" i="2" s="1"/>
  <c r="FW195" i="2"/>
  <c r="FW224" i="2" s="1"/>
  <c r="FW186" i="2"/>
  <c r="FW188" i="2"/>
  <c r="FW190" i="2"/>
  <c r="FW192" i="2"/>
  <c r="FW194" i="2"/>
  <c r="FK109" i="2"/>
  <c r="FK119" i="2" s="1"/>
  <c r="CD118" i="2"/>
  <c r="CD115" i="2"/>
  <c r="CD120" i="2" s="1"/>
  <c r="FD109" i="2"/>
  <c r="FD119" i="2" s="1"/>
  <c r="FD192" i="2"/>
  <c r="FD194" i="2"/>
  <c r="FD186" i="2"/>
  <c r="FD190" i="2"/>
  <c r="FD195" i="2"/>
  <c r="FD224" i="2" s="1"/>
  <c r="FD188" i="2"/>
  <c r="DQ231" i="2"/>
  <c r="EH120" i="2"/>
  <c r="AQ231" i="2"/>
  <c r="FL231" i="2"/>
  <c r="Y163" i="2"/>
  <c r="Y164" i="2" s="1"/>
  <c r="Y165" i="2" s="1"/>
  <c r="Y152" i="2"/>
  <c r="Y124" i="2"/>
  <c r="Y217" i="2" s="1"/>
  <c r="EV231" i="2"/>
  <c r="CY231" i="2"/>
  <c r="EY186" i="2"/>
  <c r="EY190" i="2" s="1"/>
  <c r="EY192" i="2" s="1"/>
  <c r="BO231" i="2"/>
  <c r="EB203" i="2"/>
  <c r="EB264" i="2"/>
  <c r="O231" i="2"/>
  <c r="AF231" i="2"/>
  <c r="Q231" i="2"/>
  <c r="FM163" i="2"/>
  <c r="FM164" i="2" s="1"/>
  <c r="FM165" i="2" s="1"/>
  <c r="FM220" i="2" s="1"/>
  <c r="FM148" i="2"/>
  <c r="FM124" i="2"/>
  <c r="FM217" i="2" s="1"/>
  <c r="CE203" i="2"/>
  <c r="CE264" i="2"/>
  <c r="EM115" i="2"/>
  <c r="EM118" i="2"/>
  <c r="EM264" i="2"/>
  <c r="EM203" i="2"/>
  <c r="DN264" i="2"/>
  <c r="DN203" i="2"/>
  <c r="AY231" i="2"/>
  <c r="CS231" i="2"/>
  <c r="CQ163" i="2"/>
  <c r="CQ164" i="2" s="1"/>
  <c r="CQ165" i="2" s="1"/>
  <c r="CQ220" i="2" s="1"/>
  <c r="CQ152" i="2"/>
  <c r="CQ124" i="2"/>
  <c r="CQ217" i="2" s="1"/>
  <c r="BS109" i="2"/>
  <c r="BS119" i="2" s="1"/>
  <c r="EN142" i="2"/>
  <c r="EN144" i="2" s="1"/>
  <c r="DO150" i="2"/>
  <c r="CG231" i="2"/>
  <c r="FN231" i="2"/>
  <c r="AV231" i="2"/>
  <c r="EQ231" i="2"/>
  <c r="CA120" i="2"/>
  <c r="FD264" i="2"/>
  <c r="FD203" i="2"/>
  <c r="DL231" i="2"/>
  <c r="AS231" i="2"/>
  <c r="W163" i="2"/>
  <c r="W164" i="2" s="1"/>
  <c r="W165" i="2" s="1"/>
  <c r="W220" i="2" s="1"/>
  <c r="W146" i="2"/>
  <c r="W158" i="2" s="1"/>
  <c r="W218" i="2" s="1"/>
  <c r="W124" i="2"/>
  <c r="W217" i="2" s="1"/>
  <c r="EZ231" i="2"/>
  <c r="CR115" i="2"/>
  <c r="CR118" i="2"/>
  <c r="CR264" i="2"/>
  <c r="CR203" i="2"/>
  <c r="FX109" i="2"/>
  <c r="FX119" i="2" s="1"/>
  <c r="FX264" i="2"/>
  <c r="FX203" i="2"/>
  <c r="BH195" i="2"/>
  <c r="BH224" i="2" s="1"/>
  <c r="BH188" i="2"/>
  <c r="BH190" i="2"/>
  <c r="BH186" i="2"/>
  <c r="BH194" i="2"/>
  <c r="BH192" i="2"/>
  <c r="BG186" i="2"/>
  <c r="BG188" i="2"/>
  <c r="BG190" i="2" s="1"/>
  <c r="BG192" i="2" s="1"/>
  <c r="BG194" i="2"/>
  <c r="CI231" i="2"/>
  <c r="AH231" i="2"/>
  <c r="BC231" i="2"/>
  <c r="DZ264" i="2"/>
  <c r="DZ203" i="2"/>
  <c r="BQ163" i="2"/>
  <c r="BQ164" i="2" s="1"/>
  <c r="BQ165" i="2" s="1"/>
  <c r="BQ220" i="2" s="1"/>
  <c r="BQ124" i="2"/>
  <c r="BQ217" i="2" s="1"/>
  <c r="BQ152" i="2"/>
  <c r="CP186" i="2"/>
  <c r="CP190" i="2" s="1"/>
  <c r="CP192" i="2" s="1"/>
  <c r="CP188" i="2"/>
  <c r="CP194" i="2"/>
  <c r="CT231" i="2"/>
  <c r="BF231" i="2"/>
  <c r="BL231" i="2"/>
  <c r="E142" i="2"/>
  <c r="E144" i="2" s="1"/>
  <c r="DR231" i="2"/>
  <c r="CU264" i="2"/>
  <c r="CU203" i="2"/>
  <c r="BQ231" i="2"/>
  <c r="BX163" i="2"/>
  <c r="BX164" i="2" s="1"/>
  <c r="BX165" i="2" s="1"/>
  <c r="BX220" i="2" s="1"/>
  <c r="BX146" i="2"/>
  <c r="BX124" i="2"/>
  <c r="BX217" i="2" s="1"/>
  <c r="FW203" i="2"/>
  <c r="FW264" i="2"/>
  <c r="G231" i="2"/>
  <c r="Z163" i="2"/>
  <c r="Z164" i="2" s="1"/>
  <c r="Z165" i="2" s="1"/>
  <c r="Z220" i="2" s="1"/>
  <c r="Z124" i="2"/>
  <c r="Z217" i="2" s="1"/>
  <c r="Z146" i="2"/>
  <c r="Z158" i="2" s="1"/>
  <c r="Z218" i="2" s="1"/>
  <c r="DY163" i="2"/>
  <c r="DY164" i="2" s="1"/>
  <c r="DY165" i="2" s="1"/>
  <c r="DY220" i="2" s="1"/>
  <c r="DY146" i="2"/>
  <c r="DY158" i="2" s="1"/>
  <c r="DY218" i="2" s="1"/>
  <c r="DY124" i="2"/>
  <c r="DY217" i="2" s="1"/>
  <c r="DY219" i="2" s="1"/>
  <c r="DY222" i="2" s="1"/>
  <c r="DY227" i="2" s="1"/>
  <c r="DY232" i="2" s="1"/>
  <c r="DY243" i="2" s="1"/>
  <c r="DZ186" i="2"/>
  <c r="DZ188" i="2"/>
  <c r="DZ192" i="2"/>
  <c r="DZ190" i="2"/>
  <c r="DZ195" i="2"/>
  <c r="DZ224" i="2" s="1"/>
  <c r="DZ194" i="2"/>
  <c r="S186" i="2"/>
  <c r="S190" i="2" s="1"/>
  <c r="S192" i="2" s="1"/>
  <c r="BZ231" i="2"/>
  <c r="EX142" i="2"/>
  <c r="EX144" i="2" s="1"/>
  <c r="EX186" i="2"/>
  <c r="EX188" i="2"/>
  <c r="EX195" i="2"/>
  <c r="EX224" i="2" s="1"/>
  <c r="EX192" i="2"/>
  <c r="EX190" i="2"/>
  <c r="EX194" i="2"/>
  <c r="AJ163" i="2"/>
  <c r="AJ164" i="2" s="1"/>
  <c r="AJ165" i="2" s="1"/>
  <c r="AJ220" i="2" s="1"/>
  <c r="AJ146" i="2"/>
  <c r="AJ124" i="2"/>
  <c r="AJ217" i="2" s="1"/>
  <c r="BF163" i="2"/>
  <c r="BF164" i="2" s="1"/>
  <c r="BF165" i="2" s="1"/>
  <c r="BF220" i="2" s="1"/>
  <c r="BF148" i="2"/>
  <c r="BF124" i="2"/>
  <c r="BF217" i="2" s="1"/>
  <c r="BG203" i="2"/>
  <c r="BG264" i="2"/>
  <c r="DX231" i="2"/>
  <c r="EL142" i="2"/>
  <c r="EL144" i="2" s="1"/>
  <c r="AR163" i="2"/>
  <c r="AR164" i="2" s="1"/>
  <c r="AR165" i="2" s="1"/>
  <c r="AR220" i="2" s="1"/>
  <c r="AR124" i="2"/>
  <c r="AR217" i="2" s="1"/>
  <c r="AR148" i="2"/>
  <c r="EB115" i="2"/>
  <c r="EB120" i="2" s="1"/>
  <c r="EB118" i="2"/>
  <c r="M186" i="2"/>
  <c r="M190" i="2" s="1"/>
  <c r="M192" i="2" s="1"/>
  <c r="FI154" i="2" l="1"/>
  <c r="FI156" i="2" s="1"/>
  <c r="FI158" i="2" s="1"/>
  <c r="FI218" i="2" s="1"/>
  <c r="FI219" i="2" s="1"/>
  <c r="EL231" i="2"/>
  <c r="FW231" i="2"/>
  <c r="FO154" i="2"/>
  <c r="FO156" i="2" s="1"/>
  <c r="FO158" i="2" s="1"/>
  <c r="FO218" i="2" s="1"/>
  <c r="FO219" i="2" s="1"/>
  <c r="AI120" i="2"/>
  <c r="M154" i="2"/>
  <c r="M156" i="2" s="1"/>
  <c r="M158" i="2" s="1"/>
  <c r="M218" i="2" s="1"/>
  <c r="M219" i="2" s="1"/>
  <c r="DY242" i="2"/>
  <c r="BI150" i="2"/>
  <c r="BI152" i="2" s="1"/>
  <c r="E120" i="2"/>
  <c r="EA150" i="2"/>
  <c r="EA152" i="2" s="1"/>
  <c r="FA150" i="2"/>
  <c r="FA152" i="2" s="1"/>
  <c r="EP219" i="2"/>
  <c r="EP222" i="2" s="1"/>
  <c r="EP227" i="2" s="1"/>
  <c r="EP232" i="2" s="1"/>
  <c r="DR154" i="2"/>
  <c r="DR156" i="2"/>
  <c r="DR158" i="2" s="1"/>
  <c r="DR218" i="2" s="1"/>
  <c r="DR219" i="2" s="1"/>
  <c r="FU154" i="2"/>
  <c r="FU156" i="2" s="1"/>
  <c r="FU158" i="2" s="1"/>
  <c r="FU218" i="2" s="1"/>
  <c r="FU219" i="2" s="1"/>
  <c r="EU195" i="2"/>
  <c r="EU224" i="2" s="1"/>
  <c r="FQ195" i="2"/>
  <c r="FQ224" i="2" s="1"/>
  <c r="FH150" i="2"/>
  <c r="FH152" i="2" s="1"/>
  <c r="BZ150" i="2"/>
  <c r="BZ152" i="2" s="1"/>
  <c r="F195" i="2"/>
  <c r="F224" i="2" s="1"/>
  <c r="DS195" i="2"/>
  <c r="DS224" i="2" s="1"/>
  <c r="AY150" i="2"/>
  <c r="AY152" i="2" s="1"/>
  <c r="Q195" i="2"/>
  <c r="Q224" i="2" s="1"/>
  <c r="DK154" i="2"/>
  <c r="DK156" i="2"/>
  <c r="DK158" i="2" s="1"/>
  <c r="DK218" i="2" s="1"/>
  <c r="DK219" i="2" s="1"/>
  <c r="AW219" i="2"/>
  <c r="AW222" i="2" s="1"/>
  <c r="AW227" i="2" s="1"/>
  <c r="AW232" i="2" s="1"/>
  <c r="FN154" i="2"/>
  <c r="FN156" i="2" s="1"/>
  <c r="FN158" i="2" s="1"/>
  <c r="FN218" i="2" s="1"/>
  <c r="FN219" i="2" s="1"/>
  <c r="CZ154" i="2"/>
  <c r="CZ156" i="2" s="1"/>
  <c r="CZ158" i="2" s="1"/>
  <c r="CZ218" i="2" s="1"/>
  <c r="CZ219" i="2" s="1"/>
  <c r="AF150" i="2"/>
  <c r="AF152" i="2" s="1"/>
  <c r="M195" i="2"/>
  <c r="M224" i="2" s="1"/>
  <c r="BQ154" i="2"/>
  <c r="BQ156" i="2" s="1"/>
  <c r="BQ158" i="2" s="1"/>
  <c r="BQ218" i="2" s="1"/>
  <c r="BQ219" i="2" s="1"/>
  <c r="CA163" i="2"/>
  <c r="CA164" i="2" s="1"/>
  <c r="CA165" i="2" s="1"/>
  <c r="CA220" i="2" s="1"/>
  <c r="CA146" i="2"/>
  <c r="CA158" i="2" s="1"/>
  <c r="CA218" i="2" s="1"/>
  <c r="CA124" i="2"/>
  <c r="CA217" i="2" s="1"/>
  <c r="CE231" i="2"/>
  <c r="T150" i="2"/>
  <c r="T152" i="2" s="1"/>
  <c r="E231" i="2"/>
  <c r="CP163" i="2"/>
  <c r="CP164" i="2" s="1"/>
  <c r="CP165" i="2" s="1"/>
  <c r="CP220" i="2" s="1"/>
  <c r="CP152" i="2"/>
  <c r="CP124" i="2"/>
  <c r="CP217" i="2" s="1"/>
  <c r="EK150" i="2"/>
  <c r="EK152" i="2" s="1"/>
  <c r="FJ120" i="2"/>
  <c r="FV163" i="2"/>
  <c r="FV164" i="2" s="1"/>
  <c r="FV165" i="2" s="1"/>
  <c r="FV220" i="2" s="1"/>
  <c r="FV124" i="2"/>
  <c r="FV217" i="2" s="1"/>
  <c r="FV152" i="2"/>
  <c r="EF120" i="2"/>
  <c r="BB195" i="2"/>
  <c r="BB224" i="2" s="1"/>
  <c r="CV222" i="2"/>
  <c r="CV227" i="2" s="1"/>
  <c r="CV232" i="2" s="1"/>
  <c r="EQ150" i="2"/>
  <c r="EQ152" i="2" s="1"/>
  <c r="BK154" i="2"/>
  <c r="BK156" i="2" s="1"/>
  <c r="BK158" i="2" s="1"/>
  <c r="BK218" i="2" s="1"/>
  <c r="BK219" i="2" s="1"/>
  <c r="BR150" i="2"/>
  <c r="BR152" i="2" s="1"/>
  <c r="AL150" i="2"/>
  <c r="AL152" i="2" s="1"/>
  <c r="EX163" i="2"/>
  <c r="EX164" i="2" s="1"/>
  <c r="EX165" i="2" s="1"/>
  <c r="EX220" i="2" s="1"/>
  <c r="EX146" i="2"/>
  <c r="EX124" i="2"/>
  <c r="EX217" i="2" s="1"/>
  <c r="DR195" i="2"/>
  <c r="DR224" i="2" s="1"/>
  <c r="U150" i="2"/>
  <c r="U152" i="2" s="1"/>
  <c r="AJ150" i="2"/>
  <c r="AJ152" i="2" s="1"/>
  <c r="CR231" i="2"/>
  <c r="CQ154" i="2"/>
  <c r="CQ156" i="2"/>
  <c r="CQ158" i="2" s="1"/>
  <c r="CQ218" i="2" s="1"/>
  <c r="CQ219" i="2" s="1"/>
  <c r="EH163" i="2"/>
  <c r="EH164" i="2" s="1"/>
  <c r="EH165" i="2" s="1"/>
  <c r="EH220" i="2" s="1"/>
  <c r="EH124" i="2"/>
  <c r="EH217" i="2" s="1"/>
  <c r="EH146" i="2"/>
  <c r="G163" i="2"/>
  <c r="G164" i="2" s="1"/>
  <c r="G165" i="2" s="1"/>
  <c r="G220" i="2" s="1"/>
  <c r="G124" i="2"/>
  <c r="G217" i="2" s="1"/>
  <c r="G148" i="2"/>
  <c r="EW150" i="2"/>
  <c r="EW152" i="2" s="1"/>
  <c r="AN150" i="2"/>
  <c r="AN152" i="2" s="1"/>
  <c r="AU254" i="2"/>
  <c r="AU234" i="2"/>
  <c r="AU243" i="2"/>
  <c r="AU240" i="2"/>
  <c r="AU244" i="2" s="1"/>
  <c r="AU248" i="2" s="1"/>
  <c r="AU255" i="2" s="1"/>
  <c r="AU242" i="2"/>
  <c r="DO120" i="2"/>
  <c r="EX231" i="2"/>
  <c r="DJ154" i="2"/>
  <c r="DJ156" i="2" s="1"/>
  <c r="DJ158" i="2" s="1"/>
  <c r="DJ218" i="2" s="1"/>
  <c r="DJ219" i="2" s="1"/>
  <c r="BG163" i="2"/>
  <c r="BG164" i="2" s="1"/>
  <c r="BG165" i="2" s="1"/>
  <c r="BG220" i="2" s="1"/>
  <c r="BG152" i="2"/>
  <c r="BG124" i="2"/>
  <c r="BG217" i="2" s="1"/>
  <c r="J154" i="2"/>
  <c r="J156" i="2" s="1"/>
  <c r="J158" i="2" s="1"/>
  <c r="J218" i="2" s="1"/>
  <c r="J219" i="2" s="1"/>
  <c r="DN120" i="2"/>
  <c r="BB154" i="2"/>
  <c r="BB156" i="2" s="1"/>
  <c r="BB158" i="2" s="1"/>
  <c r="BB218" i="2" s="1"/>
  <c r="BB219" i="2" s="1"/>
  <c r="CF150" i="2"/>
  <c r="CF152" i="2" s="1"/>
  <c r="EU154" i="2"/>
  <c r="EU156" i="2"/>
  <c r="EU158" i="2" s="1"/>
  <c r="EU218" i="2" s="1"/>
  <c r="EU219" i="2" s="1"/>
  <c r="FQ154" i="2"/>
  <c r="FQ156" i="2" s="1"/>
  <c r="FQ158" i="2" s="1"/>
  <c r="FQ218" i="2" s="1"/>
  <c r="FQ219" i="2" s="1"/>
  <c r="AG150" i="2"/>
  <c r="AG152" i="2" s="1"/>
  <c r="AP334" i="2"/>
  <c r="AP333" i="2" s="1"/>
  <c r="AP195" i="2"/>
  <c r="AP224" i="2" s="1"/>
  <c r="BD150" i="2"/>
  <c r="BD152" i="2" s="1"/>
  <c r="BA195" i="2"/>
  <c r="BA224" i="2" s="1"/>
  <c r="F154" i="2"/>
  <c r="F156" i="2" s="1"/>
  <c r="F158" i="2" s="1"/>
  <c r="F218" i="2" s="1"/>
  <c r="F219" i="2" s="1"/>
  <c r="DS154" i="2"/>
  <c r="DS156" i="2" s="1"/>
  <c r="DS158" i="2" s="1"/>
  <c r="DS218" i="2" s="1"/>
  <c r="DS219" i="2" s="1"/>
  <c r="Q154" i="2"/>
  <c r="Q156" i="2"/>
  <c r="Q158" i="2" s="1"/>
  <c r="Q218" i="2" s="1"/>
  <c r="Q219" i="2" s="1"/>
  <c r="CQ195" i="2"/>
  <c r="CQ224" i="2" s="1"/>
  <c r="EB163" i="2"/>
  <c r="EB164" i="2" s="1"/>
  <c r="EB165" i="2" s="1"/>
  <c r="EB220" i="2" s="1"/>
  <c r="EB152" i="2"/>
  <c r="EB124" i="2"/>
  <c r="EB217" i="2" s="1"/>
  <c r="BG231" i="2"/>
  <c r="S195" i="2"/>
  <c r="S224" i="2" s="1"/>
  <c r="CD163" i="2"/>
  <c r="CD164" i="2" s="1"/>
  <c r="CD165" i="2" s="1"/>
  <c r="CD220" i="2" s="1"/>
  <c r="CD146" i="2"/>
  <c r="CD158" i="2" s="1"/>
  <c r="CD218" i="2" s="1"/>
  <c r="CD124" i="2"/>
  <c r="CD217" i="2" s="1"/>
  <c r="FW120" i="2"/>
  <c r="P150" i="2"/>
  <c r="P152" i="2" s="1"/>
  <c r="EL163" i="2"/>
  <c r="EL164" i="2" s="1"/>
  <c r="EL165" i="2" s="1"/>
  <c r="EL220" i="2" s="1"/>
  <c r="EL124" i="2"/>
  <c r="EL217" i="2" s="1"/>
  <c r="EL152" i="2"/>
  <c r="CD231" i="2"/>
  <c r="CL163" i="2"/>
  <c r="CL164" i="2" s="1"/>
  <c r="CL165" i="2" s="1"/>
  <c r="CL220" i="2" s="1"/>
  <c r="CL124" i="2"/>
  <c r="CL217" i="2" s="1"/>
  <c r="CL148" i="2"/>
  <c r="ED150" i="2"/>
  <c r="ED152" i="2" s="1"/>
  <c r="DA254" i="2"/>
  <c r="DA256" i="2" s="1"/>
  <c r="DA234" i="2"/>
  <c r="O150" i="2"/>
  <c r="O152" i="2" s="1"/>
  <c r="EL186" i="2"/>
  <c r="EL190" i="2" s="1"/>
  <c r="EL192" i="2" s="1"/>
  <c r="BQ195" i="2"/>
  <c r="BQ224" i="2" s="1"/>
  <c r="DX232" i="2"/>
  <c r="I195" i="2"/>
  <c r="I224" i="2" s="1"/>
  <c r="BM150" i="2"/>
  <c r="BM152" i="2" s="1"/>
  <c r="AK150" i="2"/>
  <c r="AK152" i="2" s="1"/>
  <c r="FB150" i="2"/>
  <c r="FB152" i="2" s="1"/>
  <c r="AP154" i="2"/>
  <c r="AP156" i="2"/>
  <c r="AP158" i="2" s="1"/>
  <c r="AP218" i="2" s="1"/>
  <c r="V150" i="2"/>
  <c r="V152" i="2" s="1"/>
  <c r="CI195" i="2"/>
  <c r="CI224" i="2" s="1"/>
  <c r="EJ195" i="2"/>
  <c r="EJ224" i="2" s="1"/>
  <c r="AR150" i="2"/>
  <c r="AR152" i="2" s="1"/>
  <c r="Z219" i="2"/>
  <c r="Z222" i="2" s="1"/>
  <c r="Z227" i="2" s="1"/>
  <c r="Z232" i="2" s="1"/>
  <c r="BX150" i="2"/>
  <c r="BX152" i="2" s="1"/>
  <c r="DZ231" i="2"/>
  <c r="DN231" i="2"/>
  <c r="FM150" i="2"/>
  <c r="FM152" i="2" s="1"/>
  <c r="Y154" i="2"/>
  <c r="Y156" i="2" s="1"/>
  <c r="Y158" i="2" s="1"/>
  <c r="Y218" i="2" s="1"/>
  <c r="Y219" i="2" s="1"/>
  <c r="Y222" i="2" s="1"/>
  <c r="Y227" i="2" s="1"/>
  <c r="Y232" i="2" s="1"/>
  <c r="EZ150" i="2"/>
  <c r="EZ152" i="2" s="1"/>
  <c r="FK231" i="2"/>
  <c r="DP231" i="2"/>
  <c r="DB120" i="2"/>
  <c r="DE240" i="2"/>
  <c r="DE244" i="2" s="1"/>
  <c r="DE248" i="2" s="1"/>
  <c r="DE255" i="2" s="1"/>
  <c r="AI231" i="2"/>
  <c r="CM163" i="2"/>
  <c r="CM164" i="2" s="1"/>
  <c r="CM165" i="2" s="1"/>
  <c r="CM220" i="2" s="1"/>
  <c r="CM152" i="2"/>
  <c r="CM124" i="2"/>
  <c r="CM217" i="2" s="1"/>
  <c r="CM186" i="2"/>
  <c r="CM190" i="2" s="1"/>
  <c r="CM192" i="2" s="1"/>
  <c r="BY150" i="2"/>
  <c r="BY152" i="2" s="1"/>
  <c r="X150" i="2"/>
  <c r="X152" i="2" s="1"/>
  <c r="AM150" i="2"/>
  <c r="AM152" i="2" s="1"/>
  <c r="I154" i="2"/>
  <c r="I156" i="2" s="1"/>
  <c r="I158" i="2" s="1"/>
  <c r="I218" i="2" s="1"/>
  <c r="I219" i="2" s="1"/>
  <c r="AQ150" i="2"/>
  <c r="AQ152" i="2" s="1"/>
  <c r="AZ195" i="2"/>
  <c r="AZ224" i="2" s="1"/>
  <c r="DJ195" i="2"/>
  <c r="DJ224" i="2" s="1"/>
  <c r="AP219" i="2"/>
  <c r="AP222" i="2" s="1"/>
  <c r="AP227" i="2" s="1"/>
  <c r="AP232" i="2" s="1"/>
  <c r="FS232" i="2"/>
  <c r="BU232" i="2"/>
  <c r="FX231" i="2"/>
  <c r="C223" i="2"/>
  <c r="EG150" i="2"/>
  <c r="EG152" i="2" s="1"/>
  <c r="BK195" i="2"/>
  <c r="BK224" i="2" s="1"/>
  <c r="CR120" i="2"/>
  <c r="Y220" i="2"/>
  <c r="Y211" i="2"/>
  <c r="Y214" i="2" s="1"/>
  <c r="Y223" i="2" s="1"/>
  <c r="BS231" i="2"/>
  <c r="FX120" i="2"/>
  <c r="EB186" i="2"/>
  <c r="EB190" i="2" s="1"/>
  <c r="EB192" i="2" s="1"/>
  <c r="FR163" i="2"/>
  <c r="FR164" i="2" s="1"/>
  <c r="FR165" i="2" s="1"/>
  <c r="FR220" i="2" s="1"/>
  <c r="FR146" i="2"/>
  <c r="FR158" i="2" s="1"/>
  <c r="FR218" i="2" s="1"/>
  <c r="FR124" i="2"/>
  <c r="FR217" i="2" s="1"/>
  <c r="FR219" i="2" s="1"/>
  <c r="FR222" i="2" s="1"/>
  <c r="FR227" i="2" s="1"/>
  <c r="FR232" i="2" s="1"/>
  <c r="DC219" i="2"/>
  <c r="DC222" i="2" s="1"/>
  <c r="DC227" i="2" s="1"/>
  <c r="DC232" i="2" s="1"/>
  <c r="EV150" i="2"/>
  <c r="EV152" i="2" s="1"/>
  <c r="DE243" i="2"/>
  <c r="CY150" i="2"/>
  <c r="CY152" i="2" s="1"/>
  <c r="BA156" i="2"/>
  <c r="BA158" i="2" s="1"/>
  <c r="BA218" i="2" s="1"/>
  <c r="BA219" i="2" s="1"/>
  <c r="BA154" i="2"/>
  <c r="BT219" i="2"/>
  <c r="BT222" i="2" s="1"/>
  <c r="BT227" i="2" s="1"/>
  <c r="BT232" i="2" s="1"/>
  <c r="ES150" i="2"/>
  <c r="ES152" i="2" s="1"/>
  <c r="CG150" i="2"/>
  <c r="CG152" i="2" s="1"/>
  <c r="BJ150" i="2"/>
  <c r="BJ152" i="2" s="1"/>
  <c r="DD150" i="2"/>
  <c r="DD152" i="2" s="1"/>
  <c r="AZ154" i="2"/>
  <c r="AZ156" i="2"/>
  <c r="AZ158" i="2" s="1"/>
  <c r="AZ218" i="2" s="1"/>
  <c r="AZ219" i="2" s="1"/>
  <c r="CW150" i="2"/>
  <c r="CW152" i="2" s="1"/>
  <c r="FE150" i="2"/>
  <c r="FE152" i="2" s="1"/>
  <c r="CI154" i="2"/>
  <c r="CI156" i="2" s="1"/>
  <c r="CI158" i="2" s="1"/>
  <c r="CI218" i="2" s="1"/>
  <c r="CI219" i="2" s="1"/>
  <c r="EE150" i="2"/>
  <c r="EE152" i="2" s="1"/>
  <c r="EJ154" i="2"/>
  <c r="EJ156" i="2"/>
  <c r="EJ158" i="2" s="1"/>
  <c r="EJ218" i="2" s="1"/>
  <c r="EJ219" i="2" s="1"/>
  <c r="BH231" i="2"/>
  <c r="FU195" i="2"/>
  <c r="FU224" i="2" s="1"/>
  <c r="BF150" i="2"/>
  <c r="BF152" i="2" s="1"/>
  <c r="EY195" i="2"/>
  <c r="EY224" i="2" s="1"/>
  <c r="EI154" i="2"/>
  <c r="EI156" i="2" s="1"/>
  <c r="EI158" i="2" s="1"/>
  <c r="EI218" i="2" s="1"/>
  <c r="EI219" i="2" s="1"/>
  <c r="FK120" i="2"/>
  <c r="DP120" i="2"/>
  <c r="BW231" i="2"/>
  <c r="BN163" i="2"/>
  <c r="BN164" i="2" s="1"/>
  <c r="BN165" i="2" s="1"/>
  <c r="BN220" i="2" s="1"/>
  <c r="BN124" i="2"/>
  <c r="BN217" i="2" s="1"/>
  <c r="BN152" i="2"/>
  <c r="BN186" i="2"/>
  <c r="BN190" i="2" s="1"/>
  <c r="BN192" i="2" s="1"/>
  <c r="DL154" i="2"/>
  <c r="DL156" i="2"/>
  <c r="DL158" i="2" s="1"/>
  <c r="DL218" i="2" s="1"/>
  <c r="EN231" i="2"/>
  <c r="S154" i="2"/>
  <c r="S156" i="2"/>
  <c r="S158" i="2" s="1"/>
  <c r="S218" i="2" s="1"/>
  <c r="S219" i="2" s="1"/>
  <c r="CS232" i="2"/>
  <c r="BO195" i="2"/>
  <c r="BO224" i="2" s="1"/>
  <c r="EI195" i="2"/>
  <c r="EI224" i="2" s="1"/>
  <c r="J195" i="2"/>
  <c r="J224" i="2" s="1"/>
  <c r="DV150" i="2"/>
  <c r="DV152" i="2" s="1"/>
  <c r="CB150" i="2"/>
  <c r="CB152" i="2" s="1"/>
  <c r="DW150" i="2"/>
  <c r="DW152" i="2" s="1"/>
  <c r="DF195" i="2"/>
  <c r="DF224" i="2" s="1"/>
  <c r="AO195" i="2"/>
  <c r="AO224" i="2" s="1"/>
  <c r="AX150" i="2"/>
  <c r="AX152" i="2" s="1"/>
  <c r="CC150" i="2"/>
  <c r="CC152" i="2" s="1"/>
  <c r="AC150" i="2"/>
  <c r="AC152" i="2" s="1"/>
  <c r="AD150" i="2"/>
  <c r="AD152" i="2" s="1"/>
  <c r="FI195" i="2"/>
  <c r="FI224" i="2" s="1"/>
  <c r="CE163" i="2"/>
  <c r="CE164" i="2" s="1"/>
  <c r="CE165" i="2" s="1"/>
  <c r="CE220" i="2" s="1"/>
  <c r="CE146" i="2"/>
  <c r="CE124" i="2"/>
  <c r="CE217" i="2" s="1"/>
  <c r="FN195" i="2"/>
  <c r="FN224" i="2" s="1"/>
  <c r="EM231" i="2"/>
  <c r="BS120" i="2"/>
  <c r="BC163" i="2"/>
  <c r="BC164" i="2" s="1"/>
  <c r="BC165" i="2" s="1"/>
  <c r="BC220" i="2" s="1"/>
  <c r="BC152" i="2"/>
  <c r="BC124" i="2"/>
  <c r="BC217" i="2" s="1"/>
  <c r="BC186" i="2"/>
  <c r="BC190" i="2" s="1"/>
  <c r="BC192" i="2" s="1"/>
  <c r="DH195" i="2"/>
  <c r="DH224" i="2" s="1"/>
  <c r="CU120" i="2"/>
  <c r="K150" i="2"/>
  <c r="K152" i="2" s="1"/>
  <c r="DH154" i="2"/>
  <c r="DH156" i="2" s="1"/>
  <c r="DH158" i="2" s="1"/>
  <c r="DH218" i="2" s="1"/>
  <c r="DH219" i="2" s="1"/>
  <c r="DL219" i="2"/>
  <c r="FG150" i="2"/>
  <c r="FG152" i="2" s="1"/>
  <c r="BV150" i="2"/>
  <c r="BV152" i="2" s="1"/>
  <c r="BL150" i="2"/>
  <c r="BL152" i="2" s="1"/>
  <c r="AV150" i="2"/>
  <c r="AV152" i="2" s="1"/>
  <c r="FL150" i="2"/>
  <c r="FL152" i="2" s="1"/>
  <c r="ER219" i="2"/>
  <c r="ER222" i="2" s="1"/>
  <c r="ER227" i="2" s="1"/>
  <c r="ER232" i="2" s="1"/>
  <c r="ET150" i="2"/>
  <c r="ET152" i="2" s="1"/>
  <c r="D195" i="2"/>
  <c r="D224" i="2" s="1"/>
  <c r="CJ195" i="2"/>
  <c r="CJ224" i="2" s="1"/>
  <c r="H150" i="2"/>
  <c r="H152" i="2" s="1"/>
  <c r="FP195" i="2"/>
  <c r="FP224" i="2" s="1"/>
  <c r="DO231" i="2"/>
  <c r="AA150" i="2"/>
  <c r="AA152" i="2" s="1"/>
  <c r="AS150" i="2"/>
  <c r="AS152" i="2" s="1"/>
  <c r="R163" i="2"/>
  <c r="R164" i="2" s="1"/>
  <c r="R165" i="2" s="1"/>
  <c r="R220" i="2" s="1"/>
  <c r="R124" i="2"/>
  <c r="R217" i="2" s="1"/>
  <c r="R152" i="2"/>
  <c r="R186" i="2"/>
  <c r="R190" i="2" s="1"/>
  <c r="R192" i="2" s="1"/>
  <c r="CT150" i="2"/>
  <c r="CT152" i="2" s="1"/>
  <c r="BH120" i="2"/>
  <c r="CK150" i="2"/>
  <c r="CK152" i="2" s="1"/>
  <c r="FD120" i="2"/>
  <c r="DA244" i="2"/>
  <c r="DA248" i="2" s="1"/>
  <c r="DA255" i="2" s="1"/>
  <c r="C201" i="2"/>
  <c r="C177" i="2"/>
  <c r="C179" i="2" s="1"/>
  <c r="C180" i="2" s="1"/>
  <c r="C184" i="2"/>
  <c r="C148" i="2"/>
  <c r="C150" i="2"/>
  <c r="C146" i="2"/>
  <c r="C108" i="2"/>
  <c r="C111" i="2"/>
  <c r="C100" i="2"/>
  <c r="FZ100" i="2" s="1"/>
  <c r="C103" i="2"/>
  <c r="FZ99" i="2"/>
  <c r="GB99" i="2" s="1"/>
  <c r="C105" i="2"/>
  <c r="C140" i="2"/>
  <c r="C138" i="2"/>
  <c r="C142" i="2" s="1"/>
  <c r="C144" i="2" s="1"/>
  <c r="FZ144" i="2" s="1"/>
  <c r="DZ120" i="2"/>
  <c r="DB231" i="2"/>
  <c r="FJ231" i="2"/>
  <c r="L195" i="2"/>
  <c r="L224" i="2" s="1"/>
  <c r="BO154" i="2"/>
  <c r="BO156" i="2" s="1"/>
  <c r="BO158" i="2" s="1"/>
  <c r="BO218" i="2" s="1"/>
  <c r="BO219" i="2" s="1"/>
  <c r="DQ150" i="2"/>
  <c r="DQ152" i="2" s="1"/>
  <c r="AE150" i="2"/>
  <c r="AE152" i="2" s="1"/>
  <c r="CX195" i="2"/>
  <c r="CX224" i="2" s="1"/>
  <c r="DF154" i="2"/>
  <c r="DF156" i="2" s="1"/>
  <c r="DF158" i="2" s="1"/>
  <c r="DF218" i="2" s="1"/>
  <c r="DF219" i="2" s="1"/>
  <c r="FO195" i="2"/>
  <c r="FO224" i="2" s="1"/>
  <c r="AH195" i="2"/>
  <c r="AH224" i="2" s="1"/>
  <c r="DT150" i="2"/>
  <c r="DT152" i="2" s="1"/>
  <c r="DL195" i="2"/>
  <c r="DL224" i="2" s="1"/>
  <c r="CJ154" i="2"/>
  <c r="CJ156" i="2"/>
  <c r="CJ158" i="2" s="1"/>
  <c r="CJ218" i="2" s="1"/>
  <c r="AB150" i="2"/>
  <c r="AB152" i="2" s="1"/>
  <c r="FP154" i="2"/>
  <c r="FP156" i="2"/>
  <c r="FP158" i="2" s="1"/>
  <c r="FP218" i="2" s="1"/>
  <c r="FP219" i="2" s="1"/>
  <c r="DE254" i="2"/>
  <c r="DE234" i="2"/>
  <c r="EF231" i="2"/>
  <c r="DM150" i="2"/>
  <c r="DM152" i="2" s="1"/>
  <c r="EN163" i="2"/>
  <c r="EN164" i="2" s="1"/>
  <c r="EN165" i="2" s="1"/>
  <c r="EN220" i="2" s="1"/>
  <c r="EN152" i="2"/>
  <c r="EN124" i="2"/>
  <c r="EN217" i="2" s="1"/>
  <c r="CP231" i="2"/>
  <c r="FT150" i="2"/>
  <c r="FT152" i="2" s="1"/>
  <c r="AO154" i="2"/>
  <c r="AO156" i="2" s="1"/>
  <c r="AO158" i="2" s="1"/>
  <c r="AO218" i="2" s="1"/>
  <c r="AO219" i="2" s="1"/>
  <c r="DI154" i="2"/>
  <c r="DI156" i="2"/>
  <c r="DI158" i="2" s="1"/>
  <c r="DI218" i="2" s="1"/>
  <c r="DI219" i="2" s="1"/>
  <c r="DI195" i="2"/>
  <c r="DI224" i="2" s="1"/>
  <c r="L154" i="2"/>
  <c r="L156" i="2" s="1"/>
  <c r="L158" i="2" s="1"/>
  <c r="L218" i="2" s="1"/>
  <c r="L219" i="2" s="1"/>
  <c r="EO150" i="2"/>
  <c r="EO152" i="2" s="1"/>
  <c r="AH154" i="2"/>
  <c r="AH156" i="2" s="1"/>
  <c r="AH158" i="2" s="1"/>
  <c r="AH218" i="2" s="1"/>
  <c r="AH219" i="2" s="1"/>
  <c r="FF150" i="2"/>
  <c r="FF152" i="2" s="1"/>
  <c r="D154" i="2"/>
  <c r="D156" i="2" s="1"/>
  <c r="D158" i="2" s="1"/>
  <c r="D218" i="2" s="1"/>
  <c r="D219" i="2" s="1"/>
  <c r="CJ219" i="2"/>
  <c r="CJ222" i="2" s="1"/>
  <c r="DY254" i="2"/>
  <c r="DY256" i="2" s="1"/>
  <c r="DY234" i="2"/>
  <c r="CU231" i="2"/>
  <c r="W219" i="2"/>
  <c r="W222" i="2" s="1"/>
  <c r="W227" i="2" s="1"/>
  <c r="W232" i="2" s="1"/>
  <c r="FD231" i="2"/>
  <c r="EM120" i="2"/>
  <c r="EB231" i="2"/>
  <c r="DU150" i="2"/>
  <c r="DU152" i="2" s="1"/>
  <c r="BP150" i="2"/>
  <c r="BP152" i="2" s="1"/>
  <c r="BW120" i="2"/>
  <c r="EY154" i="2"/>
  <c r="EY156" i="2"/>
  <c r="EY158" i="2" s="1"/>
  <c r="FC150" i="2"/>
  <c r="FC152" i="2" s="1"/>
  <c r="FV195" i="2"/>
  <c r="FV224" i="2" s="1"/>
  <c r="DY240" i="2"/>
  <c r="DY244" i="2" s="1"/>
  <c r="DY248" i="2" s="1"/>
  <c r="DY255" i="2" s="1"/>
  <c r="FZ123" i="2"/>
  <c r="EC219" i="2"/>
  <c r="EC222" i="2" s="1"/>
  <c r="EC227" i="2" s="1"/>
  <c r="EC232" i="2" s="1"/>
  <c r="FV231" i="2"/>
  <c r="CH150" i="2"/>
  <c r="CH152" i="2" s="1"/>
  <c r="BE150" i="2"/>
  <c r="BE152" i="2" s="1"/>
  <c r="N150" i="2"/>
  <c r="N152" i="2" s="1"/>
  <c r="CX154" i="2"/>
  <c r="CX156" i="2" s="1"/>
  <c r="CX158" i="2" s="1"/>
  <c r="CX218" i="2" s="1"/>
  <c r="CX219" i="2" s="1"/>
  <c r="CN150" i="2"/>
  <c r="CN152" i="2" s="1"/>
  <c r="DG150" i="2"/>
  <c r="DG152" i="2" s="1"/>
  <c r="AT150" i="2"/>
  <c r="AT152" i="2" s="1"/>
  <c r="DK195" i="2"/>
  <c r="DK224" i="2" s="1"/>
  <c r="CO150" i="2"/>
  <c r="CO152" i="2" s="1"/>
  <c r="CZ195" i="2"/>
  <c r="CZ224" i="2" s="1"/>
  <c r="BB222" i="2" l="1"/>
  <c r="BB227" i="2" s="1"/>
  <c r="BB232" i="2" s="1"/>
  <c r="BB334" i="2"/>
  <c r="BB333" i="2" s="1"/>
  <c r="DS222" i="2"/>
  <c r="DS227" i="2" s="1"/>
  <c r="DS232" i="2" s="1"/>
  <c r="DS334" i="2"/>
  <c r="DS333" i="2" s="1"/>
  <c r="EJ222" i="2"/>
  <c r="EJ227" i="2" s="1"/>
  <c r="EJ232" i="2" s="1"/>
  <c r="EJ334" i="2"/>
  <c r="EJ333" i="2" s="1"/>
  <c r="F222" i="2"/>
  <c r="F227" i="2" s="1"/>
  <c r="F232" i="2" s="1"/>
  <c r="F334" i="2"/>
  <c r="F333" i="2" s="1"/>
  <c r="J222" i="2"/>
  <c r="J227" i="2" s="1"/>
  <c r="J232" i="2" s="1"/>
  <c r="J334" i="2"/>
  <c r="J333" i="2" s="1"/>
  <c r="D222" i="2"/>
  <c r="D227" i="2" s="1"/>
  <c r="D232" i="2" s="1"/>
  <c r="D334" i="2"/>
  <c r="D333" i="2" s="1"/>
  <c r="CX222" i="2"/>
  <c r="CX227" i="2" s="1"/>
  <c r="CX232" i="2" s="1"/>
  <c r="CX334" i="2"/>
  <c r="CX333" i="2" s="1"/>
  <c r="BA222" i="2"/>
  <c r="BA227" i="2" s="1"/>
  <c r="BA232" i="2" s="1"/>
  <c r="BA334" i="2"/>
  <c r="BA333" i="2" s="1"/>
  <c r="I222" i="2"/>
  <c r="I227" i="2" s="1"/>
  <c r="I232" i="2" s="1"/>
  <c r="I334" i="2"/>
  <c r="I333" i="2" s="1"/>
  <c r="BQ222" i="2"/>
  <c r="BQ227" i="2" s="1"/>
  <c r="BQ232" i="2" s="1"/>
  <c r="BQ334" i="2"/>
  <c r="BQ333" i="2" s="1"/>
  <c r="AO222" i="2"/>
  <c r="AO227" i="2" s="1"/>
  <c r="AO232" i="2" s="1"/>
  <c r="AO334" i="2"/>
  <c r="AO333" i="2" s="1"/>
  <c r="AH222" i="2"/>
  <c r="AH227" i="2" s="1"/>
  <c r="AH232" i="2" s="1"/>
  <c r="AH334" i="2"/>
  <c r="AH333" i="2" s="1"/>
  <c r="DH222" i="2"/>
  <c r="DH227" i="2" s="1"/>
  <c r="DH232" i="2" s="1"/>
  <c r="DH334" i="2"/>
  <c r="DH333" i="2" s="1"/>
  <c r="CI222" i="2"/>
  <c r="CI227" i="2" s="1"/>
  <c r="CI232" i="2" s="1"/>
  <c r="CI334" i="2"/>
  <c r="CI333" i="2" s="1"/>
  <c r="M222" i="2"/>
  <c r="M227" i="2" s="1"/>
  <c r="M232" i="2" s="1"/>
  <c r="M334" i="2"/>
  <c r="M333" i="2" s="1"/>
  <c r="DF222" i="2"/>
  <c r="DF227" i="2" s="1"/>
  <c r="DF232" i="2" s="1"/>
  <c r="DF334" i="2"/>
  <c r="DF333" i="2" s="1"/>
  <c r="Y254" i="2"/>
  <c r="Y234" i="2"/>
  <c r="Y242" i="2"/>
  <c r="Y240" i="2"/>
  <c r="Y244" i="2" s="1"/>
  <c r="Y248" i="2" s="1"/>
  <c r="Y255" i="2" s="1"/>
  <c r="Y243" i="2"/>
  <c r="DJ222" i="2"/>
  <c r="DJ227" i="2" s="1"/>
  <c r="DJ232" i="2" s="1"/>
  <c r="DJ334" i="2"/>
  <c r="DJ333" i="2" s="1"/>
  <c r="L222" i="2"/>
  <c r="L227" i="2" s="1"/>
  <c r="L232" i="2" s="1"/>
  <c r="L334" i="2"/>
  <c r="L333" i="2" s="1"/>
  <c r="CZ222" i="2"/>
  <c r="CZ227" i="2" s="1"/>
  <c r="CZ232" i="2" s="1"/>
  <c r="CZ334" i="2"/>
  <c r="CZ333" i="2" s="1"/>
  <c r="FO222" i="2"/>
  <c r="FO227" i="2" s="1"/>
  <c r="FO232" i="2" s="1"/>
  <c r="FO334" i="2"/>
  <c r="FO333" i="2" s="1"/>
  <c r="Q222" i="2"/>
  <c r="Q227" i="2" s="1"/>
  <c r="Q232" i="2" s="1"/>
  <c r="Q334" i="2"/>
  <c r="Q333" i="2" s="1"/>
  <c r="AZ222" i="2"/>
  <c r="AZ227" i="2" s="1"/>
  <c r="AZ232" i="2" s="1"/>
  <c r="AZ334" i="2"/>
  <c r="AZ333" i="2" s="1"/>
  <c r="FQ222" i="2"/>
  <c r="FQ227" i="2" s="1"/>
  <c r="FQ232" i="2" s="1"/>
  <c r="FQ334" i="2"/>
  <c r="FQ333" i="2" s="1"/>
  <c r="FN222" i="2"/>
  <c r="FN227" i="2" s="1"/>
  <c r="FN232" i="2" s="1"/>
  <c r="FN334" i="2"/>
  <c r="FN333" i="2" s="1"/>
  <c r="FU222" i="2"/>
  <c r="FU227" i="2" s="1"/>
  <c r="FU232" i="2" s="1"/>
  <c r="FU334" i="2"/>
  <c r="FU333" i="2" s="1"/>
  <c r="DI222" i="2"/>
  <c r="DI227" i="2" s="1"/>
  <c r="DI232" i="2" s="1"/>
  <c r="DI334" i="2"/>
  <c r="DI333" i="2" s="1"/>
  <c r="FP222" i="2"/>
  <c r="FP227" i="2" s="1"/>
  <c r="FP232" i="2" s="1"/>
  <c r="FP334" i="2"/>
  <c r="FP333" i="2" s="1"/>
  <c r="S222" i="2"/>
  <c r="S227" i="2" s="1"/>
  <c r="S232" i="2" s="1"/>
  <c r="S334" i="2"/>
  <c r="S333" i="2" s="1"/>
  <c r="EI222" i="2"/>
  <c r="EI227" i="2" s="1"/>
  <c r="EI232" i="2" s="1"/>
  <c r="EI334" i="2"/>
  <c r="EI333" i="2" s="1"/>
  <c r="EU222" i="2"/>
  <c r="EU227" i="2" s="1"/>
  <c r="EU232" i="2" s="1"/>
  <c r="EU334" i="2"/>
  <c r="EU333" i="2" s="1"/>
  <c r="BK222" i="2"/>
  <c r="BK227" i="2" s="1"/>
  <c r="BK232" i="2" s="1"/>
  <c r="BK334" i="2"/>
  <c r="BK333" i="2" s="1"/>
  <c r="DR222" i="2"/>
  <c r="DR227" i="2" s="1"/>
  <c r="DR232" i="2" s="1"/>
  <c r="DR334" i="2"/>
  <c r="DR333" i="2" s="1"/>
  <c r="BO222" i="2"/>
  <c r="BO227" i="2" s="1"/>
  <c r="BO232" i="2" s="1"/>
  <c r="BO334" i="2"/>
  <c r="BO333" i="2" s="1"/>
  <c r="CQ222" i="2"/>
  <c r="CQ227" i="2" s="1"/>
  <c r="CQ232" i="2" s="1"/>
  <c r="CQ334" i="2"/>
  <c r="CQ333" i="2" s="1"/>
  <c r="DK222" i="2"/>
  <c r="DK227" i="2" s="1"/>
  <c r="DK232" i="2" s="1"/>
  <c r="DK334" i="2"/>
  <c r="DK333" i="2" s="1"/>
  <c r="FI222" i="2"/>
  <c r="FI227" i="2" s="1"/>
  <c r="FI232" i="2" s="1"/>
  <c r="FI334" i="2"/>
  <c r="FI333" i="2" s="1"/>
  <c r="BL154" i="2"/>
  <c r="BL156" i="2"/>
  <c r="BL158" i="2" s="1"/>
  <c r="BL218" i="2" s="1"/>
  <c r="BL219" i="2" s="1"/>
  <c r="BL222" i="2" s="1"/>
  <c r="BL227" i="2" s="1"/>
  <c r="BL232" i="2" s="1"/>
  <c r="DN163" i="2"/>
  <c r="DN164" i="2" s="1"/>
  <c r="DN165" i="2" s="1"/>
  <c r="DN220" i="2" s="1"/>
  <c r="DN124" i="2"/>
  <c r="DN217" i="2" s="1"/>
  <c r="DN152" i="2"/>
  <c r="DN186" i="2"/>
  <c r="DN190" i="2" s="1"/>
  <c r="DN192" i="2" s="1"/>
  <c r="FT156" i="2"/>
  <c r="FT158" i="2" s="1"/>
  <c r="FT218" i="2" s="1"/>
  <c r="FT219" i="2" s="1"/>
  <c r="FT222" i="2" s="1"/>
  <c r="FT227" i="2" s="1"/>
  <c r="FT232" i="2" s="1"/>
  <c r="FT154" i="2"/>
  <c r="ET154" i="2"/>
  <c r="ET156" i="2" s="1"/>
  <c r="ET158" i="2" s="1"/>
  <c r="ET218" i="2" s="1"/>
  <c r="ET219" i="2" s="1"/>
  <c r="ET222" i="2" s="1"/>
  <c r="ET227" i="2" s="1"/>
  <c r="ET232" i="2" s="1"/>
  <c r="CU163" i="2"/>
  <c r="CU164" i="2" s="1"/>
  <c r="CU165" i="2" s="1"/>
  <c r="CU220" i="2" s="1"/>
  <c r="CU146" i="2"/>
  <c r="CU158" i="2" s="1"/>
  <c r="CU218" i="2" s="1"/>
  <c r="CU124" i="2"/>
  <c r="CU217" i="2" s="1"/>
  <c r="FX163" i="2"/>
  <c r="FX164" i="2" s="1"/>
  <c r="FX165" i="2" s="1"/>
  <c r="FX220" i="2" s="1"/>
  <c r="FX146" i="2"/>
  <c r="FX158" i="2" s="1"/>
  <c r="FX218" i="2" s="1"/>
  <c r="FX124" i="2"/>
  <c r="FX217" i="2" s="1"/>
  <c r="FS234" i="2"/>
  <c r="FS254" i="2"/>
  <c r="FS240" i="2"/>
  <c r="FS244" i="2" s="1"/>
  <c r="FS248" i="2" s="1"/>
  <c r="FS255" i="2" s="1"/>
  <c r="FS243" i="2"/>
  <c r="FS242" i="2"/>
  <c r="BY154" i="2"/>
  <c r="BY156" i="2" s="1"/>
  <c r="BY158" i="2" s="1"/>
  <c r="BY218" i="2" s="1"/>
  <c r="BY219" i="2" s="1"/>
  <c r="BY222" i="2" s="1"/>
  <c r="BY227" i="2" s="1"/>
  <c r="BY232" i="2" s="1"/>
  <c r="DB163" i="2"/>
  <c r="DB164" i="2" s="1"/>
  <c r="DB165" i="2" s="1"/>
  <c r="DB220" i="2" s="1"/>
  <c r="DB146" i="2"/>
  <c r="DB158" i="2" s="1"/>
  <c r="DB218" i="2" s="1"/>
  <c r="DB124" i="2"/>
  <c r="DB217" i="2" s="1"/>
  <c r="DB219" i="2" s="1"/>
  <c r="BX156" i="2"/>
  <c r="BX158" i="2" s="1"/>
  <c r="BX218" i="2" s="1"/>
  <c r="BX219" i="2" s="1"/>
  <c r="BX222" i="2" s="1"/>
  <c r="BX227" i="2" s="1"/>
  <c r="BX232" i="2" s="1"/>
  <c r="BX154" i="2"/>
  <c r="EL195" i="2"/>
  <c r="EL224" i="2" s="1"/>
  <c r="CT154" i="2"/>
  <c r="CT156" i="2" s="1"/>
  <c r="CT158" i="2" s="1"/>
  <c r="CT218" i="2" s="1"/>
  <c r="CT219" i="2" s="1"/>
  <c r="CT222" i="2" s="1"/>
  <c r="CT227" i="2" s="1"/>
  <c r="CT232" i="2" s="1"/>
  <c r="BT254" i="2"/>
  <c r="BT234" i="2"/>
  <c r="BT240" i="2"/>
  <c r="BT243" i="2"/>
  <c r="BT242" i="2"/>
  <c r="C107" i="2"/>
  <c r="C109" i="2" s="1"/>
  <c r="FZ105" i="2"/>
  <c r="C188" i="2"/>
  <c r="C194" i="2"/>
  <c r="CB154" i="2"/>
  <c r="CB156" i="2"/>
  <c r="CB158" i="2" s="1"/>
  <c r="CB218" i="2" s="1"/>
  <c r="CB219" i="2" s="1"/>
  <c r="CB222" i="2" s="1"/>
  <c r="CB227" i="2" s="1"/>
  <c r="CB232" i="2" s="1"/>
  <c r="BF154" i="2"/>
  <c r="BF156" i="2" s="1"/>
  <c r="BF158" i="2" s="1"/>
  <c r="BF218" i="2" s="1"/>
  <c r="BF219" i="2" s="1"/>
  <c r="BF222" i="2" s="1"/>
  <c r="BF227" i="2" s="1"/>
  <c r="BF232" i="2" s="1"/>
  <c r="EE156" i="2"/>
  <c r="EE158" i="2" s="1"/>
  <c r="EE218" i="2" s="1"/>
  <c r="EE219" i="2" s="1"/>
  <c r="EE222" i="2" s="1"/>
  <c r="EE227" i="2" s="1"/>
  <c r="EE232" i="2" s="1"/>
  <c r="EE154" i="2"/>
  <c r="EG154" i="2"/>
  <c r="EG156" i="2"/>
  <c r="EG158" i="2" s="1"/>
  <c r="EG218" i="2" s="1"/>
  <c r="EG219" i="2" s="1"/>
  <c r="EG222" i="2" s="1"/>
  <c r="EG227" i="2" s="1"/>
  <c r="EG232" i="2" s="1"/>
  <c r="AG154" i="2"/>
  <c r="AG156" i="2"/>
  <c r="AG158" i="2" s="1"/>
  <c r="AG218" i="2" s="1"/>
  <c r="AG219" i="2" s="1"/>
  <c r="AG222" i="2" s="1"/>
  <c r="AG227" i="2" s="1"/>
  <c r="AG232" i="2" s="1"/>
  <c r="EX150" i="2"/>
  <c r="EX152" i="2" s="1"/>
  <c r="AD154" i="2"/>
  <c r="AD156" i="2" s="1"/>
  <c r="AD158" i="2" s="1"/>
  <c r="AD218" i="2" s="1"/>
  <c r="AD219" i="2" s="1"/>
  <c r="AD222" i="2" s="1"/>
  <c r="AD227" i="2" s="1"/>
  <c r="AD232" i="2" s="1"/>
  <c r="DO163" i="2"/>
  <c r="DO164" i="2" s="1"/>
  <c r="DO165" i="2" s="1"/>
  <c r="DO220" i="2" s="1"/>
  <c r="DO152" i="2"/>
  <c r="DO124" i="2"/>
  <c r="DO217" i="2" s="1"/>
  <c r="DO186" i="2"/>
  <c r="DO190" i="2" s="1"/>
  <c r="DO192" i="2" s="1"/>
  <c r="FH154" i="2"/>
  <c r="FH156" i="2"/>
  <c r="FH158" i="2" s="1"/>
  <c r="FH218" i="2" s="1"/>
  <c r="FH219" i="2" s="1"/>
  <c r="FH222" i="2" s="1"/>
  <c r="FH227" i="2" s="1"/>
  <c r="FH232" i="2" s="1"/>
  <c r="DY286" i="2"/>
  <c r="DY261" i="2"/>
  <c r="DY267" i="2" s="1"/>
  <c r="DY270" i="2" s="1"/>
  <c r="EO154" i="2"/>
  <c r="EO156" i="2"/>
  <c r="EO158" i="2" s="1"/>
  <c r="EO218" i="2" s="1"/>
  <c r="EO219" i="2" s="1"/>
  <c r="EO222" i="2" s="1"/>
  <c r="EO227" i="2" s="1"/>
  <c r="EO232" i="2" s="1"/>
  <c r="DQ154" i="2"/>
  <c r="DQ156" i="2"/>
  <c r="DQ158" i="2" s="1"/>
  <c r="DQ218" i="2" s="1"/>
  <c r="DQ219" i="2" s="1"/>
  <c r="DQ222" i="2" s="1"/>
  <c r="DQ227" i="2" s="1"/>
  <c r="DQ232" i="2" s="1"/>
  <c r="R195" i="2"/>
  <c r="R224" i="2" s="1"/>
  <c r="BV154" i="2"/>
  <c r="BV156" i="2" s="1"/>
  <c r="BV158" i="2" s="1"/>
  <c r="BV218" i="2" s="1"/>
  <c r="BV219" i="2" s="1"/>
  <c r="BV222" i="2" s="1"/>
  <c r="BV227" i="2" s="1"/>
  <c r="BV232" i="2" s="1"/>
  <c r="AC154" i="2"/>
  <c r="AC156" i="2"/>
  <c r="AC158" i="2" s="1"/>
  <c r="AC218" i="2" s="1"/>
  <c r="AC219" i="2" s="1"/>
  <c r="AC222" i="2" s="1"/>
  <c r="AC227" i="2" s="1"/>
  <c r="AC232" i="2" s="1"/>
  <c r="DV154" i="2"/>
  <c r="DV156" i="2"/>
  <c r="DV158" i="2" s="1"/>
  <c r="DV218" i="2" s="1"/>
  <c r="DV219" i="2" s="1"/>
  <c r="DV222" i="2" s="1"/>
  <c r="DV227" i="2" s="1"/>
  <c r="DV232" i="2" s="1"/>
  <c r="DD154" i="2"/>
  <c r="DD156" i="2"/>
  <c r="DD158" i="2" s="1"/>
  <c r="DD218" i="2" s="1"/>
  <c r="DD219" i="2" s="1"/>
  <c r="DD222" i="2" s="1"/>
  <c r="DD227" i="2" s="1"/>
  <c r="DD232" i="2" s="1"/>
  <c r="CY154" i="2"/>
  <c r="CY156" i="2"/>
  <c r="CY158" i="2" s="1"/>
  <c r="CY218" i="2" s="1"/>
  <c r="CY219" i="2" s="1"/>
  <c r="CY222" i="2" s="1"/>
  <c r="CY227" i="2" s="1"/>
  <c r="CY232" i="2" s="1"/>
  <c r="AQ154" i="2"/>
  <c r="AQ156" i="2" s="1"/>
  <c r="AQ158" i="2" s="1"/>
  <c r="AQ218" i="2" s="1"/>
  <c r="AQ219" i="2" s="1"/>
  <c r="AQ222" i="2" s="1"/>
  <c r="AQ227" i="2" s="1"/>
  <c r="AQ232" i="2" s="1"/>
  <c r="Z254" i="2"/>
  <c r="Z234" i="2"/>
  <c r="Z243" i="2"/>
  <c r="Z240" i="2"/>
  <c r="Z242" i="2"/>
  <c r="O154" i="2"/>
  <c r="O156" i="2" s="1"/>
  <c r="O158" i="2" s="1"/>
  <c r="O218" i="2" s="1"/>
  <c r="O219" i="2" s="1"/>
  <c r="O222" i="2" s="1"/>
  <c r="O227" i="2" s="1"/>
  <c r="O232" i="2" s="1"/>
  <c r="BG219" i="2"/>
  <c r="N154" i="2"/>
  <c r="N156" i="2" s="1"/>
  <c r="N158" i="2" s="1"/>
  <c r="N218" i="2" s="1"/>
  <c r="N219" i="2" s="1"/>
  <c r="N222" i="2" s="1"/>
  <c r="N227" i="2" s="1"/>
  <c r="N232" i="2" s="1"/>
  <c r="FC154" i="2"/>
  <c r="FC156" i="2" s="1"/>
  <c r="FC158" i="2" s="1"/>
  <c r="FC218" i="2" s="1"/>
  <c r="FC219" i="2" s="1"/>
  <c r="FC222" i="2" s="1"/>
  <c r="FC227" i="2" s="1"/>
  <c r="FC232" i="2" s="1"/>
  <c r="EM163" i="2"/>
  <c r="EM164" i="2" s="1"/>
  <c r="EM165" i="2" s="1"/>
  <c r="EM220" i="2" s="1"/>
  <c r="EM146" i="2"/>
  <c r="EM124" i="2"/>
  <c r="EM217" i="2" s="1"/>
  <c r="AB154" i="2"/>
  <c r="AB156" i="2"/>
  <c r="AB158" i="2" s="1"/>
  <c r="AB218" i="2" s="1"/>
  <c r="AB219" i="2" s="1"/>
  <c r="AB222" i="2" s="1"/>
  <c r="AB227" i="2" s="1"/>
  <c r="AB232" i="2" s="1"/>
  <c r="C203" i="2"/>
  <c r="C264" i="2"/>
  <c r="R154" i="2"/>
  <c r="R156" i="2"/>
  <c r="R158" i="2" s="1"/>
  <c r="R218" i="2" s="1"/>
  <c r="R219" i="2" s="1"/>
  <c r="FG154" i="2"/>
  <c r="FG156" i="2" s="1"/>
  <c r="FG158" i="2" s="1"/>
  <c r="FG218" i="2" s="1"/>
  <c r="FG219" i="2" s="1"/>
  <c r="FG222" i="2" s="1"/>
  <c r="FG227" i="2" s="1"/>
  <c r="FG232" i="2" s="1"/>
  <c r="BC195" i="2"/>
  <c r="BC224" i="2" s="1"/>
  <c r="CC154" i="2"/>
  <c r="CC156" i="2" s="1"/>
  <c r="CC158" i="2" s="1"/>
  <c r="CC218" i="2" s="1"/>
  <c r="CC219" i="2" s="1"/>
  <c r="CC222" i="2" s="1"/>
  <c r="CC227" i="2" s="1"/>
  <c r="CC232" i="2" s="1"/>
  <c r="FZ214" i="2"/>
  <c r="CM334" i="2"/>
  <c r="CM333" i="2" s="1"/>
  <c r="CM195" i="2"/>
  <c r="CM224" i="2" s="1"/>
  <c r="FM154" i="2"/>
  <c r="FM156" i="2" s="1"/>
  <c r="FM158" i="2" s="1"/>
  <c r="FM218" i="2" s="1"/>
  <c r="FM219" i="2" s="1"/>
  <c r="FM222" i="2" s="1"/>
  <c r="FM227" i="2" s="1"/>
  <c r="FM232" i="2" s="1"/>
  <c r="FB154" i="2"/>
  <c r="FB156" i="2"/>
  <c r="FB158" i="2" s="1"/>
  <c r="FB218" i="2" s="1"/>
  <c r="FB219" i="2" s="1"/>
  <c r="FB222" i="2" s="1"/>
  <c r="FB227" i="2" s="1"/>
  <c r="FB232" i="2" s="1"/>
  <c r="EL154" i="2"/>
  <c r="EL156" i="2"/>
  <c r="EL158" i="2" s="1"/>
  <c r="EL218" i="2" s="1"/>
  <c r="EL219" i="2" s="1"/>
  <c r="BG156" i="2"/>
  <c r="BG158" i="2" s="1"/>
  <c r="BG218" i="2" s="1"/>
  <c r="BG154" i="2"/>
  <c r="EH150" i="2"/>
  <c r="EH152" i="2" s="1"/>
  <c r="AJ156" i="2"/>
  <c r="AJ158" i="2" s="1"/>
  <c r="AJ218" i="2" s="1"/>
  <c r="AJ219" i="2" s="1"/>
  <c r="AJ222" i="2" s="1"/>
  <c r="AJ227" i="2" s="1"/>
  <c r="AJ232" i="2" s="1"/>
  <c r="AJ154" i="2"/>
  <c r="AL154" i="2"/>
  <c r="AL156" i="2" s="1"/>
  <c r="AL158" i="2" s="1"/>
  <c r="AL218" i="2" s="1"/>
  <c r="AL219" i="2" s="1"/>
  <c r="AL222" i="2" s="1"/>
  <c r="AL227" i="2" s="1"/>
  <c r="AL232" i="2" s="1"/>
  <c r="EK154" i="2"/>
  <c r="EK156" i="2" s="1"/>
  <c r="EK158" i="2" s="1"/>
  <c r="EK218" i="2" s="1"/>
  <c r="EK219" i="2" s="1"/>
  <c r="EK222" i="2" s="1"/>
  <c r="EK227" i="2" s="1"/>
  <c r="EK232" i="2" s="1"/>
  <c r="AF154" i="2"/>
  <c r="AF156" i="2"/>
  <c r="AF158" i="2" s="1"/>
  <c r="AF218" i="2" s="1"/>
  <c r="AF219" i="2" s="1"/>
  <c r="AF222" i="2" s="1"/>
  <c r="AF227" i="2" s="1"/>
  <c r="AF232" i="2" s="1"/>
  <c r="AY154" i="2"/>
  <c r="AY156" i="2" s="1"/>
  <c r="AY158" i="2" s="1"/>
  <c r="AY218" i="2" s="1"/>
  <c r="AY219" i="2" s="1"/>
  <c r="AY222" i="2" s="1"/>
  <c r="AY227" i="2" s="1"/>
  <c r="AY232" i="2" s="1"/>
  <c r="EA154" i="2"/>
  <c r="EA156" i="2" s="1"/>
  <c r="EA158" i="2" s="1"/>
  <c r="EA218" i="2" s="1"/>
  <c r="EA219" i="2" s="1"/>
  <c r="EA222" i="2" s="1"/>
  <c r="EA227" i="2" s="1"/>
  <c r="EA232" i="2" s="1"/>
  <c r="EB195" i="2"/>
  <c r="EB224" i="2" s="1"/>
  <c r="BU254" i="2"/>
  <c r="BU234" i="2"/>
  <c r="BU242" i="2"/>
  <c r="BU240" i="2"/>
  <c r="BU244" i="2" s="1"/>
  <c r="BU248" i="2" s="1"/>
  <c r="BU255" i="2" s="1"/>
  <c r="BU243" i="2"/>
  <c r="AI163" i="2"/>
  <c r="AI164" i="2" s="1"/>
  <c r="AI165" i="2" s="1"/>
  <c r="AI220" i="2" s="1"/>
  <c r="AI124" i="2"/>
  <c r="AI217" i="2" s="1"/>
  <c r="AI146" i="2"/>
  <c r="EY218" i="2"/>
  <c r="EY219" i="2" s="1"/>
  <c r="EY222" i="2" s="1"/>
  <c r="EY227" i="2" s="1"/>
  <c r="EY232" i="2" s="1"/>
  <c r="EY160" i="2"/>
  <c r="CJ227" i="2"/>
  <c r="CJ232" i="2" s="1"/>
  <c r="DE256" i="2"/>
  <c r="ER254" i="2"/>
  <c r="ER234" i="2"/>
  <c r="ER243" i="2"/>
  <c r="ER240" i="2"/>
  <c r="ER244" i="2" s="1"/>
  <c r="ER248" i="2" s="1"/>
  <c r="ER255" i="2" s="1"/>
  <c r="ER242" i="2"/>
  <c r="FZ223" i="2"/>
  <c r="CM219" i="2"/>
  <c r="CM222" i="2" s="1"/>
  <c r="CM227" i="2" s="1"/>
  <c r="CM232" i="2" s="1"/>
  <c r="AR154" i="2"/>
  <c r="AR156" i="2" s="1"/>
  <c r="AR158" i="2" s="1"/>
  <c r="AR218" i="2" s="1"/>
  <c r="AR219" i="2" s="1"/>
  <c r="AR222" i="2" s="1"/>
  <c r="AR227" i="2" s="1"/>
  <c r="AR232" i="2" s="1"/>
  <c r="DX254" i="2"/>
  <c r="DX234" i="2"/>
  <c r="DX242" i="2"/>
  <c r="DX243" i="2"/>
  <c r="DX240" i="2"/>
  <c r="DA286" i="2"/>
  <c r="DA261" i="2"/>
  <c r="DA267" i="2" s="1"/>
  <c r="DA270" i="2" s="1"/>
  <c r="AU256" i="2"/>
  <c r="EF163" i="2"/>
  <c r="EF164" i="2" s="1"/>
  <c r="EF165" i="2" s="1"/>
  <c r="EF220" i="2" s="1"/>
  <c r="EF124" i="2"/>
  <c r="EF217" i="2" s="1"/>
  <c r="EF152" i="2"/>
  <c r="EF186" i="2"/>
  <c r="EF190" i="2" s="1"/>
  <c r="EF192" i="2" s="1"/>
  <c r="E163" i="2"/>
  <c r="E164" i="2" s="1"/>
  <c r="E165" i="2" s="1"/>
  <c r="E220" i="2" s="1"/>
  <c r="E152" i="2"/>
  <c r="E124" i="2"/>
  <c r="E217" i="2" s="1"/>
  <c r="E186" i="2"/>
  <c r="E190" i="2" s="1"/>
  <c r="E192" i="2" s="1"/>
  <c r="AA154" i="2"/>
  <c r="AA156" i="2"/>
  <c r="AA158" i="2" s="1"/>
  <c r="AA218" i="2" s="1"/>
  <c r="AA219" i="2" s="1"/>
  <c r="AA222" i="2" s="1"/>
  <c r="AA227" i="2" s="1"/>
  <c r="AA232" i="2" s="1"/>
  <c r="FA154" i="2"/>
  <c r="FA156" i="2" s="1"/>
  <c r="FA158" i="2" s="1"/>
  <c r="FA218" i="2" s="1"/>
  <c r="FA219" i="2" s="1"/>
  <c r="FA222" i="2" s="1"/>
  <c r="FA227" i="2" s="1"/>
  <c r="FA232" i="2" s="1"/>
  <c r="BE154" i="2"/>
  <c r="BE156" i="2" s="1"/>
  <c r="BE158" i="2" s="1"/>
  <c r="BE218" i="2" s="1"/>
  <c r="BE219" i="2" s="1"/>
  <c r="BE222" i="2" s="1"/>
  <c r="BE227" i="2" s="1"/>
  <c r="BE232" i="2" s="1"/>
  <c r="C118" i="2"/>
  <c r="C115" i="2"/>
  <c r="BC154" i="2"/>
  <c r="BC156" i="2"/>
  <c r="BC158" i="2" s="1"/>
  <c r="BC218" i="2" s="1"/>
  <c r="BC219" i="2" s="1"/>
  <c r="AX154" i="2"/>
  <c r="AX156" i="2" s="1"/>
  <c r="AX158" i="2" s="1"/>
  <c r="AX218" i="2" s="1"/>
  <c r="AX219" i="2" s="1"/>
  <c r="AX222" i="2" s="1"/>
  <c r="AX227" i="2" s="1"/>
  <c r="AX232" i="2" s="1"/>
  <c r="DP163" i="2"/>
  <c r="DP164" i="2" s="1"/>
  <c r="DP165" i="2" s="1"/>
  <c r="DP220" i="2" s="1"/>
  <c r="DP124" i="2"/>
  <c r="DP217" i="2" s="1"/>
  <c r="DP146" i="2"/>
  <c r="DP158" i="2" s="1"/>
  <c r="DP218" i="2" s="1"/>
  <c r="FE154" i="2"/>
  <c r="FE156" i="2"/>
  <c r="FE158" i="2" s="1"/>
  <c r="FE218" i="2" s="1"/>
  <c r="FE219" i="2" s="1"/>
  <c r="FE222" i="2" s="1"/>
  <c r="FE227" i="2" s="1"/>
  <c r="FE232" i="2" s="1"/>
  <c r="BJ154" i="2"/>
  <c r="BJ156" i="2"/>
  <c r="BJ158" i="2" s="1"/>
  <c r="BJ218" i="2" s="1"/>
  <c r="BJ219" i="2" s="1"/>
  <c r="BJ222" i="2" s="1"/>
  <c r="BJ227" i="2" s="1"/>
  <c r="BJ232" i="2" s="1"/>
  <c r="EV154" i="2"/>
  <c r="EV156" i="2" s="1"/>
  <c r="EV158" i="2" s="1"/>
  <c r="EV218" i="2" s="1"/>
  <c r="EV219" i="2" s="1"/>
  <c r="EV222" i="2" s="1"/>
  <c r="EV227" i="2" s="1"/>
  <c r="EV232" i="2" s="1"/>
  <c r="CM156" i="2"/>
  <c r="CM158" i="2" s="1"/>
  <c r="CM218" i="2" s="1"/>
  <c r="CM154" i="2"/>
  <c r="AN154" i="2"/>
  <c r="AN156" i="2"/>
  <c r="AN158" i="2" s="1"/>
  <c r="AN218" i="2" s="1"/>
  <c r="AN219" i="2" s="1"/>
  <c r="AN222" i="2" s="1"/>
  <c r="AN227" i="2" s="1"/>
  <c r="AN232" i="2" s="1"/>
  <c r="CP154" i="2"/>
  <c r="CP156" i="2" s="1"/>
  <c r="CP158" i="2" s="1"/>
  <c r="CP218" i="2" s="1"/>
  <c r="CP219" i="2" s="1"/>
  <c r="EN195" i="2"/>
  <c r="EN224" i="2" s="1"/>
  <c r="CN154" i="2"/>
  <c r="CN156" i="2" s="1"/>
  <c r="CN158" i="2" s="1"/>
  <c r="CN218" i="2" s="1"/>
  <c r="CN219" i="2" s="1"/>
  <c r="CN222" i="2" s="1"/>
  <c r="CN227" i="2" s="1"/>
  <c r="CN232" i="2" s="1"/>
  <c r="AT154" i="2"/>
  <c r="AT156" i="2"/>
  <c r="AT158" i="2" s="1"/>
  <c r="AT218" i="2" s="1"/>
  <c r="AT219" i="2" s="1"/>
  <c r="AT222" i="2" s="1"/>
  <c r="AT227" i="2" s="1"/>
  <c r="AT232" i="2" s="1"/>
  <c r="CH154" i="2"/>
  <c r="CH156" i="2"/>
  <c r="CH158" i="2" s="1"/>
  <c r="CH218" i="2" s="1"/>
  <c r="CH219" i="2" s="1"/>
  <c r="CH222" i="2" s="1"/>
  <c r="CH227" i="2" s="1"/>
  <c r="CH232" i="2" s="1"/>
  <c r="BW163" i="2"/>
  <c r="BW164" i="2" s="1"/>
  <c r="BW165" i="2" s="1"/>
  <c r="BW220" i="2" s="1"/>
  <c r="BW124" i="2"/>
  <c r="BW217" i="2" s="1"/>
  <c r="BW148" i="2"/>
  <c r="FL154" i="2"/>
  <c r="FL156" i="2"/>
  <c r="FL158" i="2" s="1"/>
  <c r="FL218" i="2" s="1"/>
  <c r="FL219" i="2" s="1"/>
  <c r="FL222" i="2" s="1"/>
  <c r="FL227" i="2" s="1"/>
  <c r="FL232" i="2" s="1"/>
  <c r="DL222" i="2"/>
  <c r="DL227" i="2" s="1"/>
  <c r="DL232" i="2" s="1"/>
  <c r="DL334" i="2"/>
  <c r="DL333" i="2" s="1"/>
  <c r="FK163" i="2"/>
  <c r="FK164" i="2" s="1"/>
  <c r="FK165" i="2" s="1"/>
  <c r="FK220" i="2" s="1"/>
  <c r="FK152" i="2"/>
  <c r="FK124" i="2"/>
  <c r="FK217" i="2" s="1"/>
  <c r="FK186" i="2"/>
  <c r="FK190" i="2" s="1"/>
  <c r="FK192" i="2" s="1"/>
  <c r="AK154" i="2"/>
  <c r="AK156" i="2"/>
  <c r="AK158" i="2" s="1"/>
  <c r="AK218" i="2" s="1"/>
  <c r="AK219" i="2" s="1"/>
  <c r="AK222" i="2" s="1"/>
  <c r="AK227" i="2" s="1"/>
  <c r="AK232" i="2" s="1"/>
  <c r="ED154" i="2"/>
  <c r="ED156" i="2" s="1"/>
  <c r="ED158" i="2" s="1"/>
  <c r="ED218" i="2" s="1"/>
  <c r="ED219" i="2" s="1"/>
  <c r="ED222" i="2" s="1"/>
  <c r="ED227" i="2" s="1"/>
  <c r="ED232" i="2" s="1"/>
  <c r="CF154" i="2"/>
  <c r="CF156" i="2" s="1"/>
  <c r="CF158" i="2" s="1"/>
  <c r="CF218" i="2" s="1"/>
  <c r="CF219" i="2" s="1"/>
  <c r="CF222" i="2" s="1"/>
  <c r="CF227" i="2" s="1"/>
  <c r="CF232" i="2" s="1"/>
  <c r="U154" i="2"/>
  <c r="U156" i="2"/>
  <c r="U158" i="2" s="1"/>
  <c r="U218" i="2" s="1"/>
  <c r="U219" i="2" s="1"/>
  <c r="U222" i="2" s="1"/>
  <c r="U227" i="2" s="1"/>
  <c r="U232" i="2" s="1"/>
  <c r="BR154" i="2"/>
  <c r="BR156" i="2"/>
  <c r="BR158" i="2" s="1"/>
  <c r="BR218" i="2" s="1"/>
  <c r="BR219" i="2" s="1"/>
  <c r="BR222" i="2" s="1"/>
  <c r="BR227" i="2" s="1"/>
  <c r="BR232" i="2" s="1"/>
  <c r="EQ154" i="2"/>
  <c r="EQ156" i="2" s="1"/>
  <c r="EQ158" i="2" s="1"/>
  <c r="EQ218" i="2" s="1"/>
  <c r="EQ219" i="2" s="1"/>
  <c r="EQ222" i="2" s="1"/>
  <c r="EQ227" i="2" s="1"/>
  <c r="EQ232" i="2" s="1"/>
  <c r="FV154" i="2"/>
  <c r="FV156" i="2"/>
  <c r="FV158" i="2" s="1"/>
  <c r="FV218" i="2" s="1"/>
  <c r="FV219" i="2" s="1"/>
  <c r="BI154" i="2"/>
  <c r="BI156" i="2" s="1"/>
  <c r="BI158" i="2" s="1"/>
  <c r="BI218" i="2" s="1"/>
  <c r="BI219" i="2" s="1"/>
  <c r="BI222" i="2" s="1"/>
  <c r="BI227" i="2" s="1"/>
  <c r="BI232" i="2" s="1"/>
  <c r="T154" i="2"/>
  <c r="T156" i="2" s="1"/>
  <c r="T158" i="2" s="1"/>
  <c r="T218" i="2" s="1"/>
  <c r="T219" i="2" s="1"/>
  <c r="T222" i="2" s="1"/>
  <c r="T227" i="2" s="1"/>
  <c r="T232" i="2" s="1"/>
  <c r="EC254" i="2"/>
  <c r="EC234" i="2"/>
  <c r="EC242" i="2"/>
  <c r="EC243" i="2"/>
  <c r="EC240" i="2"/>
  <c r="BP154" i="2"/>
  <c r="BP156" i="2"/>
  <c r="BP158" i="2" s="1"/>
  <c r="BP218" i="2" s="1"/>
  <c r="BP219" i="2" s="1"/>
  <c r="BP222" i="2" s="1"/>
  <c r="BP227" i="2" s="1"/>
  <c r="BP232" i="2" s="1"/>
  <c r="EN154" i="2"/>
  <c r="EN156" i="2" s="1"/>
  <c r="EN158" i="2" s="1"/>
  <c r="EN218" i="2" s="1"/>
  <c r="EN219" i="2" s="1"/>
  <c r="FD163" i="2"/>
  <c r="FD164" i="2" s="1"/>
  <c r="FD165" i="2" s="1"/>
  <c r="FD220" i="2" s="1"/>
  <c r="FD146" i="2"/>
  <c r="FD124" i="2"/>
  <c r="FD217" i="2" s="1"/>
  <c r="H154" i="2"/>
  <c r="H156" i="2"/>
  <c r="H158" i="2" s="1"/>
  <c r="H218" i="2" s="1"/>
  <c r="H219" i="2" s="1"/>
  <c r="H222" i="2" s="1"/>
  <c r="H227" i="2" s="1"/>
  <c r="H232" i="2" s="1"/>
  <c r="AV154" i="2"/>
  <c r="AV156" i="2" s="1"/>
  <c r="AV158" i="2" s="1"/>
  <c r="AV218" i="2" s="1"/>
  <c r="AV219" i="2" s="1"/>
  <c r="AV222" i="2" s="1"/>
  <c r="AV227" i="2" s="1"/>
  <c r="AV232" i="2" s="1"/>
  <c r="CE150" i="2"/>
  <c r="CE152" i="2" s="1"/>
  <c r="CW154" i="2"/>
  <c r="CW156" i="2" s="1"/>
  <c r="CW158" i="2" s="1"/>
  <c r="CW218" i="2" s="1"/>
  <c r="CW219" i="2" s="1"/>
  <c r="CW222" i="2" s="1"/>
  <c r="CW227" i="2" s="1"/>
  <c r="CW232" i="2" s="1"/>
  <c r="CG156" i="2"/>
  <c r="CG158" i="2" s="1"/>
  <c r="CG218" i="2" s="1"/>
  <c r="CG219" i="2" s="1"/>
  <c r="CG222" i="2" s="1"/>
  <c r="CG227" i="2" s="1"/>
  <c r="CG232" i="2" s="1"/>
  <c r="CG154" i="2"/>
  <c r="DC254" i="2"/>
  <c r="DC234" i="2"/>
  <c r="DC243" i="2"/>
  <c r="DC240" i="2"/>
  <c r="DC244" i="2" s="1"/>
  <c r="DC248" i="2" s="1"/>
  <c r="DC255" i="2" s="1"/>
  <c r="DC242" i="2"/>
  <c r="AM154" i="2"/>
  <c r="AM156" i="2"/>
  <c r="AM158" i="2" s="1"/>
  <c r="AM218" i="2" s="1"/>
  <c r="AM219" i="2" s="1"/>
  <c r="AM222" i="2" s="1"/>
  <c r="AM227" i="2" s="1"/>
  <c r="AM232" i="2" s="1"/>
  <c r="P154" i="2"/>
  <c r="P156" i="2"/>
  <c r="P158" i="2" s="1"/>
  <c r="P218" i="2" s="1"/>
  <c r="P219" i="2" s="1"/>
  <c r="P222" i="2" s="1"/>
  <c r="P227" i="2" s="1"/>
  <c r="P232" i="2" s="1"/>
  <c r="CA219" i="2"/>
  <c r="CA222" i="2" s="1"/>
  <c r="CA227" i="2" s="1"/>
  <c r="CA232" i="2" s="1"/>
  <c r="CP195" i="2"/>
  <c r="CP224" i="2" s="1"/>
  <c r="CO154" i="2"/>
  <c r="CO156" i="2" s="1"/>
  <c r="CO158" i="2" s="1"/>
  <c r="CO218" i="2" s="1"/>
  <c r="CO219" i="2" s="1"/>
  <c r="CO222" i="2" s="1"/>
  <c r="CO227" i="2" s="1"/>
  <c r="CO232" i="2" s="1"/>
  <c r="DG154" i="2"/>
  <c r="DG156" i="2"/>
  <c r="DG158" i="2" s="1"/>
  <c r="DG218" i="2" s="1"/>
  <c r="DG219" i="2" s="1"/>
  <c r="DG222" i="2" s="1"/>
  <c r="DG227" i="2" s="1"/>
  <c r="DG232" i="2" s="1"/>
  <c r="W254" i="2"/>
  <c r="W234" i="2"/>
  <c r="W242" i="2"/>
  <c r="W243" i="2"/>
  <c r="W240" i="2"/>
  <c r="W244" i="2" s="1"/>
  <c r="W248" i="2" s="1"/>
  <c r="W255" i="2" s="1"/>
  <c r="FF154" i="2"/>
  <c r="FF156" i="2"/>
  <c r="FF158" i="2" s="1"/>
  <c r="FF218" i="2" s="1"/>
  <c r="FF219" i="2" s="1"/>
  <c r="FF222" i="2" s="1"/>
  <c r="FF227" i="2" s="1"/>
  <c r="FF232" i="2" s="1"/>
  <c r="DZ163" i="2"/>
  <c r="DZ164" i="2" s="1"/>
  <c r="DZ165" i="2" s="1"/>
  <c r="DZ220" i="2" s="1"/>
  <c r="DZ124" i="2"/>
  <c r="DZ217" i="2" s="1"/>
  <c r="DZ148" i="2"/>
  <c r="FR254" i="2"/>
  <c r="FR234" i="2"/>
  <c r="FR242" i="2"/>
  <c r="FR243" i="2"/>
  <c r="FR240" i="2"/>
  <c r="FR244" i="2" s="1"/>
  <c r="FR248" i="2" s="1"/>
  <c r="FR255" i="2" s="1"/>
  <c r="CR163" i="2"/>
  <c r="CR164" i="2" s="1"/>
  <c r="CR165" i="2" s="1"/>
  <c r="CR220" i="2" s="1"/>
  <c r="CR124" i="2"/>
  <c r="CR217" i="2" s="1"/>
  <c r="CR146" i="2"/>
  <c r="AP254" i="2"/>
  <c r="AP234" i="2"/>
  <c r="AP242" i="2"/>
  <c r="AP243" i="2"/>
  <c r="AP240" i="2"/>
  <c r="CL150" i="2"/>
  <c r="CL152" i="2" s="1"/>
  <c r="EW154" i="2"/>
  <c r="EW156" i="2"/>
  <c r="EW158" i="2" s="1"/>
  <c r="EW218" i="2" s="1"/>
  <c r="EW219" i="2" s="1"/>
  <c r="EW222" i="2" s="1"/>
  <c r="EW227" i="2" s="1"/>
  <c r="EW232" i="2" s="1"/>
  <c r="CV254" i="2"/>
  <c r="CV234" i="2"/>
  <c r="CV240" i="2"/>
  <c r="CV242" i="2"/>
  <c r="CV243" i="2"/>
  <c r="DU154" i="2"/>
  <c r="DU156" i="2"/>
  <c r="DU158" i="2" s="1"/>
  <c r="DU218" i="2" s="1"/>
  <c r="DU219" i="2" s="1"/>
  <c r="DU222" i="2" s="1"/>
  <c r="DU227" i="2" s="1"/>
  <c r="DU232" i="2" s="1"/>
  <c r="DM154" i="2"/>
  <c r="DM156" i="2" s="1"/>
  <c r="DM158" i="2" s="1"/>
  <c r="DM218" i="2" s="1"/>
  <c r="DM219" i="2" s="1"/>
  <c r="DM222" i="2" s="1"/>
  <c r="DM227" i="2" s="1"/>
  <c r="DM232" i="2" s="1"/>
  <c r="DT154" i="2"/>
  <c r="DT156" i="2"/>
  <c r="DT158" i="2" s="1"/>
  <c r="DT218" i="2" s="1"/>
  <c r="DT219" i="2" s="1"/>
  <c r="DT222" i="2" s="1"/>
  <c r="DT227" i="2" s="1"/>
  <c r="DT232" i="2" s="1"/>
  <c r="CK154" i="2"/>
  <c r="CK156" i="2" s="1"/>
  <c r="CK158" i="2" s="1"/>
  <c r="CK218" i="2" s="1"/>
  <c r="CK219" i="2" s="1"/>
  <c r="CK222" i="2" s="1"/>
  <c r="CK227" i="2" s="1"/>
  <c r="CK232" i="2" s="1"/>
  <c r="AS154" i="2"/>
  <c r="AS156" i="2" s="1"/>
  <c r="AS158" i="2" s="1"/>
  <c r="AS218" i="2" s="1"/>
  <c r="AS219" i="2" s="1"/>
  <c r="AS222" i="2" s="1"/>
  <c r="AS227" i="2" s="1"/>
  <c r="AS232" i="2" s="1"/>
  <c r="CJ334" i="2"/>
  <c r="CJ333" i="2" s="1"/>
  <c r="BS163" i="2"/>
  <c r="BS164" i="2" s="1"/>
  <c r="BS165" i="2" s="1"/>
  <c r="BS220" i="2" s="1"/>
  <c r="BS152" i="2"/>
  <c r="BS124" i="2"/>
  <c r="BS217" i="2" s="1"/>
  <c r="BS186" i="2"/>
  <c r="BS190" i="2" s="1"/>
  <c r="BS192" i="2" s="1"/>
  <c r="BN195" i="2"/>
  <c r="BN224" i="2" s="1"/>
  <c r="ES154" i="2"/>
  <c r="ES156" i="2"/>
  <c r="ES158" i="2" s="1"/>
  <c r="ES218" i="2" s="1"/>
  <c r="ES219" i="2" s="1"/>
  <c r="ES222" i="2" s="1"/>
  <c r="ES227" i="2" s="1"/>
  <c r="ES232" i="2" s="1"/>
  <c r="X154" i="2"/>
  <c r="X156" i="2" s="1"/>
  <c r="X158" i="2" s="1"/>
  <c r="X218" i="2" s="1"/>
  <c r="X219" i="2" s="1"/>
  <c r="X222" i="2" s="1"/>
  <c r="X227" i="2" s="1"/>
  <c r="X232" i="2" s="1"/>
  <c r="BM154" i="2"/>
  <c r="BM156" i="2"/>
  <c r="BM158" i="2" s="1"/>
  <c r="BM218" i="2" s="1"/>
  <c r="BM219" i="2" s="1"/>
  <c r="BM222" i="2" s="1"/>
  <c r="BM227" i="2" s="1"/>
  <c r="BM232" i="2" s="1"/>
  <c r="FW163" i="2"/>
  <c r="FW164" i="2" s="1"/>
  <c r="FW165" i="2" s="1"/>
  <c r="FW220" i="2" s="1"/>
  <c r="FW146" i="2"/>
  <c r="FW124" i="2"/>
  <c r="FW217" i="2" s="1"/>
  <c r="BD154" i="2"/>
  <c r="BD156" i="2"/>
  <c r="BD158" i="2" s="1"/>
  <c r="BD218" i="2" s="1"/>
  <c r="BD219" i="2" s="1"/>
  <c r="BD222" i="2" s="1"/>
  <c r="BD227" i="2" s="1"/>
  <c r="BD232" i="2" s="1"/>
  <c r="G150" i="2"/>
  <c r="G152" i="2" s="1"/>
  <c r="BZ154" i="2"/>
  <c r="BZ156" i="2" s="1"/>
  <c r="BZ158" i="2" s="1"/>
  <c r="BZ218" i="2" s="1"/>
  <c r="BZ219" i="2" s="1"/>
  <c r="BZ222" i="2" s="1"/>
  <c r="BZ227" i="2" s="1"/>
  <c r="BZ232" i="2" s="1"/>
  <c r="BG195" i="2"/>
  <c r="BG224" i="2" s="1"/>
  <c r="AE154" i="2"/>
  <c r="AE156" i="2" s="1"/>
  <c r="AE158" i="2" s="1"/>
  <c r="AE218" i="2" s="1"/>
  <c r="AE219" i="2" s="1"/>
  <c r="AE222" i="2" s="1"/>
  <c r="AE227" i="2" s="1"/>
  <c r="AE232" i="2" s="1"/>
  <c r="BH163" i="2"/>
  <c r="BH164" i="2" s="1"/>
  <c r="BH165" i="2" s="1"/>
  <c r="BH220" i="2" s="1"/>
  <c r="BH124" i="2"/>
  <c r="BH217" i="2" s="1"/>
  <c r="BH148" i="2"/>
  <c r="K154" i="2"/>
  <c r="K156" i="2" s="1"/>
  <c r="K158" i="2" s="1"/>
  <c r="K218" i="2" s="1"/>
  <c r="K219" i="2" s="1"/>
  <c r="K222" i="2" s="1"/>
  <c r="K227" i="2" s="1"/>
  <c r="K232" i="2" s="1"/>
  <c r="DW154" i="2"/>
  <c r="DW156" i="2"/>
  <c r="DW158" i="2" s="1"/>
  <c r="DW218" i="2" s="1"/>
  <c r="DW219" i="2" s="1"/>
  <c r="DW222" i="2" s="1"/>
  <c r="DW227" i="2" s="1"/>
  <c r="DW232" i="2" s="1"/>
  <c r="CS254" i="2"/>
  <c r="CS234" i="2"/>
  <c r="CS242" i="2"/>
  <c r="CS243" i="2"/>
  <c r="CS240" i="2"/>
  <c r="BN154" i="2"/>
  <c r="BN156" i="2" s="1"/>
  <c r="BN158" i="2" s="1"/>
  <c r="BN218" i="2" s="1"/>
  <c r="BN219" i="2" s="1"/>
  <c r="EZ154" i="2"/>
  <c r="EZ156" i="2" s="1"/>
  <c r="EZ158" i="2" s="1"/>
  <c r="EZ218" i="2" s="1"/>
  <c r="EZ219" i="2" s="1"/>
  <c r="EZ222" i="2" s="1"/>
  <c r="EZ227" i="2" s="1"/>
  <c r="EZ232" i="2" s="1"/>
  <c r="V156" i="2"/>
  <c r="V158" i="2" s="1"/>
  <c r="V218" i="2" s="1"/>
  <c r="V219" i="2" s="1"/>
  <c r="V222" i="2" s="1"/>
  <c r="V227" i="2" s="1"/>
  <c r="V232" i="2" s="1"/>
  <c r="V154" i="2"/>
  <c r="CD219" i="2"/>
  <c r="CD222" i="2" s="1"/>
  <c r="CD227" i="2" s="1"/>
  <c r="CD232" i="2" s="1"/>
  <c r="EB156" i="2"/>
  <c r="EB158" i="2" s="1"/>
  <c r="EB218" i="2" s="1"/>
  <c r="EB219" i="2" s="1"/>
  <c r="EB154" i="2"/>
  <c r="FJ163" i="2"/>
  <c r="FJ164" i="2" s="1"/>
  <c r="FJ165" i="2" s="1"/>
  <c r="FJ220" i="2" s="1"/>
  <c r="FJ148" i="2"/>
  <c r="FJ124" i="2"/>
  <c r="FJ217" i="2" s="1"/>
  <c r="AW254" i="2"/>
  <c r="AW234" i="2"/>
  <c r="AW242" i="2"/>
  <c r="AW240" i="2"/>
  <c r="AW243" i="2"/>
  <c r="EP254" i="2"/>
  <c r="EP234" i="2"/>
  <c r="EP240" i="2"/>
  <c r="EP244" i="2" s="1"/>
  <c r="EP248" i="2" s="1"/>
  <c r="EP255" i="2" s="1"/>
  <c r="EP242" i="2"/>
  <c r="EP243" i="2"/>
  <c r="EB222" i="2" l="1"/>
  <c r="EB227" i="2" s="1"/>
  <c r="EB232" i="2" s="1"/>
  <c r="EB334" i="2"/>
  <c r="EB333" i="2" s="1"/>
  <c r="BI254" i="2"/>
  <c r="BI234" i="2"/>
  <c r="BI242" i="2"/>
  <c r="BI243" i="2"/>
  <c r="BI240" i="2"/>
  <c r="BI244" i="2" s="1"/>
  <c r="BI248" i="2" s="1"/>
  <c r="BI255" i="2" s="1"/>
  <c r="FA254" i="2"/>
  <c r="FA234" i="2"/>
  <c r="FA242" i="2"/>
  <c r="FA240" i="2"/>
  <c r="FA243" i="2"/>
  <c r="N254" i="2"/>
  <c r="N234" i="2"/>
  <c r="N240" i="2"/>
  <c r="N242" i="2"/>
  <c r="N243" i="2"/>
  <c r="K254" i="2"/>
  <c r="K234" i="2"/>
  <c r="K243" i="2"/>
  <c r="K240" i="2"/>
  <c r="K244" i="2" s="1"/>
  <c r="K248" i="2" s="1"/>
  <c r="K255" i="2" s="1"/>
  <c r="K242" i="2"/>
  <c r="AS254" i="2"/>
  <c r="AS234" i="2"/>
  <c r="AS242" i="2"/>
  <c r="AS243" i="2"/>
  <c r="AS240" i="2"/>
  <c r="FV222" i="2"/>
  <c r="FV227" i="2" s="1"/>
  <c r="FV232" i="2" s="1"/>
  <c r="FV334" i="2"/>
  <c r="FV333" i="2" s="1"/>
  <c r="FG254" i="2"/>
  <c r="FG234" i="2"/>
  <c r="FG240" i="2"/>
  <c r="FG243" i="2"/>
  <c r="FG242" i="2"/>
  <c r="CK234" i="2"/>
  <c r="CK254" i="2"/>
  <c r="CK256" i="2" s="1"/>
  <c r="CK242" i="2"/>
  <c r="CK240" i="2"/>
  <c r="CK244" i="2" s="1"/>
  <c r="CK248" i="2" s="1"/>
  <c r="CK255" i="2" s="1"/>
  <c r="CK243" i="2"/>
  <c r="R222" i="2"/>
  <c r="R227" i="2" s="1"/>
  <c r="R232" i="2" s="1"/>
  <c r="R334" i="2"/>
  <c r="R333" i="2" s="1"/>
  <c r="O254" i="2"/>
  <c r="O234" i="2"/>
  <c r="O240" i="2"/>
  <c r="O243" i="2"/>
  <c r="O242" i="2"/>
  <c r="EQ254" i="2"/>
  <c r="EQ234" i="2"/>
  <c r="EQ240" i="2"/>
  <c r="EQ243" i="2"/>
  <c r="EQ242" i="2"/>
  <c r="CN254" i="2"/>
  <c r="CN234" i="2"/>
  <c r="CN240" i="2"/>
  <c r="CN242" i="2"/>
  <c r="CN243" i="2"/>
  <c r="EL222" i="2"/>
  <c r="EL227" i="2" s="1"/>
  <c r="EL232" i="2" s="1"/>
  <c r="EL334" i="2"/>
  <c r="EL333" i="2" s="1"/>
  <c r="BF254" i="2"/>
  <c r="BF234" i="2"/>
  <c r="BF240" i="2"/>
  <c r="BF242" i="2"/>
  <c r="BF243" i="2"/>
  <c r="CT254" i="2"/>
  <c r="CT234" i="2"/>
  <c r="CT240" i="2"/>
  <c r="CT242" i="2"/>
  <c r="CT243" i="2"/>
  <c r="EN222" i="2"/>
  <c r="EN227" i="2" s="1"/>
  <c r="EN232" i="2" s="1"/>
  <c r="EN334" i="2"/>
  <c r="EN333" i="2" s="1"/>
  <c r="EZ254" i="2"/>
  <c r="EZ234" i="2"/>
  <c r="EZ240" i="2"/>
  <c r="EZ243" i="2"/>
  <c r="EZ242" i="2"/>
  <c r="X254" i="2"/>
  <c r="X234" i="2"/>
  <c r="X240" i="2"/>
  <c r="X243" i="2"/>
  <c r="X242" i="2"/>
  <c r="EA254" i="2"/>
  <c r="EA234" i="2"/>
  <c r="EA242" i="2"/>
  <c r="EA243" i="2"/>
  <c r="EA240" i="2"/>
  <c r="BN222" i="2"/>
  <c r="BN227" i="2" s="1"/>
  <c r="BN232" i="2" s="1"/>
  <c r="BN334" i="2"/>
  <c r="BN333" i="2" s="1"/>
  <c r="AE234" i="2"/>
  <c r="AE254" i="2"/>
  <c r="AE240" i="2"/>
  <c r="AE244" i="2" s="1"/>
  <c r="AE248" i="2" s="1"/>
  <c r="AE255" i="2" s="1"/>
  <c r="AE243" i="2"/>
  <c r="AE242" i="2"/>
  <c r="DM254" i="2"/>
  <c r="DM234" i="2"/>
  <c r="DM242" i="2"/>
  <c r="DM243" i="2"/>
  <c r="DM240" i="2"/>
  <c r="CO254" i="2"/>
  <c r="CO234" i="2"/>
  <c r="CO242" i="2"/>
  <c r="CO243" i="2"/>
  <c r="CO240" i="2"/>
  <c r="CO244" i="2" s="1"/>
  <c r="CO248" i="2" s="1"/>
  <c r="CO255" i="2" s="1"/>
  <c r="CP222" i="2"/>
  <c r="CP227" i="2" s="1"/>
  <c r="CP232" i="2" s="1"/>
  <c r="CP334" i="2"/>
  <c r="CP333" i="2" s="1"/>
  <c r="AY254" i="2"/>
  <c r="AY234" i="2"/>
  <c r="AY242" i="2"/>
  <c r="AY240" i="2"/>
  <c r="AY244" i="2" s="1"/>
  <c r="AY248" i="2" s="1"/>
  <c r="AY255" i="2" s="1"/>
  <c r="AY243" i="2"/>
  <c r="BV254" i="2"/>
  <c r="BV234" i="2"/>
  <c r="BV240" i="2"/>
  <c r="BV242" i="2"/>
  <c r="BV243" i="2"/>
  <c r="AX254" i="2"/>
  <c r="AX234" i="2"/>
  <c r="AX240" i="2"/>
  <c r="AX244" i="2" s="1"/>
  <c r="AX248" i="2" s="1"/>
  <c r="AX255" i="2" s="1"/>
  <c r="AX242" i="2"/>
  <c r="AX243" i="2"/>
  <c r="BZ254" i="2"/>
  <c r="BZ234" i="2"/>
  <c r="BZ242" i="2"/>
  <c r="BZ243" i="2"/>
  <c r="BZ240" i="2"/>
  <c r="CW254" i="2"/>
  <c r="CW234" i="2"/>
  <c r="CW242" i="2"/>
  <c r="CW240" i="2"/>
  <c r="CW243" i="2"/>
  <c r="BC222" i="2"/>
  <c r="BC227" i="2" s="1"/>
  <c r="BC232" i="2" s="1"/>
  <c r="BC334" i="2"/>
  <c r="BC333" i="2" s="1"/>
  <c r="AR254" i="2"/>
  <c r="AR234" i="2"/>
  <c r="AR243" i="2"/>
  <c r="AR242" i="2"/>
  <c r="AR240" i="2"/>
  <c r="FM254" i="2"/>
  <c r="FM234" i="2"/>
  <c r="FM242" i="2"/>
  <c r="FM243" i="2"/>
  <c r="FM240" i="2"/>
  <c r="FM244" i="2" s="1"/>
  <c r="FM248" i="2" s="1"/>
  <c r="FM255" i="2" s="1"/>
  <c r="AD254" i="2"/>
  <c r="AD234" i="2"/>
  <c r="AD242" i="2"/>
  <c r="AD243" i="2"/>
  <c r="AD240" i="2"/>
  <c r="CF254" i="2"/>
  <c r="CF234" i="2"/>
  <c r="CF240" i="2"/>
  <c r="CF243" i="2"/>
  <c r="CF242" i="2"/>
  <c r="EK254" i="2"/>
  <c r="EK234" i="2"/>
  <c r="EK242" i="2"/>
  <c r="EK243" i="2"/>
  <c r="EK240" i="2"/>
  <c r="EK244" i="2" s="1"/>
  <c r="EK248" i="2" s="1"/>
  <c r="EK255" i="2" s="1"/>
  <c r="AQ254" i="2"/>
  <c r="AQ256" i="2" s="1"/>
  <c r="AQ234" i="2"/>
  <c r="AQ242" i="2"/>
  <c r="AQ240" i="2"/>
  <c r="AQ244" i="2" s="1"/>
  <c r="AQ248" i="2" s="1"/>
  <c r="AQ255" i="2" s="1"/>
  <c r="AQ243" i="2"/>
  <c r="AV254" i="2"/>
  <c r="AV234" i="2"/>
  <c r="AV240" i="2"/>
  <c r="AV243" i="2"/>
  <c r="AV242" i="2"/>
  <c r="ED254" i="2"/>
  <c r="ED234" i="2"/>
  <c r="ED243" i="2"/>
  <c r="ED240" i="2"/>
  <c r="ED244" i="2" s="1"/>
  <c r="ED248" i="2" s="1"/>
  <c r="ED255" i="2" s="1"/>
  <c r="ED242" i="2"/>
  <c r="AL254" i="2"/>
  <c r="AL234" i="2"/>
  <c r="AL240" i="2"/>
  <c r="AL244" i="2" s="1"/>
  <c r="AL248" i="2" s="1"/>
  <c r="AL255" i="2" s="1"/>
  <c r="AL242" i="2"/>
  <c r="AL243" i="2"/>
  <c r="EV254" i="2"/>
  <c r="EV234" i="2"/>
  <c r="EV242" i="2"/>
  <c r="EV243" i="2"/>
  <c r="EV240" i="2"/>
  <c r="BY234" i="2"/>
  <c r="BY254" i="2"/>
  <c r="BY240" i="2"/>
  <c r="BY243" i="2"/>
  <c r="BY242" i="2"/>
  <c r="ET254" i="2"/>
  <c r="ET234" i="2"/>
  <c r="ET242" i="2"/>
  <c r="ET243" i="2"/>
  <c r="ET240" i="2"/>
  <c r="T254" i="2"/>
  <c r="T234" i="2"/>
  <c r="T242" i="2"/>
  <c r="T240" i="2"/>
  <c r="T243" i="2"/>
  <c r="BE254" i="2"/>
  <c r="BE234" i="2"/>
  <c r="BE242" i="2"/>
  <c r="BE240" i="2"/>
  <c r="BE243" i="2"/>
  <c r="CC254" i="2"/>
  <c r="CC234" i="2"/>
  <c r="CC242" i="2"/>
  <c r="CC243" i="2"/>
  <c r="CC240" i="2"/>
  <c r="FC254" i="2"/>
  <c r="FC234" i="2"/>
  <c r="FC240" i="2"/>
  <c r="FC243" i="2"/>
  <c r="FC242" i="2"/>
  <c r="AG254" i="2"/>
  <c r="AG234" i="2"/>
  <c r="AG242" i="2"/>
  <c r="AG240" i="2"/>
  <c r="AG243" i="2"/>
  <c r="DT234" i="2"/>
  <c r="DT254" i="2"/>
  <c r="DT242" i="2"/>
  <c r="DT243" i="2"/>
  <c r="DT240" i="2"/>
  <c r="CE154" i="2"/>
  <c r="CE156" i="2" s="1"/>
  <c r="CE158" i="2" s="1"/>
  <c r="CE218" i="2" s="1"/>
  <c r="CE219" i="2" s="1"/>
  <c r="CE222" i="2" s="1"/>
  <c r="CE227" i="2" s="1"/>
  <c r="CE232" i="2" s="1"/>
  <c r="AK254" i="2"/>
  <c r="AK234" i="2"/>
  <c r="AK242" i="2"/>
  <c r="AK243" i="2"/>
  <c r="AK240" i="2"/>
  <c r="DP219" i="2"/>
  <c r="DP222" i="2" s="1"/>
  <c r="DP227" i="2" s="1"/>
  <c r="DP232" i="2" s="1"/>
  <c r="CM254" i="2"/>
  <c r="CM234" i="2"/>
  <c r="CM240" i="2"/>
  <c r="CM244" i="2" s="1"/>
  <c r="CM248" i="2" s="1"/>
  <c r="CM255" i="2" s="1"/>
  <c r="CM243" i="2"/>
  <c r="CM242" i="2"/>
  <c r="EY254" i="2"/>
  <c r="EY234" i="2"/>
  <c r="EY240" i="2"/>
  <c r="EY242" i="2"/>
  <c r="EY243" i="2"/>
  <c r="EH154" i="2"/>
  <c r="EH156" i="2" s="1"/>
  <c r="EH158" i="2" s="1"/>
  <c r="EH218" i="2" s="1"/>
  <c r="EH219" i="2" s="1"/>
  <c r="EH222" i="2" s="1"/>
  <c r="EH227" i="2" s="1"/>
  <c r="EH232" i="2" s="1"/>
  <c r="DY293" i="2"/>
  <c r="DY80" i="2"/>
  <c r="DY334" i="2"/>
  <c r="DY333" i="2" s="1"/>
  <c r="FS256" i="2"/>
  <c r="DN195" i="2"/>
  <c r="DN224" i="2" s="1"/>
  <c r="AH254" i="2"/>
  <c r="AH256" i="2" s="1"/>
  <c r="AH234" i="2"/>
  <c r="AH240" i="2"/>
  <c r="AH244" i="2" s="1"/>
  <c r="AH248" i="2" s="1"/>
  <c r="AH255" i="2" s="1"/>
  <c r="AH243" i="2"/>
  <c r="AH242" i="2"/>
  <c r="D254" i="2"/>
  <c r="D234" i="2"/>
  <c r="D242" i="2"/>
  <c r="D243" i="2"/>
  <c r="D240" i="2"/>
  <c r="D244" i="2" s="1"/>
  <c r="D248" i="2" s="1"/>
  <c r="D255" i="2" s="1"/>
  <c r="FT254" i="2"/>
  <c r="FT234" i="2"/>
  <c r="FT242" i="2"/>
  <c r="FT240" i="2"/>
  <c r="FT244" i="2" s="1"/>
  <c r="FT248" i="2" s="1"/>
  <c r="FT255" i="2" s="1"/>
  <c r="FT243" i="2"/>
  <c r="CL156" i="2"/>
  <c r="CL158" i="2" s="1"/>
  <c r="CL218" i="2" s="1"/>
  <c r="CL219" i="2" s="1"/>
  <c r="CL222" i="2" s="1"/>
  <c r="CL227" i="2" s="1"/>
  <c r="CL232" i="2" s="1"/>
  <c r="CL154" i="2"/>
  <c r="AM254" i="2"/>
  <c r="AM234" i="2"/>
  <c r="AM240" i="2"/>
  <c r="AM243" i="2"/>
  <c r="AM242" i="2"/>
  <c r="BP254" i="2"/>
  <c r="BP234" i="2"/>
  <c r="BP243" i="2"/>
  <c r="BP242" i="2"/>
  <c r="BP240" i="2"/>
  <c r="BW150" i="2"/>
  <c r="BW152" i="2" s="1"/>
  <c r="AN254" i="2"/>
  <c r="AN234" i="2"/>
  <c r="AN242" i="2"/>
  <c r="AN243" i="2"/>
  <c r="AN240" i="2"/>
  <c r="AA254" i="2"/>
  <c r="AA234" i="2"/>
  <c r="AA240" i="2"/>
  <c r="AA243" i="2"/>
  <c r="AA242" i="2"/>
  <c r="AU286" i="2"/>
  <c r="AU261" i="2"/>
  <c r="AU267" i="2" s="1"/>
  <c r="AU270" i="2" s="1"/>
  <c r="AI150" i="2"/>
  <c r="AI152" i="2" s="1"/>
  <c r="Z244" i="2"/>
  <c r="Z248" i="2" s="1"/>
  <c r="Z255" i="2" s="1"/>
  <c r="AC254" i="2"/>
  <c r="AC234" i="2"/>
  <c r="AC242" i="2"/>
  <c r="AC240" i="2"/>
  <c r="AC244" i="2" s="1"/>
  <c r="AC248" i="2" s="1"/>
  <c r="AC255" i="2" s="1"/>
  <c r="AC243" i="2"/>
  <c r="FH254" i="2"/>
  <c r="FH234" i="2"/>
  <c r="FH240" i="2"/>
  <c r="FH243" i="2"/>
  <c r="FH242" i="2"/>
  <c r="EG254" i="2"/>
  <c r="EG234" i="2"/>
  <c r="EG242" i="2"/>
  <c r="EG240" i="2"/>
  <c r="EG243" i="2"/>
  <c r="DN154" i="2"/>
  <c r="DN156" i="2" s="1"/>
  <c r="DN158" i="2" s="1"/>
  <c r="DN218" i="2" s="1"/>
  <c r="DN219" i="2" s="1"/>
  <c r="BO234" i="2"/>
  <c r="BO254" i="2"/>
  <c r="BO240" i="2"/>
  <c r="BO243" i="2"/>
  <c r="BO242" i="2"/>
  <c r="FP254" i="2"/>
  <c r="FP234" i="2"/>
  <c r="FP240" i="2"/>
  <c r="FP244" i="2" s="1"/>
  <c r="FP248" i="2" s="1"/>
  <c r="FP255" i="2" s="1"/>
  <c r="FP242" i="2"/>
  <c r="FP243" i="2"/>
  <c r="Q234" i="2"/>
  <c r="Q254" i="2"/>
  <c r="Q242" i="2"/>
  <c r="Q240" i="2"/>
  <c r="Q243" i="2"/>
  <c r="DY322" i="2"/>
  <c r="DY287" i="2"/>
  <c r="DY278" i="2"/>
  <c r="DY282" i="2" s="1"/>
  <c r="CQ254" i="2"/>
  <c r="CQ234" i="2"/>
  <c r="CQ243" i="2"/>
  <c r="CQ240" i="2"/>
  <c r="CQ244" i="2" s="1"/>
  <c r="CQ248" i="2" s="1"/>
  <c r="CQ255" i="2" s="1"/>
  <c r="CQ242" i="2"/>
  <c r="FJ150" i="2"/>
  <c r="FJ152" i="2" s="1"/>
  <c r="CS244" i="2"/>
  <c r="CS248" i="2" s="1"/>
  <c r="CS255" i="2" s="1"/>
  <c r="FK195" i="2"/>
  <c r="FK224" i="2" s="1"/>
  <c r="FX219" i="2"/>
  <c r="FX222" i="2" s="1"/>
  <c r="FX227" i="2" s="1"/>
  <c r="FX232" i="2" s="1"/>
  <c r="Y256" i="2"/>
  <c r="AO234" i="2"/>
  <c r="AO254" i="2"/>
  <c r="AO256" i="2" s="1"/>
  <c r="AO242" i="2"/>
  <c r="AO240" i="2"/>
  <c r="AO244" i="2" s="1"/>
  <c r="AO248" i="2" s="1"/>
  <c r="AO255" i="2" s="1"/>
  <c r="AO243" i="2"/>
  <c r="J254" i="2"/>
  <c r="J234" i="2"/>
  <c r="J240" i="2"/>
  <c r="J244" i="2" s="1"/>
  <c r="J248" i="2" s="1"/>
  <c r="J255" i="2" s="1"/>
  <c r="J243" i="2"/>
  <c r="J242" i="2"/>
  <c r="BS334" i="2"/>
  <c r="BS333" i="2" s="1"/>
  <c r="BS195" i="2"/>
  <c r="BS224" i="2" s="1"/>
  <c r="AP244" i="2"/>
  <c r="AP248" i="2" s="1"/>
  <c r="AP255" i="2" s="1"/>
  <c r="W256" i="2"/>
  <c r="EC244" i="2"/>
  <c r="EC248" i="2" s="1"/>
  <c r="EC255" i="2" s="1"/>
  <c r="E195" i="2"/>
  <c r="E224" i="2" s="1"/>
  <c r="DA322" i="2"/>
  <c r="DA287" i="2"/>
  <c r="DA278" i="2"/>
  <c r="DA282" i="2" s="1"/>
  <c r="EM150" i="2"/>
  <c r="EM152" i="2" s="1"/>
  <c r="DO195" i="2"/>
  <c r="DO224" i="2" s="1"/>
  <c r="BX254" i="2"/>
  <c r="BX234" i="2"/>
  <c r="BX240" i="2"/>
  <c r="BX242" i="2"/>
  <c r="BX243" i="2"/>
  <c r="DR254" i="2"/>
  <c r="DR234" i="2"/>
  <c r="DR240" i="2"/>
  <c r="DR242" i="2"/>
  <c r="DR243" i="2"/>
  <c r="DI234" i="2"/>
  <c r="DI254" i="2"/>
  <c r="DI242" i="2"/>
  <c r="DI240" i="2"/>
  <c r="DI243" i="2"/>
  <c r="FO254" i="2"/>
  <c r="FO234" i="2"/>
  <c r="FO240" i="2"/>
  <c r="FO244" i="2" s="1"/>
  <c r="FO248" i="2" s="1"/>
  <c r="FO255" i="2" s="1"/>
  <c r="FO243" i="2"/>
  <c r="FO242" i="2"/>
  <c r="FW150" i="2"/>
  <c r="FW152" i="2" s="1"/>
  <c r="BS219" i="2"/>
  <c r="BS222" i="2" s="1"/>
  <c r="BS227" i="2" s="1"/>
  <c r="BS232" i="2" s="1"/>
  <c r="DU234" i="2"/>
  <c r="DU254" i="2"/>
  <c r="DU242" i="2"/>
  <c r="DU243" i="2"/>
  <c r="DU240" i="2"/>
  <c r="FR256" i="2"/>
  <c r="DG254" i="2"/>
  <c r="DG234" i="2"/>
  <c r="DG240" i="2"/>
  <c r="DG243" i="2"/>
  <c r="DG242" i="2"/>
  <c r="H254" i="2"/>
  <c r="H234" i="2"/>
  <c r="H243" i="2"/>
  <c r="H240" i="2"/>
  <c r="H242" i="2"/>
  <c r="BR254" i="2"/>
  <c r="BR234" i="2"/>
  <c r="BR243" i="2"/>
  <c r="BR242" i="2"/>
  <c r="BR240" i="2"/>
  <c r="FK154" i="2"/>
  <c r="FK156" i="2" s="1"/>
  <c r="FK158" i="2" s="1"/>
  <c r="FK218" i="2" s="1"/>
  <c r="FK219" i="2" s="1"/>
  <c r="CH254" i="2"/>
  <c r="CH234" i="2"/>
  <c r="CH243" i="2"/>
  <c r="CH240" i="2"/>
  <c r="CH242" i="2"/>
  <c r="DA289" i="2"/>
  <c r="DA296" i="2" s="1"/>
  <c r="DA299" i="2" s="1"/>
  <c r="DA293" i="2"/>
  <c r="DA80" i="2"/>
  <c r="DA334" i="2"/>
  <c r="DA333" i="2" s="1"/>
  <c r="AF254" i="2"/>
  <c r="AF234" i="2"/>
  <c r="AF242" i="2"/>
  <c r="AF243" i="2"/>
  <c r="AF240" i="2"/>
  <c r="Z256" i="2"/>
  <c r="EE254" i="2"/>
  <c r="EE234" i="2"/>
  <c r="EE240" i="2"/>
  <c r="EE243" i="2"/>
  <c r="EE242" i="2"/>
  <c r="FZ109" i="2"/>
  <c r="C119" i="2"/>
  <c r="FZ119" i="2" s="1"/>
  <c r="DB222" i="2"/>
  <c r="DB227" i="2" s="1"/>
  <c r="DB232" i="2" s="1"/>
  <c r="BL254" i="2"/>
  <c r="BL234" i="2"/>
  <c r="BL240" i="2"/>
  <c r="BL242" i="2"/>
  <c r="BL243" i="2"/>
  <c r="DF254" i="2"/>
  <c r="DF234" i="2"/>
  <c r="DF243" i="2"/>
  <c r="DF240" i="2"/>
  <c r="DF244" i="2" s="1"/>
  <c r="DF248" i="2" s="1"/>
  <c r="DF255" i="2" s="1"/>
  <c r="DF242" i="2"/>
  <c r="BQ254" i="2"/>
  <c r="BQ256" i="2" s="1"/>
  <c r="BQ234" i="2"/>
  <c r="BQ242" i="2"/>
  <c r="BQ243" i="2"/>
  <c r="BQ240" i="2"/>
  <c r="BQ244" i="2" s="1"/>
  <c r="BQ248" i="2" s="1"/>
  <c r="BQ255" i="2" s="1"/>
  <c r="F254" i="2"/>
  <c r="F234" i="2"/>
  <c r="F242" i="2"/>
  <c r="F243" i="2"/>
  <c r="F240" i="2"/>
  <c r="P234" i="2"/>
  <c r="P254" i="2"/>
  <c r="P240" i="2"/>
  <c r="P244" i="2" s="1"/>
  <c r="P248" i="2" s="1"/>
  <c r="P255" i="2" s="1"/>
  <c r="P242" i="2"/>
  <c r="P243" i="2"/>
  <c r="DV254" i="2"/>
  <c r="DV234" i="2"/>
  <c r="DV242" i="2"/>
  <c r="DV243" i="2"/>
  <c r="DV240" i="2"/>
  <c r="S254" i="2"/>
  <c r="S234" i="2"/>
  <c r="S240" i="2"/>
  <c r="S244" i="2" s="1"/>
  <c r="S248" i="2" s="1"/>
  <c r="S255" i="2" s="1"/>
  <c r="S243" i="2"/>
  <c r="S242" i="2"/>
  <c r="BS154" i="2"/>
  <c r="BS156" i="2"/>
  <c r="BS158" i="2" s="1"/>
  <c r="BS218" i="2" s="1"/>
  <c r="E154" i="2"/>
  <c r="E156" i="2"/>
  <c r="E158" i="2" s="1"/>
  <c r="E218" i="2" s="1"/>
  <c r="E219" i="2" s="1"/>
  <c r="DX244" i="2"/>
  <c r="DX248" i="2" s="1"/>
  <c r="DX255" i="2" s="1"/>
  <c r="DO154" i="2"/>
  <c r="DO156" i="2" s="1"/>
  <c r="DO158" i="2" s="1"/>
  <c r="DO218" i="2" s="1"/>
  <c r="DO219" i="2" s="1"/>
  <c r="CU219" i="2"/>
  <c r="CU222" i="2" s="1"/>
  <c r="CU227" i="2" s="1"/>
  <c r="CU232" i="2" s="1"/>
  <c r="BK254" i="2"/>
  <c r="BK234" i="2"/>
  <c r="BK242" i="2"/>
  <c r="BK240" i="2"/>
  <c r="BK244" i="2" s="1"/>
  <c r="BK248" i="2" s="1"/>
  <c r="BK255" i="2" s="1"/>
  <c r="BK243" i="2"/>
  <c r="FU254" i="2"/>
  <c r="FU234" i="2"/>
  <c r="FU242" i="2"/>
  <c r="FU243" i="2"/>
  <c r="FU240" i="2"/>
  <c r="FU244" i="2" s="1"/>
  <c r="FU248" i="2" s="1"/>
  <c r="FU255" i="2" s="1"/>
  <c r="CZ254" i="2"/>
  <c r="CZ234" i="2"/>
  <c r="CZ243" i="2"/>
  <c r="CZ240" i="2"/>
  <c r="CZ244" i="2" s="1"/>
  <c r="CZ248" i="2" s="1"/>
  <c r="CZ255" i="2" s="1"/>
  <c r="CZ242" i="2"/>
  <c r="EW254" i="2"/>
  <c r="EW256" i="2" s="1"/>
  <c r="EW234" i="2"/>
  <c r="EW242" i="2"/>
  <c r="EW243" i="2"/>
  <c r="EW240" i="2"/>
  <c r="EW244" i="2" s="1"/>
  <c r="EW248" i="2" s="1"/>
  <c r="EW255" i="2" s="1"/>
  <c r="EP256" i="2"/>
  <c r="CS256" i="2"/>
  <c r="DZ150" i="2"/>
  <c r="DZ152" i="2" s="1"/>
  <c r="U254" i="2"/>
  <c r="U234" i="2"/>
  <c r="U242" i="2"/>
  <c r="U243" i="2"/>
  <c r="U240" i="2"/>
  <c r="AT254" i="2"/>
  <c r="AT234" i="2"/>
  <c r="AT242" i="2"/>
  <c r="AT243" i="2"/>
  <c r="AT240" i="2"/>
  <c r="AT244" i="2" s="1"/>
  <c r="AT248" i="2" s="1"/>
  <c r="AT255" i="2" s="1"/>
  <c r="FZ115" i="2"/>
  <c r="FB254" i="2"/>
  <c r="FB234" i="2"/>
  <c r="FB240" i="2"/>
  <c r="FB242" i="2"/>
  <c r="FB243" i="2"/>
  <c r="M254" i="2"/>
  <c r="M234" i="2"/>
  <c r="M242" i="2"/>
  <c r="M243" i="2"/>
  <c r="M240" i="2"/>
  <c r="M244" i="2" s="1"/>
  <c r="M248" i="2" s="1"/>
  <c r="M255" i="2" s="1"/>
  <c r="I254" i="2"/>
  <c r="I234" i="2"/>
  <c r="I242" i="2"/>
  <c r="I240" i="2"/>
  <c r="I244" i="2" s="1"/>
  <c r="I248" i="2" s="1"/>
  <c r="I255" i="2" s="1"/>
  <c r="I243" i="2"/>
  <c r="EJ254" i="2"/>
  <c r="EJ256" i="2" s="1"/>
  <c r="EJ234" i="2"/>
  <c r="EJ243" i="2"/>
  <c r="EJ242" i="2"/>
  <c r="EJ240" i="2"/>
  <c r="EJ244" i="2" s="1"/>
  <c r="EJ248" i="2" s="1"/>
  <c r="EJ255" i="2" s="1"/>
  <c r="BD254" i="2"/>
  <c r="BD234" i="2"/>
  <c r="BD243" i="2"/>
  <c r="BD240" i="2"/>
  <c r="BD242" i="2"/>
  <c r="CD254" i="2"/>
  <c r="CD256" i="2" s="1"/>
  <c r="CD234" i="2"/>
  <c r="CD240" i="2"/>
  <c r="CD244" i="2" s="1"/>
  <c r="CD248" i="2" s="1"/>
  <c r="CD255" i="2" s="1"/>
  <c r="CD243" i="2"/>
  <c r="CD242" i="2"/>
  <c r="DW254" i="2"/>
  <c r="DW234" i="2"/>
  <c r="DW242" i="2"/>
  <c r="DW243" i="2"/>
  <c r="DW240" i="2"/>
  <c r="BM254" i="2"/>
  <c r="BM234" i="2"/>
  <c r="BM243" i="2"/>
  <c r="BM242" i="2"/>
  <c r="BM240" i="2"/>
  <c r="AP256" i="2"/>
  <c r="DC256" i="2"/>
  <c r="EC256" i="2"/>
  <c r="BJ254" i="2"/>
  <c r="BJ234" i="2"/>
  <c r="BJ242" i="2"/>
  <c r="BJ243" i="2"/>
  <c r="BJ240" i="2"/>
  <c r="BJ244" i="2" s="1"/>
  <c r="BJ248" i="2" s="1"/>
  <c r="BJ255" i="2" s="1"/>
  <c r="ER256" i="2"/>
  <c r="CY234" i="2"/>
  <c r="CY254" i="2"/>
  <c r="CY240" i="2"/>
  <c r="CY243" i="2"/>
  <c r="CY242" i="2"/>
  <c r="DQ254" i="2"/>
  <c r="DQ234" i="2"/>
  <c r="DQ242" i="2"/>
  <c r="DQ240" i="2"/>
  <c r="DQ243" i="2"/>
  <c r="CB254" i="2"/>
  <c r="CB234" i="2"/>
  <c r="CB243" i="2"/>
  <c r="CB240" i="2"/>
  <c r="CB242" i="2"/>
  <c r="BT244" i="2"/>
  <c r="BT248" i="2" s="1"/>
  <c r="BT255" i="2" s="1"/>
  <c r="FI254" i="2"/>
  <c r="FI234" i="2"/>
  <c r="FI242" i="2"/>
  <c r="FI243" i="2"/>
  <c r="FI240" i="2"/>
  <c r="EU234" i="2"/>
  <c r="EU254" i="2"/>
  <c r="EU240" i="2"/>
  <c r="EU243" i="2"/>
  <c r="EU242" i="2"/>
  <c r="FN254" i="2"/>
  <c r="FN234" i="2"/>
  <c r="FN240" i="2"/>
  <c r="FN242" i="2"/>
  <c r="FN243" i="2"/>
  <c r="L254" i="2"/>
  <c r="L234" i="2"/>
  <c r="L240" i="2"/>
  <c r="L243" i="2"/>
  <c r="L242" i="2"/>
  <c r="ES234" i="2"/>
  <c r="ES254" i="2"/>
  <c r="ES242" i="2"/>
  <c r="ES240" i="2"/>
  <c r="ES243" i="2"/>
  <c r="AJ254" i="2"/>
  <c r="AJ234" i="2"/>
  <c r="AJ240" i="2"/>
  <c r="AJ244" i="2" s="1"/>
  <c r="AJ248" i="2" s="1"/>
  <c r="AJ255" i="2" s="1"/>
  <c r="AJ243" i="2"/>
  <c r="AJ242" i="2"/>
  <c r="AZ234" i="2"/>
  <c r="AZ254" i="2"/>
  <c r="AZ240" i="2"/>
  <c r="AZ244" i="2" s="1"/>
  <c r="AZ248" i="2" s="1"/>
  <c r="AZ255" i="2" s="1"/>
  <c r="AZ242" i="2"/>
  <c r="AZ243" i="2"/>
  <c r="AW244" i="2"/>
  <c r="AW248" i="2" s="1"/>
  <c r="AW255" i="2" s="1"/>
  <c r="AW256" i="2" s="1"/>
  <c r="CV244" i="2"/>
  <c r="CV248" i="2" s="1"/>
  <c r="CV255" i="2" s="1"/>
  <c r="FD150" i="2"/>
  <c r="FD152" i="2" s="1"/>
  <c r="DL254" i="2"/>
  <c r="DL234" i="2"/>
  <c r="DL243" i="2"/>
  <c r="DL242" i="2"/>
  <c r="DL240" i="2"/>
  <c r="EF195" i="2"/>
  <c r="EF224" i="2" s="1"/>
  <c r="CI254" i="2"/>
  <c r="CI234" i="2"/>
  <c r="CI240" i="2"/>
  <c r="CI243" i="2"/>
  <c r="CI242" i="2"/>
  <c r="BA234" i="2"/>
  <c r="BA254" i="2"/>
  <c r="BA242" i="2"/>
  <c r="BA240" i="2"/>
  <c r="BA244" i="2" s="1"/>
  <c r="BA248" i="2" s="1"/>
  <c r="BA255" i="2" s="1"/>
  <c r="BA243" i="2"/>
  <c r="DS254" i="2"/>
  <c r="DS234" i="2"/>
  <c r="DS240" i="2"/>
  <c r="DS243" i="2"/>
  <c r="DS242" i="2"/>
  <c r="BH150" i="2"/>
  <c r="BH152" i="2" s="1"/>
  <c r="AB254" i="2"/>
  <c r="AB234" i="2"/>
  <c r="AB240" i="2"/>
  <c r="AB242" i="2"/>
  <c r="AB243" i="2"/>
  <c r="V254" i="2"/>
  <c r="V256" i="2" s="1"/>
  <c r="V234" i="2"/>
  <c r="V242" i="2"/>
  <c r="V243" i="2"/>
  <c r="V240" i="2"/>
  <c r="V244" i="2" s="1"/>
  <c r="V248" i="2" s="1"/>
  <c r="V255" i="2" s="1"/>
  <c r="CR150" i="2"/>
  <c r="CR152" i="2" s="1"/>
  <c r="FF254" i="2"/>
  <c r="FF234" i="2"/>
  <c r="FF240" i="2"/>
  <c r="FF242" i="2"/>
  <c r="FF243" i="2"/>
  <c r="CA234" i="2"/>
  <c r="CA254" i="2"/>
  <c r="CA240" i="2"/>
  <c r="CA243" i="2"/>
  <c r="CA242" i="2"/>
  <c r="CG254" i="2"/>
  <c r="CG234" i="2"/>
  <c r="CG242" i="2"/>
  <c r="CG243" i="2"/>
  <c r="CG240" i="2"/>
  <c r="FL254" i="2"/>
  <c r="FL256" i="2" s="1"/>
  <c r="FL234" i="2"/>
  <c r="FL240" i="2"/>
  <c r="FL244" i="2" s="1"/>
  <c r="FL248" i="2" s="1"/>
  <c r="FL255" i="2" s="1"/>
  <c r="FL243" i="2"/>
  <c r="FL242" i="2"/>
  <c r="FE234" i="2"/>
  <c r="FE254" i="2"/>
  <c r="FE242" i="2"/>
  <c r="FE240" i="2"/>
  <c r="FE244" i="2" s="1"/>
  <c r="FE248" i="2" s="1"/>
  <c r="FE255" i="2" s="1"/>
  <c r="FE243" i="2"/>
  <c r="EF154" i="2"/>
  <c r="EF156" i="2" s="1"/>
  <c r="EF158" i="2" s="1"/>
  <c r="EF218" i="2" s="1"/>
  <c r="EF219" i="2" s="1"/>
  <c r="DX256" i="2"/>
  <c r="DE286" i="2"/>
  <c r="DE261" i="2"/>
  <c r="DE267" i="2" s="1"/>
  <c r="DE270" i="2" s="1"/>
  <c r="BU256" i="2"/>
  <c r="BG222" i="2"/>
  <c r="BG227" i="2" s="1"/>
  <c r="BG232" i="2" s="1"/>
  <c r="BG334" i="2"/>
  <c r="BG333" i="2" s="1"/>
  <c r="DD254" i="2"/>
  <c r="DD234" i="2"/>
  <c r="DD240" i="2"/>
  <c r="DD244" i="2" s="1"/>
  <c r="DD248" i="2" s="1"/>
  <c r="DD255" i="2" s="1"/>
  <c r="DD243" i="2"/>
  <c r="DD242" i="2"/>
  <c r="EO254" i="2"/>
  <c r="EO234" i="2"/>
  <c r="EO243" i="2"/>
  <c r="EO240" i="2"/>
  <c r="EO244" i="2" s="1"/>
  <c r="EO248" i="2" s="1"/>
  <c r="EO255" i="2" s="1"/>
  <c r="EO242" i="2"/>
  <c r="EX154" i="2"/>
  <c r="EX156" i="2" s="1"/>
  <c r="EX158" i="2" s="1"/>
  <c r="EX218" i="2" s="1"/>
  <c r="EX219" i="2" s="1"/>
  <c r="EX222" i="2" s="1"/>
  <c r="EX227" i="2" s="1"/>
  <c r="EX232" i="2" s="1"/>
  <c r="BT256" i="2"/>
  <c r="DK234" i="2"/>
  <c r="DK254" i="2"/>
  <c r="DK235" i="2"/>
  <c r="DK240" i="2"/>
  <c r="DK243" i="2"/>
  <c r="DK242" i="2"/>
  <c r="EI254" i="2"/>
  <c r="EI234" i="2"/>
  <c r="EI240" i="2"/>
  <c r="EI243" i="2"/>
  <c r="EI242" i="2"/>
  <c r="FQ254" i="2"/>
  <c r="FQ234" i="2"/>
  <c r="FQ242" i="2"/>
  <c r="FQ243" i="2"/>
  <c r="FQ240" i="2"/>
  <c r="DJ234" i="2"/>
  <c r="DJ254" i="2"/>
  <c r="DJ240" i="2"/>
  <c r="DJ243" i="2"/>
  <c r="DJ242" i="2"/>
  <c r="G154" i="2"/>
  <c r="G156" i="2"/>
  <c r="G158" i="2" s="1"/>
  <c r="G218" i="2" s="1"/>
  <c r="G219" i="2" s="1"/>
  <c r="G222" i="2" s="1"/>
  <c r="G227" i="2" s="1"/>
  <c r="G232" i="2" s="1"/>
  <c r="CV256" i="2"/>
  <c r="CJ234" i="2"/>
  <c r="CJ254" i="2"/>
  <c r="CJ240" i="2"/>
  <c r="CJ242" i="2"/>
  <c r="CJ243" i="2"/>
  <c r="C231" i="2"/>
  <c r="FZ231" i="2" s="1"/>
  <c r="FZ203" i="2"/>
  <c r="DH254" i="2"/>
  <c r="DH234" i="2"/>
  <c r="DH240" i="2"/>
  <c r="DH244" i="2" s="1"/>
  <c r="DH248" i="2" s="1"/>
  <c r="DH255" i="2" s="1"/>
  <c r="DH242" i="2"/>
  <c r="DH243" i="2"/>
  <c r="CX254" i="2"/>
  <c r="CX256" i="2" s="1"/>
  <c r="CX234" i="2"/>
  <c r="CX240" i="2"/>
  <c r="CX244" i="2" s="1"/>
  <c r="CX248" i="2" s="1"/>
  <c r="CX255" i="2" s="1"/>
  <c r="CX242" i="2"/>
  <c r="CX243" i="2"/>
  <c r="BB254" i="2"/>
  <c r="BB234" i="2"/>
  <c r="BB242" i="2"/>
  <c r="BB243" i="2"/>
  <c r="BB240" i="2"/>
  <c r="FK222" i="2" l="1"/>
  <c r="FK227" i="2" s="1"/>
  <c r="FK232" i="2" s="1"/>
  <c r="FK334" i="2"/>
  <c r="FK333" i="2" s="1"/>
  <c r="EH254" i="2"/>
  <c r="EH256" i="2" s="1"/>
  <c r="EH234" i="2"/>
  <c r="EH242" i="2"/>
  <c r="EH243" i="2"/>
  <c r="EH240" i="2"/>
  <c r="EH244" i="2" s="1"/>
  <c r="EH248" i="2" s="1"/>
  <c r="EH255" i="2" s="1"/>
  <c r="EF222" i="2"/>
  <c r="EF227" i="2" s="1"/>
  <c r="EF232" i="2" s="1"/>
  <c r="EF334" i="2"/>
  <c r="EF333" i="2" s="1"/>
  <c r="AW286" i="2"/>
  <c r="AW261" i="2"/>
  <c r="AW267" i="2" s="1"/>
  <c r="AW270" i="2" s="1"/>
  <c r="CE254" i="2"/>
  <c r="CE256" i="2" s="1"/>
  <c r="CE234" i="2"/>
  <c r="CE243" i="2"/>
  <c r="CE240" i="2"/>
  <c r="CE244" i="2" s="1"/>
  <c r="CE248" i="2" s="1"/>
  <c r="CE255" i="2" s="1"/>
  <c r="CE242" i="2"/>
  <c r="DA308" i="2"/>
  <c r="DA311" i="2" s="1"/>
  <c r="DA313" i="2" s="1"/>
  <c r="DA305" i="2"/>
  <c r="DO222" i="2"/>
  <c r="DO227" i="2" s="1"/>
  <c r="DO232" i="2" s="1"/>
  <c r="DO334" i="2"/>
  <c r="DO333" i="2" s="1"/>
  <c r="DN222" i="2"/>
  <c r="DN227" i="2" s="1"/>
  <c r="DN232" i="2" s="1"/>
  <c r="DN334" i="2"/>
  <c r="DN333" i="2" s="1"/>
  <c r="EX254" i="2"/>
  <c r="EX234" i="2"/>
  <c r="EX242" i="2"/>
  <c r="EX240" i="2"/>
  <c r="EX243" i="2"/>
  <c r="E222" i="2"/>
  <c r="E227" i="2" s="1"/>
  <c r="E232" i="2" s="1"/>
  <c r="E334" i="2"/>
  <c r="E333" i="2" s="1"/>
  <c r="CJ244" i="2"/>
  <c r="CJ248" i="2" s="1"/>
  <c r="CJ255" i="2" s="1"/>
  <c r="EO256" i="2"/>
  <c r="CG244" i="2"/>
  <c r="CG248" i="2" s="1"/>
  <c r="CG255" i="2" s="1"/>
  <c r="FF244" i="2"/>
  <c r="FF248" i="2" s="1"/>
  <c r="FF255" i="2" s="1"/>
  <c r="FF256" i="2" s="1"/>
  <c r="AB244" i="2"/>
  <c r="AB248" i="2" s="1"/>
  <c r="AB255" i="2" s="1"/>
  <c r="L244" i="2"/>
  <c r="L248" i="2" s="1"/>
  <c r="L255" i="2" s="1"/>
  <c r="FB256" i="2"/>
  <c r="BK256" i="2"/>
  <c r="F244" i="2"/>
  <c r="F248" i="2" s="1"/>
  <c r="F255" i="2" s="1"/>
  <c r="BR244" i="2"/>
  <c r="BR248" i="2" s="1"/>
  <c r="BR255" i="2" s="1"/>
  <c r="BR256" i="2" s="1"/>
  <c r="DG244" i="2"/>
  <c r="DG248" i="2" s="1"/>
  <c r="DG255" i="2" s="1"/>
  <c r="DR244" i="2"/>
  <c r="DR248" i="2" s="1"/>
  <c r="DR255" i="2" s="1"/>
  <c r="DR256" i="2" s="1"/>
  <c r="DA323" i="2"/>
  <c r="DA291" i="2"/>
  <c r="DA297" i="2" s="1"/>
  <c r="AA256" i="2"/>
  <c r="BP256" i="2"/>
  <c r="FT256" i="2"/>
  <c r="EY244" i="2"/>
  <c r="EY248" i="2" s="1"/>
  <c r="EY255" i="2" s="1"/>
  <c r="EY256" i="2" s="1"/>
  <c r="AG244" i="2"/>
  <c r="AG248" i="2" s="1"/>
  <c r="AG255" i="2" s="1"/>
  <c r="ET244" i="2"/>
  <c r="ET248" i="2" s="1"/>
  <c r="ET255" i="2" s="1"/>
  <c r="ED256" i="2"/>
  <c r="EQ256" i="2"/>
  <c r="FA244" i="2"/>
  <c r="FA248" i="2" s="1"/>
  <c r="FA255" i="2" s="1"/>
  <c r="CJ256" i="2"/>
  <c r="FQ244" i="2"/>
  <c r="FQ248" i="2" s="1"/>
  <c r="FQ255" i="2" s="1"/>
  <c r="FQ256" i="2" s="1"/>
  <c r="DK244" i="2"/>
  <c r="DK248" i="2" s="1"/>
  <c r="DK255" i="2" s="1"/>
  <c r="BA256" i="2"/>
  <c r="FI244" i="2"/>
  <c r="FI248" i="2" s="1"/>
  <c r="FI255" i="2" s="1"/>
  <c r="DQ244" i="2"/>
  <c r="DQ248" i="2" s="1"/>
  <c r="DQ255" i="2" s="1"/>
  <c r="BD244" i="2"/>
  <c r="BD248" i="2" s="1"/>
  <c r="BD255" i="2" s="1"/>
  <c r="BD256" i="2" s="1"/>
  <c r="C120" i="2"/>
  <c r="CU254" i="2"/>
  <c r="CU234" i="2"/>
  <c r="CU243" i="2"/>
  <c r="CU242" i="2"/>
  <c r="CU240" i="2"/>
  <c r="S256" i="2"/>
  <c r="EE244" i="2"/>
  <c r="EE248" i="2" s="1"/>
  <c r="EE255" i="2" s="1"/>
  <c r="EE256" i="2" s="1"/>
  <c r="DA272" i="2"/>
  <c r="FX254" i="2"/>
  <c r="FX234" i="2"/>
  <c r="FX243" i="2"/>
  <c r="FX240" i="2"/>
  <c r="FX242" i="2"/>
  <c r="EG244" i="2"/>
  <c r="EG248" i="2" s="1"/>
  <c r="EG255" i="2" s="1"/>
  <c r="AN244" i="2"/>
  <c r="AN248" i="2" s="1"/>
  <c r="AN255" i="2" s="1"/>
  <c r="AK256" i="2"/>
  <c r="BC254" i="2"/>
  <c r="BC234" i="2"/>
  <c r="BC240" i="2"/>
  <c r="BC243" i="2"/>
  <c r="BC242" i="2"/>
  <c r="CK286" i="2"/>
  <c r="CK261" i="2"/>
  <c r="CK267" i="2" s="1"/>
  <c r="CK270" i="2" s="1"/>
  <c r="BB244" i="2"/>
  <c r="BB248" i="2" s="1"/>
  <c r="BB255" i="2" s="1"/>
  <c r="AB256" i="2"/>
  <c r="DL256" i="2"/>
  <c r="L256" i="2"/>
  <c r="DW244" i="2"/>
  <c r="DW248" i="2" s="1"/>
  <c r="DW255" i="2" s="1"/>
  <c r="DW256" i="2" s="1"/>
  <c r="I256" i="2"/>
  <c r="DZ154" i="2"/>
  <c r="DZ156" i="2"/>
  <c r="DZ158" i="2" s="1"/>
  <c r="DZ218" i="2" s="1"/>
  <c r="DZ219" i="2" s="1"/>
  <c r="DZ222" i="2" s="1"/>
  <c r="DZ227" i="2" s="1"/>
  <c r="DZ232" i="2" s="1"/>
  <c r="CZ256" i="2"/>
  <c r="DV244" i="2"/>
  <c r="DV248" i="2" s="1"/>
  <c r="DV255" i="2" s="1"/>
  <c r="DV256" i="2" s="1"/>
  <c r="DF256" i="2"/>
  <c r="DG256" i="2"/>
  <c r="DA295" i="2"/>
  <c r="DA300" i="2"/>
  <c r="DA314" i="2" s="1"/>
  <c r="CQ256" i="2"/>
  <c r="AC256" i="2"/>
  <c r="FS261" i="2"/>
  <c r="FS267" i="2" s="1"/>
  <c r="FS270" i="2" s="1"/>
  <c r="FS286" i="2"/>
  <c r="AY256" i="2"/>
  <c r="DM256" i="2"/>
  <c r="EN254" i="2"/>
  <c r="EN234" i="2"/>
  <c r="EN240" i="2"/>
  <c r="EN243" i="2"/>
  <c r="EN242" i="2"/>
  <c r="EL254" i="2"/>
  <c r="EL234" i="2"/>
  <c r="EL240" i="2"/>
  <c r="EL242" i="2"/>
  <c r="EL243" i="2"/>
  <c r="DK256" i="2"/>
  <c r="CR154" i="2"/>
  <c r="CR156" i="2"/>
  <c r="CR158" i="2" s="1"/>
  <c r="CR218" i="2" s="1"/>
  <c r="CR219" i="2" s="1"/>
  <c r="CR222" i="2" s="1"/>
  <c r="CR227" i="2" s="1"/>
  <c r="CR232" i="2" s="1"/>
  <c r="FD154" i="2"/>
  <c r="FD156" i="2" s="1"/>
  <c r="FD158" i="2" s="1"/>
  <c r="FD218" i="2" s="1"/>
  <c r="FD219" i="2" s="1"/>
  <c r="FD222" i="2" s="1"/>
  <c r="FD227" i="2" s="1"/>
  <c r="FD232" i="2" s="1"/>
  <c r="BJ256" i="2"/>
  <c r="CS286" i="2"/>
  <c r="CS261" i="2"/>
  <c r="CS267" i="2" s="1"/>
  <c r="CS270" i="2" s="1"/>
  <c r="FR286" i="2"/>
  <c r="FR261" i="2"/>
  <c r="FR267" i="2" s="1"/>
  <c r="FR270" i="2" s="1"/>
  <c r="DA330" i="2"/>
  <c r="DY323" i="2"/>
  <c r="DY330" i="2" s="1"/>
  <c r="DY291" i="2"/>
  <c r="DY297" i="2" s="1"/>
  <c r="AM244" i="2"/>
  <c r="AM248" i="2" s="1"/>
  <c r="AM255" i="2" s="1"/>
  <c r="AM256" i="2" s="1"/>
  <c r="AG256" i="2"/>
  <c r="BE244" i="2"/>
  <c r="BE248" i="2" s="1"/>
  <c r="BE255" i="2" s="1"/>
  <c r="BE256" i="2" s="1"/>
  <c r="AV244" i="2"/>
  <c r="AV248" i="2" s="1"/>
  <c r="AV255" i="2" s="1"/>
  <c r="EK256" i="2"/>
  <c r="CW244" i="2"/>
  <c r="CW248" i="2" s="1"/>
  <c r="CW255" i="2" s="1"/>
  <c r="O244" i="2"/>
  <c r="O248" i="2" s="1"/>
  <c r="O255" i="2" s="1"/>
  <c r="FG244" i="2"/>
  <c r="FG248" i="2" s="1"/>
  <c r="FG255" i="2" s="1"/>
  <c r="FG256" i="2" s="1"/>
  <c r="FA256" i="2"/>
  <c r="DH256" i="2"/>
  <c r="CG256" i="2"/>
  <c r="BH154" i="2"/>
  <c r="BH156" i="2"/>
  <c r="BH158" i="2" s="1"/>
  <c r="BH218" i="2" s="1"/>
  <c r="BH219" i="2" s="1"/>
  <c r="BH222" i="2" s="1"/>
  <c r="BH227" i="2" s="1"/>
  <c r="BH232" i="2" s="1"/>
  <c r="AJ256" i="2"/>
  <c r="DQ256" i="2"/>
  <c r="EC286" i="2"/>
  <c r="EC261" i="2"/>
  <c r="EC267" i="2" s="1"/>
  <c r="EC270" i="2" s="1"/>
  <c r="EP286" i="2"/>
  <c r="EP261" i="2"/>
  <c r="EP267" i="2" s="1"/>
  <c r="EP270" i="2" s="1"/>
  <c r="F256" i="2"/>
  <c r="DU244" i="2"/>
  <c r="DU248" i="2" s="1"/>
  <c r="DU255" i="2" s="1"/>
  <c r="DU256" i="2" s="1"/>
  <c r="FO256" i="2"/>
  <c r="DY272" i="2"/>
  <c r="FP256" i="2"/>
  <c r="EG256" i="2"/>
  <c r="AI154" i="2"/>
  <c r="AI156" i="2"/>
  <c r="AI158" i="2" s="1"/>
  <c r="AI218" i="2" s="1"/>
  <c r="AI219" i="2" s="1"/>
  <c r="AI222" i="2" s="1"/>
  <c r="AI227" i="2" s="1"/>
  <c r="AI232" i="2" s="1"/>
  <c r="DT244" i="2"/>
  <c r="DT248" i="2" s="1"/>
  <c r="DT255" i="2" s="1"/>
  <c r="ET256" i="2"/>
  <c r="AX256" i="2"/>
  <c r="CP254" i="2"/>
  <c r="CP234" i="2"/>
  <c r="CP242" i="2"/>
  <c r="CP240" i="2"/>
  <c r="CP243" i="2"/>
  <c r="Y286" i="2"/>
  <c r="Y261" i="2"/>
  <c r="Y267" i="2" s="1"/>
  <c r="Y270" i="2" s="1"/>
  <c r="CV286" i="2"/>
  <c r="CV261" i="2"/>
  <c r="CV267" i="2" s="1"/>
  <c r="CV270" i="2" s="1"/>
  <c r="BT286" i="2"/>
  <c r="BT261" i="2"/>
  <c r="BT267" i="2" s="1"/>
  <c r="BT270" i="2" s="1"/>
  <c r="DD256" i="2"/>
  <c r="FE256" i="2"/>
  <c r="CI244" i="2"/>
  <c r="CI248" i="2" s="1"/>
  <c r="CI255" i="2" s="1"/>
  <c r="FN244" i="2"/>
  <c r="FN248" i="2" s="1"/>
  <c r="FN255" i="2" s="1"/>
  <c r="FI256" i="2"/>
  <c r="BL244" i="2"/>
  <c r="BL248" i="2" s="1"/>
  <c r="BL255" i="2" s="1"/>
  <c r="BL256" i="2" s="1"/>
  <c r="Z286" i="2"/>
  <c r="Z261" i="2"/>
  <c r="Z267" i="2" s="1"/>
  <c r="Z270" i="2" s="1"/>
  <c r="BX244" i="2"/>
  <c r="BX248" i="2" s="1"/>
  <c r="BX255" i="2" s="1"/>
  <c r="BX256" i="2" s="1"/>
  <c r="J256" i="2"/>
  <c r="DY300" i="2"/>
  <c r="DY314" i="2" s="1"/>
  <c r="DY295" i="2"/>
  <c r="AN256" i="2"/>
  <c r="AV256" i="2"/>
  <c r="X244" i="2"/>
  <c r="X248" i="2" s="1"/>
  <c r="X255" i="2" s="1"/>
  <c r="CT244" i="2"/>
  <c r="CT248" i="2" s="1"/>
  <c r="CT255" i="2" s="1"/>
  <c r="CT256" i="2" s="1"/>
  <c r="CN244" i="2"/>
  <c r="CN248" i="2" s="1"/>
  <c r="CN255" i="2" s="1"/>
  <c r="CN256" i="2" s="1"/>
  <c r="O256" i="2"/>
  <c r="K256" i="2"/>
  <c r="DX261" i="2"/>
  <c r="DX267" i="2" s="1"/>
  <c r="DX270" i="2" s="1"/>
  <c r="DX286" i="2"/>
  <c r="BB256" i="2"/>
  <c r="G234" i="2"/>
  <c r="G254" i="2"/>
  <c r="G240" i="2"/>
  <c r="G243" i="2"/>
  <c r="G242" i="2"/>
  <c r="ES244" i="2"/>
  <c r="ES248" i="2" s="1"/>
  <c r="ES255" i="2" s="1"/>
  <c r="DC286" i="2"/>
  <c r="DC261" i="2"/>
  <c r="DC267" i="2" s="1"/>
  <c r="DC270" i="2" s="1"/>
  <c r="AF244" i="2"/>
  <c r="AF248" i="2" s="1"/>
  <c r="AF255" i="2" s="1"/>
  <c r="CH244" i="2"/>
  <c r="CH248" i="2" s="1"/>
  <c r="CH255" i="2" s="1"/>
  <c r="H244" i="2"/>
  <c r="H248" i="2" s="1"/>
  <c r="H255" i="2" s="1"/>
  <c r="DI244" i="2"/>
  <c r="DI248" i="2" s="1"/>
  <c r="DI255" i="2" s="1"/>
  <c r="DI256" i="2" s="1"/>
  <c r="AU322" i="2"/>
  <c r="AU287" i="2"/>
  <c r="AU289" i="2" s="1"/>
  <c r="AU296" i="2" s="1"/>
  <c r="AU299" i="2" s="1"/>
  <c r="AU272" i="2"/>
  <c r="AU278" i="2"/>
  <c r="AU282" i="2" s="1"/>
  <c r="D256" i="2"/>
  <c r="DY289" i="2"/>
  <c r="DY296" i="2" s="1"/>
  <c r="DY299" i="2" s="1"/>
  <c r="FC244" i="2"/>
  <c r="FC248" i="2" s="1"/>
  <c r="FC255" i="2" s="1"/>
  <c r="CF244" i="2"/>
  <c r="CF248" i="2" s="1"/>
  <c r="CF255" i="2" s="1"/>
  <c r="FM256" i="2"/>
  <c r="CW256" i="2"/>
  <c r="AE256" i="2"/>
  <c r="AH286" i="2"/>
  <c r="AH261" i="2"/>
  <c r="AH267" i="2" s="1"/>
  <c r="AH270" i="2" s="1"/>
  <c r="BG254" i="2"/>
  <c r="BG234" i="2"/>
  <c r="BG243" i="2"/>
  <c r="BG240" i="2"/>
  <c r="BG242" i="2"/>
  <c r="CA244" i="2"/>
  <c r="CA248" i="2" s="1"/>
  <c r="CA255" i="2" s="1"/>
  <c r="CA256" i="2" s="1"/>
  <c r="DS244" i="2"/>
  <c r="DS248" i="2" s="1"/>
  <c r="DS255" i="2" s="1"/>
  <c r="CI256" i="2"/>
  <c r="FN256" i="2"/>
  <c r="CY244" i="2"/>
  <c r="CY248" i="2" s="1"/>
  <c r="CY255" i="2" s="1"/>
  <c r="CY256" i="2" s="1"/>
  <c r="M256" i="2"/>
  <c r="AT256" i="2"/>
  <c r="FU256" i="2"/>
  <c r="BO244" i="2"/>
  <c r="BO248" i="2" s="1"/>
  <c r="BO255" i="2" s="1"/>
  <c r="FH244" i="2"/>
  <c r="FH248" i="2" s="1"/>
  <c r="FH255" i="2" s="1"/>
  <c r="FH256" i="2" s="1"/>
  <c r="AU293" i="2"/>
  <c r="AU80" i="2"/>
  <c r="AU334" i="2"/>
  <c r="AU333" i="2" s="1"/>
  <c r="BW156" i="2"/>
  <c r="BW158" i="2" s="1"/>
  <c r="BW218" i="2" s="1"/>
  <c r="BW219" i="2" s="1"/>
  <c r="BW222" i="2" s="1"/>
  <c r="BW227" i="2" s="1"/>
  <c r="BW232" i="2" s="1"/>
  <c r="BW154" i="2"/>
  <c r="CL254" i="2"/>
  <c r="CL256" i="2" s="1"/>
  <c r="CL234" i="2"/>
  <c r="CL242" i="2"/>
  <c r="CL243" i="2"/>
  <c r="CL240" i="2"/>
  <c r="CL244" i="2" s="1"/>
  <c r="CL248" i="2" s="1"/>
  <c r="CL255" i="2" s="1"/>
  <c r="CM256" i="2"/>
  <c r="DT256" i="2"/>
  <c r="BY244" i="2"/>
  <c r="BY248" i="2" s="1"/>
  <c r="BY255" i="2" s="1"/>
  <c r="AL256" i="2"/>
  <c r="AR244" i="2"/>
  <c r="AR248" i="2" s="1"/>
  <c r="AR255" i="2" s="1"/>
  <c r="AR256" i="2" s="1"/>
  <c r="BZ244" i="2"/>
  <c r="BZ248" i="2" s="1"/>
  <c r="BZ255" i="2" s="1"/>
  <c r="BZ256" i="2" s="1"/>
  <c r="BV244" i="2"/>
  <c r="BV248" i="2" s="1"/>
  <c r="BV255" i="2" s="1"/>
  <c r="X256" i="2"/>
  <c r="R254" i="2"/>
  <c r="R234" i="2"/>
  <c r="R242" i="2"/>
  <c r="R243" i="2"/>
  <c r="R240" i="2"/>
  <c r="FV254" i="2"/>
  <c r="FV234" i="2"/>
  <c r="FV243" i="2"/>
  <c r="FV240" i="2"/>
  <c r="FV242" i="2"/>
  <c r="CX286" i="2"/>
  <c r="CX261" i="2"/>
  <c r="CX267" i="2" s="1"/>
  <c r="CX270" i="2" s="1"/>
  <c r="CD286" i="2"/>
  <c r="CD261" i="2"/>
  <c r="CD267" i="2" s="1"/>
  <c r="CD270" i="2" s="1"/>
  <c r="EI244" i="2"/>
  <c r="EI248" i="2" s="1"/>
  <c r="EI255" i="2" s="1"/>
  <c r="BU286" i="2"/>
  <c r="BU261" i="2"/>
  <c r="BU267" i="2" s="1"/>
  <c r="BU270" i="2" s="1"/>
  <c r="ES256" i="2"/>
  <c r="CB244" i="2"/>
  <c r="CB248" i="2" s="1"/>
  <c r="CB255" i="2" s="1"/>
  <c r="CB256" i="2" s="1"/>
  <c r="AP286" i="2"/>
  <c r="AP261" i="2"/>
  <c r="AP267" i="2" s="1"/>
  <c r="AP270" i="2" s="1"/>
  <c r="U244" i="2"/>
  <c r="U248" i="2" s="1"/>
  <c r="U255" i="2" s="1"/>
  <c r="U256" i="2" s="1"/>
  <c r="DB254" i="2"/>
  <c r="DB234" i="2"/>
  <c r="DB242" i="2"/>
  <c r="DB243" i="2"/>
  <c r="DB240" i="2"/>
  <c r="W286" i="2"/>
  <c r="W261" i="2"/>
  <c r="W267" i="2" s="1"/>
  <c r="W270" i="2" s="1"/>
  <c r="Q244" i="2"/>
  <c r="Q248" i="2" s="1"/>
  <c r="Q255" i="2" s="1"/>
  <c r="BO256" i="2"/>
  <c r="BP244" i="2"/>
  <c r="BP248" i="2" s="1"/>
  <c r="BP255" i="2" s="1"/>
  <c r="DP254" i="2"/>
  <c r="DP234" i="2"/>
  <c r="DP240" i="2"/>
  <c r="DP243" i="2"/>
  <c r="DP242" i="2"/>
  <c r="FC256" i="2"/>
  <c r="T244" i="2"/>
  <c r="T248" i="2" s="1"/>
  <c r="T255" i="2" s="1"/>
  <c r="T256" i="2" s="1"/>
  <c r="BY256" i="2"/>
  <c r="CF256" i="2"/>
  <c r="AS244" i="2"/>
  <c r="AS248" i="2" s="1"/>
  <c r="AS255" i="2" s="1"/>
  <c r="AS256" i="2" s="1"/>
  <c r="N244" i="2"/>
  <c r="N248" i="2" s="1"/>
  <c r="N255" i="2" s="1"/>
  <c r="BI256" i="2"/>
  <c r="DE322" i="2"/>
  <c r="DE287" i="2"/>
  <c r="DE278" i="2"/>
  <c r="DE282" i="2" s="1"/>
  <c r="V286" i="2"/>
  <c r="V261" i="2"/>
  <c r="V267" i="2" s="1"/>
  <c r="V270" i="2" s="1"/>
  <c r="DS256" i="2"/>
  <c r="BM244" i="2"/>
  <c r="BM248" i="2" s="1"/>
  <c r="BM255" i="2" s="1"/>
  <c r="BM256" i="2" s="1"/>
  <c r="EJ286" i="2"/>
  <c r="EJ261" i="2"/>
  <c r="EJ267" i="2" s="1"/>
  <c r="EJ270" i="2" s="1"/>
  <c r="EW286" i="2"/>
  <c r="EW261" i="2"/>
  <c r="EW267" i="2" s="1"/>
  <c r="EW270" i="2" s="1"/>
  <c r="BQ286" i="2"/>
  <c r="BQ261" i="2"/>
  <c r="BQ267" i="2" s="1"/>
  <c r="BQ270" i="2" s="1"/>
  <c r="CH256" i="2"/>
  <c r="H256" i="2"/>
  <c r="BS254" i="2"/>
  <c r="BS234" i="2"/>
  <c r="BS243" i="2"/>
  <c r="BS240" i="2"/>
  <c r="BS242" i="2"/>
  <c r="AO286" i="2"/>
  <c r="AO261" i="2"/>
  <c r="AO267" i="2" s="1"/>
  <c r="AO270" i="2" s="1"/>
  <c r="FJ154" i="2"/>
  <c r="FJ156" i="2"/>
  <c r="FJ158" i="2" s="1"/>
  <c r="FJ218" i="2" s="1"/>
  <c r="FJ219" i="2" s="1"/>
  <c r="FJ222" i="2" s="1"/>
  <c r="FJ227" i="2" s="1"/>
  <c r="FJ232" i="2" s="1"/>
  <c r="AK244" i="2"/>
  <c r="AK248" i="2" s="1"/>
  <c r="AK255" i="2" s="1"/>
  <c r="CC244" i="2"/>
  <c r="CC248" i="2" s="1"/>
  <c r="CC255" i="2" s="1"/>
  <c r="CC256" i="2" s="1"/>
  <c r="AD244" i="2"/>
  <c r="AD248" i="2" s="1"/>
  <c r="AD255" i="2" s="1"/>
  <c r="AD256" i="2" s="1"/>
  <c r="BV256" i="2"/>
  <c r="CO256" i="2"/>
  <c r="BN254" i="2"/>
  <c r="BN234" i="2"/>
  <c r="BN240" i="2"/>
  <c r="BN242" i="2"/>
  <c r="BN243" i="2"/>
  <c r="FL286" i="2"/>
  <c r="FL261" i="2"/>
  <c r="FL267" i="2" s="1"/>
  <c r="FL270" i="2" s="1"/>
  <c r="DJ244" i="2"/>
  <c r="DJ248" i="2" s="1"/>
  <c r="DJ255" i="2" s="1"/>
  <c r="DJ256" i="2" s="1"/>
  <c r="EI256" i="2"/>
  <c r="DE293" i="2"/>
  <c r="DE80" i="2"/>
  <c r="DE334" i="2"/>
  <c r="DE333" i="2" s="1"/>
  <c r="DL244" i="2"/>
  <c r="DL248" i="2" s="1"/>
  <c r="DL255" i="2" s="1"/>
  <c r="AZ256" i="2"/>
  <c r="EU244" i="2"/>
  <c r="EU248" i="2" s="1"/>
  <c r="EU255" i="2" s="1"/>
  <c r="EU256" i="2" s="1"/>
  <c r="ER286" i="2"/>
  <c r="ER261" i="2"/>
  <c r="ER267" i="2" s="1"/>
  <c r="ER270" i="2" s="1"/>
  <c r="FB244" i="2"/>
  <c r="FB248" i="2" s="1"/>
  <c r="FB255" i="2" s="1"/>
  <c r="P256" i="2"/>
  <c r="AF256" i="2"/>
  <c r="FW156" i="2"/>
  <c r="FW158" i="2" s="1"/>
  <c r="FW218" i="2" s="1"/>
  <c r="FW219" i="2" s="1"/>
  <c r="FW222" i="2" s="1"/>
  <c r="FW227" i="2" s="1"/>
  <c r="FW232" i="2" s="1"/>
  <c r="FW154" i="2"/>
  <c r="EM156" i="2"/>
  <c r="EM158" i="2" s="1"/>
  <c r="EM218" i="2" s="1"/>
  <c r="EM219" i="2" s="1"/>
  <c r="EM222" i="2" s="1"/>
  <c r="EM227" i="2" s="1"/>
  <c r="EM232" i="2" s="1"/>
  <c r="EM154" i="2"/>
  <c r="Q256" i="2"/>
  <c r="AA244" i="2"/>
  <c r="AA248" i="2" s="1"/>
  <c r="AA255" i="2" s="1"/>
  <c r="EV244" i="2"/>
  <c r="EV248" i="2" s="1"/>
  <c r="EV255" i="2" s="1"/>
  <c r="EV256" i="2" s="1"/>
  <c r="AQ286" i="2"/>
  <c r="AQ261" i="2"/>
  <c r="AQ267" i="2" s="1"/>
  <c r="AQ270" i="2" s="1"/>
  <c r="DM244" i="2"/>
  <c r="DM248" i="2" s="1"/>
  <c r="DM255" i="2" s="1"/>
  <c r="EA244" i="2"/>
  <c r="EA248" i="2" s="1"/>
  <c r="EA255" i="2" s="1"/>
  <c r="EA256" i="2" s="1"/>
  <c r="EZ244" i="2"/>
  <c r="EZ248" i="2" s="1"/>
  <c r="EZ255" i="2" s="1"/>
  <c r="EZ256" i="2" s="1"/>
  <c r="BF244" i="2"/>
  <c r="BF248" i="2" s="1"/>
  <c r="BF255" i="2" s="1"/>
  <c r="BF256" i="2" s="1"/>
  <c r="EQ244" i="2"/>
  <c r="EQ248" i="2" s="1"/>
  <c r="EQ255" i="2" s="1"/>
  <c r="N256" i="2"/>
  <c r="EB254" i="2"/>
  <c r="EB234" i="2"/>
  <c r="EB240" i="2"/>
  <c r="EB242" i="2"/>
  <c r="EB243" i="2"/>
  <c r="AS286" i="2" l="1"/>
  <c r="AS261" i="2"/>
  <c r="AS267" i="2" s="1"/>
  <c r="AS270" i="2" s="1"/>
  <c r="BD261" i="2"/>
  <c r="BD267" i="2" s="1"/>
  <c r="BD270" i="2" s="1"/>
  <c r="BD286" i="2"/>
  <c r="EY286" i="2"/>
  <c r="EY261" i="2"/>
  <c r="EY267" i="2" s="1"/>
  <c r="EY270" i="2" s="1"/>
  <c r="EV261" i="2"/>
  <c r="EV267" i="2" s="1"/>
  <c r="EV270" i="2" s="1"/>
  <c r="EV286" i="2"/>
  <c r="EU261" i="2"/>
  <c r="EU267" i="2" s="1"/>
  <c r="EU270" i="2" s="1"/>
  <c r="EU286" i="2"/>
  <c r="AU308" i="2"/>
  <c r="AU311" i="2" s="1"/>
  <c r="AU313" i="2" s="1"/>
  <c r="AU305" i="2"/>
  <c r="FH261" i="2"/>
  <c r="FH267" i="2" s="1"/>
  <c r="FH270" i="2" s="1"/>
  <c r="FH286" i="2"/>
  <c r="BM286" i="2"/>
  <c r="BM261" i="2"/>
  <c r="BM267" i="2" s="1"/>
  <c r="BM270" i="2" s="1"/>
  <c r="T261" i="2"/>
  <c r="T267" i="2" s="1"/>
  <c r="T270" i="2" s="1"/>
  <c r="T286" i="2"/>
  <c r="FD234" i="2"/>
  <c r="FD254" i="2"/>
  <c r="FD240" i="2"/>
  <c r="FD242" i="2"/>
  <c r="FD243" i="2"/>
  <c r="DV286" i="2"/>
  <c r="DV261" i="2"/>
  <c r="DV267" i="2" s="1"/>
  <c r="DV270" i="2" s="1"/>
  <c r="FF286" i="2"/>
  <c r="FF261" i="2"/>
  <c r="FF267" i="2" s="1"/>
  <c r="FF270" i="2" s="1"/>
  <c r="DI286" i="2"/>
  <c r="DI261" i="2"/>
  <c r="DI267" i="2" s="1"/>
  <c r="DI270" i="2" s="1"/>
  <c r="BE286" i="2"/>
  <c r="BE261" i="2"/>
  <c r="BE267" i="2" s="1"/>
  <c r="BE270" i="2" s="1"/>
  <c r="CY261" i="2"/>
  <c r="CY267" i="2" s="1"/>
  <c r="CY270" i="2" s="1"/>
  <c r="CY286" i="2"/>
  <c r="BX286" i="2"/>
  <c r="BX261" i="2"/>
  <c r="BX267" i="2" s="1"/>
  <c r="BX270" i="2" s="1"/>
  <c r="EE286" i="2"/>
  <c r="EE261" i="2"/>
  <c r="EE267" i="2" s="1"/>
  <c r="EE270" i="2" s="1"/>
  <c r="AM286" i="2"/>
  <c r="AM261" i="2"/>
  <c r="AM267" i="2" s="1"/>
  <c r="AM270" i="2" s="1"/>
  <c r="FQ286" i="2"/>
  <c r="FQ261" i="2"/>
  <c r="FQ267" i="2" s="1"/>
  <c r="FQ270" i="2" s="1"/>
  <c r="AD286" i="2"/>
  <c r="AD261" i="2"/>
  <c r="AD267" i="2" s="1"/>
  <c r="AD270" i="2" s="1"/>
  <c r="DR286" i="2"/>
  <c r="DR261" i="2"/>
  <c r="DR267" i="2" s="1"/>
  <c r="DR270" i="2" s="1"/>
  <c r="BF286" i="2"/>
  <c r="BF261" i="2"/>
  <c r="BF267" i="2" s="1"/>
  <c r="BF270" i="2" s="1"/>
  <c r="CC286" i="2"/>
  <c r="CC261" i="2"/>
  <c r="CC267" i="2" s="1"/>
  <c r="CC270" i="2" s="1"/>
  <c r="U261" i="2"/>
  <c r="U267" i="2" s="1"/>
  <c r="U270" i="2" s="1"/>
  <c r="U286" i="2"/>
  <c r="BZ286" i="2"/>
  <c r="BZ261" i="2"/>
  <c r="BZ267" i="2" s="1"/>
  <c r="BZ270" i="2" s="1"/>
  <c r="BL286" i="2"/>
  <c r="BL261" i="2"/>
  <c r="BL267" i="2" s="1"/>
  <c r="BL270" i="2" s="1"/>
  <c r="DW261" i="2"/>
  <c r="DW267" i="2" s="1"/>
  <c r="DW270" i="2" s="1"/>
  <c r="DW286" i="2"/>
  <c r="EZ261" i="2"/>
  <c r="EZ267" i="2" s="1"/>
  <c r="EZ270" i="2" s="1"/>
  <c r="EZ286" i="2"/>
  <c r="DJ286" i="2"/>
  <c r="DJ261" i="2"/>
  <c r="DJ267" i="2" s="1"/>
  <c r="DJ270" i="2" s="1"/>
  <c r="AR286" i="2"/>
  <c r="AR261" i="2"/>
  <c r="AR267" i="2" s="1"/>
  <c r="AR270" i="2" s="1"/>
  <c r="CA261" i="2"/>
  <c r="CA267" i="2" s="1"/>
  <c r="CA270" i="2" s="1"/>
  <c r="CA286" i="2"/>
  <c r="CN286" i="2"/>
  <c r="CN261" i="2"/>
  <c r="CN267" i="2" s="1"/>
  <c r="CN270" i="2" s="1"/>
  <c r="BR286" i="2"/>
  <c r="BR261" i="2"/>
  <c r="BR267" i="2" s="1"/>
  <c r="BR270" i="2" s="1"/>
  <c r="EA286" i="2"/>
  <c r="EA261" i="2"/>
  <c r="EA267" i="2" s="1"/>
  <c r="EA270" i="2" s="1"/>
  <c r="CT286" i="2"/>
  <c r="CT261" i="2"/>
  <c r="CT267" i="2" s="1"/>
  <c r="CT270" i="2" s="1"/>
  <c r="DU286" i="2"/>
  <c r="DU261" i="2"/>
  <c r="DU267" i="2" s="1"/>
  <c r="DU270" i="2" s="1"/>
  <c r="CB261" i="2"/>
  <c r="CB267" i="2" s="1"/>
  <c r="CB270" i="2" s="1"/>
  <c r="CB286" i="2"/>
  <c r="FG261" i="2"/>
  <c r="FG267" i="2" s="1"/>
  <c r="FG270" i="2" s="1"/>
  <c r="FG286" i="2"/>
  <c r="CE286" i="2"/>
  <c r="CE261" i="2"/>
  <c r="CE267" i="2" s="1"/>
  <c r="CE270" i="2" s="1"/>
  <c r="P286" i="2"/>
  <c r="P261" i="2"/>
  <c r="P267" i="2" s="1"/>
  <c r="P270" i="2" s="1"/>
  <c r="EI286" i="2"/>
  <c r="EI261" i="2"/>
  <c r="EI267" i="2" s="1"/>
  <c r="EI270" i="2" s="1"/>
  <c r="V293" i="2"/>
  <c r="V80" i="2"/>
  <c r="V334" i="2"/>
  <c r="V333" i="2" s="1"/>
  <c r="AL286" i="2"/>
  <c r="AL261" i="2"/>
  <c r="AL267" i="2" s="1"/>
  <c r="AL270" i="2" s="1"/>
  <c r="FI286" i="2"/>
  <c r="FI261" i="2"/>
  <c r="FI267" i="2" s="1"/>
  <c r="FI270" i="2" s="1"/>
  <c r="BH254" i="2"/>
  <c r="BH234" i="2"/>
  <c r="BH240" i="2"/>
  <c r="BH243" i="2"/>
  <c r="BH242" i="2"/>
  <c r="CR254" i="2"/>
  <c r="CR234" i="2"/>
  <c r="CR243" i="2"/>
  <c r="CR242" i="2"/>
  <c r="CR240" i="2"/>
  <c r="DN254" i="2"/>
  <c r="DN234" i="2"/>
  <c r="DN243" i="2"/>
  <c r="DN242" i="2"/>
  <c r="DN240" i="2"/>
  <c r="DN244" i="2" s="1"/>
  <c r="DN248" i="2" s="1"/>
  <c r="DN255" i="2" s="1"/>
  <c r="AW322" i="2"/>
  <c r="AW287" i="2"/>
  <c r="AW278" i="2"/>
  <c r="AW282" i="2" s="1"/>
  <c r="BY286" i="2"/>
  <c r="BY261" i="2"/>
  <c r="BY267" i="2" s="1"/>
  <c r="BY270" i="2" s="1"/>
  <c r="H286" i="2"/>
  <c r="H261" i="2"/>
  <c r="H267" i="2" s="1"/>
  <c r="H270" i="2" s="1"/>
  <c r="DE272" i="2"/>
  <c r="FC286" i="2"/>
  <c r="FC261" i="2"/>
  <c r="FC267" i="2" s="1"/>
  <c r="FC270" i="2" s="1"/>
  <c r="DB244" i="2"/>
  <c r="DB248" i="2" s="1"/>
  <c r="DB255" i="2" s="1"/>
  <c r="BU322" i="2"/>
  <c r="BU287" i="2"/>
  <c r="BU278" i="2"/>
  <c r="BU282" i="2" s="1"/>
  <c r="R244" i="2"/>
  <c r="R248" i="2" s="1"/>
  <c r="R255" i="2" s="1"/>
  <c r="FN286" i="2"/>
  <c r="FN261" i="2"/>
  <c r="FN267" i="2" s="1"/>
  <c r="FN270" i="2" s="1"/>
  <c r="AE261" i="2"/>
  <c r="AE267" i="2" s="1"/>
  <c r="AE270" i="2" s="1"/>
  <c r="AE286" i="2"/>
  <c r="G244" i="2"/>
  <c r="G248" i="2" s="1"/>
  <c r="G255" i="2" s="1"/>
  <c r="CP244" i="2"/>
  <c r="CP248" i="2" s="1"/>
  <c r="CP255" i="2" s="1"/>
  <c r="FO286" i="2"/>
  <c r="FO261" i="2"/>
  <c r="FO267" i="2" s="1"/>
  <c r="FO270" i="2" s="1"/>
  <c r="DG286" i="2"/>
  <c r="DG261" i="2"/>
  <c r="DG267" i="2" s="1"/>
  <c r="DG270" i="2" s="1"/>
  <c r="EO286" i="2"/>
  <c r="EO261" i="2"/>
  <c r="EO267" i="2" s="1"/>
  <c r="EO270" i="2" s="1"/>
  <c r="AW299" i="2"/>
  <c r="AW293" i="2"/>
  <c r="AW289" i="2"/>
  <c r="AW296" i="2" s="1"/>
  <c r="AW80" i="2"/>
  <c r="AW334" i="2"/>
  <c r="AW333" i="2" s="1"/>
  <c r="AQ322" i="2"/>
  <c r="AQ287" i="2"/>
  <c r="AQ272" i="2"/>
  <c r="AQ278" i="2"/>
  <c r="AQ282" i="2" s="1"/>
  <c r="ER322" i="2"/>
  <c r="ER287" i="2"/>
  <c r="ER278" i="2"/>
  <c r="ER282" i="2" s="1"/>
  <c r="CH286" i="2"/>
  <c r="CH261" i="2"/>
  <c r="CH267" i="2" s="1"/>
  <c r="CH270" i="2" s="1"/>
  <c r="DE323" i="2"/>
  <c r="DE291" i="2"/>
  <c r="DE297" i="2" s="1"/>
  <c r="BU293" i="2"/>
  <c r="BU289" i="2"/>
  <c r="BU296" i="2" s="1"/>
  <c r="BU299" i="2" s="1"/>
  <c r="BU80" i="2"/>
  <c r="BU334" i="2"/>
  <c r="BU333" i="2" s="1"/>
  <c r="DT286" i="2"/>
  <c r="DT261" i="2"/>
  <c r="DT267" i="2" s="1"/>
  <c r="DT270" i="2" s="1"/>
  <c r="CI286" i="2"/>
  <c r="CI261" i="2"/>
  <c r="CI267" i="2" s="1"/>
  <c r="CI270" i="2" s="1"/>
  <c r="CW286" i="2"/>
  <c r="CW261" i="2"/>
  <c r="CW267" i="2" s="1"/>
  <c r="CW270" i="2" s="1"/>
  <c r="G256" i="2"/>
  <c r="AV286" i="2"/>
  <c r="AV261" i="2"/>
  <c r="AV267" i="2" s="1"/>
  <c r="AV270" i="2" s="1"/>
  <c r="CG286" i="2"/>
  <c r="CG261" i="2"/>
  <c r="CG267" i="2" s="1"/>
  <c r="CG270" i="2" s="1"/>
  <c r="DK261" i="2"/>
  <c r="DK267" i="2" s="1"/>
  <c r="DK270" i="2" s="1"/>
  <c r="DK286" i="2"/>
  <c r="DM286" i="2"/>
  <c r="DM261" i="2"/>
  <c r="DM267" i="2" s="1"/>
  <c r="DM270" i="2" s="1"/>
  <c r="DF286" i="2"/>
  <c r="DF261" i="2"/>
  <c r="DF267" i="2" s="1"/>
  <c r="DF270" i="2" s="1"/>
  <c r="CK322" i="2"/>
  <c r="CK287" i="2"/>
  <c r="CK278" i="2"/>
  <c r="CK282" i="2" s="1"/>
  <c r="EQ286" i="2"/>
  <c r="EQ261" i="2"/>
  <c r="EQ267" i="2" s="1"/>
  <c r="EQ270" i="2" s="1"/>
  <c r="DO254" i="2"/>
  <c r="DO234" i="2"/>
  <c r="DO243" i="2"/>
  <c r="DO240" i="2"/>
  <c r="DO242" i="2"/>
  <c r="AQ293" i="2"/>
  <c r="AQ289" i="2"/>
  <c r="AQ296" i="2" s="1"/>
  <c r="AQ299" i="2" s="1"/>
  <c r="AQ80" i="2"/>
  <c r="AQ334" i="2"/>
  <c r="AQ333" i="2" s="1"/>
  <c r="ER293" i="2"/>
  <c r="ER289" i="2"/>
  <c r="ER296" i="2" s="1"/>
  <c r="ER299" i="2" s="1"/>
  <c r="ER80" i="2"/>
  <c r="ER334" i="2"/>
  <c r="ER333" i="2" s="1"/>
  <c r="FL322" i="2"/>
  <c r="FL287" i="2"/>
  <c r="FL278" i="2"/>
  <c r="FL282" i="2" s="1"/>
  <c r="BQ322" i="2"/>
  <c r="BQ287" i="2"/>
  <c r="BQ278" i="2"/>
  <c r="BQ282" i="2" s="1"/>
  <c r="DE300" i="2"/>
  <c r="DE314" i="2" s="1"/>
  <c r="DE295" i="2"/>
  <c r="CM286" i="2"/>
  <c r="CM261" i="2"/>
  <c r="CM267" i="2" s="1"/>
  <c r="CM270" i="2" s="1"/>
  <c r="FM286" i="2"/>
  <c r="FM261" i="2"/>
  <c r="FM267" i="2" s="1"/>
  <c r="FM270" i="2" s="1"/>
  <c r="FE286" i="2"/>
  <c r="FE261" i="2"/>
  <c r="FE267" i="2" s="1"/>
  <c r="FE270" i="2" s="1"/>
  <c r="DH286" i="2"/>
  <c r="DH261" i="2"/>
  <c r="DH267" i="2" s="1"/>
  <c r="DH270" i="2" s="1"/>
  <c r="AY286" i="2"/>
  <c r="AY261" i="2"/>
  <c r="AY267" i="2" s="1"/>
  <c r="AY270" i="2" s="1"/>
  <c r="CK289" i="2"/>
  <c r="CK296" i="2" s="1"/>
  <c r="CK299" i="2" s="1"/>
  <c r="CK293" i="2"/>
  <c r="CK80" i="2"/>
  <c r="CK334" i="2"/>
  <c r="CK333" i="2" s="1"/>
  <c r="FX244" i="2"/>
  <c r="FX248" i="2" s="1"/>
  <c r="FX255" i="2" s="1"/>
  <c r="C163" i="2"/>
  <c r="C164" i="2" s="1"/>
  <c r="C165" i="2" s="1"/>
  <c r="FZ120" i="2"/>
  <c r="FZ121" i="2" s="1"/>
  <c r="C152" i="2"/>
  <c r="C124" i="2"/>
  <c r="C186" i="2"/>
  <c r="C190" i="2" s="1"/>
  <c r="C192" i="2" s="1"/>
  <c r="EF254" i="2"/>
  <c r="EF234" i="2"/>
  <c r="EF240" i="2"/>
  <c r="EF242" i="2"/>
  <c r="EF243" i="2"/>
  <c r="V322" i="2"/>
  <c r="V278" i="2"/>
  <c r="V282" i="2" s="1"/>
  <c r="V287" i="2"/>
  <c r="V289" i="2" s="1"/>
  <c r="V296" i="2" s="1"/>
  <c r="V299" i="2" s="1"/>
  <c r="M286" i="2"/>
  <c r="M261" i="2"/>
  <c r="M267" i="2" s="1"/>
  <c r="M270" i="2" s="1"/>
  <c r="CJ286" i="2"/>
  <c r="CJ261" i="2"/>
  <c r="CJ267" i="2" s="1"/>
  <c r="CJ270" i="2" s="1"/>
  <c r="FL293" i="2"/>
  <c r="FL289" i="2"/>
  <c r="FL296" i="2" s="1"/>
  <c r="FL299" i="2" s="1"/>
  <c r="FL80" i="2"/>
  <c r="FL334" i="2"/>
  <c r="FL333" i="2" s="1"/>
  <c r="FJ254" i="2"/>
  <c r="FJ234" i="2"/>
  <c r="FJ243" i="2"/>
  <c r="FJ240" i="2"/>
  <c r="FJ242" i="2"/>
  <c r="BQ289" i="2"/>
  <c r="BQ296" i="2" s="1"/>
  <c r="BQ299" i="2" s="1"/>
  <c r="BQ293" i="2"/>
  <c r="BQ80" i="2"/>
  <c r="DE330" i="2"/>
  <c r="DP244" i="2"/>
  <c r="DP248" i="2" s="1"/>
  <c r="DP255" i="2" s="1"/>
  <c r="DP256" i="2" s="1"/>
  <c r="CD322" i="2"/>
  <c r="CD287" i="2"/>
  <c r="CD278" i="2"/>
  <c r="CD282" i="2" s="1"/>
  <c r="CD272" i="2"/>
  <c r="BB286" i="2"/>
  <c r="BB261" i="2"/>
  <c r="BB267" i="2" s="1"/>
  <c r="BB270" i="2" s="1"/>
  <c r="AN286" i="2"/>
  <c r="AN261" i="2"/>
  <c r="AN267" i="2" s="1"/>
  <c r="AN270" i="2" s="1"/>
  <c r="DD286" i="2"/>
  <c r="DD261" i="2"/>
  <c r="DD267" i="2" s="1"/>
  <c r="DD270" i="2" s="1"/>
  <c r="CP256" i="2"/>
  <c r="F286" i="2"/>
  <c r="F261" i="2"/>
  <c r="F267" i="2" s="1"/>
  <c r="F270" i="2" s="1"/>
  <c r="FA286" i="2"/>
  <c r="FA261" i="2"/>
  <c r="FA267" i="2" s="1"/>
  <c r="FA270" i="2" s="1"/>
  <c r="FR322" i="2"/>
  <c r="FR287" i="2"/>
  <c r="FR278" i="2"/>
  <c r="FR282" i="2" s="1"/>
  <c r="CZ261" i="2"/>
  <c r="CZ267" i="2" s="1"/>
  <c r="CZ270" i="2" s="1"/>
  <c r="CZ286" i="2"/>
  <c r="AF261" i="2"/>
  <c r="AF267" i="2" s="1"/>
  <c r="AF270" i="2" s="1"/>
  <c r="AF286" i="2"/>
  <c r="ES286" i="2"/>
  <c r="ES261" i="2"/>
  <c r="ES267" i="2" s="1"/>
  <c r="ES270" i="2" s="1"/>
  <c r="AH293" i="2"/>
  <c r="AH80" i="2"/>
  <c r="FP286" i="2"/>
  <c r="FP261" i="2"/>
  <c r="FP267" i="2" s="1"/>
  <c r="FP270" i="2" s="1"/>
  <c r="AG261" i="2"/>
  <c r="AG267" i="2" s="1"/>
  <c r="AG270" i="2" s="1"/>
  <c r="AG286" i="2"/>
  <c r="EB244" i="2"/>
  <c r="EB248" i="2" s="1"/>
  <c r="EB255" i="2" s="1"/>
  <c r="EB256" i="2" s="1"/>
  <c r="AZ286" i="2"/>
  <c r="AZ261" i="2"/>
  <c r="AZ267" i="2" s="1"/>
  <c r="AZ270" i="2" s="1"/>
  <c r="EW322" i="2"/>
  <c r="EW287" i="2"/>
  <c r="EW278" i="2"/>
  <c r="EW282" i="2" s="1"/>
  <c r="DB256" i="2"/>
  <c r="CD293" i="2"/>
  <c r="CD289" i="2"/>
  <c r="CD296" i="2" s="1"/>
  <c r="CD299" i="2" s="1"/>
  <c r="CD80" i="2"/>
  <c r="CD334" i="2"/>
  <c r="CD333" i="2" s="1"/>
  <c r="R256" i="2"/>
  <c r="BT322" i="2"/>
  <c r="BT287" i="2"/>
  <c r="BT272" i="2"/>
  <c r="BT278" i="2"/>
  <c r="BT282" i="2" s="1"/>
  <c r="AX286" i="2"/>
  <c r="AX261" i="2"/>
  <c r="AX267" i="2" s="1"/>
  <c r="AX270" i="2" s="1"/>
  <c r="EP322" i="2"/>
  <c r="EP287" i="2"/>
  <c r="EP278" i="2"/>
  <c r="EP282" i="2" s="1"/>
  <c r="FR299" i="2"/>
  <c r="FR293" i="2"/>
  <c r="FR289" i="2"/>
  <c r="FR296" i="2" s="1"/>
  <c r="FR80" i="2"/>
  <c r="FR334" i="2"/>
  <c r="FR333" i="2" s="1"/>
  <c r="EL244" i="2"/>
  <c r="EL248" i="2" s="1"/>
  <c r="EL255" i="2" s="1"/>
  <c r="DZ254" i="2"/>
  <c r="DZ234" i="2"/>
  <c r="DZ242" i="2"/>
  <c r="DZ243" i="2"/>
  <c r="DZ240" i="2"/>
  <c r="ED286" i="2"/>
  <c r="ED261" i="2"/>
  <c r="ED267" i="2" s="1"/>
  <c r="ED270" i="2" s="1"/>
  <c r="E234" i="2"/>
  <c r="E254" i="2"/>
  <c r="E256" i="2" s="1"/>
  <c r="E242" i="2"/>
  <c r="E240" i="2"/>
  <c r="E244" i="2" s="1"/>
  <c r="E248" i="2" s="1"/>
  <c r="E255" i="2" s="1"/>
  <c r="E243" i="2"/>
  <c r="DA302" i="2"/>
  <c r="DA316" i="2" s="1"/>
  <c r="AU300" i="2"/>
  <c r="AU314" i="2" s="1"/>
  <c r="AU295" i="2"/>
  <c r="AK286" i="2"/>
  <c r="AK261" i="2"/>
  <c r="AK267" i="2" s="1"/>
  <c r="AK270" i="2" s="1"/>
  <c r="Q286" i="2"/>
  <c r="Q261" i="2"/>
  <c r="Q267" i="2" s="1"/>
  <c r="Q270" i="2" s="1"/>
  <c r="AO322" i="2"/>
  <c r="AO287" i="2"/>
  <c r="AO278" i="2"/>
  <c r="AO282" i="2" s="1"/>
  <c r="AO272" i="2"/>
  <c r="EW289" i="2"/>
  <c r="EW296" i="2" s="1"/>
  <c r="EW299" i="2" s="1"/>
  <c r="EW293" i="2"/>
  <c r="EW80" i="2"/>
  <c r="EW334" i="2"/>
  <c r="EW333" i="2" s="1"/>
  <c r="CX322" i="2"/>
  <c r="CX287" i="2"/>
  <c r="CX278" i="2"/>
  <c r="CX282" i="2" s="1"/>
  <c r="BG244" i="2"/>
  <c r="BG248" i="2" s="1"/>
  <c r="BG255" i="2" s="1"/>
  <c r="DX293" i="2"/>
  <c r="DX80" i="2"/>
  <c r="DX334" i="2"/>
  <c r="DX333" i="2" s="1"/>
  <c r="BT293" i="2"/>
  <c r="BT289" i="2"/>
  <c r="BT296" i="2" s="1"/>
  <c r="BT299" i="2"/>
  <c r="BT80" i="2"/>
  <c r="BT334" i="2"/>
  <c r="BT333" i="2" s="1"/>
  <c r="ET286" i="2"/>
  <c r="ET261" i="2"/>
  <c r="ET267" i="2" s="1"/>
  <c r="ET270" i="2" s="1"/>
  <c r="EP293" i="2"/>
  <c r="EP80" i="2"/>
  <c r="EP334" i="2"/>
  <c r="EP333" i="2" s="1"/>
  <c r="FS293" i="2"/>
  <c r="FS289" i="2"/>
  <c r="FS296" i="2" s="1"/>
  <c r="FS299" i="2"/>
  <c r="FS80" i="2"/>
  <c r="FS334" i="2"/>
  <c r="FS333" i="2" s="1"/>
  <c r="BC244" i="2"/>
  <c r="BC248" i="2" s="1"/>
  <c r="BC255" i="2" s="1"/>
  <c r="BC256" i="2" s="1"/>
  <c r="FX256" i="2"/>
  <c r="BK286" i="2"/>
  <c r="BK261" i="2"/>
  <c r="BK267" i="2" s="1"/>
  <c r="BK270" i="2" s="1"/>
  <c r="AA286" i="2"/>
  <c r="AA261" i="2"/>
  <c r="AA267" i="2" s="1"/>
  <c r="AA270" i="2" s="1"/>
  <c r="BN244" i="2"/>
  <c r="BN248" i="2" s="1"/>
  <c r="BN255" i="2" s="1"/>
  <c r="BN256" i="2" s="1"/>
  <c r="AO293" i="2"/>
  <c r="AO289" i="2"/>
  <c r="AO296" i="2" s="1"/>
  <c r="AO299" i="2" s="1"/>
  <c r="AO80" i="2"/>
  <c r="EJ322" i="2"/>
  <c r="EJ287" i="2"/>
  <c r="EJ278" i="2"/>
  <c r="EJ282" i="2" s="1"/>
  <c r="BI286" i="2"/>
  <c r="BI261" i="2"/>
  <c r="BI267" i="2" s="1"/>
  <c r="BI270" i="2" s="1"/>
  <c r="AP322" i="2"/>
  <c r="AP287" i="2"/>
  <c r="AP278" i="2"/>
  <c r="AP282" i="2" s="1"/>
  <c r="CX293" i="2"/>
  <c r="CX80" i="2"/>
  <c r="DY313" i="2"/>
  <c r="DY302" i="2"/>
  <c r="DY308" i="2"/>
  <c r="DY311" i="2" s="1"/>
  <c r="DY305" i="2"/>
  <c r="DX322" i="2"/>
  <c r="DX287" i="2"/>
  <c r="DX278" i="2"/>
  <c r="DX282" i="2" s="1"/>
  <c r="J286" i="2"/>
  <c r="J261" i="2"/>
  <c r="J267" i="2" s="1"/>
  <c r="J270" i="2" s="1"/>
  <c r="CS322" i="2"/>
  <c r="CS287" i="2"/>
  <c r="CS278" i="2"/>
  <c r="CS282" i="2" s="1"/>
  <c r="EL256" i="2"/>
  <c r="FS322" i="2"/>
  <c r="FS287" i="2"/>
  <c r="FS278" i="2"/>
  <c r="FS282" i="2" s="1"/>
  <c r="I286" i="2"/>
  <c r="I261" i="2"/>
  <c r="I267" i="2" s="1"/>
  <c r="I270" i="2" s="1"/>
  <c r="EX244" i="2"/>
  <c r="EX248" i="2" s="1"/>
  <c r="EX255" i="2" s="1"/>
  <c r="EX256" i="2" s="1"/>
  <c r="AJ286" i="2"/>
  <c r="AJ261" i="2"/>
  <c r="AJ267" i="2" s="1"/>
  <c r="AJ270" i="2" s="1"/>
  <c r="N286" i="2"/>
  <c r="N261" i="2"/>
  <c r="N267" i="2" s="1"/>
  <c r="N270" i="2" s="1"/>
  <c r="EM254" i="2"/>
  <c r="EM234" i="2"/>
  <c r="EM242" i="2"/>
  <c r="EM243" i="2"/>
  <c r="EM240" i="2"/>
  <c r="EJ293" i="2"/>
  <c r="EJ289" i="2"/>
  <c r="EJ296" i="2" s="1"/>
  <c r="EJ299" i="2" s="1"/>
  <c r="EJ80" i="2"/>
  <c r="BO261" i="2"/>
  <c r="BO267" i="2" s="1"/>
  <c r="BO270" i="2" s="1"/>
  <c r="BO286" i="2"/>
  <c r="AP293" i="2"/>
  <c r="AP80" i="2"/>
  <c r="X286" i="2"/>
  <c r="X261" i="2"/>
  <c r="X267" i="2" s="1"/>
  <c r="X270" i="2" s="1"/>
  <c r="CL286" i="2"/>
  <c r="CL261" i="2"/>
  <c r="CL267" i="2" s="1"/>
  <c r="CL270" i="2" s="1"/>
  <c r="D286" i="2"/>
  <c r="D261" i="2"/>
  <c r="D267" i="2" s="1"/>
  <c r="D270" i="2" s="1"/>
  <c r="DC322" i="2"/>
  <c r="DC287" i="2"/>
  <c r="DC289" i="2" s="1"/>
  <c r="DC296" i="2" s="1"/>
  <c r="DC299" i="2" s="1"/>
  <c r="DC278" i="2"/>
  <c r="DC282" i="2" s="1"/>
  <c r="K286" i="2"/>
  <c r="K261" i="2"/>
  <c r="K267" i="2" s="1"/>
  <c r="K270" i="2" s="1"/>
  <c r="CV322" i="2"/>
  <c r="CV287" i="2"/>
  <c r="CV278" i="2"/>
  <c r="CV282" i="2" s="1"/>
  <c r="AI254" i="2"/>
  <c r="AI256" i="2" s="1"/>
  <c r="AI234" i="2"/>
  <c r="AI243" i="2"/>
  <c r="AI240" i="2"/>
  <c r="AI244" i="2" s="1"/>
  <c r="AI248" i="2" s="1"/>
  <c r="AI255" i="2" s="1"/>
  <c r="AI242" i="2"/>
  <c r="EC322" i="2"/>
  <c r="EC287" i="2"/>
  <c r="EC278" i="2"/>
  <c r="EC282" i="2" s="1"/>
  <c r="EC272" i="2"/>
  <c r="EK286" i="2"/>
  <c r="EK261" i="2"/>
  <c r="EK267" i="2" s="1"/>
  <c r="EK270" i="2" s="1"/>
  <c r="CS299" i="2"/>
  <c r="CS293" i="2"/>
  <c r="CS289" i="2"/>
  <c r="CS296" i="2" s="1"/>
  <c r="CS80" i="2"/>
  <c r="CS334" i="2"/>
  <c r="CS333" i="2" s="1"/>
  <c r="AC286" i="2"/>
  <c r="AC261" i="2"/>
  <c r="AC267" i="2" s="1"/>
  <c r="AC270" i="2" s="1"/>
  <c r="BA286" i="2"/>
  <c r="BA261" i="2"/>
  <c r="BA267" i="2" s="1"/>
  <c r="BA270" i="2" s="1"/>
  <c r="FB286" i="2"/>
  <c r="FB261" i="2"/>
  <c r="FB267" i="2" s="1"/>
  <c r="FB270" i="2" s="1"/>
  <c r="EH286" i="2"/>
  <c r="EH261" i="2"/>
  <c r="EH267" i="2" s="1"/>
  <c r="EH270" i="2" s="1"/>
  <c r="Y293" i="2"/>
  <c r="Y80" i="2"/>
  <c r="Y334" i="2"/>
  <c r="Y333" i="2" s="1"/>
  <c r="DE289" i="2"/>
  <c r="DE296" i="2" s="1"/>
  <c r="DE299" i="2" s="1"/>
  <c r="BS244" i="2"/>
  <c r="BS248" i="2" s="1"/>
  <c r="BS255" i="2" s="1"/>
  <c r="BS256" i="2" s="1"/>
  <c r="FV244" i="2"/>
  <c r="FV248" i="2" s="1"/>
  <c r="FV255" i="2" s="1"/>
  <c r="FV256" i="2" s="1"/>
  <c r="FU286" i="2"/>
  <c r="FU261" i="2"/>
  <c r="FU267" i="2" s="1"/>
  <c r="FU270" i="2" s="1"/>
  <c r="BG256" i="2"/>
  <c r="AU323" i="2"/>
  <c r="AU330" i="2" s="1"/>
  <c r="AU291" i="2"/>
  <c r="AU297" i="2" s="1"/>
  <c r="DC293" i="2"/>
  <c r="DC80" i="2"/>
  <c r="DC334" i="2"/>
  <c r="DC333" i="2" s="1"/>
  <c r="Z322" i="2"/>
  <c r="Z287" i="2"/>
  <c r="Z278" i="2"/>
  <c r="Z282" i="2" s="1"/>
  <c r="Z272" i="2"/>
  <c r="CV293" i="2"/>
  <c r="CV80" i="2"/>
  <c r="CV334" i="2"/>
  <c r="CV333" i="2" s="1"/>
  <c r="EC299" i="2"/>
  <c r="EC289" i="2"/>
  <c r="EC296" i="2" s="1"/>
  <c r="EC293" i="2"/>
  <c r="EC80" i="2"/>
  <c r="EC334" i="2"/>
  <c r="EC333" i="2" s="1"/>
  <c r="BJ286" i="2"/>
  <c r="BJ261" i="2"/>
  <c r="BJ267" i="2" s="1"/>
  <c r="BJ270" i="2" s="1"/>
  <c r="CQ286" i="2"/>
  <c r="CQ261" i="2"/>
  <c r="CQ267" i="2" s="1"/>
  <c r="CQ270" i="2" s="1"/>
  <c r="L286" i="2"/>
  <c r="L261" i="2"/>
  <c r="L267" i="2" s="1"/>
  <c r="L270" i="2" s="1"/>
  <c r="S261" i="2"/>
  <c r="S267" i="2" s="1"/>
  <c r="S270" i="2" s="1"/>
  <c r="S286" i="2"/>
  <c r="FT261" i="2"/>
  <c r="FT267" i="2" s="1"/>
  <c r="FT286" i="2"/>
  <c r="BV286" i="2"/>
  <c r="BV261" i="2"/>
  <c r="BV267" i="2" s="1"/>
  <c r="BV270" i="2" s="1"/>
  <c r="W293" i="2"/>
  <c r="W289" i="2"/>
  <c r="W296" i="2" s="1"/>
  <c r="W299" i="2"/>
  <c r="W80" i="2"/>
  <c r="W334" i="2"/>
  <c r="W333" i="2" s="1"/>
  <c r="AB286" i="2"/>
  <c r="AB261" i="2"/>
  <c r="AB267" i="2" s="1"/>
  <c r="AB270" i="2" s="1"/>
  <c r="FW254" i="2"/>
  <c r="FW234" i="2"/>
  <c r="FW240" i="2"/>
  <c r="FW243" i="2"/>
  <c r="FW242" i="2"/>
  <c r="CO286" i="2"/>
  <c r="CO261" i="2"/>
  <c r="CO267" i="2" s="1"/>
  <c r="CO270" i="2" s="1"/>
  <c r="DS286" i="2"/>
  <c r="DS261" i="2"/>
  <c r="DS267" i="2" s="1"/>
  <c r="DS270" i="2" s="1"/>
  <c r="CF286" i="2"/>
  <c r="CF261" i="2"/>
  <c r="CF267" i="2" s="1"/>
  <c r="CF270" i="2" s="1"/>
  <c r="W322" i="2"/>
  <c r="W287" i="2"/>
  <c r="W278" i="2"/>
  <c r="W282" i="2" s="1"/>
  <c r="BW254" i="2"/>
  <c r="BW234" i="2"/>
  <c r="BW240" i="2"/>
  <c r="BW243" i="2"/>
  <c r="BW242" i="2"/>
  <c r="AT286" i="2"/>
  <c r="AT261" i="2"/>
  <c r="AT267" i="2" s="1"/>
  <c r="AT270" i="2" s="1"/>
  <c r="AH322" i="2"/>
  <c r="AH287" i="2"/>
  <c r="AH289" i="2" s="1"/>
  <c r="AH296" i="2" s="1"/>
  <c r="AH299" i="2" s="1"/>
  <c r="AH272" i="2"/>
  <c r="AH278" i="2"/>
  <c r="AH282" i="2" s="1"/>
  <c r="O286" i="2"/>
  <c r="O261" i="2"/>
  <c r="O267" i="2" s="1"/>
  <c r="O270" i="2" s="1"/>
  <c r="Z293" i="2"/>
  <c r="Z289" i="2"/>
  <c r="Z296" i="2" s="1"/>
  <c r="Z299" i="2" s="1"/>
  <c r="Z80" i="2"/>
  <c r="Z334" i="2"/>
  <c r="Z333" i="2" s="1"/>
  <c r="Y322" i="2"/>
  <c r="Y287" i="2"/>
  <c r="Y278" i="2"/>
  <c r="Y282" i="2" s="1"/>
  <c r="Y272" i="2"/>
  <c r="EG286" i="2"/>
  <c r="EG261" i="2"/>
  <c r="EG267" i="2" s="1"/>
  <c r="EG270" i="2" s="1"/>
  <c r="DQ286" i="2"/>
  <c r="DQ261" i="2"/>
  <c r="DQ267" i="2" s="1"/>
  <c r="DQ270" i="2" s="1"/>
  <c r="EN244" i="2"/>
  <c r="EN248" i="2" s="1"/>
  <c r="EN255" i="2" s="1"/>
  <c r="EN256" i="2" s="1"/>
  <c r="DL261" i="2"/>
  <c r="DL267" i="2" s="1"/>
  <c r="DL270" i="2" s="1"/>
  <c r="DL286" i="2"/>
  <c r="CU244" i="2"/>
  <c r="CU248" i="2" s="1"/>
  <c r="CU255" i="2" s="1"/>
  <c r="CU256" i="2" s="1"/>
  <c r="BP261" i="2"/>
  <c r="BP267" i="2" s="1"/>
  <c r="BP270" i="2" s="1"/>
  <c r="BP286" i="2"/>
  <c r="FK254" i="2"/>
  <c r="FK234" i="2"/>
  <c r="FK243" i="2"/>
  <c r="FK240" i="2"/>
  <c r="FK244" i="2" s="1"/>
  <c r="FK248" i="2" s="1"/>
  <c r="FK255" i="2" s="1"/>
  <c r="FK242" i="2"/>
  <c r="BQ308" i="2" l="1"/>
  <c r="BQ311" i="2" s="1"/>
  <c r="BQ313" i="2" s="1"/>
  <c r="BQ305" i="2"/>
  <c r="AO308" i="2"/>
  <c r="AO311" i="2" s="1"/>
  <c r="AO313" i="2" s="1"/>
  <c r="AO305" i="2"/>
  <c r="EB286" i="2"/>
  <c r="EB261" i="2"/>
  <c r="EB267" i="2" s="1"/>
  <c r="EB270" i="2" s="1"/>
  <c r="EN286" i="2"/>
  <c r="EN261" i="2"/>
  <c r="EN267" i="2" s="1"/>
  <c r="EN270" i="2" s="1"/>
  <c r="V308" i="2"/>
  <c r="V311" i="2" s="1"/>
  <c r="V313" i="2" s="1"/>
  <c r="V305" i="2"/>
  <c r="BN286" i="2"/>
  <c r="BN261" i="2"/>
  <c r="BN267" i="2" s="1"/>
  <c r="BN270" i="2" s="1"/>
  <c r="BU305" i="2"/>
  <c r="BU308" i="2"/>
  <c r="BU311" i="2" s="1"/>
  <c r="BU313" i="2" s="1"/>
  <c r="ER308" i="2"/>
  <c r="ER311" i="2" s="1"/>
  <c r="ER313" i="2" s="1"/>
  <c r="ER305" i="2"/>
  <c r="AH305" i="2"/>
  <c r="AH308" i="2"/>
  <c r="AH311" i="2" s="1"/>
  <c r="AH313" i="2" s="1"/>
  <c r="CD308" i="2"/>
  <c r="CD311" i="2" s="1"/>
  <c r="CD313" i="2" s="1"/>
  <c r="CD305" i="2"/>
  <c r="FV286" i="2"/>
  <c r="FV261" i="2"/>
  <c r="FV267" i="2" s="1"/>
  <c r="FV270" i="2" s="1"/>
  <c r="DC308" i="2"/>
  <c r="DC311" i="2" s="1"/>
  <c r="DC313" i="2" s="1"/>
  <c r="DC305" i="2"/>
  <c r="EX286" i="2"/>
  <c r="EX261" i="2"/>
  <c r="EX267" i="2" s="1"/>
  <c r="EX270" i="2" s="1"/>
  <c r="CK308" i="2"/>
  <c r="CK311" i="2" s="1"/>
  <c r="CK313" i="2" s="1"/>
  <c r="CK305" i="2"/>
  <c r="BS286" i="2"/>
  <c r="BS261" i="2"/>
  <c r="BS267" i="2" s="1"/>
  <c r="BS270" i="2" s="1"/>
  <c r="EJ308" i="2"/>
  <c r="EJ311" i="2" s="1"/>
  <c r="EJ313" i="2" s="1"/>
  <c r="EJ305" i="2"/>
  <c r="DP286" i="2"/>
  <c r="DP261" i="2"/>
  <c r="DP267" i="2" s="1"/>
  <c r="DP270" i="2" s="1"/>
  <c r="FL308" i="2"/>
  <c r="FL311" i="2" s="1"/>
  <c r="FL313" i="2" s="1"/>
  <c r="FL305" i="2"/>
  <c r="AQ308" i="2"/>
  <c r="AQ311" i="2" s="1"/>
  <c r="AQ313" i="2" s="1"/>
  <c r="AQ305" i="2"/>
  <c r="Z308" i="2"/>
  <c r="Z311" i="2" s="1"/>
  <c r="Z313" i="2" s="1"/>
  <c r="Z305" i="2"/>
  <c r="EW308" i="2"/>
  <c r="EW311" i="2" s="1"/>
  <c r="EW313" i="2"/>
  <c r="EW305" i="2"/>
  <c r="CU286" i="2"/>
  <c r="CU261" i="2"/>
  <c r="CU267" i="2" s="1"/>
  <c r="CU270" i="2" s="1"/>
  <c r="BC261" i="2"/>
  <c r="BC267" i="2" s="1"/>
  <c r="BC270" i="2" s="1"/>
  <c r="BC286" i="2"/>
  <c r="BY293" i="2"/>
  <c r="BY80" i="2"/>
  <c r="BY334" i="2"/>
  <c r="AW323" i="2"/>
  <c r="AW291" i="2"/>
  <c r="AW297" i="2" s="1"/>
  <c r="BW244" i="2"/>
  <c r="BW248" i="2" s="1"/>
  <c r="BW255" i="2" s="1"/>
  <c r="CO293" i="2"/>
  <c r="CO80" i="2"/>
  <c r="CO334" i="2"/>
  <c r="CO333" i="2" s="1"/>
  <c r="BJ293" i="2"/>
  <c r="BJ80" i="2"/>
  <c r="BJ334" i="2"/>
  <c r="BJ333" i="2" s="1"/>
  <c r="Z323" i="2"/>
  <c r="Z291" i="2"/>
  <c r="Z297" i="2" s="1"/>
  <c r="FU293" i="2"/>
  <c r="FU80" i="2"/>
  <c r="FB322" i="2"/>
  <c r="FB287" i="2"/>
  <c r="FB278" i="2"/>
  <c r="FB282" i="2" s="1"/>
  <c r="EK322" i="2"/>
  <c r="EK287" i="2"/>
  <c r="EK278" i="2"/>
  <c r="EK282" i="2" s="1"/>
  <c r="CV272" i="2"/>
  <c r="CL293" i="2"/>
  <c r="CL80" i="2"/>
  <c r="CL334" i="2"/>
  <c r="CL333" i="2" s="1"/>
  <c r="I293" i="2"/>
  <c r="I80" i="2"/>
  <c r="DX323" i="2"/>
  <c r="DX291" i="2"/>
  <c r="DX297" i="2" s="1"/>
  <c r="AP323" i="2"/>
  <c r="AP291" i="2"/>
  <c r="AP297" i="2" s="1"/>
  <c r="FS308" i="2"/>
  <c r="FS311" i="2" s="1"/>
  <c r="FS313" i="2" s="1"/>
  <c r="FS305" i="2"/>
  <c r="BT308" i="2"/>
  <c r="BT311" i="2" s="1"/>
  <c r="BT313" i="2" s="1"/>
  <c r="BT305" i="2"/>
  <c r="Q293" i="2"/>
  <c r="Q289" i="2"/>
  <c r="Q296" i="2" s="1"/>
  <c r="Q299" i="2" s="1"/>
  <c r="Q80" i="2"/>
  <c r="ED293" i="2"/>
  <c r="ED80" i="2"/>
  <c r="ED334" i="2"/>
  <c r="ED333" i="2" s="1"/>
  <c r="EP323" i="2"/>
  <c r="EP291" i="2"/>
  <c r="EP297" i="2" s="1"/>
  <c r="AG289" i="2"/>
  <c r="AG296" i="2" s="1"/>
  <c r="AG299" i="2" s="1"/>
  <c r="AG293" i="2"/>
  <c r="AG80" i="2"/>
  <c r="AG334" i="2"/>
  <c r="AG333" i="2" s="1"/>
  <c r="CZ293" i="2"/>
  <c r="CZ80" i="2"/>
  <c r="DD293" i="2"/>
  <c r="DD80" i="2"/>
  <c r="DD334" i="2"/>
  <c r="DD333" i="2" s="1"/>
  <c r="EQ322" i="2"/>
  <c r="EQ287" i="2"/>
  <c r="EQ278" i="2"/>
  <c r="EQ282" i="2" s="1"/>
  <c r="DK322" i="2"/>
  <c r="DK287" i="2"/>
  <c r="DK278" i="2"/>
  <c r="DK282" i="2" s="1"/>
  <c r="DG322" i="2"/>
  <c r="DG287" i="2"/>
  <c r="DG278" i="2"/>
  <c r="DG282" i="2" s="1"/>
  <c r="DG272" i="2"/>
  <c r="BU272" i="2"/>
  <c r="AW272" i="2"/>
  <c r="CE289" i="2"/>
  <c r="CE296" i="2" s="1"/>
  <c r="CE299" i="2" s="1"/>
  <c r="CE293" i="2"/>
  <c r="CE80" i="2"/>
  <c r="CE334" i="2"/>
  <c r="CE333" i="2" s="1"/>
  <c r="BR293" i="2"/>
  <c r="BR80" i="2"/>
  <c r="BR334" i="2"/>
  <c r="BR333" i="2" s="1"/>
  <c r="DW322" i="2"/>
  <c r="DW287" i="2"/>
  <c r="DW278" i="2"/>
  <c r="DW282" i="2" s="1"/>
  <c r="DW272" i="2"/>
  <c r="DR293" i="2"/>
  <c r="DR80" i="2"/>
  <c r="CY322" i="2"/>
  <c r="CY287" i="2"/>
  <c r="CY278" i="2"/>
  <c r="CY282" i="2" s="1"/>
  <c r="EU293" i="2"/>
  <c r="EU289" i="2"/>
  <c r="EU296" i="2" s="1"/>
  <c r="EU299" i="2" s="1"/>
  <c r="EU80" i="2"/>
  <c r="EH293" i="2"/>
  <c r="EH80" i="2"/>
  <c r="EH334" i="2"/>
  <c r="EH333" i="2" s="1"/>
  <c r="Q322" i="2"/>
  <c r="Q272" i="2"/>
  <c r="Q278" i="2"/>
  <c r="Q282" i="2" s="1"/>
  <c r="Q287" i="2"/>
  <c r="EF244" i="2"/>
  <c r="EF248" i="2" s="1"/>
  <c r="EF255" i="2" s="1"/>
  <c r="CE322" i="2"/>
  <c r="CE287" i="2"/>
  <c r="CE278" i="2"/>
  <c r="CE282" i="2" s="1"/>
  <c r="DQ322" i="2"/>
  <c r="DQ287" i="2"/>
  <c r="DQ278" i="2"/>
  <c r="DQ282" i="2" s="1"/>
  <c r="BV322" i="2"/>
  <c r="BV287" i="2"/>
  <c r="BV278" i="2"/>
  <c r="BV282" i="2" s="1"/>
  <c r="Z300" i="2"/>
  <c r="Z314" i="2" s="1"/>
  <c r="Z295" i="2"/>
  <c r="FB293" i="2"/>
  <c r="FB289" i="2"/>
  <c r="FB296" i="2" s="1"/>
  <c r="FB299" i="2" s="1"/>
  <c r="FB80" i="2"/>
  <c r="FB334" i="2"/>
  <c r="FB333" i="2" s="1"/>
  <c r="EK289" i="2"/>
  <c r="EK296" i="2" s="1"/>
  <c r="EK299" i="2" s="1"/>
  <c r="EK293" i="2"/>
  <c r="EK80" i="2"/>
  <c r="EK334" i="2"/>
  <c r="EK333" i="2" s="1"/>
  <c r="CV300" i="2"/>
  <c r="CV314" i="2" s="1"/>
  <c r="X322" i="2"/>
  <c r="X287" i="2"/>
  <c r="X278" i="2"/>
  <c r="X282" i="2" s="1"/>
  <c r="EM244" i="2"/>
  <c r="EM248" i="2" s="1"/>
  <c r="EM255" i="2" s="1"/>
  <c r="FS272" i="2"/>
  <c r="DX272" i="2"/>
  <c r="AP272" i="2"/>
  <c r="AK322" i="2"/>
  <c r="AK287" i="2"/>
  <c r="AK272" i="2"/>
  <c r="AK278" i="2"/>
  <c r="AK282" i="2" s="1"/>
  <c r="DZ244" i="2"/>
  <c r="DZ248" i="2" s="1"/>
  <c r="DZ255" i="2" s="1"/>
  <c r="EP272" i="2"/>
  <c r="AG322" i="2"/>
  <c r="AG287" i="2"/>
  <c r="AG272" i="2"/>
  <c r="AG278" i="2"/>
  <c r="AG282" i="2" s="1"/>
  <c r="CZ322" i="2"/>
  <c r="CZ287" i="2"/>
  <c r="CZ272" i="2"/>
  <c r="CZ278" i="2"/>
  <c r="CZ282" i="2" s="1"/>
  <c r="AN322" i="2"/>
  <c r="AN287" i="2"/>
  <c r="AN278" i="2"/>
  <c r="AN282" i="2" s="1"/>
  <c r="CJ322" i="2"/>
  <c r="CJ287" i="2"/>
  <c r="CJ278" i="2"/>
  <c r="CJ282" i="2" s="1"/>
  <c r="EF256" i="2"/>
  <c r="AY322" i="2"/>
  <c r="AY287" i="2"/>
  <c r="AY278" i="2"/>
  <c r="AY282" i="2" s="1"/>
  <c r="BQ272" i="2"/>
  <c r="EQ293" i="2"/>
  <c r="EQ80" i="2"/>
  <c r="EQ334" i="2"/>
  <c r="EQ333" i="2" s="1"/>
  <c r="CG322" i="2"/>
  <c r="CG287" i="2"/>
  <c r="CG278" i="2"/>
  <c r="CG282" i="2" s="1"/>
  <c r="AQ323" i="2"/>
  <c r="AQ291" i="2"/>
  <c r="AQ297" i="2" s="1"/>
  <c r="DG293" i="2"/>
  <c r="DG80" i="2"/>
  <c r="DG334" i="2"/>
  <c r="DG333" i="2" s="1"/>
  <c r="BU295" i="2"/>
  <c r="BU300" i="2"/>
  <c r="BU314" i="2" s="1"/>
  <c r="AW300" i="2"/>
  <c r="AW314" i="2" s="1"/>
  <c r="AW295" i="2"/>
  <c r="CR256" i="2"/>
  <c r="FG293" i="2"/>
  <c r="FG80" i="2"/>
  <c r="FG334" i="2"/>
  <c r="FG333" i="2" s="1"/>
  <c r="CN322" i="2"/>
  <c r="CN287" i="2"/>
  <c r="CN278" i="2"/>
  <c r="CN282" i="2" s="1"/>
  <c r="BL322" i="2"/>
  <c r="BL287" i="2"/>
  <c r="BL278" i="2"/>
  <c r="BL282" i="2" s="1"/>
  <c r="AD322" i="2"/>
  <c r="AD287" i="2"/>
  <c r="AD272" i="2"/>
  <c r="AD278" i="2"/>
  <c r="AD282" i="2" s="1"/>
  <c r="BE322" i="2"/>
  <c r="BE287" i="2"/>
  <c r="BE272" i="2"/>
  <c r="BE278" i="2"/>
  <c r="BE282" i="2" s="1"/>
  <c r="EU322" i="2"/>
  <c r="EU287" i="2"/>
  <c r="EU278" i="2"/>
  <c r="EU282" i="2" s="1"/>
  <c r="D293" i="2"/>
  <c r="D80" i="2"/>
  <c r="R286" i="2"/>
  <c r="R261" i="2"/>
  <c r="R267" i="2" s="1"/>
  <c r="R270" i="2" s="1"/>
  <c r="DM293" i="2"/>
  <c r="DM80" i="2"/>
  <c r="DM334" i="2"/>
  <c r="DM333" i="2" s="1"/>
  <c r="BX293" i="2"/>
  <c r="BX80" i="2"/>
  <c r="BX334" i="2"/>
  <c r="BX333" i="2" s="1"/>
  <c r="CV323" i="2"/>
  <c r="CV291" i="2"/>
  <c r="CV297" i="2" s="1"/>
  <c r="DK293" i="2"/>
  <c r="DK289" i="2"/>
  <c r="DK296" i="2" s="1"/>
  <c r="DK299" i="2" s="1"/>
  <c r="DK80" i="2"/>
  <c r="FD244" i="2"/>
  <c r="FD248" i="2" s="1"/>
  <c r="FD255" i="2" s="1"/>
  <c r="FD256" i="2" s="1"/>
  <c r="DQ293" i="2"/>
  <c r="DQ80" i="2"/>
  <c r="DQ334" i="2"/>
  <c r="DQ333" i="2" s="1"/>
  <c r="O322" i="2"/>
  <c r="O287" i="2"/>
  <c r="O278" i="2"/>
  <c r="O282" i="2" s="1"/>
  <c r="BW256" i="2"/>
  <c r="BV293" i="2"/>
  <c r="BV289" i="2"/>
  <c r="BV296" i="2" s="1"/>
  <c r="BV299" i="2" s="1"/>
  <c r="BV80" i="2"/>
  <c r="BV334" i="2"/>
  <c r="BV333" i="2" s="1"/>
  <c r="Z330" i="2"/>
  <c r="BA322" i="2"/>
  <c r="BA287" i="2"/>
  <c r="BA278" i="2"/>
  <c r="BA282" i="2" s="1"/>
  <c r="BA272" i="2"/>
  <c r="CV330" i="2"/>
  <c r="X293" i="2"/>
  <c r="X289" i="2"/>
  <c r="X296" i="2" s="1"/>
  <c r="X299" i="2" s="1"/>
  <c r="X80" i="2"/>
  <c r="X334" i="2"/>
  <c r="X333" i="2" s="1"/>
  <c r="FS323" i="2"/>
  <c r="FS291" i="2"/>
  <c r="DX300" i="2"/>
  <c r="DX314" i="2" s="1"/>
  <c r="AP300" i="2"/>
  <c r="AP314" i="2" s="1"/>
  <c r="AK289" i="2"/>
  <c r="AK296" i="2" s="1"/>
  <c r="AK299" i="2"/>
  <c r="AK293" i="2"/>
  <c r="AK80" i="2"/>
  <c r="AK334" i="2"/>
  <c r="AK333" i="2" s="1"/>
  <c r="EP300" i="2"/>
  <c r="EP314" i="2" s="1"/>
  <c r="FP322" i="2"/>
  <c r="FP287" i="2"/>
  <c r="FP278" i="2"/>
  <c r="FP282" i="2" s="1"/>
  <c r="FR323" i="2"/>
  <c r="FR291" i="2"/>
  <c r="FR297" i="2" s="1"/>
  <c r="AN293" i="2"/>
  <c r="AN289" i="2"/>
  <c r="AN296" i="2" s="1"/>
  <c r="AN299" i="2" s="1"/>
  <c r="AN80" i="2"/>
  <c r="AN334" i="2"/>
  <c r="AN333" i="2" s="1"/>
  <c r="CJ293" i="2"/>
  <c r="CJ289" i="2"/>
  <c r="CJ296" i="2" s="1"/>
  <c r="CJ299" i="2" s="1"/>
  <c r="CJ80" i="2"/>
  <c r="C195" i="2"/>
  <c r="AY293" i="2"/>
  <c r="AY80" i="2"/>
  <c r="AY334" i="2"/>
  <c r="AY333" i="2" s="1"/>
  <c r="BQ323" i="2"/>
  <c r="BQ291" i="2"/>
  <c r="BQ297" i="2" s="1"/>
  <c r="CG293" i="2"/>
  <c r="CG80" i="2"/>
  <c r="CG334" i="2"/>
  <c r="CG333" i="2" s="1"/>
  <c r="FO322" i="2"/>
  <c r="FO287" i="2"/>
  <c r="FO278" i="2"/>
  <c r="FO282" i="2" s="1"/>
  <c r="FO272" i="2"/>
  <c r="AW330" i="2"/>
  <c r="FG322" i="2"/>
  <c r="FG287" i="2"/>
  <c r="FG278" i="2"/>
  <c r="FG282" i="2" s="1"/>
  <c r="FG272" i="2"/>
  <c r="CN293" i="2"/>
  <c r="CN289" i="2"/>
  <c r="CN296" i="2" s="1"/>
  <c r="CN299" i="2" s="1"/>
  <c r="CN80" i="2"/>
  <c r="CN334" i="2"/>
  <c r="CN333" i="2" s="1"/>
  <c r="BL299" i="2"/>
  <c r="BL289" i="2"/>
  <c r="BL296" i="2" s="1"/>
  <c r="BL293" i="2"/>
  <c r="BL80" i="2"/>
  <c r="BL334" i="2"/>
  <c r="BL333" i="2" s="1"/>
  <c r="AD293" i="2"/>
  <c r="AD289" i="2"/>
  <c r="AD296" i="2" s="1"/>
  <c r="AD299" i="2" s="1"/>
  <c r="AD80" i="2"/>
  <c r="AD334" i="2"/>
  <c r="AD333" i="2" s="1"/>
  <c r="BE289" i="2"/>
  <c r="BE296" i="2" s="1"/>
  <c r="BE299" i="2" s="1"/>
  <c r="BE293" i="2"/>
  <c r="BE80" i="2"/>
  <c r="BE334" i="2"/>
  <c r="BE333" i="2" s="1"/>
  <c r="T293" i="2"/>
  <c r="T80" i="2"/>
  <c r="T334" i="2"/>
  <c r="T333" i="2" s="1"/>
  <c r="EV293" i="2"/>
  <c r="EV80" i="2"/>
  <c r="EV334" i="2"/>
  <c r="EV333" i="2" s="1"/>
  <c r="EA293" i="2"/>
  <c r="EA80" i="2"/>
  <c r="EA334" i="2"/>
  <c r="EA333" i="2" s="1"/>
  <c r="DL322" i="2"/>
  <c r="DL287" i="2"/>
  <c r="DL272" i="2"/>
  <c r="DL278" i="2"/>
  <c r="DL282" i="2" s="1"/>
  <c r="CL322" i="2"/>
  <c r="CL287" i="2"/>
  <c r="CL272" i="2"/>
  <c r="CL278" i="2"/>
  <c r="CL282" i="2" s="1"/>
  <c r="FR313" i="2"/>
  <c r="FR305" i="2"/>
  <c r="FR308" i="2"/>
  <c r="FR311" i="2" s="1"/>
  <c r="DT293" i="2"/>
  <c r="DT80" i="2"/>
  <c r="DT334" i="2"/>
  <c r="DT333" i="2" s="1"/>
  <c r="CY293" i="2"/>
  <c r="CY299" i="2"/>
  <c r="CY289" i="2"/>
  <c r="CY296" i="2" s="1"/>
  <c r="CY80" i="2"/>
  <c r="CY334" i="2"/>
  <c r="CY333" i="2" s="1"/>
  <c r="EG322" i="2"/>
  <c r="EG287" i="2"/>
  <c r="EG278" i="2"/>
  <c r="EG282" i="2" s="1"/>
  <c r="O289" i="2"/>
  <c r="O296" i="2" s="1"/>
  <c r="O299" i="2" s="1"/>
  <c r="O293" i="2"/>
  <c r="O80" i="2"/>
  <c r="O334" i="2"/>
  <c r="O333" i="2" s="1"/>
  <c r="W323" i="2"/>
  <c r="W291" i="2"/>
  <c r="W297" i="2" s="1"/>
  <c r="FW244" i="2"/>
  <c r="FW248" i="2" s="1"/>
  <c r="FW255" i="2" s="1"/>
  <c r="FT293" i="2"/>
  <c r="FT80" i="2"/>
  <c r="FT334" i="2"/>
  <c r="FT333" i="2" s="1"/>
  <c r="BA299" i="2"/>
  <c r="BA293" i="2"/>
  <c r="BA289" i="2"/>
  <c r="BA296" i="2" s="1"/>
  <c r="BA80" i="2"/>
  <c r="EC323" i="2"/>
  <c r="EC291" i="2"/>
  <c r="EC297" i="2" s="1"/>
  <c r="K322" i="2"/>
  <c r="K287" i="2"/>
  <c r="K278" i="2"/>
  <c r="K282" i="2" s="1"/>
  <c r="FS295" i="2"/>
  <c r="FS300" i="2"/>
  <c r="FS314" i="2" s="1"/>
  <c r="DX330" i="2"/>
  <c r="AP330" i="2"/>
  <c r="EP330" i="2"/>
  <c r="FP299" i="2"/>
  <c r="FP293" i="2"/>
  <c r="FP289" i="2"/>
  <c r="FP296" i="2" s="1"/>
  <c r="FP80" i="2"/>
  <c r="FR272" i="2"/>
  <c r="BB322" i="2"/>
  <c r="BB287" i="2"/>
  <c r="BB278" i="2"/>
  <c r="BB282" i="2" s="1"/>
  <c r="BB272" i="2"/>
  <c r="M322" i="2"/>
  <c r="M287" i="2"/>
  <c r="M289" i="2" s="1"/>
  <c r="M296" i="2" s="1"/>
  <c r="M299" i="2" s="1"/>
  <c r="M278" i="2"/>
  <c r="M282" i="2" s="1"/>
  <c r="C217" i="2"/>
  <c r="FZ124" i="2"/>
  <c r="GB124" i="2" s="1"/>
  <c r="DH322" i="2"/>
  <c r="DH287" i="2"/>
  <c r="DH278" i="2"/>
  <c r="DH282" i="2" s="1"/>
  <c r="BQ300" i="2"/>
  <c r="BQ314" i="2" s="1"/>
  <c r="BQ295" i="2"/>
  <c r="CK323" i="2"/>
  <c r="CK291" i="2"/>
  <c r="CK297" i="2" s="1"/>
  <c r="AV322" i="2"/>
  <c r="AV287" i="2"/>
  <c r="AV289" i="2" s="1"/>
  <c r="AV296" i="2" s="1"/>
  <c r="AV299" i="2" s="1"/>
  <c r="AV278" i="2"/>
  <c r="AV282" i="2" s="1"/>
  <c r="AQ300" i="2"/>
  <c r="AQ314" i="2" s="1"/>
  <c r="AQ295" i="2"/>
  <c r="FO293" i="2"/>
  <c r="FO289" i="2"/>
  <c r="FO296" i="2" s="1"/>
  <c r="FO299" i="2" s="1"/>
  <c r="FO80" i="2"/>
  <c r="CB293" i="2"/>
  <c r="CB80" i="2"/>
  <c r="CB334" i="2"/>
  <c r="CB333" i="2" s="1"/>
  <c r="CA293" i="2"/>
  <c r="CA80" i="2"/>
  <c r="CA334" i="2"/>
  <c r="CA333" i="2" s="1"/>
  <c r="BZ322" i="2"/>
  <c r="BZ287" i="2"/>
  <c r="BZ278" i="2"/>
  <c r="BZ282" i="2" s="1"/>
  <c r="FQ322" i="2"/>
  <c r="FQ287" i="2"/>
  <c r="FQ278" i="2"/>
  <c r="FQ282" i="2" s="1"/>
  <c r="DI322" i="2"/>
  <c r="DI287" i="2"/>
  <c r="DI278" i="2"/>
  <c r="DI282" i="2" s="1"/>
  <c r="T322" i="2"/>
  <c r="T287" i="2"/>
  <c r="T278" i="2"/>
  <c r="T282" i="2" s="1"/>
  <c r="EV322" i="2"/>
  <c r="EV287" i="2"/>
  <c r="EV289" i="2" s="1"/>
  <c r="EV296" i="2" s="1"/>
  <c r="EV299" i="2" s="1"/>
  <c r="EV278" i="2"/>
  <c r="EV282" i="2" s="1"/>
  <c r="DS293" i="2"/>
  <c r="DS80" i="2"/>
  <c r="AI286" i="2"/>
  <c r="AI261" i="2"/>
  <c r="AI267" i="2" s="1"/>
  <c r="AI270" i="2" s="1"/>
  <c r="AL322" i="2"/>
  <c r="AL287" i="2"/>
  <c r="AL278" i="2"/>
  <c r="AL282" i="2" s="1"/>
  <c r="AL272" i="2"/>
  <c r="J293" i="2"/>
  <c r="J80" i="2"/>
  <c r="AF322" i="2"/>
  <c r="AF287" i="2"/>
  <c r="AF278" i="2"/>
  <c r="AF282" i="2" s="1"/>
  <c r="AF272" i="2"/>
  <c r="DR322" i="2"/>
  <c r="DR287" i="2"/>
  <c r="DR278" i="2"/>
  <c r="DR282" i="2" s="1"/>
  <c r="EG289" i="2"/>
  <c r="EG296" i="2" s="1"/>
  <c r="EG299" i="2" s="1"/>
  <c r="EG293" i="2"/>
  <c r="EG80" i="2"/>
  <c r="EG334" i="2"/>
  <c r="EG333" i="2" s="1"/>
  <c r="AH323" i="2"/>
  <c r="AH291" i="2"/>
  <c r="AH297" i="2" s="1"/>
  <c r="W272" i="2"/>
  <c r="FP277" i="2"/>
  <c r="FT270" i="2"/>
  <c r="DE302" i="2"/>
  <c r="DE305" i="2"/>
  <c r="DE308" i="2"/>
  <c r="DE311" i="2" s="1"/>
  <c r="DE313" i="2"/>
  <c r="EC300" i="2"/>
  <c r="EC314" i="2" s="1"/>
  <c r="EC295" i="2"/>
  <c r="K289" i="2"/>
  <c r="K296" i="2" s="1"/>
  <c r="K299" i="2" s="1"/>
  <c r="K293" i="2"/>
  <c r="K80" i="2"/>
  <c r="K334" i="2"/>
  <c r="K333" i="2" s="1"/>
  <c r="AP289" i="2"/>
  <c r="AP296" i="2" s="1"/>
  <c r="AP299" i="2" s="1"/>
  <c r="FS330" i="2"/>
  <c r="BI322" i="2"/>
  <c r="BI287" i="2"/>
  <c r="BI272" i="2"/>
  <c r="BI278" i="2"/>
  <c r="BI282" i="2" s="1"/>
  <c r="AA322" i="2"/>
  <c r="AA287" i="2"/>
  <c r="AA278" i="2"/>
  <c r="AA282" i="2" s="1"/>
  <c r="AX322" i="2"/>
  <c r="AX287" i="2"/>
  <c r="AX272" i="2"/>
  <c r="AX278" i="2"/>
  <c r="AX282" i="2" s="1"/>
  <c r="DB286" i="2"/>
  <c r="DB261" i="2"/>
  <c r="DB267" i="2" s="1"/>
  <c r="DB270" i="2" s="1"/>
  <c r="FR300" i="2"/>
  <c r="FR314" i="2" s="1"/>
  <c r="FR295" i="2"/>
  <c r="BB299" i="2"/>
  <c r="BB293" i="2"/>
  <c r="BB289" i="2"/>
  <c r="BB296" i="2" s="1"/>
  <c r="BB80" i="2"/>
  <c r="FJ244" i="2"/>
  <c r="FJ248" i="2" s="1"/>
  <c r="FJ255" i="2" s="1"/>
  <c r="M293" i="2"/>
  <c r="M80" i="2"/>
  <c r="C154" i="2"/>
  <c r="C156" i="2"/>
  <c r="C158" i="2" s="1"/>
  <c r="DH293" i="2"/>
  <c r="DH289" i="2"/>
  <c r="DH296" i="2" s="1"/>
  <c r="DH299" i="2" s="1"/>
  <c r="DH80" i="2"/>
  <c r="BQ330" i="2"/>
  <c r="CK272" i="2"/>
  <c r="AV293" i="2"/>
  <c r="AV80" i="2"/>
  <c r="AV334" i="2"/>
  <c r="AV333" i="2" s="1"/>
  <c r="AQ330" i="2"/>
  <c r="FC322" i="2"/>
  <c r="FC287" i="2"/>
  <c r="FC272" i="2"/>
  <c r="FC278" i="2"/>
  <c r="FC282" i="2" s="1"/>
  <c r="BH244" i="2"/>
  <c r="BH248" i="2" s="1"/>
  <c r="BH255" i="2" s="1"/>
  <c r="CB322" i="2"/>
  <c r="CB287" i="2"/>
  <c r="CB289" i="2" s="1"/>
  <c r="CB296" i="2" s="1"/>
  <c r="CB299" i="2" s="1"/>
  <c r="CB272" i="2"/>
  <c r="CB278" i="2"/>
  <c r="CB282" i="2" s="1"/>
  <c r="CA322" i="2"/>
  <c r="CA287" i="2"/>
  <c r="CA289" i="2" s="1"/>
  <c r="CA296" i="2" s="1"/>
  <c r="CA299" i="2" s="1"/>
  <c r="CA272" i="2"/>
  <c r="CA278" i="2"/>
  <c r="CA282" i="2" s="1"/>
  <c r="BZ289" i="2"/>
  <c r="BZ296" i="2" s="1"/>
  <c r="BZ299" i="2" s="1"/>
  <c r="BZ293" i="2"/>
  <c r="BZ80" i="2"/>
  <c r="BZ334" i="2"/>
  <c r="BZ333" i="2" s="1"/>
  <c r="FQ293" i="2"/>
  <c r="FQ80" i="2"/>
  <c r="DI293" i="2"/>
  <c r="DI80" i="2"/>
  <c r="BM322" i="2"/>
  <c r="BM287" i="2"/>
  <c r="BM278" i="2"/>
  <c r="BM282" i="2" s="1"/>
  <c r="BM272" i="2"/>
  <c r="EY322" i="2"/>
  <c r="EY287" i="2"/>
  <c r="EY278" i="2"/>
  <c r="EY282" i="2" s="1"/>
  <c r="I322" i="2"/>
  <c r="I287" i="2"/>
  <c r="I289" i="2" s="1"/>
  <c r="I296" i="2" s="1"/>
  <c r="I299" i="2" s="1"/>
  <c r="I278" i="2"/>
  <c r="I282" i="2" s="1"/>
  <c r="I272" i="2"/>
  <c r="CX300" i="2"/>
  <c r="CX314" i="2" s="1"/>
  <c r="FK256" i="2"/>
  <c r="W295" i="2"/>
  <c r="W300" i="2"/>
  <c r="W314" i="2" s="1"/>
  <c r="FW256" i="2"/>
  <c r="S293" i="2"/>
  <c r="S80" i="2"/>
  <c r="EC308" i="2"/>
  <c r="EC311" i="2" s="1"/>
  <c r="EC313" i="2"/>
  <c r="EC305" i="2"/>
  <c r="EC302" i="2"/>
  <c r="EC316" i="2" s="1"/>
  <c r="AC322" i="2"/>
  <c r="AC287" i="2"/>
  <c r="AC278" i="2"/>
  <c r="AC282" i="2" s="1"/>
  <c r="AC272" i="2"/>
  <c r="EC330" i="2"/>
  <c r="DC323" i="2"/>
  <c r="DC330" i="2" s="1"/>
  <c r="DC291" i="2"/>
  <c r="DC297" i="2" s="1"/>
  <c r="EM256" i="2"/>
  <c r="EL286" i="2"/>
  <c r="EL261" i="2"/>
  <c r="EL267" i="2" s="1"/>
  <c r="EL270" i="2" s="1"/>
  <c r="BI289" i="2"/>
  <c r="BI296" i="2" s="1"/>
  <c r="BI293" i="2"/>
  <c r="BI299" i="2"/>
  <c r="BI80" i="2"/>
  <c r="BI334" i="2"/>
  <c r="BI333" i="2" s="1"/>
  <c r="AA293" i="2"/>
  <c r="AA289" i="2"/>
  <c r="AA296" i="2" s="1"/>
  <c r="AA299" i="2" s="1"/>
  <c r="AA80" i="2"/>
  <c r="AA334" i="2"/>
  <c r="AA333" i="2" s="1"/>
  <c r="EP289" i="2"/>
  <c r="EP296" i="2" s="1"/>
  <c r="EP299" i="2" s="1"/>
  <c r="DX289" i="2"/>
  <c r="DX296" i="2" s="1"/>
  <c r="DX299" i="2" s="1"/>
  <c r="DZ256" i="2"/>
  <c r="AX289" i="2"/>
  <c r="AX296" i="2" s="1"/>
  <c r="AX299" i="2" s="1"/>
  <c r="AX293" i="2"/>
  <c r="AX80" i="2"/>
  <c r="AX334" i="2"/>
  <c r="AX333" i="2" s="1"/>
  <c r="EW323" i="2"/>
  <c r="EW291" i="2"/>
  <c r="EW297" i="2" s="1"/>
  <c r="FR330" i="2"/>
  <c r="V272" i="2"/>
  <c r="FE322" i="2"/>
  <c r="FE278" i="2"/>
  <c r="FE282" i="2" s="1"/>
  <c r="FE287" i="2"/>
  <c r="FL323" i="2"/>
  <c r="FL291" i="2"/>
  <c r="FL297" i="2" s="1"/>
  <c r="CK300" i="2"/>
  <c r="CK314" i="2" s="1"/>
  <c r="CK295" i="2"/>
  <c r="G286" i="2"/>
  <c r="G261" i="2"/>
  <c r="G267" i="2" s="1"/>
  <c r="G270" i="2" s="1"/>
  <c r="FC289" i="2"/>
  <c r="FC296" i="2" s="1"/>
  <c r="FC299" i="2" s="1"/>
  <c r="FC293" i="2"/>
  <c r="FC80" i="2"/>
  <c r="FC334" i="2"/>
  <c r="FC333" i="2" s="1"/>
  <c r="DU322" i="2"/>
  <c r="DU287" i="2"/>
  <c r="DU278" i="2"/>
  <c r="DU282" i="2" s="1"/>
  <c r="AR322" i="2"/>
  <c r="AR287" i="2"/>
  <c r="AR278" i="2"/>
  <c r="AR282" i="2" s="1"/>
  <c r="U293" i="2"/>
  <c r="U80" i="2"/>
  <c r="U334" i="2"/>
  <c r="U333" i="2" s="1"/>
  <c r="AM322" i="2"/>
  <c r="AM287" i="2"/>
  <c r="AM278" i="2"/>
  <c r="AM282" i="2" s="1"/>
  <c r="AM272" i="2"/>
  <c r="FF322" i="2"/>
  <c r="FF278" i="2"/>
  <c r="FF282" i="2" s="1"/>
  <c r="FF287" i="2"/>
  <c r="FF289" i="2" s="1"/>
  <c r="FF296" i="2" s="1"/>
  <c r="FF299" i="2" s="1"/>
  <c r="BM289" i="2"/>
  <c r="BM296" i="2" s="1"/>
  <c r="BM299" i="2" s="1"/>
  <c r="BM293" i="2"/>
  <c r="BM80" i="2"/>
  <c r="BM334" i="2"/>
  <c r="BM333" i="2" s="1"/>
  <c r="EY293" i="2"/>
  <c r="EY80" i="2"/>
  <c r="EY334" i="2"/>
  <c r="EY333" i="2" s="1"/>
  <c r="EH322" i="2"/>
  <c r="EH287" i="2"/>
  <c r="EH289" i="2" s="1"/>
  <c r="EH296" i="2" s="1"/>
  <c r="EH299" i="2" s="1"/>
  <c r="EH278" i="2"/>
  <c r="EH282" i="2" s="1"/>
  <c r="EH272" i="2"/>
  <c r="CX323" i="2"/>
  <c r="CX330" i="2" s="1"/>
  <c r="CX291" i="2"/>
  <c r="CX297" i="2" s="1"/>
  <c r="EO322" i="2"/>
  <c r="EO287" i="2"/>
  <c r="EO278" i="2"/>
  <c r="EO282" i="2" s="1"/>
  <c r="FU322" i="2"/>
  <c r="FU287" i="2"/>
  <c r="FU289" i="2" s="1"/>
  <c r="FU296" i="2" s="1"/>
  <c r="FU299" i="2" s="1"/>
  <c r="FU278" i="2"/>
  <c r="FU282" i="2" s="1"/>
  <c r="BU323" i="2"/>
  <c r="BU330" i="2" s="1"/>
  <c r="BU291" i="2"/>
  <c r="BU297" i="2" s="1"/>
  <c r="AL293" i="2"/>
  <c r="AL289" i="2"/>
  <c r="AL296" i="2" s="1"/>
  <c r="AL299" i="2" s="1"/>
  <c r="AL80" i="2"/>
  <c r="AL334" i="2"/>
  <c r="AL333" i="2" s="1"/>
  <c r="Y323" i="2"/>
  <c r="Y291" i="2"/>
  <c r="Y297" i="2" s="1"/>
  <c r="AH300" i="2"/>
  <c r="AH314" i="2" s="1"/>
  <c r="AH295" i="2"/>
  <c r="W330" i="2"/>
  <c r="AB322" i="2"/>
  <c r="AB287" i="2"/>
  <c r="AB278" i="2"/>
  <c r="AB282" i="2" s="1"/>
  <c r="S322" i="2"/>
  <c r="S287" i="2"/>
  <c r="S278" i="2"/>
  <c r="S282" i="2" s="1"/>
  <c r="AC293" i="2"/>
  <c r="AC289" i="2"/>
  <c r="AC296" i="2" s="1"/>
  <c r="AC299" i="2" s="1"/>
  <c r="AC80" i="2"/>
  <c r="AC334" i="2"/>
  <c r="AC333" i="2" s="1"/>
  <c r="DC272" i="2"/>
  <c r="N322" i="2"/>
  <c r="N287" i="2"/>
  <c r="N272" i="2"/>
  <c r="N278" i="2"/>
  <c r="N282" i="2" s="1"/>
  <c r="N323" i="2" s="1"/>
  <c r="CS272" i="2"/>
  <c r="DY316" i="2"/>
  <c r="EJ272" i="2"/>
  <c r="BK322" i="2"/>
  <c r="BK287" i="2"/>
  <c r="BK278" i="2"/>
  <c r="BK282" i="2" s="1"/>
  <c r="BT323" i="2"/>
  <c r="BT291" i="2"/>
  <c r="BT297" i="2" s="1"/>
  <c r="EW272" i="2"/>
  <c r="FA322" i="2"/>
  <c r="FA287" i="2"/>
  <c r="FA278" i="2"/>
  <c r="FA282" i="2" s="1"/>
  <c r="CD323" i="2"/>
  <c r="CD291" i="2"/>
  <c r="CD297" i="2" s="1"/>
  <c r="V300" i="2"/>
  <c r="V314" i="2" s="1"/>
  <c r="V295" i="2"/>
  <c r="C220" i="2"/>
  <c r="FZ165" i="2"/>
  <c r="GB165" i="2" s="1"/>
  <c r="FE299" i="2"/>
  <c r="FE289" i="2"/>
  <c r="FE296" i="2" s="1"/>
  <c r="FE293" i="2"/>
  <c r="FE80" i="2"/>
  <c r="FE334" i="2"/>
  <c r="FE333" i="2" s="1"/>
  <c r="FL272" i="2"/>
  <c r="CK330" i="2"/>
  <c r="CW322" i="2"/>
  <c r="CW287" i="2"/>
  <c r="CW278" i="2"/>
  <c r="CW282" i="2" s="1"/>
  <c r="AE293" i="2"/>
  <c r="AE80" i="2"/>
  <c r="AE334" i="2"/>
  <c r="AE333" i="2" s="1"/>
  <c r="BH256" i="2"/>
  <c r="DU293" i="2"/>
  <c r="DU289" i="2"/>
  <c r="DU296" i="2" s="1"/>
  <c r="DU299" i="2" s="1"/>
  <c r="DU80" i="2"/>
  <c r="DU334" i="2"/>
  <c r="DU333" i="2" s="1"/>
  <c r="AR293" i="2"/>
  <c r="AR289" i="2"/>
  <c r="AR296" i="2" s="1"/>
  <c r="AR299" i="2" s="1"/>
  <c r="AR80" i="2"/>
  <c r="AR334" i="2"/>
  <c r="AR333" i="2" s="1"/>
  <c r="U322" i="2"/>
  <c r="U287" i="2"/>
  <c r="U272" i="2"/>
  <c r="U278" i="2"/>
  <c r="U282" i="2" s="1"/>
  <c r="AM299" i="2"/>
  <c r="AM293" i="2"/>
  <c r="AM289" i="2"/>
  <c r="AM296" i="2" s="1"/>
  <c r="AM80" i="2"/>
  <c r="AM334" i="2"/>
  <c r="AM333" i="2" s="1"/>
  <c r="FF293" i="2"/>
  <c r="FF80" i="2"/>
  <c r="FF334" i="2"/>
  <c r="FF333" i="2" s="1"/>
  <c r="FH293" i="2"/>
  <c r="FH289" i="2"/>
  <c r="FH296" i="2" s="1"/>
  <c r="FH299" i="2" s="1"/>
  <c r="FH80" i="2"/>
  <c r="FH334" i="2"/>
  <c r="FH333" i="2" s="1"/>
  <c r="BD293" i="2"/>
  <c r="BD80" i="2"/>
  <c r="BD334" i="2"/>
  <c r="BD333" i="2" s="1"/>
  <c r="DL293" i="2"/>
  <c r="DL289" i="2"/>
  <c r="DL296" i="2" s="1"/>
  <c r="DL299" i="2" s="1"/>
  <c r="DL80" i="2"/>
  <c r="CQ293" i="2"/>
  <c r="CQ80" i="2"/>
  <c r="J322" i="2"/>
  <c r="J287" i="2"/>
  <c r="J278" i="2"/>
  <c r="J282" i="2" s="1"/>
  <c r="J272" i="2"/>
  <c r="AF293" i="2"/>
  <c r="AF289" i="2"/>
  <c r="AF296" i="2" s="1"/>
  <c r="AF299" i="2" s="1"/>
  <c r="AF80" i="2"/>
  <c r="AF334" i="2"/>
  <c r="AF333" i="2" s="1"/>
  <c r="ER323" i="2"/>
  <c r="ER330" i="2" s="1"/>
  <c r="ER291" i="2"/>
  <c r="ER297" i="2" s="1"/>
  <c r="P293" i="2"/>
  <c r="P80" i="2"/>
  <c r="P334" i="2"/>
  <c r="P333" i="2" s="1"/>
  <c r="CO322" i="2"/>
  <c r="CO287" i="2"/>
  <c r="CO289" i="2" s="1"/>
  <c r="CO296" i="2" s="1"/>
  <c r="CO299" i="2" s="1"/>
  <c r="CO272" i="2"/>
  <c r="CO278" i="2"/>
  <c r="CO282" i="2" s="1"/>
  <c r="CS313" i="2"/>
  <c r="CS308" i="2"/>
  <c r="CS311" i="2" s="1"/>
  <c r="CS305" i="2"/>
  <c r="ED322" i="2"/>
  <c r="ED287" i="2"/>
  <c r="ED278" i="2"/>
  <c r="ED282" i="2" s="1"/>
  <c r="BR322" i="2"/>
  <c r="BR287" i="2"/>
  <c r="BR272" i="2"/>
  <c r="BR278" i="2"/>
  <c r="BR282" i="2" s="1"/>
  <c r="BP299" i="2"/>
  <c r="BP293" i="2"/>
  <c r="BP289" i="2"/>
  <c r="BP296" i="2" s="1"/>
  <c r="BP80" i="2"/>
  <c r="BP334" i="2"/>
  <c r="BP333" i="2" s="1"/>
  <c r="Y300" i="2"/>
  <c r="Y314" i="2" s="1"/>
  <c r="AH330" i="2"/>
  <c r="CF322" i="2"/>
  <c r="CF287" i="2"/>
  <c r="CF272" i="2"/>
  <c r="CF278" i="2"/>
  <c r="CF282" i="2" s="1"/>
  <c r="AB299" i="2"/>
  <c r="AB293" i="2"/>
  <c r="AB289" i="2"/>
  <c r="AB296" i="2" s="1"/>
  <c r="AB80" i="2"/>
  <c r="AB334" i="2"/>
  <c r="AB333" i="2" s="1"/>
  <c r="L322" i="2"/>
  <c r="L287" i="2"/>
  <c r="L272" i="2"/>
  <c r="L278" i="2"/>
  <c r="L282" i="2" s="1"/>
  <c r="Y289" i="2"/>
  <c r="Y296" i="2" s="1"/>
  <c r="Y299" i="2" s="1"/>
  <c r="DC295" i="2"/>
  <c r="DC300" i="2"/>
  <c r="DC314" i="2" s="1"/>
  <c r="BO293" i="2"/>
  <c r="BO80" i="2"/>
  <c r="N299" i="2"/>
  <c r="N293" i="2"/>
  <c r="N289" i="2"/>
  <c r="N296" i="2" s="1"/>
  <c r="N80" i="2"/>
  <c r="N334" i="2"/>
  <c r="N333" i="2" s="1"/>
  <c r="CS323" i="2"/>
  <c r="CS291" i="2"/>
  <c r="CS297" i="2" s="1"/>
  <c r="EJ323" i="2"/>
  <c r="EJ291" i="2"/>
  <c r="EJ297" i="2" s="1"/>
  <c r="BK289" i="2"/>
  <c r="BK296" i="2" s="1"/>
  <c r="BK299" i="2" s="1"/>
  <c r="BK293" i="2"/>
  <c r="BK80" i="2"/>
  <c r="EW300" i="2"/>
  <c r="EW314" i="2" s="1"/>
  <c r="EW295" i="2"/>
  <c r="FA299" i="2"/>
  <c r="FA293" i="2"/>
  <c r="FA289" i="2"/>
  <c r="FA296" i="2" s="1"/>
  <c r="FA80" i="2"/>
  <c r="FA334" i="2"/>
  <c r="FA333" i="2" s="1"/>
  <c r="CD300" i="2"/>
  <c r="CD314" i="2" s="1"/>
  <c r="CD295" i="2"/>
  <c r="FJ256" i="2"/>
  <c r="V323" i="2"/>
  <c r="V291" i="2"/>
  <c r="V297" i="2" s="1"/>
  <c r="FM322" i="2"/>
  <c r="FM287" i="2"/>
  <c r="FM272" i="2"/>
  <c r="FM278" i="2"/>
  <c r="FM282" i="2" s="1"/>
  <c r="FL300" i="2"/>
  <c r="FL314" i="2" s="1"/>
  <c r="FL295" i="2"/>
  <c r="DF322" i="2"/>
  <c r="DF287" i="2"/>
  <c r="DF289" i="2" s="1"/>
  <c r="DF296" i="2" s="1"/>
  <c r="DF299" i="2" s="1"/>
  <c r="DF278" i="2"/>
  <c r="DF282" i="2" s="1"/>
  <c r="CW289" i="2"/>
  <c r="CW296" i="2" s="1"/>
  <c r="CW299" i="2" s="1"/>
  <c r="CW293" i="2"/>
  <c r="CW80" i="2"/>
  <c r="CW334" i="2"/>
  <c r="CW333" i="2" s="1"/>
  <c r="CH322" i="2"/>
  <c r="CH287" i="2"/>
  <c r="CH272" i="2"/>
  <c r="CH278" i="2"/>
  <c r="CH282" i="2" s="1"/>
  <c r="AE322" i="2"/>
  <c r="AE287" i="2"/>
  <c r="AE289" i="2" s="1"/>
  <c r="AE296" i="2" s="1"/>
  <c r="AE299" i="2" s="1"/>
  <c r="AE272" i="2"/>
  <c r="AE278" i="2"/>
  <c r="AE282" i="2" s="1"/>
  <c r="H322" i="2"/>
  <c r="H287" i="2"/>
  <c r="H278" i="2"/>
  <c r="H282" i="2" s="1"/>
  <c r="DN256" i="2"/>
  <c r="FI322" i="2"/>
  <c r="FI287" i="2"/>
  <c r="FI278" i="2"/>
  <c r="FI282" i="2" s="1"/>
  <c r="EI322" i="2"/>
  <c r="EI287" i="2"/>
  <c r="EI289" i="2" s="1"/>
  <c r="EI296" i="2" s="1"/>
  <c r="EI299" i="2" s="1"/>
  <c r="EI278" i="2"/>
  <c r="EI282" i="2" s="1"/>
  <c r="CT322" i="2"/>
  <c r="CT287" i="2"/>
  <c r="CT272" i="2"/>
  <c r="CT278" i="2"/>
  <c r="CT282" i="2" s="1"/>
  <c r="DJ322" i="2"/>
  <c r="DJ287" i="2"/>
  <c r="DJ278" i="2"/>
  <c r="DJ282" i="2" s="1"/>
  <c r="CC322" i="2"/>
  <c r="CC287" i="2"/>
  <c r="CC278" i="2"/>
  <c r="CC282" i="2" s="1"/>
  <c r="EE322" i="2"/>
  <c r="EE287" i="2"/>
  <c r="EE278" i="2"/>
  <c r="EE282" i="2" s="1"/>
  <c r="DV322" i="2"/>
  <c r="DV287" i="2"/>
  <c r="DV278" i="2"/>
  <c r="DV282" i="2" s="1"/>
  <c r="DV272" i="2"/>
  <c r="FH322" i="2"/>
  <c r="FH287" i="2"/>
  <c r="FH278" i="2"/>
  <c r="FH282" i="2" s="1"/>
  <c r="BD322" i="2"/>
  <c r="BD287" i="2"/>
  <c r="BD272" i="2"/>
  <c r="BD278" i="2"/>
  <c r="BD282" i="2" s="1"/>
  <c r="W308" i="2"/>
  <c r="W311" i="2" s="1"/>
  <c r="W313" i="2" s="1"/>
  <c r="W305" i="2"/>
  <c r="W302" i="2"/>
  <c r="W316" i="2" s="1"/>
  <c r="CP286" i="2"/>
  <c r="CP261" i="2"/>
  <c r="CP267" i="2" s="1"/>
  <c r="CP270" i="2" s="1"/>
  <c r="CM293" i="2"/>
  <c r="CM80" i="2"/>
  <c r="EZ322" i="2"/>
  <c r="EZ287" i="2"/>
  <c r="EZ272" i="2"/>
  <c r="EZ278" i="2"/>
  <c r="EZ282" i="2" s="1"/>
  <c r="ER300" i="2"/>
  <c r="ER314" i="2" s="1"/>
  <c r="ER295" i="2"/>
  <c r="DW293" i="2"/>
  <c r="DW80" i="2"/>
  <c r="DW334" i="2"/>
  <c r="DW333" i="2" s="1"/>
  <c r="BP322" i="2"/>
  <c r="BP287" i="2"/>
  <c r="BP278" i="2"/>
  <c r="BP282" i="2" s="1"/>
  <c r="Y330" i="2"/>
  <c r="AT322" i="2"/>
  <c r="AT287" i="2"/>
  <c r="AT272" i="2"/>
  <c r="AT278" i="2"/>
  <c r="AT282" i="2" s="1"/>
  <c r="CF293" i="2"/>
  <c r="CF80" i="2"/>
  <c r="CF334" i="2"/>
  <c r="CF333" i="2" s="1"/>
  <c r="L299" i="2"/>
  <c r="L293" i="2"/>
  <c r="L289" i="2"/>
  <c r="L296" i="2" s="1"/>
  <c r="L80" i="2"/>
  <c r="CV289" i="2"/>
  <c r="CV296" i="2" s="1"/>
  <c r="CV299" i="2" s="1"/>
  <c r="BO322" i="2"/>
  <c r="BO287" i="2"/>
  <c r="BO272" i="2"/>
  <c r="BO278" i="2"/>
  <c r="BO282" i="2" s="1"/>
  <c r="AJ322" i="2"/>
  <c r="AJ287" i="2"/>
  <c r="AJ278" i="2"/>
  <c r="AJ282" i="2" s="1"/>
  <c r="AJ272" i="2"/>
  <c r="CS295" i="2"/>
  <c r="CS300" i="2"/>
  <c r="CS314" i="2" s="1"/>
  <c r="EJ295" i="2"/>
  <c r="EJ300" i="2"/>
  <c r="EJ314" i="2" s="1"/>
  <c r="FX286" i="2"/>
  <c r="FX261" i="2"/>
  <c r="FX267" i="2" s="1"/>
  <c r="FX270" i="2" s="1"/>
  <c r="ET322" i="2"/>
  <c r="ET287" i="2"/>
  <c r="ET272" i="2"/>
  <c r="ET278" i="2"/>
  <c r="ET282" i="2" s="1"/>
  <c r="AO323" i="2"/>
  <c r="AO330" i="2" s="1"/>
  <c r="AO291" i="2"/>
  <c r="AO297" i="2" s="1"/>
  <c r="BT300" i="2"/>
  <c r="BT314" i="2" s="1"/>
  <c r="BT295" i="2"/>
  <c r="EW330" i="2"/>
  <c r="ES322" i="2"/>
  <c r="ES287" i="2"/>
  <c r="ES272" i="2"/>
  <c r="ES278" i="2"/>
  <c r="ES282" i="2" s="1"/>
  <c r="F322" i="2"/>
  <c r="F287" i="2"/>
  <c r="F278" i="2"/>
  <c r="F282" i="2" s="1"/>
  <c r="CD330" i="2"/>
  <c r="V330" i="2"/>
  <c r="FM299" i="2"/>
  <c r="FM293" i="2"/>
  <c r="FM289" i="2"/>
  <c r="FM296" i="2" s="1"/>
  <c r="FM80" i="2"/>
  <c r="FM334" i="2"/>
  <c r="FM333" i="2" s="1"/>
  <c r="FL330" i="2"/>
  <c r="DO244" i="2"/>
  <c r="DO248" i="2" s="1"/>
  <c r="DO255" i="2" s="1"/>
  <c r="DF293" i="2"/>
  <c r="DF80" i="2"/>
  <c r="CI322" i="2"/>
  <c r="CI287" i="2"/>
  <c r="CI278" i="2"/>
  <c r="CI282" i="2" s="1"/>
  <c r="CI272" i="2"/>
  <c r="CH293" i="2"/>
  <c r="CH80" i="2"/>
  <c r="CH334" i="2"/>
  <c r="CH333" i="2" s="1"/>
  <c r="FN322" i="2"/>
  <c r="FN287" i="2"/>
  <c r="FN278" i="2"/>
  <c r="FN282" i="2" s="1"/>
  <c r="H299" i="2"/>
  <c r="H293" i="2"/>
  <c r="H289" i="2"/>
  <c r="H296" i="2" s="1"/>
  <c r="H80" i="2"/>
  <c r="H334" i="2"/>
  <c r="H333" i="2" s="1"/>
  <c r="FI299" i="2"/>
  <c r="FI289" i="2"/>
  <c r="FI296" i="2" s="1"/>
  <c r="FI293" i="2"/>
  <c r="FI80" i="2"/>
  <c r="EI293" i="2"/>
  <c r="EI80" i="2"/>
  <c r="CT293" i="2"/>
  <c r="CT299" i="2"/>
  <c r="CT289" i="2"/>
  <c r="CT296" i="2" s="1"/>
  <c r="CT80" i="2"/>
  <c r="CT334" i="2"/>
  <c r="CT333" i="2" s="1"/>
  <c r="DJ293" i="2"/>
  <c r="DJ289" i="2"/>
  <c r="DJ296" i="2" s="1"/>
  <c r="DJ299" i="2" s="1"/>
  <c r="DJ80" i="2"/>
  <c r="CC289" i="2"/>
  <c r="CC296" i="2" s="1"/>
  <c r="CC299" i="2" s="1"/>
  <c r="CC293" i="2"/>
  <c r="CC80" i="2"/>
  <c r="CC334" i="2"/>
  <c r="CC333" i="2" s="1"/>
  <c r="EE289" i="2"/>
  <c r="EE296" i="2" s="1"/>
  <c r="EE299" i="2" s="1"/>
  <c r="EE293" i="2"/>
  <c r="EE80" i="2"/>
  <c r="EE334" i="2"/>
  <c r="EE333" i="2" s="1"/>
  <c r="DV293" i="2"/>
  <c r="DV289" i="2"/>
  <c r="DV296" i="2" s="1"/>
  <c r="DV299" i="2" s="1"/>
  <c r="DV80" i="2"/>
  <c r="DV334" i="2"/>
  <c r="DV333" i="2" s="1"/>
  <c r="AU302" i="2"/>
  <c r="AU316" i="2" s="1"/>
  <c r="AS322" i="2"/>
  <c r="AS287" i="2"/>
  <c r="AS272" i="2"/>
  <c r="AS278" i="2"/>
  <c r="AS282" i="2" s="1"/>
  <c r="BG286" i="2"/>
  <c r="BG261" i="2"/>
  <c r="BG267" i="2" s="1"/>
  <c r="BG270" i="2" s="1"/>
  <c r="AZ293" i="2"/>
  <c r="AZ80" i="2"/>
  <c r="DT322" i="2"/>
  <c r="DT287" i="2"/>
  <c r="DT289" i="2" s="1"/>
  <c r="DT296" i="2" s="1"/>
  <c r="DT299" i="2" s="1"/>
  <c r="DT278" i="2"/>
  <c r="DT282" i="2" s="1"/>
  <c r="BF293" i="2"/>
  <c r="BF80" i="2"/>
  <c r="BF334" i="2"/>
  <c r="BF333" i="2" s="1"/>
  <c r="BJ322" i="2"/>
  <c r="BJ287" i="2"/>
  <c r="BJ278" i="2"/>
  <c r="BJ282" i="2" s="1"/>
  <c r="DD322" i="2"/>
  <c r="DD287" i="2"/>
  <c r="DD289" i="2" s="1"/>
  <c r="DD296" i="2" s="1"/>
  <c r="DD299" i="2" s="1"/>
  <c r="DD278" i="2"/>
  <c r="DD282" i="2" s="1"/>
  <c r="DO256" i="2"/>
  <c r="EO293" i="2"/>
  <c r="EO289" i="2"/>
  <c r="EO296" i="2" s="1"/>
  <c r="EO299" i="2" s="1"/>
  <c r="EO80" i="2"/>
  <c r="EO334" i="2"/>
  <c r="EO333" i="2" s="1"/>
  <c r="AT293" i="2"/>
  <c r="AT289" i="2"/>
  <c r="AT296" i="2" s="1"/>
  <c r="AT299" i="2" s="1"/>
  <c r="AT80" i="2"/>
  <c r="AT334" i="2"/>
  <c r="AT333" i="2" s="1"/>
  <c r="DS322" i="2"/>
  <c r="DS287" i="2"/>
  <c r="DS278" i="2"/>
  <c r="DS282" i="2" s="1"/>
  <c r="DS272" i="2"/>
  <c r="CQ322" i="2"/>
  <c r="CQ287" i="2"/>
  <c r="CQ272" i="2"/>
  <c r="CQ278" i="2"/>
  <c r="CQ282" i="2" s="1"/>
  <c r="D322" i="2"/>
  <c r="D287" i="2"/>
  <c r="D289" i="2" s="1"/>
  <c r="D296" i="2" s="1"/>
  <c r="D299" i="2" s="1"/>
  <c r="D272" i="2"/>
  <c r="D278" i="2"/>
  <c r="D282" i="2" s="1"/>
  <c r="AJ293" i="2"/>
  <c r="AJ80" i="2"/>
  <c r="AJ334" i="2"/>
  <c r="AJ333" i="2" s="1"/>
  <c r="CS330" i="2"/>
  <c r="CX289" i="2"/>
  <c r="CX296" i="2" s="1"/>
  <c r="CX299" i="2" s="1"/>
  <c r="EJ330" i="2"/>
  <c r="ET299" i="2"/>
  <c r="ET289" i="2"/>
  <c r="ET296" i="2" s="1"/>
  <c r="ET293" i="2"/>
  <c r="ET80" i="2"/>
  <c r="ET334" i="2"/>
  <c r="ET333" i="2" s="1"/>
  <c r="CX272" i="2"/>
  <c r="AO300" i="2"/>
  <c r="AO314" i="2" s="1"/>
  <c r="AO295" i="2"/>
  <c r="E286" i="2"/>
  <c r="E261" i="2"/>
  <c r="E267" i="2" s="1"/>
  <c r="E270" i="2" s="1"/>
  <c r="BT330" i="2"/>
  <c r="AZ322" i="2"/>
  <c r="AZ287" i="2"/>
  <c r="AZ278" i="2"/>
  <c r="AZ282" i="2" s="1"/>
  <c r="AZ272" i="2"/>
  <c r="ES289" i="2"/>
  <c r="ES296" i="2" s="1"/>
  <c r="ES299" i="2" s="1"/>
  <c r="ES293" i="2"/>
  <c r="ES80" i="2"/>
  <c r="ES334" i="2"/>
  <c r="ES333" i="2" s="1"/>
  <c r="F293" i="2"/>
  <c r="F289" i="2"/>
  <c r="F296" i="2" s="1"/>
  <c r="F299" i="2" s="1"/>
  <c r="F80" i="2"/>
  <c r="CM322" i="2"/>
  <c r="CM287" i="2"/>
  <c r="CM289" i="2" s="1"/>
  <c r="CM296" i="2" s="1"/>
  <c r="CM299" i="2" s="1"/>
  <c r="CM272" i="2"/>
  <c r="CM278" i="2"/>
  <c r="CM282" i="2" s="1"/>
  <c r="DM322" i="2"/>
  <c r="DM287" i="2"/>
  <c r="DM289" i="2" s="1"/>
  <c r="DM296" i="2" s="1"/>
  <c r="DM299" i="2" s="1"/>
  <c r="DM278" i="2"/>
  <c r="DM282" i="2" s="1"/>
  <c r="CI293" i="2"/>
  <c r="CI80" i="2"/>
  <c r="ER272" i="2"/>
  <c r="AW308" i="2"/>
  <c r="AW311" i="2" s="1"/>
  <c r="AW313" i="2" s="1"/>
  <c r="AW305" i="2"/>
  <c r="AW302" i="2"/>
  <c r="FN293" i="2"/>
  <c r="FN289" i="2"/>
  <c r="FN296" i="2" s="1"/>
  <c r="FN299" i="2" s="1"/>
  <c r="FN80" i="2"/>
  <c r="BY322" i="2"/>
  <c r="BY287" i="2"/>
  <c r="BY278" i="2"/>
  <c r="BY282" i="2" s="1"/>
  <c r="BY272" i="2"/>
  <c r="CR244" i="2"/>
  <c r="CR248" i="2" s="1"/>
  <c r="CR255" i="2" s="1"/>
  <c r="P322" i="2"/>
  <c r="P287" i="2"/>
  <c r="P289" i="2" s="1"/>
  <c r="P296" i="2" s="1"/>
  <c r="P299" i="2" s="1"/>
  <c r="P278" i="2"/>
  <c r="P282" i="2" s="1"/>
  <c r="EA322" i="2"/>
  <c r="EA287" i="2"/>
  <c r="EA272" i="2"/>
  <c r="EA278" i="2"/>
  <c r="EA282" i="2" s="1"/>
  <c r="EZ293" i="2"/>
  <c r="EZ289" i="2"/>
  <c r="EZ296" i="2" s="1"/>
  <c r="EZ299" i="2" s="1"/>
  <c r="EZ80" i="2"/>
  <c r="EZ334" i="2"/>
  <c r="EZ333" i="2" s="1"/>
  <c r="BF322" i="2"/>
  <c r="BF287" i="2"/>
  <c r="BF289" i="2" s="1"/>
  <c r="BF296" i="2" s="1"/>
  <c r="BF299" i="2" s="1"/>
  <c r="BF278" i="2"/>
  <c r="BF282" i="2" s="1"/>
  <c r="BX322" i="2"/>
  <c r="BX287" i="2"/>
  <c r="BX278" i="2"/>
  <c r="BX282" i="2" s="1"/>
  <c r="AS289" i="2"/>
  <c r="AS296" i="2" s="1"/>
  <c r="AS299" i="2" s="1"/>
  <c r="AS293" i="2"/>
  <c r="AS80" i="2"/>
  <c r="AS334" i="2"/>
  <c r="AS333" i="2" s="1"/>
  <c r="BM308" i="2" l="1"/>
  <c r="BM311" i="2" s="1"/>
  <c r="BM313" i="2" s="1"/>
  <c r="BM305" i="2"/>
  <c r="AE305" i="2"/>
  <c r="AE308" i="2"/>
  <c r="AE311" i="2" s="1"/>
  <c r="AE313" i="2" s="1"/>
  <c r="FF305" i="2"/>
  <c r="FF308" i="2"/>
  <c r="FF311" i="2" s="1"/>
  <c r="FF313" i="2" s="1"/>
  <c r="FF302" i="2"/>
  <c r="FF316" i="2" s="1"/>
  <c r="AX308" i="2"/>
  <c r="AX311" i="2" s="1"/>
  <c r="AX313" i="2" s="1"/>
  <c r="AX305" i="2"/>
  <c r="I308" i="2"/>
  <c r="I311" i="2" s="1"/>
  <c r="I313" i="2" s="1"/>
  <c r="I305" i="2"/>
  <c r="EK305" i="2"/>
  <c r="EK308" i="2"/>
  <c r="EK311" i="2" s="1"/>
  <c r="EK313" i="2" s="1"/>
  <c r="EG305" i="2"/>
  <c r="EG308" i="2"/>
  <c r="EG311" i="2" s="1"/>
  <c r="EG313" i="2" s="1"/>
  <c r="EE308" i="2"/>
  <c r="EE311" i="2" s="1"/>
  <c r="EE313" i="2"/>
  <c r="EE305" i="2"/>
  <c r="EI308" i="2"/>
  <c r="EI311" i="2" s="1"/>
  <c r="EI305" i="2"/>
  <c r="EI313" i="2"/>
  <c r="AR308" i="2"/>
  <c r="AR311" i="2" s="1"/>
  <c r="AR313" i="2" s="1"/>
  <c r="AR305" i="2"/>
  <c r="AL308" i="2"/>
  <c r="AL311" i="2" s="1"/>
  <c r="AL313" i="2" s="1"/>
  <c r="AL305" i="2"/>
  <c r="DH305" i="2"/>
  <c r="DH308" i="2"/>
  <c r="DH311" i="2" s="1"/>
  <c r="DH313" i="2" s="1"/>
  <c r="X308" i="2"/>
  <c r="X311" i="2" s="1"/>
  <c r="X313" i="2" s="1"/>
  <c r="X305" i="2"/>
  <c r="EU305" i="2"/>
  <c r="EU308" i="2"/>
  <c r="EU311" i="2" s="1"/>
  <c r="EU313" i="2" s="1"/>
  <c r="DM305" i="2"/>
  <c r="DM308" i="2"/>
  <c r="DM311" i="2" s="1"/>
  <c r="DM313" i="2" s="1"/>
  <c r="ES305" i="2"/>
  <c r="ES308" i="2"/>
  <c r="ES311" i="2" s="1"/>
  <c r="ES313" i="2" s="1"/>
  <c r="D305" i="2"/>
  <c r="D308" i="2"/>
  <c r="D311" i="2" s="1"/>
  <c r="D313" i="2" s="1"/>
  <c r="AT308" i="2"/>
  <c r="AT311" i="2" s="1"/>
  <c r="AT305" i="2"/>
  <c r="AT313" i="2"/>
  <c r="DL308" i="2"/>
  <c r="DL311" i="2" s="1"/>
  <c r="DL313" i="2" s="1"/>
  <c r="DL305" i="2"/>
  <c r="CJ305" i="2"/>
  <c r="CJ308" i="2"/>
  <c r="CJ311" i="2" s="1"/>
  <c r="CJ313" i="2" s="1"/>
  <c r="EZ308" i="2"/>
  <c r="EZ311" i="2" s="1"/>
  <c r="EZ313" i="2" s="1"/>
  <c r="EZ305" i="2"/>
  <c r="EH305" i="2"/>
  <c r="EH313" i="2"/>
  <c r="EH308" i="2"/>
  <c r="EH311" i="2" s="1"/>
  <c r="FO305" i="2"/>
  <c r="FO308" i="2"/>
  <c r="FO311" i="2" s="1"/>
  <c r="FO313" i="2" s="1"/>
  <c r="FB305" i="2"/>
  <c r="FB308" i="2"/>
  <c r="FB311" i="2" s="1"/>
  <c r="FB313" i="2"/>
  <c r="AG308" i="2"/>
  <c r="AG311" i="2" s="1"/>
  <c r="AG313" i="2" s="1"/>
  <c r="AG305" i="2"/>
  <c r="BV308" i="2"/>
  <c r="BV311" i="2" s="1"/>
  <c r="BV305" i="2"/>
  <c r="BV313" i="2"/>
  <c r="BZ308" i="2"/>
  <c r="BZ311" i="2" s="1"/>
  <c r="BZ313" i="2" s="1"/>
  <c r="BZ305" i="2"/>
  <c r="BZ302" i="2"/>
  <c r="BZ316" i="2" s="1"/>
  <c r="AS313" i="2"/>
  <c r="AS305" i="2"/>
  <c r="AS308" i="2"/>
  <c r="AS311" i="2" s="1"/>
  <c r="FN305" i="2"/>
  <c r="FN308" i="2"/>
  <c r="FN311" i="2" s="1"/>
  <c r="FN313" i="2" s="1"/>
  <c r="CC305" i="2"/>
  <c r="CC308" i="2"/>
  <c r="CC311" i="2" s="1"/>
  <c r="CC313" i="2" s="1"/>
  <c r="AF308" i="2"/>
  <c r="AF311" i="2" s="1"/>
  <c r="AF313" i="2" s="1"/>
  <c r="AF305" i="2"/>
  <c r="DU305" i="2"/>
  <c r="DU308" i="2"/>
  <c r="DU311" i="2" s="1"/>
  <c r="DU313" i="2" s="1"/>
  <c r="BE305" i="2"/>
  <c r="BE308" i="2"/>
  <c r="BE311" i="2" s="1"/>
  <c r="BE313" i="2" s="1"/>
  <c r="CN305" i="2"/>
  <c r="CN308" i="2"/>
  <c r="CN311" i="2" s="1"/>
  <c r="CN313" i="2" s="1"/>
  <c r="CM308" i="2"/>
  <c r="CM311" i="2" s="1"/>
  <c r="CM313" i="2" s="1"/>
  <c r="CM305" i="2"/>
  <c r="EO305" i="2"/>
  <c r="EO308" i="2"/>
  <c r="EO311" i="2" s="1"/>
  <c r="EO313" i="2" s="1"/>
  <c r="FU305" i="2"/>
  <c r="FU308" i="2"/>
  <c r="FU311" i="2" s="1"/>
  <c r="FU313" i="2"/>
  <c r="AA305" i="2"/>
  <c r="AA308" i="2"/>
  <c r="AA311" i="2" s="1"/>
  <c r="AA313" i="2" s="1"/>
  <c r="EV308" i="2"/>
  <c r="EV311" i="2" s="1"/>
  <c r="EV305" i="2"/>
  <c r="EV313" i="2"/>
  <c r="O308" i="2"/>
  <c r="O311" i="2" s="1"/>
  <c r="O313" i="2" s="1"/>
  <c r="O305" i="2"/>
  <c r="AN308" i="2"/>
  <c r="AN311" i="2" s="1"/>
  <c r="AN313" i="2" s="1"/>
  <c r="AN305" i="2"/>
  <c r="CE308" i="2"/>
  <c r="CE311" i="2" s="1"/>
  <c r="CE313" i="2" s="1"/>
  <c r="CE305" i="2"/>
  <c r="CE302" i="2"/>
  <c r="CE316" i="2" s="1"/>
  <c r="DT308" i="2"/>
  <c r="DT311" i="2" s="1"/>
  <c r="DT313" i="2" s="1"/>
  <c r="DT305" i="2"/>
  <c r="DJ308" i="2"/>
  <c r="DJ311" i="2" s="1"/>
  <c r="DJ305" i="2"/>
  <c r="DJ313" i="2"/>
  <c r="FC308" i="2"/>
  <c r="FC311" i="2" s="1"/>
  <c r="FC305" i="2"/>
  <c r="FC313" i="2"/>
  <c r="CA308" i="2"/>
  <c r="CA311" i="2" s="1"/>
  <c r="CA313" i="2" s="1"/>
  <c r="CA305" i="2"/>
  <c r="CB308" i="2"/>
  <c r="CB311" i="2" s="1"/>
  <c r="CB305" i="2"/>
  <c r="CB313" i="2"/>
  <c r="DV305" i="2"/>
  <c r="DV308" i="2"/>
  <c r="DV311" i="2" s="1"/>
  <c r="DV313" i="2" s="1"/>
  <c r="DV302" i="2"/>
  <c r="DV316" i="2" s="1"/>
  <c r="CO313" i="2"/>
  <c r="CO308" i="2"/>
  <c r="CO311" i="2" s="1"/>
  <c r="CO305" i="2"/>
  <c r="K313" i="2"/>
  <c r="K308" i="2"/>
  <c r="K311" i="2" s="1"/>
  <c r="K305" i="2"/>
  <c r="AV308" i="2"/>
  <c r="AV311" i="2" s="1"/>
  <c r="AV313" i="2" s="1"/>
  <c r="AV305" i="2"/>
  <c r="M308" i="2"/>
  <c r="M311" i="2" s="1"/>
  <c r="M313" i="2" s="1"/>
  <c r="M305" i="2"/>
  <c r="AD308" i="2"/>
  <c r="AD311" i="2" s="1"/>
  <c r="AD305" i="2"/>
  <c r="AD313" i="2"/>
  <c r="FD286" i="2"/>
  <c r="FD261" i="2"/>
  <c r="FD267" i="2" s="1"/>
  <c r="FD270" i="2" s="1"/>
  <c r="DF308" i="2"/>
  <c r="DF311" i="2" s="1"/>
  <c r="DF313" i="2" s="1"/>
  <c r="DF305" i="2"/>
  <c r="P305" i="2"/>
  <c r="P308" i="2"/>
  <c r="P311" i="2" s="1"/>
  <c r="P313" i="2" s="1"/>
  <c r="F308" i="2"/>
  <c r="F311" i="2" s="1"/>
  <c r="F313" i="2" s="1"/>
  <c r="F305" i="2"/>
  <c r="CW308" i="2"/>
  <c r="CW311" i="2" s="1"/>
  <c r="CW313" i="2" s="1"/>
  <c r="CW305" i="2"/>
  <c r="BK305" i="2"/>
  <c r="BK308" i="2"/>
  <c r="BK311" i="2" s="1"/>
  <c r="BK313" i="2" s="1"/>
  <c r="FH308" i="2"/>
  <c r="FH311" i="2" s="1"/>
  <c r="FH313" i="2" s="1"/>
  <c r="FH305" i="2"/>
  <c r="BF308" i="2"/>
  <c r="BF311" i="2" s="1"/>
  <c r="BF313" i="2" s="1"/>
  <c r="BF305" i="2"/>
  <c r="DD308" i="2"/>
  <c r="DD311" i="2" s="1"/>
  <c r="DD313" i="2" s="1"/>
  <c r="DD305" i="2"/>
  <c r="AC308" i="2"/>
  <c r="AC311" i="2" s="1"/>
  <c r="AC313" i="2" s="1"/>
  <c r="AC305" i="2"/>
  <c r="DK313" i="2"/>
  <c r="DK302" i="2"/>
  <c r="DK316" i="2" s="1"/>
  <c r="DK308" i="2"/>
  <c r="DK311" i="2" s="1"/>
  <c r="DK305" i="2"/>
  <c r="Q308" i="2"/>
  <c r="Q311" i="2" s="1"/>
  <c r="Q313" i="2" s="1"/>
  <c r="Q305" i="2"/>
  <c r="FM313" i="2"/>
  <c r="FM305" i="2"/>
  <c r="FM308" i="2"/>
  <c r="FM311" i="2" s="1"/>
  <c r="M323" i="2"/>
  <c r="M330" i="2" s="1"/>
  <c r="M291" i="2"/>
  <c r="M297" i="2" s="1"/>
  <c r="BL323" i="2"/>
  <c r="BL330" i="2" s="1"/>
  <c r="BL291" i="2"/>
  <c r="BL297" i="2" s="1"/>
  <c r="CR286" i="2"/>
  <c r="CR261" i="2"/>
  <c r="CR267" i="2" s="1"/>
  <c r="CR270" i="2" s="1"/>
  <c r="AY300" i="2"/>
  <c r="AY314" i="2" s="1"/>
  <c r="BV323" i="2"/>
  <c r="BV291" i="2"/>
  <c r="BV297" i="2" s="1"/>
  <c r="Q300" i="2"/>
  <c r="Q314" i="2" s="1"/>
  <c r="Q295" i="2"/>
  <c r="DW300" i="2"/>
  <c r="DW314" i="2" s="1"/>
  <c r="EQ300" i="2"/>
  <c r="EQ314" i="2" s="1"/>
  <c r="EN322" i="2"/>
  <c r="EN287" i="2"/>
  <c r="EN278" i="2"/>
  <c r="EN282" i="2" s="1"/>
  <c r="BY323" i="2"/>
  <c r="BY291" i="2"/>
  <c r="BY297" i="2" s="1"/>
  <c r="CQ323" i="2"/>
  <c r="CQ330" i="2" s="1"/>
  <c r="CQ291" i="2"/>
  <c r="CQ297" i="2" s="1"/>
  <c r="BJ272" i="2"/>
  <c r="FN272" i="2"/>
  <c r="EZ323" i="2"/>
  <c r="EZ291" i="2"/>
  <c r="EZ297" i="2" s="1"/>
  <c r="DV323" i="2"/>
  <c r="DV291" i="2"/>
  <c r="DV297" i="2" s="1"/>
  <c r="DJ272" i="2"/>
  <c r="FI300" i="2"/>
  <c r="FI314" i="2" s="1"/>
  <c r="FI295" i="2"/>
  <c r="CH323" i="2"/>
  <c r="CH330" i="2" s="1"/>
  <c r="CH291" i="2"/>
  <c r="CH297" i="2" s="1"/>
  <c r="CF323" i="2"/>
  <c r="CF291" i="2"/>
  <c r="CF297" i="2" s="1"/>
  <c r="BR323" i="2"/>
  <c r="BR291" i="2"/>
  <c r="BR297" i="2" s="1"/>
  <c r="CO323" i="2"/>
  <c r="CO291" i="2"/>
  <c r="CO297" i="2" s="1"/>
  <c r="U323" i="2"/>
  <c r="U291" i="2"/>
  <c r="U297" i="2" s="1"/>
  <c r="FF330" i="2"/>
  <c r="AR295" i="2"/>
  <c r="AR300" i="2"/>
  <c r="AR314" i="2" s="1"/>
  <c r="G293" i="2"/>
  <c r="G80" i="2"/>
  <c r="G334" i="2"/>
  <c r="G333" i="2" s="1"/>
  <c r="EY272" i="2"/>
  <c r="CB323" i="2"/>
  <c r="CB291" i="2"/>
  <c r="CB297" i="2" s="1"/>
  <c r="AX323" i="2"/>
  <c r="AX291" i="2"/>
  <c r="AX297" i="2" s="1"/>
  <c r="DE316" i="2"/>
  <c r="DR272" i="2"/>
  <c r="AL323" i="2"/>
  <c r="AL291" i="2"/>
  <c r="AL297" i="2" s="1"/>
  <c r="M272" i="2"/>
  <c r="CL300" i="2"/>
  <c r="CL314" i="2" s="1"/>
  <c r="FO323" i="2"/>
  <c r="FO291" i="2"/>
  <c r="FO297" i="2" s="1"/>
  <c r="EU295" i="2"/>
  <c r="EU300" i="2"/>
  <c r="EU314" i="2" s="1"/>
  <c r="BL300" i="2"/>
  <c r="BL314" i="2" s="1"/>
  <c r="BL295" i="2"/>
  <c r="CG272" i="2"/>
  <c r="CZ300" i="2"/>
  <c r="CZ314" i="2" s="1"/>
  <c r="BV300" i="2"/>
  <c r="BV314" i="2" s="1"/>
  <c r="BV295" i="2"/>
  <c r="Q323" i="2"/>
  <c r="Q291" i="2"/>
  <c r="Q297" i="2" s="1"/>
  <c r="CU293" i="2"/>
  <c r="CU80" i="2"/>
  <c r="CU334" i="2"/>
  <c r="CU333" i="2" s="1"/>
  <c r="AQ302" i="2"/>
  <c r="AQ316" i="2" s="1"/>
  <c r="BS293" i="2"/>
  <c r="BS80" i="2"/>
  <c r="FV293" i="2"/>
  <c r="FV80" i="2"/>
  <c r="EN293" i="2"/>
  <c r="EN289" i="2"/>
  <c r="EN296" i="2" s="1"/>
  <c r="EN299" i="2" s="1"/>
  <c r="EN80" i="2"/>
  <c r="CI300" i="2"/>
  <c r="CI314" i="2" s="1"/>
  <c r="G322" i="2"/>
  <c r="G287" i="2"/>
  <c r="G278" i="2"/>
  <c r="G282" i="2" s="1"/>
  <c r="FQ300" i="2"/>
  <c r="FQ314" i="2" s="1"/>
  <c r="CX313" i="2"/>
  <c r="CX308" i="2"/>
  <c r="CX311" i="2" s="1"/>
  <c r="CX305" i="2"/>
  <c r="CX302" i="2"/>
  <c r="CX316" i="2" s="1"/>
  <c r="BJ300" i="2"/>
  <c r="BJ314" i="2" s="1"/>
  <c r="FN323" i="2"/>
  <c r="FN291" i="2"/>
  <c r="FN297" i="2" s="1"/>
  <c r="BP323" i="2"/>
  <c r="BP291" i="2"/>
  <c r="BP297" i="2" s="1"/>
  <c r="DV300" i="2"/>
  <c r="DV314" i="2" s="1"/>
  <c r="DV295" i="2"/>
  <c r="DJ300" i="2"/>
  <c r="DJ314" i="2" s="1"/>
  <c r="DJ295" i="2"/>
  <c r="FI272" i="2"/>
  <c r="FA323" i="2"/>
  <c r="FA291" i="2"/>
  <c r="FA297" i="2" s="1"/>
  <c r="S323" i="2"/>
  <c r="S291" i="2"/>
  <c r="S297" i="2" s="1"/>
  <c r="EO323" i="2"/>
  <c r="EO330" i="2" s="1"/>
  <c r="EO291" i="2"/>
  <c r="EO297" i="2" s="1"/>
  <c r="FW286" i="2"/>
  <c r="FW261" i="2"/>
  <c r="FW267" i="2" s="1"/>
  <c r="FW270" i="2" s="1"/>
  <c r="EY300" i="2"/>
  <c r="EY314" i="2" s="1"/>
  <c r="FQ289" i="2"/>
  <c r="FQ296" i="2" s="1"/>
  <c r="FQ299" i="2" s="1"/>
  <c r="AP313" i="2"/>
  <c r="AP308" i="2"/>
  <c r="AP311" i="2" s="1"/>
  <c r="AP305" i="2"/>
  <c r="AP302" i="2"/>
  <c r="AP316" i="2" s="1"/>
  <c r="FT322" i="2"/>
  <c r="FT287" i="2"/>
  <c r="FT272" i="2"/>
  <c r="FT278" i="2"/>
  <c r="FT282" i="2" s="1"/>
  <c r="DR300" i="2"/>
  <c r="DR314" i="2" s="1"/>
  <c r="AL295" i="2"/>
  <c r="AL300" i="2"/>
  <c r="AL314" i="2" s="1"/>
  <c r="T323" i="2"/>
  <c r="T291" i="2"/>
  <c r="T297" i="2" s="1"/>
  <c r="BZ323" i="2"/>
  <c r="BZ291" i="2"/>
  <c r="BZ297" i="2" s="1"/>
  <c r="M300" i="2"/>
  <c r="M314" i="2" s="1"/>
  <c r="M295" i="2"/>
  <c r="FO300" i="2"/>
  <c r="FO314" i="2" s="1"/>
  <c r="FO295" i="2"/>
  <c r="AY289" i="2"/>
  <c r="AY296" i="2" s="1"/>
  <c r="AY299" i="2" s="1"/>
  <c r="AK305" i="2"/>
  <c r="AK308" i="2"/>
  <c r="AK311" i="2" s="1"/>
  <c r="AK313" i="2" s="1"/>
  <c r="BW286" i="2"/>
  <c r="BW261" i="2"/>
  <c r="BW267" i="2" s="1"/>
  <c r="BW270" i="2" s="1"/>
  <c r="EU330" i="2"/>
  <c r="CG300" i="2"/>
  <c r="CG314" i="2" s="1"/>
  <c r="EF286" i="2"/>
  <c r="EF261" i="2"/>
  <c r="EF267" i="2" s="1"/>
  <c r="EF270" i="2" s="1"/>
  <c r="BV330" i="2"/>
  <c r="CY323" i="2"/>
  <c r="CY330" i="2" s="1"/>
  <c r="CY291" i="2"/>
  <c r="CY297" i="2" s="1"/>
  <c r="EK323" i="2"/>
  <c r="EK291" i="2"/>
  <c r="EK297" i="2" s="1"/>
  <c r="CK302" i="2"/>
  <c r="CK316" i="2" s="1"/>
  <c r="EB322" i="2"/>
  <c r="EB287" i="2"/>
  <c r="EB278" i="2"/>
  <c r="EB282" i="2" s="1"/>
  <c r="AZ300" i="2"/>
  <c r="AZ314" i="2" s="1"/>
  <c r="EY323" i="2"/>
  <c r="EY291" i="2"/>
  <c r="EY297" i="2" s="1"/>
  <c r="BS322" i="2"/>
  <c r="BS287" i="2"/>
  <c r="BS278" i="2"/>
  <c r="BS282" i="2" s="1"/>
  <c r="BY300" i="2"/>
  <c r="BY314" i="2" s="1"/>
  <c r="BX272" i="2"/>
  <c r="EA323" i="2"/>
  <c r="EA291" i="2"/>
  <c r="EA297" i="2" s="1"/>
  <c r="BY330" i="2"/>
  <c r="CI289" i="2"/>
  <c r="CI296" i="2" s="1"/>
  <c r="CI299" i="2" s="1"/>
  <c r="E322" i="2"/>
  <c r="E287" i="2"/>
  <c r="E278" i="2"/>
  <c r="E282" i="2" s="1"/>
  <c r="E272" i="2"/>
  <c r="CQ300" i="2"/>
  <c r="CQ314" i="2" s="1"/>
  <c r="AZ289" i="2"/>
  <c r="AZ296" i="2" s="1"/>
  <c r="AZ299" i="2" s="1"/>
  <c r="FN300" i="2"/>
  <c r="FN314" i="2" s="1"/>
  <c r="FN295" i="2"/>
  <c r="F272" i="2"/>
  <c r="AJ323" i="2"/>
  <c r="AJ291" i="2"/>
  <c r="AJ297" i="2" s="1"/>
  <c r="L305" i="2"/>
  <c r="L308" i="2"/>
  <c r="L311" i="2" s="1"/>
  <c r="L313" i="2" s="1"/>
  <c r="BP272" i="2"/>
  <c r="EZ300" i="2"/>
  <c r="EZ314" i="2" s="1"/>
  <c r="EZ295" i="2"/>
  <c r="DV330" i="2"/>
  <c r="CH300" i="2"/>
  <c r="CH314" i="2" s="1"/>
  <c r="Y308" i="2"/>
  <c r="Y311" i="2" s="1"/>
  <c r="Y313" i="2" s="1"/>
  <c r="Y305" i="2"/>
  <c r="Y302" i="2"/>
  <c r="Y316" i="2" s="1"/>
  <c r="CF300" i="2"/>
  <c r="CF314" i="2" s="1"/>
  <c r="BR300" i="2"/>
  <c r="BR314" i="2" s="1"/>
  <c r="CO300" i="2"/>
  <c r="CO314" i="2" s="1"/>
  <c r="CO295" i="2"/>
  <c r="U300" i="2"/>
  <c r="U314" i="2" s="1"/>
  <c r="BH286" i="2"/>
  <c r="BH261" i="2"/>
  <c r="BH267" i="2" s="1"/>
  <c r="BH270" i="2" s="1"/>
  <c r="FA272" i="2"/>
  <c r="S272" i="2"/>
  <c r="EO272" i="2"/>
  <c r="AM323" i="2"/>
  <c r="AM291" i="2"/>
  <c r="AM297" i="2" s="1"/>
  <c r="DU323" i="2"/>
  <c r="DU291" i="2"/>
  <c r="DU297" i="2" s="1"/>
  <c r="AC323" i="2"/>
  <c r="AC291" i="2"/>
  <c r="AC297" i="2" s="1"/>
  <c r="EY330" i="2"/>
  <c r="CB300" i="2"/>
  <c r="CB314" i="2" s="1"/>
  <c r="CB295" i="2"/>
  <c r="AX295" i="2"/>
  <c r="AX300" i="2"/>
  <c r="AX314" i="2" s="1"/>
  <c r="AL330" i="2"/>
  <c r="T272" i="2"/>
  <c r="BZ272" i="2"/>
  <c r="BA308" i="2"/>
  <c r="BA311" i="2" s="1"/>
  <c r="BA305" i="2"/>
  <c r="BA313" i="2"/>
  <c r="DL323" i="2"/>
  <c r="DL330" i="2" s="1"/>
  <c r="DL291" i="2"/>
  <c r="DL297" i="2" s="1"/>
  <c r="FO330" i="2"/>
  <c r="O272" i="2"/>
  <c r="BE323" i="2"/>
  <c r="BE291" i="2"/>
  <c r="BE297" i="2" s="1"/>
  <c r="CN272" i="2"/>
  <c r="CJ272" i="2"/>
  <c r="AG323" i="2"/>
  <c r="AG291" i="2"/>
  <c r="AG297" i="2" s="1"/>
  <c r="DQ272" i="2"/>
  <c r="Q330" i="2"/>
  <c r="CY272" i="2"/>
  <c r="DG323" i="2"/>
  <c r="DG330" i="2" s="1"/>
  <c r="DG291" i="2"/>
  <c r="DG297" i="2" s="1"/>
  <c r="EK272" i="2"/>
  <c r="FL302" i="2"/>
  <c r="FL316" i="2" s="1"/>
  <c r="EB293" i="2"/>
  <c r="EB289" i="2"/>
  <c r="EB296" i="2" s="1"/>
  <c r="EB299" i="2" s="1"/>
  <c r="EB80" i="2"/>
  <c r="AV300" i="2"/>
  <c r="AV314" i="2" s="1"/>
  <c r="AV295" i="2"/>
  <c r="CY313" i="2"/>
  <c r="CY308" i="2"/>
  <c r="CY311" i="2" s="1"/>
  <c r="CY305" i="2"/>
  <c r="BX300" i="2"/>
  <c r="BX314" i="2" s="1"/>
  <c r="E293" i="2"/>
  <c r="E289" i="2"/>
  <c r="E296" i="2" s="1"/>
  <c r="E299" i="2" s="1"/>
  <c r="E80" i="2"/>
  <c r="FN330" i="2"/>
  <c r="F323" i="2"/>
  <c r="F330" i="2" s="1"/>
  <c r="F291" i="2"/>
  <c r="F297" i="2" s="1"/>
  <c r="ET323" i="2"/>
  <c r="ET291" i="2"/>
  <c r="ET297" i="2" s="1"/>
  <c r="AJ300" i="2"/>
  <c r="AJ314" i="2" s="1"/>
  <c r="BP295" i="2"/>
  <c r="BP300" i="2"/>
  <c r="BP314" i="2" s="1"/>
  <c r="EZ330" i="2"/>
  <c r="BD323" i="2"/>
  <c r="BD291" i="2"/>
  <c r="BD297" i="2" s="1"/>
  <c r="EE272" i="2"/>
  <c r="CT323" i="2"/>
  <c r="CT330" i="2" s="1"/>
  <c r="CT291" i="2"/>
  <c r="CT297" i="2" s="1"/>
  <c r="DN286" i="2"/>
  <c r="DN261" i="2"/>
  <c r="DN267" i="2" s="1"/>
  <c r="DN270" i="2" s="1"/>
  <c r="FM323" i="2"/>
  <c r="FM291" i="2"/>
  <c r="FM297" i="2" s="1"/>
  <c r="L323" i="2"/>
  <c r="L291" i="2"/>
  <c r="L297" i="2" s="1"/>
  <c r="CF330" i="2"/>
  <c r="BR330" i="2"/>
  <c r="CO330" i="2"/>
  <c r="U330" i="2"/>
  <c r="FA300" i="2"/>
  <c r="FA314" i="2" s="1"/>
  <c r="FA295" i="2"/>
  <c r="S300" i="2"/>
  <c r="S314" i="2" s="1"/>
  <c r="EO300" i="2"/>
  <c r="EO314" i="2" s="1"/>
  <c r="EO295" i="2"/>
  <c r="EY289" i="2"/>
  <c r="EY296" i="2" s="1"/>
  <c r="EY299" i="2" s="1"/>
  <c r="AM300" i="2"/>
  <c r="AM314" i="2" s="1"/>
  <c r="AM295" i="2"/>
  <c r="DU272" i="2"/>
  <c r="AC300" i="2"/>
  <c r="AC314" i="2" s="1"/>
  <c r="AC295" i="2"/>
  <c r="CB330" i="2"/>
  <c r="AX330" i="2"/>
  <c r="AI322" i="2"/>
  <c r="AI287" i="2"/>
  <c r="AI272" i="2"/>
  <c r="AI278" i="2"/>
  <c r="AI282" i="2" s="1"/>
  <c r="T300" i="2"/>
  <c r="T314" i="2" s="1"/>
  <c r="BZ300" i="2"/>
  <c r="BZ314" i="2" s="1"/>
  <c r="BZ295" i="2"/>
  <c r="C224" i="2"/>
  <c r="FZ195" i="2"/>
  <c r="O323" i="2"/>
  <c r="O291" i="2"/>
  <c r="O297" i="2" s="1"/>
  <c r="CN323" i="2"/>
  <c r="CN291" i="2"/>
  <c r="CN297" i="2" s="1"/>
  <c r="CJ323" i="2"/>
  <c r="CJ291" i="2"/>
  <c r="CJ297" i="2" s="1"/>
  <c r="DQ323" i="2"/>
  <c r="DQ291" i="2"/>
  <c r="DQ297" i="2" s="1"/>
  <c r="CY300" i="2"/>
  <c r="CY314" i="2" s="1"/>
  <c r="CY295" i="2"/>
  <c r="BR289" i="2"/>
  <c r="BR296" i="2" s="1"/>
  <c r="BR299" i="2" s="1"/>
  <c r="DG295" i="2"/>
  <c r="DG300" i="2"/>
  <c r="DG314" i="2" s="1"/>
  <c r="EK300" i="2"/>
  <c r="EK314" i="2" s="1"/>
  <c r="EK295" i="2"/>
  <c r="EW302" i="2"/>
  <c r="EW316" i="2" s="1"/>
  <c r="AO302" i="2"/>
  <c r="AO316" i="2" s="1"/>
  <c r="FF323" i="2"/>
  <c r="FF291" i="2"/>
  <c r="FF297" i="2" s="1"/>
  <c r="BX323" i="2"/>
  <c r="BX291" i="2"/>
  <c r="BX297" i="2" s="1"/>
  <c r="BX330" i="2"/>
  <c r="DM323" i="2"/>
  <c r="DM330" i="2" s="1"/>
  <c r="DM291" i="2"/>
  <c r="DM297" i="2" s="1"/>
  <c r="BG322" i="2"/>
  <c r="BG287" i="2"/>
  <c r="BG278" i="2"/>
  <c r="BG282" i="2" s="1"/>
  <c r="F295" i="2"/>
  <c r="F300" i="2"/>
  <c r="F314" i="2" s="1"/>
  <c r="AJ330" i="2"/>
  <c r="BP330" i="2"/>
  <c r="EE323" i="2"/>
  <c r="EE291" i="2"/>
  <c r="EE297" i="2" s="1"/>
  <c r="H323" i="2"/>
  <c r="H330" i="2" s="1"/>
  <c r="H291" i="2"/>
  <c r="H297" i="2" s="1"/>
  <c r="FA313" i="2"/>
  <c r="FA305" i="2"/>
  <c r="FA308" i="2"/>
  <c r="FA311" i="2" s="1"/>
  <c r="FA302" i="2"/>
  <c r="FA316" i="2" s="1"/>
  <c r="ED323" i="2"/>
  <c r="ED291" i="2"/>
  <c r="ED297" i="2" s="1"/>
  <c r="FA330" i="2"/>
  <c r="S330" i="2"/>
  <c r="AM330" i="2"/>
  <c r="DU300" i="2"/>
  <c r="DU314" i="2" s="1"/>
  <c r="DU295" i="2"/>
  <c r="BI308" i="2"/>
  <c r="BI311" i="2" s="1"/>
  <c r="BI313" i="2" s="1"/>
  <c r="BI305" i="2"/>
  <c r="AC330" i="2"/>
  <c r="FK286" i="2"/>
  <c r="FK261" i="2"/>
  <c r="FK267" i="2" s="1"/>
  <c r="FK270" i="2" s="1"/>
  <c r="BM323" i="2"/>
  <c r="BM291" i="2"/>
  <c r="BM297" i="2" s="1"/>
  <c r="AA323" i="2"/>
  <c r="AA291" i="2"/>
  <c r="AA297" i="2" s="1"/>
  <c r="AF323" i="2"/>
  <c r="AF291" i="2"/>
  <c r="AF297" i="2" s="1"/>
  <c r="AI299" i="2"/>
  <c r="AI289" i="2"/>
  <c r="AI296" i="2" s="1"/>
  <c r="AI293" i="2"/>
  <c r="AI80" i="2"/>
  <c r="AI334" i="2"/>
  <c r="AI333" i="2" s="1"/>
  <c r="T330" i="2"/>
  <c r="BZ330" i="2"/>
  <c r="BB323" i="2"/>
  <c r="BB291" i="2"/>
  <c r="BB297" i="2" s="1"/>
  <c r="EG323" i="2"/>
  <c r="EG291" i="2"/>
  <c r="EG297" i="2" s="1"/>
  <c r="DL300" i="2"/>
  <c r="DL314" i="2" s="1"/>
  <c r="DL295" i="2"/>
  <c r="FP272" i="2"/>
  <c r="AP295" i="2"/>
  <c r="BA323" i="2"/>
  <c r="BA291" i="2"/>
  <c r="BA297" i="2" s="1"/>
  <c r="O300" i="2"/>
  <c r="O314" i="2" s="1"/>
  <c r="O295" i="2"/>
  <c r="R322" i="2"/>
  <c r="R287" i="2"/>
  <c r="R272" i="2"/>
  <c r="R278" i="2"/>
  <c r="R282" i="2" s="1"/>
  <c r="BE300" i="2"/>
  <c r="BE314" i="2" s="1"/>
  <c r="BE295" i="2"/>
  <c r="CN295" i="2"/>
  <c r="CN300" i="2"/>
  <c r="CN314" i="2" s="1"/>
  <c r="CJ300" i="2"/>
  <c r="CJ314" i="2" s="1"/>
  <c r="CJ295" i="2"/>
  <c r="AG300" i="2"/>
  <c r="AG314" i="2" s="1"/>
  <c r="AG295" i="2"/>
  <c r="X272" i="2"/>
  <c r="DQ300" i="2"/>
  <c r="DQ314" i="2" s="1"/>
  <c r="DQ295" i="2"/>
  <c r="EK330" i="2"/>
  <c r="BY339" i="2"/>
  <c r="BY333" i="2"/>
  <c r="CD302" i="2"/>
  <c r="CD316" i="2" s="1"/>
  <c r="BU302" i="2"/>
  <c r="BU316" i="2" s="1"/>
  <c r="FI323" i="2"/>
  <c r="FI330" i="2" s="1"/>
  <c r="FI291" i="2"/>
  <c r="FI297" i="2" s="1"/>
  <c r="DR323" i="2"/>
  <c r="DR330" i="2" s="1"/>
  <c r="DR291" i="2"/>
  <c r="DR297" i="2" s="1"/>
  <c r="BF272" i="2"/>
  <c r="EA330" i="2"/>
  <c r="DM272" i="2"/>
  <c r="DS323" i="2"/>
  <c r="DS291" i="2"/>
  <c r="DS297" i="2" s="1"/>
  <c r="BG289" i="2"/>
  <c r="BG296" i="2" s="1"/>
  <c r="BG299" i="2" s="1"/>
  <c r="BG293" i="2"/>
  <c r="BG80" i="2"/>
  <c r="ET300" i="2"/>
  <c r="ET314" i="2" s="1"/>
  <c r="ET295" i="2"/>
  <c r="BO323" i="2"/>
  <c r="BO330" i="2" s="1"/>
  <c r="BO291" i="2"/>
  <c r="BO297" i="2" s="1"/>
  <c r="CF289" i="2"/>
  <c r="CF296" i="2" s="1"/>
  <c r="CF299" i="2" s="1"/>
  <c r="BD300" i="2"/>
  <c r="BD314" i="2" s="1"/>
  <c r="EE300" i="2"/>
  <c r="EE314" i="2" s="1"/>
  <c r="EE295" i="2"/>
  <c r="CT300" i="2"/>
  <c r="CT314" i="2" s="1"/>
  <c r="CT295" i="2"/>
  <c r="H272" i="2"/>
  <c r="FM300" i="2"/>
  <c r="FM314" i="2" s="1"/>
  <c r="FM295" i="2"/>
  <c r="L300" i="2"/>
  <c r="L314" i="2" s="1"/>
  <c r="L295" i="2"/>
  <c r="Y295" i="2"/>
  <c r="ED272" i="2"/>
  <c r="J323" i="2"/>
  <c r="J291" i="2"/>
  <c r="J297" i="2" s="1"/>
  <c r="N300" i="2"/>
  <c r="N314" i="2" s="1"/>
  <c r="N295" i="2"/>
  <c r="AB272" i="2"/>
  <c r="DU330" i="2"/>
  <c r="FE272" i="2"/>
  <c r="CX295" i="2"/>
  <c r="BM300" i="2"/>
  <c r="BM314" i="2" s="1"/>
  <c r="BM295" i="2"/>
  <c r="FC323" i="2"/>
  <c r="FC291" i="2"/>
  <c r="FC297" i="2" s="1"/>
  <c r="AA272" i="2"/>
  <c r="AF295" i="2"/>
  <c r="AF300" i="2"/>
  <c r="AF314" i="2" s="1"/>
  <c r="DI272" i="2"/>
  <c r="DH272" i="2"/>
  <c r="BB300" i="2"/>
  <c r="BB314" i="2" s="1"/>
  <c r="BB295" i="2"/>
  <c r="K272" i="2"/>
  <c r="EG272" i="2"/>
  <c r="CG289" i="2"/>
  <c r="CG296" i="2" s="1"/>
  <c r="CG299" i="2" s="1"/>
  <c r="FP323" i="2"/>
  <c r="FP291" i="2"/>
  <c r="FP297" i="2" s="1"/>
  <c r="DX295" i="2"/>
  <c r="BA300" i="2"/>
  <c r="BA314" i="2" s="1"/>
  <c r="BA295" i="2"/>
  <c r="O330" i="2"/>
  <c r="R293" i="2"/>
  <c r="R289" i="2"/>
  <c r="R296" i="2" s="1"/>
  <c r="R299" i="2" s="1"/>
  <c r="R80" i="2"/>
  <c r="BE330" i="2"/>
  <c r="CN330" i="2"/>
  <c r="CJ330" i="2"/>
  <c r="AG330" i="2"/>
  <c r="X323" i="2"/>
  <c r="X291" i="2"/>
  <c r="X297" i="2" s="1"/>
  <c r="DQ330" i="2"/>
  <c r="BT302" i="2"/>
  <c r="BT316" i="2" s="1"/>
  <c r="FB323" i="2"/>
  <c r="FB291" i="2"/>
  <c r="FB297" i="2" s="1"/>
  <c r="BJ289" i="2"/>
  <c r="BJ296" i="2" s="1"/>
  <c r="BJ299" i="2" s="1"/>
  <c r="Z302" i="2"/>
  <c r="Z316" i="2" s="1"/>
  <c r="DP322" i="2"/>
  <c r="DP287" i="2"/>
  <c r="DP272" i="2"/>
  <c r="DP278" i="2"/>
  <c r="DP282" i="2" s="1"/>
  <c r="EX322" i="2"/>
  <c r="EX287" i="2"/>
  <c r="EX278" i="2"/>
  <c r="EX282" i="2" s="1"/>
  <c r="EX272" i="2"/>
  <c r="BN322" i="2"/>
  <c r="BN287" i="2"/>
  <c r="BN278" i="2"/>
  <c r="BN282" i="2" s="1"/>
  <c r="AB308" i="2"/>
  <c r="AB311" i="2" s="1"/>
  <c r="AB305" i="2"/>
  <c r="AB313" i="2"/>
  <c r="CG323" i="2"/>
  <c r="CG330" i="2" s="1"/>
  <c r="CG291" i="2"/>
  <c r="CG297" i="2" s="1"/>
  <c r="CU322" i="2"/>
  <c r="CU287" i="2"/>
  <c r="CU278" i="2"/>
  <c r="CU282" i="2" s="1"/>
  <c r="EA300" i="2"/>
  <c r="EA314" i="2" s="1"/>
  <c r="BF323" i="2"/>
  <c r="BF291" i="2"/>
  <c r="BF297" i="2" s="1"/>
  <c r="P272" i="2"/>
  <c r="DM300" i="2"/>
  <c r="DM314" i="2" s="1"/>
  <c r="DM295" i="2"/>
  <c r="AJ289" i="2"/>
  <c r="AJ296" i="2" s="1"/>
  <c r="AJ299" i="2" s="1"/>
  <c r="DS300" i="2"/>
  <c r="DS314" i="2" s="1"/>
  <c r="DO286" i="2"/>
  <c r="DO261" i="2"/>
  <c r="DO267" i="2" s="1"/>
  <c r="DO270" i="2" s="1"/>
  <c r="AS323" i="2"/>
  <c r="AS291" i="2"/>
  <c r="AS297" i="2" s="1"/>
  <c r="FI308" i="2"/>
  <c r="FI311" i="2" s="1"/>
  <c r="FI313" i="2" s="1"/>
  <c r="FI302" i="2"/>
  <c r="FI305" i="2"/>
  <c r="CH289" i="2"/>
  <c r="CH296" i="2" s="1"/>
  <c r="CH299" i="2" s="1"/>
  <c r="ES323" i="2"/>
  <c r="ES291" i="2"/>
  <c r="ES297" i="2" s="1"/>
  <c r="ET330" i="2"/>
  <c r="BD330" i="2"/>
  <c r="EE330" i="2"/>
  <c r="H295" i="2"/>
  <c r="H300" i="2"/>
  <c r="H314" i="2" s="1"/>
  <c r="FM330" i="2"/>
  <c r="L330" i="2"/>
  <c r="ED300" i="2"/>
  <c r="ED314" i="2" s="1"/>
  <c r="J300" i="2"/>
  <c r="J314" i="2" s="1"/>
  <c r="BD289" i="2"/>
  <c r="BD296" i="2" s="1"/>
  <c r="BD299" i="2" s="1"/>
  <c r="FE305" i="2"/>
  <c r="FE313" i="2"/>
  <c r="FE308" i="2"/>
  <c r="FE311" i="2" s="1"/>
  <c r="N330" i="2"/>
  <c r="AB323" i="2"/>
  <c r="AB291" i="2"/>
  <c r="AB297" i="2" s="1"/>
  <c r="FE295" i="2"/>
  <c r="FE300" i="2"/>
  <c r="FE314" i="2" s="1"/>
  <c r="DZ286" i="2"/>
  <c r="DZ261" i="2"/>
  <c r="DZ267" i="2" s="1"/>
  <c r="DZ270" i="2" s="1"/>
  <c r="BM330" i="2"/>
  <c r="AA300" i="2"/>
  <c r="AA314" i="2" s="1"/>
  <c r="AA295" i="2"/>
  <c r="AF330" i="2"/>
  <c r="DS289" i="2"/>
  <c r="DS296" i="2" s="1"/>
  <c r="DS299" i="2" s="1"/>
  <c r="DI323" i="2"/>
  <c r="DI291" i="2"/>
  <c r="DI297" i="2" s="1"/>
  <c r="DH323" i="2"/>
  <c r="DH291" i="2"/>
  <c r="DH297" i="2" s="1"/>
  <c r="BB330" i="2"/>
  <c r="K323" i="2"/>
  <c r="K291" i="2"/>
  <c r="K297" i="2" s="1"/>
  <c r="EG295" i="2"/>
  <c r="EG300" i="2"/>
  <c r="EG314" i="2" s="1"/>
  <c r="FR302" i="2"/>
  <c r="FR316" i="2" s="1"/>
  <c r="T289" i="2"/>
  <c r="T296" i="2" s="1"/>
  <c r="T299" i="2" s="1"/>
  <c r="FG323" i="2"/>
  <c r="FG291" i="2"/>
  <c r="FG297" i="2" s="1"/>
  <c r="FP300" i="2"/>
  <c r="FP314" i="2" s="1"/>
  <c r="FP295" i="2"/>
  <c r="BA330" i="2"/>
  <c r="AD323" i="2"/>
  <c r="AD291" i="2"/>
  <c r="AD297" i="2" s="1"/>
  <c r="DG289" i="2"/>
  <c r="DG296" i="2" s="1"/>
  <c r="DG299" i="2" s="1"/>
  <c r="EQ289" i="2"/>
  <c r="EQ296" i="2" s="1"/>
  <c r="EQ299" i="2" s="1"/>
  <c r="AN272" i="2"/>
  <c r="X300" i="2"/>
  <c r="X314" i="2" s="1"/>
  <c r="X295" i="2"/>
  <c r="CE272" i="2"/>
  <c r="DR289" i="2"/>
  <c r="DR296" i="2" s="1"/>
  <c r="DR299" i="2" s="1"/>
  <c r="DK272" i="2"/>
  <c r="FB272" i="2"/>
  <c r="DP293" i="2"/>
  <c r="DP289" i="2"/>
  <c r="DP296" i="2" s="1"/>
  <c r="DP299" i="2" s="1"/>
  <c r="DP80" i="2"/>
  <c r="DP334" i="2"/>
  <c r="DP333" i="2" s="1"/>
  <c r="EX299" i="2"/>
  <c r="EX293" i="2"/>
  <c r="EX289" i="2"/>
  <c r="EX296" i="2" s="1"/>
  <c r="EX80" i="2"/>
  <c r="EX334" i="2"/>
  <c r="EX333" i="2" s="1"/>
  <c r="BN293" i="2"/>
  <c r="BN80" i="2"/>
  <c r="ET305" i="2"/>
  <c r="ET308" i="2"/>
  <c r="ET311" i="2" s="1"/>
  <c r="ET313" i="2" s="1"/>
  <c r="ET302" i="2"/>
  <c r="BP308" i="2"/>
  <c r="BP311" i="2" s="1"/>
  <c r="BP313" i="2" s="1"/>
  <c r="BP305" i="2"/>
  <c r="BP302" i="2"/>
  <c r="FP313" i="2"/>
  <c r="FP308" i="2"/>
  <c r="FP311" i="2" s="1"/>
  <c r="FP302" i="2"/>
  <c r="FP316" i="2" s="1"/>
  <c r="FP305" i="2"/>
  <c r="BF300" i="2"/>
  <c r="BF314" i="2" s="1"/>
  <c r="BF295" i="2"/>
  <c r="AW316" i="2"/>
  <c r="DS330" i="2"/>
  <c r="DD323" i="2"/>
  <c r="DD291" i="2"/>
  <c r="DD297" i="2" s="1"/>
  <c r="FX322" i="2"/>
  <c r="FX287" i="2"/>
  <c r="FX278" i="2"/>
  <c r="FX282" i="2" s="1"/>
  <c r="BO300" i="2"/>
  <c r="BO314" i="2" s="1"/>
  <c r="DW289" i="2"/>
  <c r="DW296" i="2" s="1"/>
  <c r="DW299" i="2" s="1"/>
  <c r="FH323" i="2"/>
  <c r="FH330" i="2" s="1"/>
  <c r="FH291" i="2"/>
  <c r="FH297" i="2" s="1"/>
  <c r="CC323" i="2"/>
  <c r="CC330" i="2" s="1"/>
  <c r="CC291" i="2"/>
  <c r="CC297" i="2" s="1"/>
  <c r="EI323" i="2"/>
  <c r="EI291" i="2"/>
  <c r="EI297" i="2" s="1"/>
  <c r="N308" i="2"/>
  <c r="N311" i="2" s="1"/>
  <c r="N313" i="2" s="1"/>
  <c r="N305" i="2"/>
  <c r="N302" i="2"/>
  <c r="N316" i="2" s="1"/>
  <c r="ED330" i="2"/>
  <c r="J330" i="2"/>
  <c r="AB300" i="2"/>
  <c r="AB314" i="2" s="1"/>
  <c r="AB295" i="2"/>
  <c r="FE323" i="2"/>
  <c r="FE291" i="2"/>
  <c r="FE297" i="2" s="1"/>
  <c r="DX313" i="2"/>
  <c r="DX302" i="2"/>
  <c r="DX305" i="2"/>
  <c r="DX308" i="2"/>
  <c r="DX311" i="2" s="1"/>
  <c r="EL322" i="2"/>
  <c r="EL287" i="2"/>
  <c r="EL278" i="2"/>
  <c r="EL282" i="2" s="1"/>
  <c r="FC295" i="2"/>
  <c r="FC300" i="2"/>
  <c r="FC314" i="2" s="1"/>
  <c r="BB308" i="2"/>
  <c r="BB311" i="2" s="1"/>
  <c r="BB305" i="2"/>
  <c r="BB313" i="2"/>
  <c r="BB302" i="2"/>
  <c r="BB316" i="2" s="1"/>
  <c r="AA330" i="2"/>
  <c r="DI300" i="2"/>
  <c r="DI314" i="2" s="1"/>
  <c r="DH300" i="2"/>
  <c r="DH314" i="2" s="1"/>
  <c r="DH295" i="2"/>
  <c r="K300" i="2"/>
  <c r="K314" i="2" s="1"/>
  <c r="K295" i="2"/>
  <c r="EG330" i="2"/>
  <c r="FG300" i="2"/>
  <c r="FG314" i="2" s="1"/>
  <c r="FP330" i="2"/>
  <c r="AN323" i="2"/>
  <c r="AN291" i="2"/>
  <c r="AN297" i="2" s="1"/>
  <c r="X330" i="2"/>
  <c r="CE323" i="2"/>
  <c r="CE291" i="2"/>
  <c r="CE297" i="2" s="1"/>
  <c r="DK323" i="2"/>
  <c r="DK291" i="2"/>
  <c r="DK297" i="2" s="1"/>
  <c r="CZ289" i="2"/>
  <c r="CZ296" i="2" s="1"/>
  <c r="CZ299" i="2" s="1"/>
  <c r="FS302" i="2"/>
  <c r="FS316" i="2" s="1"/>
  <c r="FB300" i="2"/>
  <c r="FB314" i="2" s="1"/>
  <c r="FB295" i="2"/>
  <c r="BY289" i="2"/>
  <c r="BY296" i="2" s="1"/>
  <c r="BY299" i="2" s="1"/>
  <c r="DC302" i="2"/>
  <c r="DC316" i="2" s="1"/>
  <c r="H308" i="2"/>
  <c r="H311" i="2" s="1"/>
  <c r="H313" i="2" s="1"/>
  <c r="H305" i="2"/>
  <c r="H302" i="2"/>
  <c r="FV322" i="2"/>
  <c r="FV287" i="2"/>
  <c r="FV272" i="2"/>
  <c r="FV278" i="2"/>
  <c r="FV282" i="2" s="1"/>
  <c r="P323" i="2"/>
  <c r="P291" i="2"/>
  <c r="P297" i="2" s="1"/>
  <c r="BF330" i="2"/>
  <c r="P300" i="2"/>
  <c r="P314" i="2" s="1"/>
  <c r="P295" i="2"/>
  <c r="CM323" i="2"/>
  <c r="CM330" i="2" s="1"/>
  <c r="CM291" i="2"/>
  <c r="CM297" i="2" s="1"/>
  <c r="D323" i="2"/>
  <c r="D330" i="2" s="1"/>
  <c r="D291" i="2"/>
  <c r="D297" i="2" s="1"/>
  <c r="DD272" i="2"/>
  <c r="DT272" i="2"/>
  <c r="AS300" i="2"/>
  <c r="AS314" i="2" s="1"/>
  <c r="AS295" i="2"/>
  <c r="ES300" i="2"/>
  <c r="ES314" i="2" s="1"/>
  <c r="ES295" i="2"/>
  <c r="FX293" i="2"/>
  <c r="FX289" i="2"/>
  <c r="FX296" i="2" s="1"/>
  <c r="FX299" i="2"/>
  <c r="FX80" i="2"/>
  <c r="FX334" i="2"/>
  <c r="FX333" i="2" s="1"/>
  <c r="AT323" i="2"/>
  <c r="AT330" i="2" s="1"/>
  <c r="AT291" i="2"/>
  <c r="AT297" i="2" s="1"/>
  <c r="CP322" i="2"/>
  <c r="CP287" i="2"/>
  <c r="CP278" i="2"/>
  <c r="CP282" i="2" s="1"/>
  <c r="FH272" i="2"/>
  <c r="CC272" i="2"/>
  <c r="EI272" i="2"/>
  <c r="AE323" i="2"/>
  <c r="AE330" i="2" s="1"/>
  <c r="AE291" i="2"/>
  <c r="AE297" i="2" s="1"/>
  <c r="CS302" i="2"/>
  <c r="CS316" i="2" s="1"/>
  <c r="CW272" i="2"/>
  <c r="BK272" i="2"/>
  <c r="AB330" i="2"/>
  <c r="EH323" i="2"/>
  <c r="EH291" i="2"/>
  <c r="EH297" i="2" s="1"/>
  <c r="U289" i="2"/>
  <c r="U296" i="2" s="1"/>
  <c r="U299" i="2" s="1"/>
  <c r="FE330" i="2"/>
  <c r="EP313" i="2"/>
  <c r="EP305" i="2"/>
  <c r="EP308" i="2"/>
  <c r="EP311" i="2" s="1"/>
  <c r="EP302" i="2"/>
  <c r="EP316" i="2" s="1"/>
  <c r="EL293" i="2"/>
  <c r="EL80" i="2"/>
  <c r="I323" i="2"/>
  <c r="I291" i="2"/>
  <c r="I297" i="2" s="1"/>
  <c r="DI289" i="2"/>
  <c r="DI296" i="2" s="1"/>
  <c r="DI299" i="2" s="1"/>
  <c r="CA323" i="2"/>
  <c r="CA330" i="2" s="1"/>
  <c r="CA291" i="2"/>
  <c r="CA297" i="2" s="1"/>
  <c r="FC330" i="2"/>
  <c r="BI323" i="2"/>
  <c r="BI330" i="2" s="1"/>
  <c r="BI291" i="2"/>
  <c r="BI297" i="2" s="1"/>
  <c r="J289" i="2"/>
  <c r="J296" i="2" s="1"/>
  <c r="J299" i="2" s="1"/>
  <c r="DI330" i="2"/>
  <c r="DH330" i="2"/>
  <c r="K330" i="2"/>
  <c r="FG330" i="2"/>
  <c r="EP295" i="2"/>
  <c r="DQ289" i="2"/>
  <c r="DQ296" i="2" s="1"/>
  <c r="DQ299" i="2" s="1"/>
  <c r="BX289" i="2"/>
  <c r="BX296" i="2" s="1"/>
  <c r="BX299" i="2" s="1"/>
  <c r="AD300" i="2"/>
  <c r="AD314" i="2" s="1"/>
  <c r="AD295" i="2"/>
  <c r="FG289" i="2"/>
  <c r="FG296" i="2" s="1"/>
  <c r="FG299" i="2" s="1"/>
  <c r="AN300" i="2"/>
  <c r="AN314" i="2" s="1"/>
  <c r="AN295" i="2"/>
  <c r="AK323" i="2"/>
  <c r="AK330" i="2" s="1"/>
  <c r="AK291" i="2"/>
  <c r="AK297" i="2" s="1"/>
  <c r="CV295" i="2"/>
  <c r="CE295" i="2"/>
  <c r="CE300" i="2"/>
  <c r="CE314" i="2" s="1"/>
  <c r="DK300" i="2"/>
  <c r="DK314" i="2" s="1"/>
  <c r="DK295" i="2"/>
  <c r="ED289" i="2"/>
  <c r="ED296" i="2" s="1"/>
  <c r="ED299" i="2" s="1"/>
  <c r="FB330" i="2"/>
  <c r="EJ302" i="2"/>
  <c r="EJ316" i="2" s="1"/>
  <c r="AH302" i="2"/>
  <c r="AH316" i="2" s="1"/>
  <c r="BJ323" i="2"/>
  <c r="BJ330" i="2" s="1"/>
  <c r="BJ291" i="2"/>
  <c r="BJ297" i="2" s="1"/>
  <c r="DF295" i="2"/>
  <c r="DF300" i="2"/>
  <c r="DF314" i="2" s="1"/>
  <c r="AM308" i="2"/>
  <c r="AM311" i="2" s="1"/>
  <c r="AM313" i="2" s="1"/>
  <c r="AM305" i="2"/>
  <c r="AM302" i="2"/>
  <c r="BK330" i="2"/>
  <c r="FU295" i="2"/>
  <c r="FU300" i="2"/>
  <c r="FU314" i="2" s="1"/>
  <c r="DB293" i="2"/>
  <c r="DB289" i="2"/>
  <c r="DB296" i="2" s="1"/>
  <c r="DB299" i="2" s="1"/>
  <c r="DB80" i="2"/>
  <c r="DB334" i="2"/>
  <c r="DB333" i="2" s="1"/>
  <c r="BL308" i="2"/>
  <c r="BL311" i="2" s="1"/>
  <c r="BL313" i="2" s="1"/>
  <c r="BL305" i="2"/>
  <c r="BL302" i="2"/>
  <c r="DD300" i="2"/>
  <c r="DD314" i="2" s="1"/>
  <c r="DD295" i="2"/>
  <c r="DT323" i="2"/>
  <c r="DT330" i="2" s="1"/>
  <c r="DT291" i="2"/>
  <c r="DT297" i="2" s="1"/>
  <c r="AS330" i="2"/>
  <c r="CT308" i="2"/>
  <c r="CT311" i="2" s="1"/>
  <c r="CT313" i="2" s="1"/>
  <c r="CT305" i="2"/>
  <c r="CT302" i="2"/>
  <c r="ES330" i="2"/>
  <c r="CP293" i="2"/>
  <c r="CP289" i="2"/>
  <c r="CP296" i="2" s="1"/>
  <c r="CP299" i="2" s="1"/>
  <c r="CP80" i="2"/>
  <c r="FH295" i="2"/>
  <c r="FH300" i="2"/>
  <c r="FH314" i="2" s="1"/>
  <c r="CC300" i="2"/>
  <c r="CC314" i="2" s="1"/>
  <c r="CC295" i="2"/>
  <c r="EI295" i="2"/>
  <c r="EI300" i="2"/>
  <c r="EI314" i="2" s="1"/>
  <c r="DF323" i="2"/>
  <c r="DF330" i="2" s="1"/>
  <c r="DF291" i="2"/>
  <c r="DF297" i="2" s="1"/>
  <c r="FJ286" i="2"/>
  <c r="FJ261" i="2"/>
  <c r="FJ267" i="2" s="1"/>
  <c r="FJ270" i="2" s="1"/>
  <c r="CW323" i="2"/>
  <c r="CW330" i="2" s="1"/>
  <c r="CW291" i="2"/>
  <c r="CW297" i="2" s="1"/>
  <c r="BK323" i="2"/>
  <c r="BK291" i="2"/>
  <c r="BK297" i="2" s="1"/>
  <c r="FU323" i="2"/>
  <c r="FU330" i="2" s="1"/>
  <c r="FU291" i="2"/>
  <c r="EH300" i="2"/>
  <c r="EH314" i="2" s="1"/>
  <c r="EH295" i="2"/>
  <c r="FF272" i="2"/>
  <c r="EM286" i="2"/>
  <c r="EM261" i="2"/>
  <c r="EM267" i="2" s="1"/>
  <c r="EM270" i="2" s="1"/>
  <c r="I300" i="2"/>
  <c r="I314" i="2" s="1"/>
  <c r="I295" i="2"/>
  <c r="C218" i="2"/>
  <c r="FZ218" i="2" s="1"/>
  <c r="FZ158" i="2"/>
  <c r="EV323" i="2"/>
  <c r="EV330" i="2" s="1"/>
  <c r="EV291" i="2"/>
  <c r="EV297" i="2" s="1"/>
  <c r="FQ323" i="2"/>
  <c r="FQ330" i="2" s="1"/>
  <c r="FQ291" i="2"/>
  <c r="FQ297" i="2" s="1"/>
  <c r="AV323" i="2"/>
  <c r="AV330" i="2" s="1"/>
  <c r="AV291" i="2"/>
  <c r="AV297" i="2" s="1"/>
  <c r="AD330" i="2"/>
  <c r="AY323" i="2"/>
  <c r="AY330" i="2" s="1"/>
  <c r="AY291" i="2"/>
  <c r="AY297" i="2" s="1"/>
  <c r="AN330" i="2"/>
  <c r="CE330" i="2"/>
  <c r="DK330" i="2"/>
  <c r="BC293" i="2"/>
  <c r="BC289" i="2"/>
  <c r="BC296" i="2" s="1"/>
  <c r="BC299" i="2" s="1"/>
  <c r="BC80" i="2"/>
  <c r="DJ323" i="2"/>
  <c r="DJ330" i="2" s="1"/>
  <c r="DJ291" i="2"/>
  <c r="DJ297" i="2" s="1"/>
  <c r="AR323" i="2"/>
  <c r="AR330" i="2" s="1"/>
  <c r="AR291" i="2"/>
  <c r="AR297" i="2" s="1"/>
  <c r="EV295" i="2"/>
  <c r="EV300" i="2"/>
  <c r="EV314" i="2" s="1"/>
  <c r="EU323" i="2"/>
  <c r="EU291" i="2"/>
  <c r="EU297" i="2" s="1"/>
  <c r="P330" i="2"/>
  <c r="CM300" i="2"/>
  <c r="CM314" i="2" s="1"/>
  <c r="CM295" i="2"/>
  <c r="AZ323" i="2"/>
  <c r="AZ330" i="2" s="1"/>
  <c r="AZ291" i="2"/>
  <c r="AZ297" i="2" s="1"/>
  <c r="D300" i="2"/>
  <c r="D314" i="2" s="1"/>
  <c r="D295" i="2"/>
  <c r="DD330" i="2"/>
  <c r="DT300" i="2"/>
  <c r="DT314" i="2" s="1"/>
  <c r="DT295" i="2"/>
  <c r="CI323" i="2"/>
  <c r="CI330" i="2" s="1"/>
  <c r="CI291" i="2"/>
  <c r="CI297" i="2" s="1"/>
  <c r="CV302" i="2"/>
  <c r="CV308" i="2"/>
  <c r="CV311" i="2" s="1"/>
  <c r="CV313" i="2" s="1"/>
  <c r="CV305" i="2"/>
  <c r="AT295" i="2"/>
  <c r="AT300" i="2"/>
  <c r="AT314" i="2" s="1"/>
  <c r="EI330" i="2"/>
  <c r="AE300" i="2"/>
  <c r="AE314" i="2" s="1"/>
  <c r="AE295" i="2"/>
  <c r="DF272" i="2"/>
  <c r="BO289" i="2"/>
  <c r="BO296" i="2" s="1"/>
  <c r="BO299" i="2" s="1"/>
  <c r="CQ289" i="2"/>
  <c r="CQ296" i="2" s="1"/>
  <c r="CQ299" i="2" s="1"/>
  <c r="CW300" i="2"/>
  <c r="CW314" i="2" s="1"/>
  <c r="CW295" i="2"/>
  <c r="BK300" i="2"/>
  <c r="BK314" i="2" s="1"/>
  <c r="BK295" i="2"/>
  <c r="FU272" i="2"/>
  <c r="EH330" i="2"/>
  <c r="FF300" i="2"/>
  <c r="FF314" i="2" s="1"/>
  <c r="FF295" i="2"/>
  <c r="AR272" i="2"/>
  <c r="S289" i="2"/>
  <c r="S296" i="2" s="1"/>
  <c r="S299" i="2" s="1"/>
  <c r="I330" i="2"/>
  <c r="CA300" i="2"/>
  <c r="CA314" i="2" s="1"/>
  <c r="CA295" i="2"/>
  <c r="DB322" i="2"/>
  <c r="DB287" i="2"/>
  <c r="DB278" i="2"/>
  <c r="DB282" i="2" s="1"/>
  <c r="BI300" i="2"/>
  <c r="BI314" i="2" s="1"/>
  <c r="BI295" i="2"/>
  <c r="EV272" i="2"/>
  <c r="FQ272" i="2"/>
  <c r="AV272" i="2"/>
  <c r="C219" i="2"/>
  <c r="FZ217" i="2"/>
  <c r="CL323" i="2"/>
  <c r="CL330" i="2" s="1"/>
  <c r="CL291" i="2"/>
  <c r="CL297" i="2" s="1"/>
  <c r="EA289" i="2"/>
  <c r="EA296" i="2" s="1"/>
  <c r="EA299" i="2" s="1"/>
  <c r="EU272" i="2"/>
  <c r="BL272" i="2"/>
  <c r="AY272" i="2"/>
  <c r="CZ323" i="2"/>
  <c r="CZ330" i="2" s="1"/>
  <c r="CZ291" i="2"/>
  <c r="CZ297" i="2" s="1"/>
  <c r="AK300" i="2"/>
  <c r="AK314" i="2" s="1"/>
  <c r="AK295" i="2"/>
  <c r="BV272" i="2"/>
  <c r="DW323" i="2"/>
  <c r="DW330" i="2" s="1"/>
  <c r="DW291" i="2"/>
  <c r="DW297" i="2" s="1"/>
  <c r="EQ323" i="2"/>
  <c r="EQ330" i="2" s="1"/>
  <c r="EQ291" i="2"/>
  <c r="EQ297" i="2" s="1"/>
  <c r="CL289" i="2"/>
  <c r="CL296" i="2" s="1"/>
  <c r="CL299" i="2" s="1"/>
  <c r="BC322" i="2"/>
  <c r="BC287" i="2"/>
  <c r="BC278" i="2"/>
  <c r="BC282" i="2" s="1"/>
  <c r="BC323" i="2" s="1"/>
  <c r="BC272" i="2"/>
  <c r="ER302" i="2"/>
  <c r="ER316" i="2" s="1"/>
  <c r="V302" i="2"/>
  <c r="V316" i="2" s="1"/>
  <c r="BQ302" i="2"/>
  <c r="BQ316" i="2" s="1"/>
  <c r="DP308" i="2" l="1"/>
  <c r="DP311" i="2" s="1"/>
  <c r="DP313" i="2" s="1"/>
  <c r="DP305" i="2"/>
  <c r="CP305" i="2"/>
  <c r="CP308" i="2"/>
  <c r="CP311" i="2" s="1"/>
  <c r="CP313" i="2" s="1"/>
  <c r="BG308" i="2"/>
  <c r="BG311" i="2" s="1"/>
  <c r="BG313" i="2" s="1"/>
  <c r="BG305" i="2"/>
  <c r="BG302" i="2"/>
  <c r="BG316" i="2" s="1"/>
  <c r="EB308" i="2"/>
  <c r="EB311" i="2" s="1"/>
  <c r="EB313" i="2" s="1"/>
  <c r="EB305" i="2"/>
  <c r="DB308" i="2"/>
  <c r="DB311" i="2" s="1"/>
  <c r="DB313" i="2" s="1"/>
  <c r="DB305" i="2"/>
  <c r="EN308" i="2"/>
  <c r="EN311" i="2" s="1"/>
  <c r="EN313" i="2" s="1"/>
  <c r="EN305" i="2"/>
  <c r="E308" i="2"/>
  <c r="E311" i="2" s="1"/>
  <c r="E313" i="2" s="1"/>
  <c r="E305" i="2"/>
  <c r="BC305" i="2"/>
  <c r="BC308" i="2"/>
  <c r="BC311" i="2" s="1"/>
  <c r="BC313" i="2" s="1"/>
  <c r="R308" i="2"/>
  <c r="R311" i="2" s="1"/>
  <c r="R313" i="2" s="1"/>
  <c r="R305" i="2"/>
  <c r="R302" i="2"/>
  <c r="R316" i="2" s="1"/>
  <c r="CQ308" i="2"/>
  <c r="CQ311" i="2" s="1"/>
  <c r="CQ305" i="2"/>
  <c r="CQ302" i="2"/>
  <c r="CQ316" i="2" s="1"/>
  <c r="CQ313" i="2"/>
  <c r="CV316" i="2"/>
  <c r="J302" i="2"/>
  <c r="J308" i="2"/>
  <c r="J311" i="2" s="1"/>
  <c r="J313" i="2" s="1"/>
  <c r="J305" i="2"/>
  <c r="FV300" i="2"/>
  <c r="FV314" i="2" s="1"/>
  <c r="CZ313" i="2"/>
  <c r="CZ308" i="2"/>
  <c r="CZ311" i="2" s="1"/>
  <c r="CZ305" i="2"/>
  <c r="CZ302" i="2"/>
  <c r="ET316" i="2"/>
  <c r="EX305" i="2"/>
  <c r="EX308" i="2"/>
  <c r="EX311" i="2" s="1"/>
  <c r="EX313" i="2" s="1"/>
  <c r="DO293" i="2"/>
  <c r="DO80" i="2"/>
  <c r="CU272" i="2"/>
  <c r="BN272" i="2"/>
  <c r="BJ308" i="2"/>
  <c r="BJ311" i="2" s="1"/>
  <c r="BJ313" i="2" s="1"/>
  <c r="BJ305" i="2"/>
  <c r="BJ302" i="2"/>
  <c r="R300" i="2"/>
  <c r="R314" i="2" s="1"/>
  <c r="R295" i="2"/>
  <c r="BR302" i="2"/>
  <c r="BR305" i="2"/>
  <c r="BR308" i="2"/>
  <c r="BR311" i="2" s="1"/>
  <c r="BR313" i="2" s="1"/>
  <c r="BS272" i="2"/>
  <c r="BW322" i="2"/>
  <c r="BW287" i="2"/>
  <c r="BW278" i="2"/>
  <c r="BW282" i="2" s="1"/>
  <c r="BF302" i="2"/>
  <c r="BF316" i="2" s="1"/>
  <c r="FC302" i="2"/>
  <c r="FC316" i="2" s="1"/>
  <c r="EV302" i="2"/>
  <c r="EV316" i="2" s="1"/>
  <c r="EZ302" i="2"/>
  <c r="EZ316" i="2" s="1"/>
  <c r="FZ219" i="2"/>
  <c r="C222" i="2"/>
  <c r="C227" i="2" s="1"/>
  <c r="C232" i="2" s="1"/>
  <c r="C334" i="2"/>
  <c r="BO305" i="2"/>
  <c r="BO308" i="2"/>
  <c r="BO311" i="2" s="1"/>
  <c r="BO313" i="2" s="1"/>
  <c r="BO302" i="2"/>
  <c r="EL323" i="2"/>
  <c r="EL291" i="2"/>
  <c r="EL297" i="2" s="1"/>
  <c r="EQ305" i="2"/>
  <c r="EQ308" i="2"/>
  <c r="EQ311" i="2" s="1"/>
  <c r="EQ313" i="2" s="1"/>
  <c r="EQ302" i="2"/>
  <c r="EQ316" i="2" s="1"/>
  <c r="BD305" i="2"/>
  <c r="BD308" i="2"/>
  <c r="BD311" i="2" s="1"/>
  <c r="BD313" i="2" s="1"/>
  <c r="BD302" i="2"/>
  <c r="BD316" i="2" s="1"/>
  <c r="CU300" i="2"/>
  <c r="CU314" i="2" s="1"/>
  <c r="BN300" i="2"/>
  <c r="BN314" i="2" s="1"/>
  <c r="BH322" i="2"/>
  <c r="BH287" i="2"/>
  <c r="BH272" i="2"/>
  <c r="BH278" i="2"/>
  <c r="BH282" i="2" s="1"/>
  <c r="L302" i="2"/>
  <c r="L316" i="2" s="1"/>
  <c r="E323" i="2"/>
  <c r="E291" i="2"/>
  <c r="E297" i="2" s="1"/>
  <c r="BS300" i="2"/>
  <c r="BS314" i="2" s="1"/>
  <c r="BW293" i="2"/>
  <c r="BW289" i="2"/>
  <c r="BW296" i="2" s="1"/>
  <c r="BW299" i="2" s="1"/>
  <c r="BW80" i="2"/>
  <c r="BW334" i="2"/>
  <c r="BW333" i="2" s="1"/>
  <c r="BS289" i="2"/>
  <c r="BS296" i="2" s="1"/>
  <c r="BS299" i="2" s="1"/>
  <c r="CL295" i="2"/>
  <c r="FM302" i="2"/>
  <c r="FM316" i="2" s="1"/>
  <c r="AC302" i="2"/>
  <c r="AC316" i="2" s="1"/>
  <c r="FH302" i="2"/>
  <c r="FH316" i="2" s="1"/>
  <c r="F302" i="2"/>
  <c r="F316" i="2" s="1"/>
  <c r="FD322" i="2"/>
  <c r="FD287" i="2"/>
  <c r="FD289" i="2" s="1"/>
  <c r="FD296" i="2" s="1"/>
  <c r="FD299" i="2" s="1"/>
  <c r="FD278" i="2"/>
  <c r="FD282" i="2" s="1"/>
  <c r="AV302" i="2"/>
  <c r="AV316" i="2" s="1"/>
  <c r="EO302" i="2"/>
  <c r="EO316" i="2" s="1"/>
  <c r="BE302" i="2"/>
  <c r="BE316" i="2" s="1"/>
  <c r="CC302" i="2"/>
  <c r="CC316" i="2" s="1"/>
  <c r="FB302" i="2"/>
  <c r="FB316" i="2" s="1"/>
  <c r="DM302" i="2"/>
  <c r="DM316" i="2" s="1"/>
  <c r="EI302" i="2"/>
  <c r="EI316" i="2" s="1"/>
  <c r="EK302" i="2"/>
  <c r="EK316" i="2" s="1"/>
  <c r="S302" i="2"/>
  <c r="S308" i="2"/>
  <c r="S311" i="2" s="1"/>
  <c r="S313" i="2" s="1"/>
  <c r="S305" i="2"/>
  <c r="FG308" i="2"/>
  <c r="FG311" i="2" s="1"/>
  <c r="FG313" i="2" s="1"/>
  <c r="FG302" i="2"/>
  <c r="FG316" i="2" s="1"/>
  <c r="FG305" i="2"/>
  <c r="H316" i="2"/>
  <c r="EL272" i="2"/>
  <c r="DW313" i="2"/>
  <c r="DW308" i="2"/>
  <c r="DW311" i="2" s="1"/>
  <c r="DW302" i="2"/>
  <c r="DW305" i="2"/>
  <c r="DG302" i="2"/>
  <c r="DG316" i="2" s="1"/>
  <c r="DG305" i="2"/>
  <c r="DG308" i="2"/>
  <c r="DG311" i="2" s="1"/>
  <c r="DG313" i="2" s="1"/>
  <c r="DZ322" i="2"/>
  <c r="DZ287" i="2"/>
  <c r="DZ278" i="2"/>
  <c r="DZ282" i="2" s="1"/>
  <c r="J295" i="2"/>
  <c r="DS295" i="2"/>
  <c r="BA302" i="2"/>
  <c r="BA316" i="2" s="1"/>
  <c r="BH293" i="2"/>
  <c r="BH289" i="2"/>
  <c r="BH296" i="2" s="1"/>
  <c r="BH299" i="2" s="1"/>
  <c r="BH80" i="2"/>
  <c r="BH334" i="2"/>
  <c r="BH333" i="2" s="1"/>
  <c r="E300" i="2"/>
  <c r="E314" i="2" s="1"/>
  <c r="E295" i="2"/>
  <c r="BJ295" i="2"/>
  <c r="CI295" i="2"/>
  <c r="FD293" i="2"/>
  <c r="FD80" i="2"/>
  <c r="FD334" i="2"/>
  <c r="FD333" i="2" s="1"/>
  <c r="AT302" i="2"/>
  <c r="AT316" i="2" s="1"/>
  <c r="DH302" i="2"/>
  <c r="DH316" i="2" s="1"/>
  <c r="FX308" i="2"/>
  <c r="FX311" i="2" s="1"/>
  <c r="FX313" i="2" s="1"/>
  <c r="FX305" i="2"/>
  <c r="EL300" i="2"/>
  <c r="EL314" i="2" s="1"/>
  <c r="BO295" i="2"/>
  <c r="DZ293" i="2"/>
  <c r="DZ289" i="2"/>
  <c r="DZ296" i="2" s="1"/>
  <c r="DZ299" i="2" s="1"/>
  <c r="DZ80" i="2"/>
  <c r="DZ334" i="2"/>
  <c r="DZ333" i="2" s="1"/>
  <c r="AJ305" i="2"/>
  <c r="AJ308" i="2"/>
  <c r="AJ311" i="2" s="1"/>
  <c r="AJ313" i="2" s="1"/>
  <c r="AJ302" i="2"/>
  <c r="FK322" i="2"/>
  <c r="FK287" i="2"/>
  <c r="FK272" i="2"/>
  <c r="FK278" i="2"/>
  <c r="FK282" i="2" s="1"/>
  <c r="U295" i="2"/>
  <c r="E330" i="2"/>
  <c r="AK302" i="2"/>
  <c r="AK316" i="2" s="1"/>
  <c r="CZ295" i="2"/>
  <c r="EN323" i="2"/>
  <c r="EN291" i="2"/>
  <c r="EN297" i="2" s="1"/>
  <c r="K302" i="2"/>
  <c r="K316" i="2" s="1"/>
  <c r="CB302" i="2"/>
  <c r="CB316" i="2" s="1"/>
  <c r="DJ302" i="2"/>
  <c r="DJ316" i="2" s="1"/>
  <c r="AA302" i="2"/>
  <c r="AA316" i="2" s="1"/>
  <c r="DU302" i="2"/>
  <c r="DU316" i="2" s="1"/>
  <c r="BV302" i="2"/>
  <c r="BV316" i="2" s="1"/>
  <c r="CJ302" i="2"/>
  <c r="CJ316" i="2" s="1"/>
  <c r="DO322" i="2"/>
  <c r="DO287" i="2"/>
  <c r="DO289" i="2" s="1"/>
  <c r="DO296" i="2" s="1"/>
  <c r="DO299" i="2" s="1"/>
  <c r="DO272" i="2"/>
  <c r="DO278" i="2"/>
  <c r="DO282" i="2" s="1"/>
  <c r="ED305" i="2"/>
  <c r="ED308" i="2"/>
  <c r="ED311" i="2" s="1"/>
  <c r="ED313" i="2" s="1"/>
  <c r="ED302" i="2"/>
  <c r="EL330" i="2"/>
  <c r="CH308" i="2"/>
  <c r="CH311" i="2" s="1"/>
  <c r="CH313" i="2" s="1"/>
  <c r="CH305" i="2"/>
  <c r="CH302" i="2"/>
  <c r="EX323" i="2"/>
  <c r="EX330" i="2" s="1"/>
  <c r="EX291" i="2"/>
  <c r="EX297" i="2" s="1"/>
  <c r="FK289" i="2"/>
  <c r="FK296" i="2" s="1"/>
  <c r="FK293" i="2"/>
  <c r="FK299" i="2"/>
  <c r="FK80" i="2"/>
  <c r="T295" i="2"/>
  <c r="EY305" i="2"/>
  <c r="EY308" i="2"/>
  <c r="EY311" i="2" s="1"/>
  <c r="EY313" i="2" s="1"/>
  <c r="EY302" i="2"/>
  <c r="EY316" i="2" s="1"/>
  <c r="CH295" i="2"/>
  <c r="CI308" i="2"/>
  <c r="CI311" i="2" s="1"/>
  <c r="CI313" i="2" s="1"/>
  <c r="CI305" i="2"/>
  <c r="CI302" i="2"/>
  <c r="FQ305" i="2"/>
  <c r="FQ302" i="2"/>
  <c r="FQ308" i="2"/>
  <c r="FQ311" i="2" s="1"/>
  <c r="FQ313" i="2" s="1"/>
  <c r="EN272" i="2"/>
  <c r="AY295" i="2"/>
  <c r="AD302" i="2"/>
  <c r="AD316" i="2" s="1"/>
  <c r="CM302" i="2"/>
  <c r="CM316" i="2" s="1"/>
  <c r="FN302" i="2"/>
  <c r="FN316" i="2" s="1"/>
  <c r="FO302" i="2"/>
  <c r="FO316" i="2" s="1"/>
  <c r="D302" i="2"/>
  <c r="D316" i="2" s="1"/>
  <c r="EU302" i="2"/>
  <c r="EU316" i="2" s="1"/>
  <c r="AL302" i="2"/>
  <c r="AL316" i="2" s="1"/>
  <c r="FJ322" i="2"/>
  <c r="FJ287" i="2"/>
  <c r="FJ278" i="2"/>
  <c r="FJ282" i="2" s="1"/>
  <c r="BL316" i="2"/>
  <c r="AM316" i="2"/>
  <c r="BX313" i="2"/>
  <c r="BX302" i="2"/>
  <c r="BX316" i="2" s="1"/>
  <c r="BX308" i="2"/>
  <c r="BX311" i="2" s="1"/>
  <c r="BX305" i="2"/>
  <c r="DI295" i="2"/>
  <c r="FX323" i="2"/>
  <c r="FX291" i="2"/>
  <c r="BN289" i="2"/>
  <c r="BN296" i="2" s="1"/>
  <c r="BN299" i="2" s="1"/>
  <c r="ED295" i="2"/>
  <c r="EX300" i="2"/>
  <c r="EX314" i="2" s="1"/>
  <c r="EX295" i="2"/>
  <c r="AI323" i="2"/>
  <c r="AI330" i="2" s="1"/>
  <c r="AI291" i="2"/>
  <c r="AI297" i="2" s="1"/>
  <c r="AZ295" i="2"/>
  <c r="EY295" i="2"/>
  <c r="EN300" i="2"/>
  <c r="EN314" i="2" s="1"/>
  <c r="EN295" i="2"/>
  <c r="Q302" i="2"/>
  <c r="Q316" i="2" s="1"/>
  <c r="BK302" i="2"/>
  <c r="BK316" i="2" s="1"/>
  <c r="AN302" i="2"/>
  <c r="AN316" i="2" s="1"/>
  <c r="EE302" i="2"/>
  <c r="EE316" i="2" s="1"/>
  <c r="I302" i="2"/>
  <c r="I316" i="2" s="1"/>
  <c r="AE302" i="2"/>
  <c r="AE316" i="2" s="1"/>
  <c r="BN323" i="2"/>
  <c r="BN330" i="2" s="1"/>
  <c r="BN291" i="2"/>
  <c r="BN297" i="2" s="1"/>
  <c r="BS323" i="2"/>
  <c r="BS330" i="2" s="1"/>
  <c r="BS291" i="2"/>
  <c r="BS297" i="2" s="1"/>
  <c r="G300" i="2"/>
  <c r="G314" i="2" s="1"/>
  <c r="BC300" i="2"/>
  <c r="BC314" i="2" s="1"/>
  <c r="BC295" i="2"/>
  <c r="EM322" i="2"/>
  <c r="EM287" i="2"/>
  <c r="EM272" i="2"/>
  <c r="EM278" i="2"/>
  <c r="EM282" i="2" s="1"/>
  <c r="FJ293" i="2"/>
  <c r="FJ289" i="2"/>
  <c r="FJ296" i="2" s="1"/>
  <c r="FJ299" i="2" s="1"/>
  <c r="FJ80" i="2"/>
  <c r="FJ334" i="2"/>
  <c r="FJ333" i="2" s="1"/>
  <c r="DQ305" i="2"/>
  <c r="DQ308" i="2"/>
  <c r="DQ311" i="2" s="1"/>
  <c r="DQ313" i="2" s="1"/>
  <c r="DQ302" i="2"/>
  <c r="DI308" i="2"/>
  <c r="DI311" i="2" s="1"/>
  <c r="DI313" i="2" s="1"/>
  <c r="DI305" i="2"/>
  <c r="DI302" i="2"/>
  <c r="DI316" i="2" s="1"/>
  <c r="U305" i="2"/>
  <c r="U302" i="2"/>
  <c r="U316" i="2" s="1"/>
  <c r="U308" i="2"/>
  <c r="U311" i="2" s="1"/>
  <c r="U313" i="2" s="1"/>
  <c r="CP272" i="2"/>
  <c r="FX272" i="2"/>
  <c r="BI302" i="2"/>
  <c r="BI316" i="2" s="1"/>
  <c r="BG323" i="2"/>
  <c r="BG291" i="2"/>
  <c r="BG297" i="2" s="1"/>
  <c r="AJ295" i="2"/>
  <c r="BX295" i="2"/>
  <c r="EF322" i="2"/>
  <c r="EF287" i="2"/>
  <c r="EF278" i="2"/>
  <c r="EF282" i="2" s="1"/>
  <c r="AY308" i="2"/>
  <c r="AY311" i="2" s="1"/>
  <c r="AY313" i="2" s="1"/>
  <c r="AY305" i="2"/>
  <c r="AY302" i="2"/>
  <c r="DR295" i="2"/>
  <c r="CU289" i="2"/>
  <c r="CU296" i="2" s="1"/>
  <c r="CU299" i="2" s="1"/>
  <c r="G289" i="2"/>
  <c r="G296" i="2" s="1"/>
  <c r="G299" i="2" s="1"/>
  <c r="EN330" i="2"/>
  <c r="CR322" i="2"/>
  <c r="CR287" i="2"/>
  <c r="CR289" i="2" s="1"/>
  <c r="CR296" i="2" s="1"/>
  <c r="CR299" i="2" s="1"/>
  <c r="CR278" i="2"/>
  <c r="CR282" i="2" s="1"/>
  <c r="CR272" i="2"/>
  <c r="P302" i="2"/>
  <c r="P316" i="2" s="1"/>
  <c r="BC330" i="2"/>
  <c r="DB323" i="2"/>
  <c r="DB291" i="2"/>
  <c r="DB297" i="2" s="1"/>
  <c r="EM289" i="2"/>
  <c r="EM296" i="2" s="1"/>
  <c r="EM299" i="2" s="1"/>
  <c r="EM293" i="2"/>
  <c r="EM80" i="2"/>
  <c r="EM334" i="2"/>
  <c r="EM333" i="2" s="1"/>
  <c r="CP323" i="2"/>
  <c r="CP330" i="2" s="1"/>
  <c r="CP291" i="2"/>
  <c r="CP297" i="2" s="1"/>
  <c r="DX316" i="2"/>
  <c r="FX300" i="2"/>
  <c r="FX314" i="2" s="1"/>
  <c r="FX295" i="2"/>
  <c r="BP316" i="2"/>
  <c r="FI316" i="2"/>
  <c r="AB302" i="2"/>
  <c r="AB316" i="2" s="1"/>
  <c r="DP323" i="2"/>
  <c r="DP330" i="2" s="1"/>
  <c r="DP291" i="2"/>
  <c r="DP297" i="2" s="1"/>
  <c r="BG272" i="2"/>
  <c r="AI295" i="2"/>
  <c r="AI300" i="2"/>
  <c r="AI314" i="2" s="1"/>
  <c r="S295" i="2"/>
  <c r="BR295" i="2"/>
  <c r="EB323" i="2"/>
  <c r="EB291" i="2"/>
  <c r="EB297" i="2" s="1"/>
  <c r="EF293" i="2"/>
  <c r="EF80" i="2"/>
  <c r="FW322" i="2"/>
  <c r="FW287" i="2"/>
  <c r="FW278" i="2"/>
  <c r="FW282" i="2" s="1"/>
  <c r="FQ295" i="2"/>
  <c r="EQ295" i="2"/>
  <c r="CR293" i="2"/>
  <c r="CR80" i="2"/>
  <c r="CR334" i="2"/>
  <c r="CR333" i="2" s="1"/>
  <c r="DD302" i="2"/>
  <c r="DD316" i="2" s="1"/>
  <c r="M302" i="2"/>
  <c r="M316" i="2" s="1"/>
  <c r="CA302" i="2"/>
  <c r="CA316" i="2" s="1"/>
  <c r="EH302" i="2"/>
  <c r="EH316" i="2" s="1"/>
  <c r="DL302" i="2"/>
  <c r="DL316" i="2" s="1"/>
  <c r="ES302" i="2"/>
  <c r="ES316" i="2" s="1"/>
  <c r="X302" i="2"/>
  <c r="X316" i="2" s="1"/>
  <c r="AX302" i="2"/>
  <c r="AX316" i="2" s="1"/>
  <c r="BM302" i="2"/>
  <c r="BM316" i="2" s="1"/>
  <c r="CL308" i="2"/>
  <c r="CL311" i="2" s="1"/>
  <c r="CL313" i="2" s="1"/>
  <c r="CL305" i="2"/>
  <c r="CL302" i="2"/>
  <c r="CL316" i="2" s="1"/>
  <c r="DB272" i="2"/>
  <c r="CP300" i="2"/>
  <c r="CP314" i="2" s="1"/>
  <c r="CP295" i="2"/>
  <c r="BY313" i="2"/>
  <c r="BY308" i="2"/>
  <c r="BY311" i="2" s="1"/>
  <c r="BY305" i="2"/>
  <c r="BY302" i="2"/>
  <c r="FX330" i="2"/>
  <c r="DR305" i="2"/>
  <c r="DR308" i="2"/>
  <c r="DR311" i="2" s="1"/>
  <c r="DR313" i="2" s="1"/>
  <c r="DR302" i="2"/>
  <c r="DR316" i="2" s="1"/>
  <c r="BD295" i="2"/>
  <c r="AI308" i="2"/>
  <c r="AI311" i="2" s="1"/>
  <c r="AI313" i="2" s="1"/>
  <c r="AI305" i="2"/>
  <c r="BG300" i="2"/>
  <c r="BG314" i="2" s="1"/>
  <c r="BG295" i="2"/>
  <c r="DN322" i="2"/>
  <c r="DN278" i="2"/>
  <c r="DN282" i="2" s="1"/>
  <c r="DN287" i="2"/>
  <c r="CY302" i="2"/>
  <c r="CY316" i="2" s="1"/>
  <c r="AZ313" i="2"/>
  <c r="AZ305" i="2"/>
  <c r="AZ302" i="2"/>
  <c r="AZ316" i="2" s="1"/>
  <c r="AZ308" i="2"/>
  <c r="AZ311" i="2" s="1"/>
  <c r="EB272" i="2"/>
  <c r="FT323" i="2"/>
  <c r="FT291" i="2"/>
  <c r="FW293" i="2"/>
  <c r="FW80" i="2"/>
  <c r="FW334" i="2"/>
  <c r="FW333" i="2" s="1"/>
  <c r="FV289" i="2"/>
  <c r="FV296" i="2" s="1"/>
  <c r="FV299" i="2" s="1"/>
  <c r="DT302" i="2"/>
  <c r="DT316" i="2" s="1"/>
  <c r="O302" i="2"/>
  <c r="O316" i="2" s="1"/>
  <c r="CN302" i="2"/>
  <c r="CN316" i="2" s="1"/>
  <c r="AF302" i="2"/>
  <c r="AF316" i="2" s="1"/>
  <c r="AG302" i="2"/>
  <c r="AG316" i="2" s="1"/>
  <c r="AR302" i="2"/>
  <c r="AR316" i="2" s="1"/>
  <c r="CU323" i="2"/>
  <c r="CU330" i="2" s="1"/>
  <c r="CU291" i="2"/>
  <c r="CU297" i="2" s="1"/>
  <c r="FT330" i="2"/>
  <c r="EA305" i="2"/>
  <c r="EA302" i="2"/>
  <c r="EA308" i="2"/>
  <c r="EA311" i="2" s="1"/>
  <c r="EA313" i="2" s="1"/>
  <c r="DB300" i="2"/>
  <c r="DB314" i="2" s="1"/>
  <c r="DB295" i="2"/>
  <c r="CT316" i="2"/>
  <c r="DS313" i="2"/>
  <c r="DS308" i="2"/>
  <c r="DS311" i="2" s="1"/>
  <c r="DS305" i="2"/>
  <c r="DS302" i="2"/>
  <c r="DS316" i="2" s="1"/>
  <c r="FE302" i="2"/>
  <c r="FE316" i="2" s="1"/>
  <c r="EA295" i="2"/>
  <c r="DP300" i="2"/>
  <c r="DP314" i="2" s="1"/>
  <c r="DP295" i="2"/>
  <c r="CG313" i="2"/>
  <c r="CG308" i="2"/>
  <c r="CG311" i="2" s="1"/>
  <c r="CG305" i="2"/>
  <c r="CG302" i="2"/>
  <c r="CF302" i="2"/>
  <c r="CF305" i="2"/>
  <c r="CF308" i="2"/>
  <c r="CF311" i="2" s="1"/>
  <c r="CF313" i="2" s="1"/>
  <c r="BG330" i="2"/>
  <c r="DN293" i="2"/>
  <c r="DN289" i="2"/>
  <c r="DN296" i="2" s="1"/>
  <c r="DN299" i="2" s="1"/>
  <c r="DN80" i="2"/>
  <c r="CF295" i="2"/>
  <c r="BY295" i="2"/>
  <c r="EB300" i="2"/>
  <c r="EB314" i="2" s="1"/>
  <c r="EB295" i="2"/>
  <c r="CG295" i="2"/>
  <c r="G323" i="2"/>
  <c r="G330" i="2" s="1"/>
  <c r="G291" i="2"/>
  <c r="G297" i="2" s="1"/>
  <c r="DF302" i="2"/>
  <c r="DF316" i="2" s="1"/>
  <c r="EG302" i="2"/>
  <c r="EG316" i="2" s="1"/>
  <c r="DB330" i="2"/>
  <c r="EL289" i="2"/>
  <c r="EL296" i="2" s="1"/>
  <c r="EL299" i="2" s="1"/>
  <c r="FV323" i="2"/>
  <c r="FV330" i="2" s="1"/>
  <c r="FV291" i="2"/>
  <c r="FG295" i="2"/>
  <c r="T305" i="2"/>
  <c r="T313" i="2"/>
  <c r="T308" i="2"/>
  <c r="T311" i="2" s="1"/>
  <c r="T302" i="2"/>
  <c r="T316" i="2" s="1"/>
  <c r="R323" i="2"/>
  <c r="R330" i="2" s="1"/>
  <c r="R291" i="2"/>
  <c r="R297" i="2" s="1"/>
  <c r="CQ295" i="2"/>
  <c r="EB330" i="2"/>
  <c r="FT300" i="2"/>
  <c r="FT314" i="2" s="1"/>
  <c r="FT319" i="2" s="1"/>
  <c r="FT295" i="2"/>
  <c r="FT289" i="2"/>
  <c r="FT296" i="2" s="1"/>
  <c r="FT299" i="2" s="1"/>
  <c r="G272" i="2"/>
  <c r="DW295" i="2"/>
  <c r="CW302" i="2"/>
  <c r="CW316" i="2" s="1"/>
  <c r="CO302" i="2"/>
  <c r="CO316" i="2" s="1"/>
  <c r="FU302" i="2"/>
  <c r="FU316" i="2" s="1"/>
  <c r="AS302" i="2"/>
  <c r="AS316" i="2" s="1"/>
  <c r="DN308" i="2" l="1"/>
  <c r="DN311" i="2" s="1"/>
  <c r="DN305" i="2"/>
  <c r="DN313" i="2"/>
  <c r="BW305" i="2"/>
  <c r="BW308" i="2"/>
  <c r="BW311" i="2" s="1"/>
  <c r="BW313" i="2" s="1"/>
  <c r="DO308" i="2"/>
  <c r="DO311" i="2" s="1"/>
  <c r="DO313" i="2" s="1"/>
  <c r="DO305" i="2"/>
  <c r="DO302" i="2"/>
  <c r="DO316" i="2" s="1"/>
  <c r="DZ308" i="2"/>
  <c r="DZ311" i="2" s="1"/>
  <c r="DZ313" i="2" s="1"/>
  <c r="DZ305" i="2"/>
  <c r="FD305" i="2"/>
  <c r="FD308" i="2"/>
  <c r="FD311" i="2" s="1"/>
  <c r="FD313" i="2" s="1"/>
  <c r="CR308" i="2"/>
  <c r="CR311" i="2" s="1"/>
  <c r="CR313" i="2" s="1"/>
  <c r="CR305" i="2"/>
  <c r="CR302" i="2"/>
  <c r="CR316" i="2" s="1"/>
  <c r="BH308" i="2"/>
  <c r="BH311" i="2" s="1"/>
  <c r="BH313" i="2" s="1"/>
  <c r="BH305" i="2"/>
  <c r="BH302" i="2"/>
  <c r="BH316" i="2" s="1"/>
  <c r="EM305" i="2"/>
  <c r="EM308" i="2"/>
  <c r="EM311" i="2" s="1"/>
  <c r="EM313" i="2" s="1"/>
  <c r="EM302" i="2"/>
  <c r="EM316" i="2" s="1"/>
  <c r="FJ308" i="2"/>
  <c r="FJ311" i="2" s="1"/>
  <c r="FJ313" i="2" s="1"/>
  <c r="FJ302" i="2"/>
  <c r="FJ316" i="2" s="1"/>
  <c r="FJ305" i="2"/>
  <c r="BS308" i="2"/>
  <c r="BS311" i="2" s="1"/>
  <c r="BS313" i="2" s="1"/>
  <c r="BS305" i="2"/>
  <c r="BS302" i="2"/>
  <c r="BS316" i="2" s="1"/>
  <c r="EL302" i="2"/>
  <c r="EL308" i="2"/>
  <c r="EL311" i="2" s="1"/>
  <c r="EL313" i="2" s="1"/>
  <c r="EL305" i="2"/>
  <c r="FW272" i="2"/>
  <c r="CR330" i="2"/>
  <c r="DO330" i="2"/>
  <c r="BH295" i="2"/>
  <c r="BH300" i="2"/>
  <c r="BH314" i="2" s="1"/>
  <c r="FV295" i="2"/>
  <c r="EN302" i="2"/>
  <c r="EN316" i="2" s="1"/>
  <c r="C254" i="2"/>
  <c r="C234" i="2"/>
  <c r="FZ232" i="2"/>
  <c r="FZ234" i="2" s="1"/>
  <c r="C240" i="2"/>
  <c r="C244" i="2" s="1"/>
  <c r="C248" i="2" s="1"/>
  <c r="C243" i="2"/>
  <c r="C242" i="2"/>
  <c r="FV302" i="2"/>
  <c r="FV308" i="2"/>
  <c r="FV311" i="2" s="1"/>
  <c r="FV313" i="2" s="1"/>
  <c r="FV305" i="2"/>
  <c r="FW300" i="2"/>
  <c r="FW314" i="2" s="1"/>
  <c r="FW295" i="2"/>
  <c r="CH316" i="2"/>
  <c r="BR316" i="2"/>
  <c r="EA316" i="2"/>
  <c r="G302" i="2"/>
  <c r="G316" i="2" s="1"/>
  <c r="G308" i="2"/>
  <c r="G311" i="2" s="1"/>
  <c r="G313" i="2" s="1"/>
  <c r="G305" i="2"/>
  <c r="EM323" i="2"/>
  <c r="EM291" i="2"/>
  <c r="EM297" i="2" s="1"/>
  <c r="FK323" i="2"/>
  <c r="FK330" i="2" s="1"/>
  <c r="FK291" i="2"/>
  <c r="FK297" i="2" s="1"/>
  <c r="FD272" i="2"/>
  <c r="DN300" i="2"/>
  <c r="DN314" i="2" s="1"/>
  <c r="DN295" i="2"/>
  <c r="CU313" i="2"/>
  <c r="CU302" i="2"/>
  <c r="CU316" i="2" s="1"/>
  <c r="CU305" i="2"/>
  <c r="CU308" i="2"/>
  <c r="CU311" i="2" s="1"/>
  <c r="FJ323" i="2"/>
  <c r="FJ291" i="2"/>
  <c r="FJ297" i="2" s="1"/>
  <c r="FD323" i="2"/>
  <c r="FD330" i="2" s="1"/>
  <c r="FD291" i="2"/>
  <c r="FD297" i="2" s="1"/>
  <c r="EF300" i="2"/>
  <c r="EF314" i="2" s="1"/>
  <c r="DN323" i="2"/>
  <c r="DN330" i="2" s="1"/>
  <c r="DN291" i="2"/>
  <c r="DN297" i="2" s="1"/>
  <c r="EF289" i="2"/>
  <c r="EF296" i="2" s="1"/>
  <c r="EF299" i="2" s="1"/>
  <c r="EM300" i="2"/>
  <c r="EM314" i="2" s="1"/>
  <c r="EM295" i="2"/>
  <c r="FJ295" i="2"/>
  <c r="FJ300" i="2"/>
  <c r="FJ314" i="2" s="1"/>
  <c r="FK300" i="2"/>
  <c r="FK314" i="2" s="1"/>
  <c r="FK295" i="2"/>
  <c r="EL295" i="2"/>
  <c r="S316" i="2"/>
  <c r="FD300" i="2"/>
  <c r="FD314" i="2" s="1"/>
  <c r="FD295" i="2"/>
  <c r="BN295" i="2"/>
  <c r="J316" i="2"/>
  <c r="FW289" i="2"/>
  <c r="FW296" i="2" s="1"/>
  <c r="FW299" i="2" s="1"/>
  <c r="DN272" i="2"/>
  <c r="AY316" i="2"/>
  <c r="DQ316" i="2"/>
  <c r="EM330" i="2"/>
  <c r="BN308" i="2"/>
  <c r="BN311" i="2" s="1"/>
  <c r="BN313" i="2" s="1"/>
  <c r="BN305" i="2"/>
  <c r="BN302" i="2"/>
  <c r="FJ272" i="2"/>
  <c r="FQ316" i="2"/>
  <c r="ED316" i="2"/>
  <c r="DW316" i="2"/>
  <c r="BS295" i="2"/>
  <c r="BJ316" i="2"/>
  <c r="EX302" i="2"/>
  <c r="EX316" i="2" s="1"/>
  <c r="BC302" i="2"/>
  <c r="BC316" i="2" s="1"/>
  <c r="DB302" i="2"/>
  <c r="DB316" i="2" s="1"/>
  <c r="CP302" i="2"/>
  <c r="CP316" i="2" s="1"/>
  <c r="CF316" i="2"/>
  <c r="FJ330" i="2"/>
  <c r="AJ316" i="2"/>
  <c r="FX302" i="2"/>
  <c r="FX316" i="2" s="1"/>
  <c r="CU295" i="2"/>
  <c r="BO316" i="2"/>
  <c r="BW272" i="2"/>
  <c r="FK313" i="2"/>
  <c r="FK305" i="2"/>
  <c r="FK302" i="2"/>
  <c r="FK308" i="2"/>
  <c r="FK311" i="2" s="1"/>
  <c r="BW323" i="2"/>
  <c r="BW330" i="2" s="1"/>
  <c r="BW291" i="2"/>
  <c r="BW297" i="2" s="1"/>
  <c r="E302" i="2"/>
  <c r="E316" i="2" s="1"/>
  <c r="EB302" i="2"/>
  <c r="EB316" i="2" s="1"/>
  <c r="CR300" i="2"/>
  <c r="CR314" i="2" s="1"/>
  <c r="CR295" i="2"/>
  <c r="DO300" i="2"/>
  <c r="DO314" i="2" s="1"/>
  <c r="DO295" i="2"/>
  <c r="CG316" i="2"/>
  <c r="BY316" i="2"/>
  <c r="G295" i="2"/>
  <c r="DZ272" i="2"/>
  <c r="BW295" i="2"/>
  <c r="BW300" i="2"/>
  <c r="BW314" i="2" s="1"/>
  <c r="CZ316" i="2"/>
  <c r="DP302" i="2"/>
  <c r="DP316" i="2" s="1"/>
  <c r="FT305" i="2"/>
  <c r="FT308" i="2"/>
  <c r="FT311" i="2" s="1"/>
  <c r="FT313" i="2" s="1"/>
  <c r="FT302" i="2"/>
  <c r="FT316" i="2" s="1"/>
  <c r="EF323" i="2"/>
  <c r="EF330" i="2" s="1"/>
  <c r="EF291" i="2"/>
  <c r="EF297" i="2" s="1"/>
  <c r="CI316" i="2"/>
  <c r="DO323" i="2"/>
  <c r="DO291" i="2"/>
  <c r="DO297" i="2" s="1"/>
  <c r="DZ323" i="2"/>
  <c r="DZ330" i="2" s="1"/>
  <c r="DZ291" i="2"/>
  <c r="DZ297" i="2" s="1"/>
  <c r="FW323" i="2"/>
  <c r="FW330" i="2" s="1"/>
  <c r="FW291" i="2"/>
  <c r="AI302" i="2"/>
  <c r="AI316" i="2" s="1"/>
  <c r="CR323" i="2"/>
  <c r="CR291" i="2"/>
  <c r="CR297" i="2" s="1"/>
  <c r="EF272" i="2"/>
  <c r="DZ300" i="2"/>
  <c r="DZ314" i="2" s="1"/>
  <c r="DZ295" i="2"/>
  <c r="BH323" i="2"/>
  <c r="BH330" i="2" s="1"/>
  <c r="BH291" i="2"/>
  <c r="BH297" i="2" s="1"/>
  <c r="C333" i="2"/>
  <c r="FZ334" i="2"/>
  <c r="GA333" i="2" s="1"/>
  <c r="GA334" i="2" s="1"/>
  <c r="C36" i="2" s="1"/>
  <c r="FW308" i="2" l="1"/>
  <c r="FW311" i="2" s="1"/>
  <c r="FW305" i="2"/>
  <c r="FW313" i="2"/>
  <c r="FW302" i="2"/>
  <c r="FW316" i="2" s="1"/>
  <c r="FV316" i="2"/>
  <c r="EF308" i="2"/>
  <c r="EF311" i="2" s="1"/>
  <c r="EF313" i="2" s="1"/>
  <c r="EF305" i="2"/>
  <c r="EF302" i="2"/>
  <c r="EF316" i="2" s="1"/>
  <c r="C255" i="2"/>
  <c r="FZ255" i="2" s="1"/>
  <c r="FZ248" i="2"/>
  <c r="EF295" i="2"/>
  <c r="FD302" i="2"/>
  <c r="FD316" i="2" s="1"/>
  <c r="FK316" i="2"/>
  <c r="BN316" i="2"/>
  <c r="EL316" i="2"/>
  <c r="BW302" i="2"/>
  <c r="BW316" i="2" s="1"/>
  <c r="FZ254" i="2"/>
  <c r="DZ302" i="2"/>
  <c r="DZ316" i="2" s="1"/>
  <c r="DN302" i="2"/>
  <c r="DN316" i="2" s="1"/>
  <c r="C256" i="2" l="1"/>
  <c r="C286" i="2" l="1"/>
  <c r="FZ256" i="2"/>
  <c r="GB256" i="2" s="1"/>
  <c r="C261" i="2"/>
  <c r="FZ261" i="2" l="1"/>
  <c r="C267" i="2"/>
  <c r="C270" i="2" s="1"/>
  <c r="C293" i="2"/>
  <c r="FZ286" i="2"/>
  <c r="C80" i="2"/>
  <c r="FZ80" i="2" s="1"/>
  <c r="FZ293" i="2" l="1"/>
  <c r="GB286" i="2"/>
  <c r="GD286" i="2"/>
  <c r="C322" i="2"/>
  <c r="C287" i="2"/>
  <c r="FZ270" i="2"/>
  <c r="C278" i="2"/>
  <c r="C282" i="2" l="1"/>
  <c r="FZ278" i="2"/>
  <c r="C300" i="2"/>
  <c r="FZ287" i="2"/>
  <c r="GB287" i="2" s="1"/>
  <c r="C289" i="2"/>
  <c r="C272" i="2"/>
  <c r="FZ272" i="2" s="1"/>
  <c r="C296" i="2" l="1"/>
  <c r="FZ289" i="2"/>
  <c r="GB289" i="2" s="1"/>
  <c r="C295" i="2"/>
  <c r="C314" i="2"/>
  <c r="FZ314" i="2" s="1"/>
  <c r="FZ300" i="2"/>
  <c r="GB300" i="2" s="1"/>
  <c r="C323" i="2"/>
  <c r="C330" i="2" s="1"/>
  <c r="C291" i="2"/>
  <c r="FZ282" i="2"/>
  <c r="FZ291" i="2" l="1"/>
  <c r="GB291" i="2" s="1"/>
  <c r="C297" i="2"/>
  <c r="FZ296" i="2"/>
  <c r="C299" i="2"/>
  <c r="C305" i="2" l="1"/>
  <c r="C308" i="2"/>
  <c r="C311" i="2" s="1"/>
  <c r="FY311" i="2" s="1"/>
  <c r="C302" i="2"/>
  <c r="FZ299" i="2"/>
  <c r="FZ306" i="2" l="1"/>
  <c r="FZ305" i="2"/>
  <c r="GB299" i="2"/>
  <c r="FZ302" i="2"/>
  <c r="GB302" i="2" s="1"/>
  <c r="C316" i="2"/>
  <c r="FZ316" i="2" s="1"/>
  <c r="FY316" i="2"/>
  <c r="FY313" i="2"/>
  <c r="C313" i="2"/>
  <c r="FZ313" i="2" s="1"/>
  <c r="FY170" i="1" l="1"/>
  <c r="FX161" i="1"/>
  <c r="FW161" i="1"/>
  <c r="FV161" i="1"/>
  <c r="FU161" i="1"/>
  <c r="FT161" i="1"/>
  <c r="FS161" i="1"/>
  <c r="FR161" i="1"/>
  <c r="FQ161" i="1"/>
  <c r="FP161" i="1"/>
  <c r="FO161" i="1"/>
  <c r="FN161" i="1"/>
  <c r="FM161" i="1"/>
  <c r="FL161" i="1"/>
  <c r="FK161" i="1"/>
  <c r="FJ161" i="1"/>
  <c r="FI161" i="1"/>
  <c r="FH161" i="1"/>
  <c r="FG161" i="1"/>
  <c r="FF161" i="1"/>
  <c r="FE161" i="1"/>
  <c r="FD161" i="1"/>
  <c r="FC161" i="1"/>
  <c r="FB161" i="1"/>
  <c r="FA161" i="1"/>
  <c r="EZ161" i="1"/>
  <c r="EY161" i="1"/>
  <c r="EX161" i="1"/>
  <c r="EW161" i="1"/>
  <c r="EV161" i="1"/>
  <c r="EU161" i="1"/>
  <c r="ET161" i="1"/>
  <c r="ES161" i="1"/>
  <c r="ER161" i="1"/>
  <c r="EQ161" i="1"/>
  <c r="EP161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C97" i="1"/>
  <c r="FX151" i="1" l="1"/>
  <c r="FX167" i="1" s="1"/>
  <c r="FW151" i="1"/>
  <c r="FW167" i="1" s="1"/>
  <c r="FV151" i="1"/>
  <c r="FV167" i="1" s="1"/>
  <c r="FU151" i="1"/>
  <c r="FU167" i="1" s="1"/>
  <c r="FT151" i="1"/>
  <c r="FT167" i="1" s="1"/>
  <c r="FS151" i="1"/>
  <c r="FS167" i="1" s="1"/>
  <c r="FR151" i="1"/>
  <c r="FR167" i="1" s="1"/>
  <c r="FQ151" i="1"/>
  <c r="FQ167" i="1" s="1"/>
  <c r="FP151" i="1"/>
  <c r="FP167" i="1" s="1"/>
  <c r="FO151" i="1"/>
  <c r="FO167" i="1" s="1"/>
  <c r="FN151" i="1"/>
  <c r="FN167" i="1" s="1"/>
  <c r="FM151" i="1"/>
  <c r="FM167" i="1" s="1"/>
  <c r="FL151" i="1"/>
  <c r="FL167" i="1" s="1"/>
  <c r="FK151" i="1"/>
  <c r="FK167" i="1" s="1"/>
  <c r="FJ151" i="1"/>
  <c r="FJ167" i="1" s="1"/>
  <c r="FI151" i="1"/>
  <c r="FI167" i="1" s="1"/>
  <c r="FH151" i="1"/>
  <c r="FH167" i="1" s="1"/>
  <c r="FG151" i="1"/>
  <c r="FG167" i="1" s="1"/>
  <c r="FF151" i="1"/>
  <c r="FF167" i="1" s="1"/>
  <c r="FE151" i="1"/>
  <c r="FE167" i="1" s="1"/>
  <c r="FD151" i="1"/>
  <c r="FD167" i="1" s="1"/>
  <c r="FC151" i="1"/>
  <c r="FC167" i="1" s="1"/>
  <c r="FB151" i="1"/>
  <c r="FB167" i="1" s="1"/>
  <c r="FA151" i="1"/>
  <c r="FA167" i="1" s="1"/>
  <c r="EZ151" i="1"/>
  <c r="EZ167" i="1" s="1"/>
  <c r="EY151" i="1"/>
  <c r="EY167" i="1" s="1"/>
  <c r="EX151" i="1"/>
  <c r="EX167" i="1" s="1"/>
  <c r="EW151" i="1"/>
  <c r="EW167" i="1" s="1"/>
  <c r="EV151" i="1"/>
  <c r="EV167" i="1" s="1"/>
  <c r="EU151" i="1"/>
  <c r="EU167" i="1" s="1"/>
  <c r="ET151" i="1"/>
  <c r="ET167" i="1" s="1"/>
  <c r="ES151" i="1"/>
  <c r="ES167" i="1" s="1"/>
  <c r="ER151" i="1"/>
  <c r="ER167" i="1" s="1"/>
  <c r="EQ151" i="1"/>
  <c r="EQ167" i="1" s="1"/>
  <c r="EP151" i="1"/>
  <c r="EP167" i="1" s="1"/>
  <c r="EO151" i="1"/>
  <c r="EO167" i="1" s="1"/>
  <c r="EN151" i="1"/>
  <c r="EN167" i="1" s="1"/>
  <c r="EM151" i="1"/>
  <c r="EM167" i="1" s="1"/>
  <c r="EL151" i="1"/>
  <c r="EL167" i="1" s="1"/>
  <c r="EK151" i="1"/>
  <c r="EK167" i="1" s="1"/>
  <c r="EJ151" i="1"/>
  <c r="EJ167" i="1" s="1"/>
  <c r="EI151" i="1"/>
  <c r="EI167" i="1" s="1"/>
  <c r="EH151" i="1"/>
  <c r="EH167" i="1" s="1"/>
  <c r="EG151" i="1"/>
  <c r="EG167" i="1" s="1"/>
  <c r="EF151" i="1"/>
  <c r="EF167" i="1" s="1"/>
  <c r="EE151" i="1"/>
  <c r="EE167" i="1" s="1"/>
  <c r="ED151" i="1"/>
  <c r="ED167" i="1" s="1"/>
  <c r="EC151" i="1"/>
  <c r="EC167" i="1" s="1"/>
  <c r="EB151" i="1"/>
  <c r="EB167" i="1" s="1"/>
  <c r="EA151" i="1"/>
  <c r="EA167" i="1" s="1"/>
  <c r="DZ151" i="1"/>
  <c r="DZ167" i="1" s="1"/>
  <c r="DY151" i="1"/>
  <c r="DY167" i="1" s="1"/>
  <c r="DX151" i="1"/>
  <c r="DX167" i="1" s="1"/>
  <c r="DW151" i="1"/>
  <c r="DW167" i="1" s="1"/>
  <c r="DV151" i="1"/>
  <c r="DV167" i="1" s="1"/>
  <c r="DU151" i="1"/>
  <c r="DU167" i="1" s="1"/>
  <c r="DT151" i="1"/>
  <c r="DT167" i="1" s="1"/>
  <c r="DS151" i="1"/>
  <c r="DS167" i="1" s="1"/>
  <c r="DR151" i="1"/>
  <c r="DR167" i="1" s="1"/>
  <c r="DQ151" i="1"/>
  <c r="DQ167" i="1" s="1"/>
  <c r="DP151" i="1"/>
  <c r="DP167" i="1" s="1"/>
  <c r="DO151" i="1"/>
  <c r="DO167" i="1" s="1"/>
  <c r="DN151" i="1"/>
  <c r="DN167" i="1" s="1"/>
  <c r="DM151" i="1"/>
  <c r="DM167" i="1" s="1"/>
  <c r="DL151" i="1"/>
  <c r="DL167" i="1" s="1"/>
  <c r="DK151" i="1"/>
  <c r="DK167" i="1" s="1"/>
  <c r="DJ151" i="1"/>
  <c r="DJ167" i="1" s="1"/>
  <c r="DI151" i="1"/>
  <c r="DI167" i="1" s="1"/>
  <c r="DH151" i="1"/>
  <c r="DH167" i="1" s="1"/>
  <c r="DG151" i="1"/>
  <c r="DG167" i="1" s="1"/>
  <c r="DF151" i="1"/>
  <c r="DF167" i="1" s="1"/>
  <c r="DE151" i="1"/>
  <c r="DE167" i="1" s="1"/>
  <c r="DD151" i="1"/>
  <c r="DD167" i="1" s="1"/>
  <c r="DC151" i="1"/>
  <c r="DC167" i="1" s="1"/>
  <c r="DB151" i="1"/>
  <c r="DB167" i="1" s="1"/>
  <c r="DA151" i="1"/>
  <c r="DA167" i="1" s="1"/>
  <c r="CZ151" i="1"/>
  <c r="CZ167" i="1" s="1"/>
  <c r="CY151" i="1"/>
  <c r="CY167" i="1" s="1"/>
  <c r="CX151" i="1"/>
  <c r="CX167" i="1" s="1"/>
  <c r="CW151" i="1"/>
  <c r="CW167" i="1" s="1"/>
  <c r="CV151" i="1"/>
  <c r="CV167" i="1" s="1"/>
  <c r="CU151" i="1"/>
  <c r="CU167" i="1" s="1"/>
  <c r="CT151" i="1"/>
  <c r="CT167" i="1" s="1"/>
  <c r="CS151" i="1"/>
  <c r="CS167" i="1" s="1"/>
  <c r="CR151" i="1"/>
  <c r="CR167" i="1" s="1"/>
  <c r="CQ151" i="1"/>
  <c r="CQ167" i="1" s="1"/>
  <c r="CP151" i="1"/>
  <c r="CP167" i="1" s="1"/>
  <c r="CO151" i="1"/>
  <c r="CO167" i="1" s="1"/>
  <c r="CN151" i="1"/>
  <c r="CN167" i="1" s="1"/>
  <c r="CM151" i="1"/>
  <c r="CM167" i="1" s="1"/>
  <c r="CL151" i="1"/>
  <c r="CL167" i="1" s="1"/>
  <c r="CK151" i="1"/>
  <c r="CK167" i="1" s="1"/>
  <c r="CJ151" i="1"/>
  <c r="CJ167" i="1" s="1"/>
  <c r="CI151" i="1"/>
  <c r="CI167" i="1" s="1"/>
  <c r="CH151" i="1"/>
  <c r="CH167" i="1" s="1"/>
  <c r="CG151" i="1"/>
  <c r="CG167" i="1" s="1"/>
  <c r="CF151" i="1"/>
  <c r="CF167" i="1" s="1"/>
  <c r="CE151" i="1"/>
  <c r="CE167" i="1" s="1"/>
  <c r="CD151" i="1"/>
  <c r="CD167" i="1" s="1"/>
  <c r="CC151" i="1"/>
  <c r="CC167" i="1" s="1"/>
  <c r="CB151" i="1"/>
  <c r="CB167" i="1" s="1"/>
  <c r="CA151" i="1"/>
  <c r="CA167" i="1" s="1"/>
  <c r="BZ151" i="1"/>
  <c r="BZ167" i="1" s="1"/>
  <c r="BY151" i="1"/>
  <c r="BY167" i="1" s="1"/>
  <c r="BX151" i="1"/>
  <c r="BX167" i="1" s="1"/>
  <c r="BW151" i="1"/>
  <c r="BW167" i="1" s="1"/>
  <c r="BV151" i="1"/>
  <c r="BV167" i="1" s="1"/>
  <c r="BU151" i="1"/>
  <c r="BU167" i="1" s="1"/>
  <c r="BT151" i="1"/>
  <c r="BT167" i="1" s="1"/>
  <c r="BS151" i="1"/>
  <c r="BS167" i="1" s="1"/>
  <c r="BR151" i="1"/>
  <c r="BR167" i="1" s="1"/>
  <c r="BQ151" i="1"/>
  <c r="BQ167" i="1" s="1"/>
  <c r="BP151" i="1"/>
  <c r="BP167" i="1" s="1"/>
  <c r="BO151" i="1"/>
  <c r="BO167" i="1" s="1"/>
  <c r="BN151" i="1"/>
  <c r="BN167" i="1" s="1"/>
  <c r="BM151" i="1"/>
  <c r="BM167" i="1" s="1"/>
  <c r="BL151" i="1"/>
  <c r="BL167" i="1" s="1"/>
  <c r="BK151" i="1"/>
  <c r="BK167" i="1" s="1"/>
  <c r="BJ151" i="1"/>
  <c r="BJ167" i="1" s="1"/>
  <c r="BI151" i="1"/>
  <c r="BI167" i="1" s="1"/>
  <c r="BH151" i="1"/>
  <c r="BH167" i="1" s="1"/>
  <c r="BG151" i="1"/>
  <c r="BG167" i="1" s="1"/>
  <c r="BF151" i="1"/>
  <c r="BF167" i="1" s="1"/>
  <c r="BE151" i="1"/>
  <c r="BE167" i="1" s="1"/>
  <c r="BD151" i="1"/>
  <c r="BD167" i="1" s="1"/>
  <c r="BC151" i="1"/>
  <c r="BC167" i="1" s="1"/>
  <c r="BB151" i="1"/>
  <c r="BB167" i="1" s="1"/>
  <c r="BA151" i="1"/>
  <c r="BA167" i="1" s="1"/>
  <c r="AZ151" i="1"/>
  <c r="AZ167" i="1" s="1"/>
  <c r="AY151" i="1"/>
  <c r="AY167" i="1" s="1"/>
  <c r="AX151" i="1"/>
  <c r="AX167" i="1" s="1"/>
  <c r="AW151" i="1"/>
  <c r="AW167" i="1" s="1"/>
  <c r="AV151" i="1"/>
  <c r="AV167" i="1" s="1"/>
  <c r="AU151" i="1"/>
  <c r="AU167" i="1" s="1"/>
  <c r="AT151" i="1"/>
  <c r="AT167" i="1" s="1"/>
  <c r="AS151" i="1"/>
  <c r="AS167" i="1" s="1"/>
  <c r="AR151" i="1"/>
  <c r="AR167" i="1" s="1"/>
  <c r="AQ151" i="1"/>
  <c r="AQ167" i="1" s="1"/>
  <c r="AP151" i="1"/>
  <c r="AP167" i="1" s="1"/>
  <c r="AO151" i="1"/>
  <c r="AO167" i="1" s="1"/>
  <c r="AN151" i="1"/>
  <c r="AN167" i="1" s="1"/>
  <c r="AM151" i="1"/>
  <c r="AM167" i="1" s="1"/>
  <c r="AL151" i="1"/>
  <c r="AL167" i="1" s="1"/>
  <c r="AK151" i="1"/>
  <c r="AK167" i="1" s="1"/>
  <c r="AJ151" i="1"/>
  <c r="AJ167" i="1" s="1"/>
  <c r="AI151" i="1"/>
  <c r="AI167" i="1" s="1"/>
  <c r="AH151" i="1"/>
  <c r="AH167" i="1" s="1"/>
  <c r="AG151" i="1"/>
  <c r="AG167" i="1" s="1"/>
  <c r="AF151" i="1"/>
  <c r="AF167" i="1" s="1"/>
  <c r="AE151" i="1"/>
  <c r="AE167" i="1" s="1"/>
  <c r="AD151" i="1"/>
  <c r="AD167" i="1" s="1"/>
  <c r="AC151" i="1"/>
  <c r="AC167" i="1" s="1"/>
  <c r="AB151" i="1"/>
  <c r="AB167" i="1" s="1"/>
  <c r="AA151" i="1"/>
  <c r="AA167" i="1" s="1"/>
  <c r="Z151" i="1"/>
  <c r="Z167" i="1" s="1"/>
  <c r="Y151" i="1"/>
  <c r="Y167" i="1" s="1"/>
  <c r="X151" i="1"/>
  <c r="X167" i="1" s="1"/>
  <c r="W151" i="1"/>
  <c r="W167" i="1" s="1"/>
  <c r="V151" i="1"/>
  <c r="V167" i="1" s="1"/>
  <c r="U151" i="1"/>
  <c r="U167" i="1" s="1"/>
  <c r="T151" i="1"/>
  <c r="T167" i="1" s="1"/>
  <c r="S151" i="1"/>
  <c r="S167" i="1" s="1"/>
  <c r="R151" i="1"/>
  <c r="R167" i="1" s="1"/>
  <c r="Q151" i="1"/>
  <c r="Q167" i="1" s="1"/>
  <c r="P151" i="1"/>
  <c r="P167" i="1" s="1"/>
  <c r="O151" i="1"/>
  <c r="O167" i="1" s="1"/>
  <c r="N151" i="1"/>
  <c r="N167" i="1" s="1"/>
  <c r="M151" i="1"/>
  <c r="M167" i="1" s="1"/>
  <c r="L151" i="1"/>
  <c r="L167" i="1" s="1"/>
  <c r="K151" i="1"/>
  <c r="K167" i="1" s="1"/>
  <c r="J151" i="1"/>
  <c r="J167" i="1" s="1"/>
  <c r="I151" i="1"/>
  <c r="I167" i="1" s="1"/>
  <c r="H151" i="1"/>
  <c r="H167" i="1" s="1"/>
  <c r="G151" i="1"/>
  <c r="G167" i="1" s="1"/>
  <c r="F151" i="1"/>
  <c r="F167" i="1" s="1"/>
  <c r="E151" i="1"/>
  <c r="E167" i="1" s="1"/>
  <c r="D151" i="1"/>
  <c r="D167" i="1" s="1"/>
  <c r="C151" i="1"/>
  <c r="C167" i="1" s="1"/>
  <c r="FY157" i="1"/>
  <c r="FZ151" i="1" l="1"/>
  <c r="GB151" i="1" s="1"/>
  <c r="FZ167" i="1"/>
  <c r="FX134" i="1" l="1"/>
  <c r="FW134" i="1"/>
  <c r="FV134" i="1"/>
  <c r="FU134" i="1"/>
  <c r="FT134" i="1"/>
  <c r="FS134" i="1"/>
  <c r="FR134" i="1"/>
  <c r="FQ134" i="1"/>
  <c r="FP134" i="1"/>
  <c r="FO134" i="1"/>
  <c r="FN134" i="1"/>
  <c r="FM134" i="1"/>
  <c r="FL134" i="1"/>
  <c r="FK134" i="1"/>
  <c r="FJ134" i="1"/>
  <c r="FI134" i="1"/>
  <c r="FH134" i="1"/>
  <c r="FG134" i="1"/>
  <c r="FF134" i="1"/>
  <c r="FE134" i="1"/>
  <c r="FD134" i="1"/>
  <c r="FC134" i="1"/>
  <c r="FB134" i="1"/>
  <c r="FA134" i="1"/>
  <c r="EZ134" i="1"/>
  <c r="EY134" i="1"/>
  <c r="EX134" i="1"/>
  <c r="EW134" i="1"/>
  <c r="EV134" i="1"/>
  <c r="EU134" i="1"/>
  <c r="ET134" i="1"/>
  <c r="ES134" i="1"/>
  <c r="ER134" i="1"/>
  <c r="EQ134" i="1"/>
  <c r="EP134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FX119" i="1"/>
  <c r="FW119" i="1"/>
  <c r="FV119" i="1"/>
  <c r="FU119" i="1"/>
  <c r="FT119" i="1"/>
  <c r="FS119" i="1"/>
  <c r="FR119" i="1"/>
  <c r="FQ119" i="1"/>
  <c r="FP119" i="1"/>
  <c r="FO119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B119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2" i="1"/>
  <c r="C101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76" i="1"/>
  <c r="FW76" i="1"/>
  <c r="FW87" i="1" s="1"/>
  <c r="FV76" i="1"/>
  <c r="FV92" i="1" s="1"/>
  <c r="FU76" i="1"/>
  <c r="FT76" i="1"/>
  <c r="FT92" i="1" s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H87" i="1" s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EJ76" i="1"/>
  <c r="EJ87" i="1" s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X87" i="1" s="1"/>
  <c r="DW76" i="1"/>
  <c r="DV76" i="1"/>
  <c r="DU76" i="1"/>
  <c r="DT76" i="1"/>
  <c r="DS76" i="1"/>
  <c r="DR76" i="1"/>
  <c r="DQ76" i="1"/>
  <c r="DP76" i="1"/>
  <c r="DO76" i="1"/>
  <c r="DO87" i="1" s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C87" i="1" s="1"/>
  <c r="DB76" i="1"/>
  <c r="DA76" i="1"/>
  <c r="CZ76" i="1"/>
  <c r="CZ87" i="1" s="1"/>
  <c r="CY76" i="1"/>
  <c r="CX76" i="1"/>
  <c r="CX92" i="1" s="1"/>
  <c r="CW76" i="1"/>
  <c r="CV76" i="1"/>
  <c r="CU76" i="1"/>
  <c r="CT76" i="1"/>
  <c r="CS76" i="1"/>
  <c r="CS92" i="1" s="1"/>
  <c r="CR76" i="1"/>
  <c r="CQ76" i="1"/>
  <c r="CQ87" i="1" s="1"/>
  <c r="CP76" i="1"/>
  <c r="CP92" i="1" s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S87" i="1" s="1"/>
  <c r="BR76" i="1"/>
  <c r="BQ76" i="1"/>
  <c r="BP76" i="1"/>
  <c r="BO76" i="1"/>
  <c r="BN76" i="1"/>
  <c r="BM76" i="1"/>
  <c r="BL76" i="1"/>
  <c r="BK76" i="1"/>
  <c r="BJ76" i="1"/>
  <c r="BJ92" i="1" s="1"/>
  <c r="BI76" i="1"/>
  <c r="BH76" i="1"/>
  <c r="BG76" i="1"/>
  <c r="BG87" i="1" s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R87" i="1" s="1"/>
  <c r="AQ76" i="1"/>
  <c r="AP76" i="1"/>
  <c r="AO76" i="1"/>
  <c r="AN76" i="1"/>
  <c r="AM76" i="1"/>
  <c r="AL76" i="1"/>
  <c r="AK76" i="1"/>
  <c r="AJ76" i="1"/>
  <c r="AJ92" i="1" s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T87" i="1" s="1"/>
  <c r="S76" i="1"/>
  <c r="S87" i="1" s="1"/>
  <c r="R76" i="1"/>
  <c r="Q76" i="1"/>
  <c r="P76" i="1"/>
  <c r="O76" i="1"/>
  <c r="N76" i="1"/>
  <c r="M76" i="1"/>
  <c r="L76" i="1"/>
  <c r="K76" i="1"/>
  <c r="J76" i="1"/>
  <c r="I76" i="1"/>
  <c r="H76" i="1"/>
  <c r="H87" i="1" s="1"/>
  <c r="G76" i="1"/>
  <c r="F76" i="1"/>
  <c r="E76" i="1"/>
  <c r="D76" i="1"/>
  <c r="C76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5" i="1"/>
  <c r="C82" i="1"/>
  <c r="C81" i="1"/>
  <c r="K98" i="1" l="1"/>
  <c r="W98" i="1"/>
  <c r="AI98" i="1"/>
  <c r="AU98" i="1"/>
  <c r="BG98" i="1"/>
  <c r="X98" i="1"/>
  <c r="BT98" i="1"/>
  <c r="CF98" i="1"/>
  <c r="CR98" i="1"/>
  <c r="DD98" i="1"/>
  <c r="DP98" i="1"/>
  <c r="FL98" i="1"/>
  <c r="BH98" i="1"/>
  <c r="EZ98" i="1"/>
  <c r="EN98" i="1"/>
  <c r="L98" i="1"/>
  <c r="EB98" i="1"/>
  <c r="AJ98" i="1"/>
  <c r="AV98" i="1"/>
  <c r="BS98" i="1"/>
  <c r="CE98" i="1"/>
  <c r="CQ98" i="1"/>
  <c r="DC98" i="1"/>
  <c r="DO98" i="1"/>
  <c r="EA98" i="1"/>
  <c r="EM98" i="1"/>
  <c r="EY98" i="1"/>
  <c r="FK98" i="1"/>
  <c r="FW98" i="1"/>
  <c r="FX98" i="1"/>
  <c r="BJ93" i="1"/>
  <c r="C98" i="1"/>
  <c r="J103" i="1"/>
  <c r="V103" i="1"/>
  <c r="AH103" i="1"/>
  <c r="AT103" i="1"/>
  <c r="BF103" i="1"/>
  <c r="BR103" i="1"/>
  <c r="CD103" i="1"/>
  <c r="CP103" i="1"/>
  <c r="DB103" i="1"/>
  <c r="DN103" i="1"/>
  <c r="DZ103" i="1"/>
  <c r="EL103" i="1"/>
  <c r="EX103" i="1"/>
  <c r="FJ103" i="1"/>
  <c r="FV103" i="1"/>
  <c r="K103" i="1"/>
  <c r="W103" i="1"/>
  <c r="AI103" i="1"/>
  <c r="AU103" i="1"/>
  <c r="BG103" i="1"/>
  <c r="BS103" i="1"/>
  <c r="CE103" i="1"/>
  <c r="CQ103" i="1"/>
  <c r="DC103" i="1"/>
  <c r="DO103" i="1"/>
  <c r="EA103" i="1"/>
  <c r="EM103" i="1"/>
  <c r="EY103" i="1"/>
  <c r="BK98" i="1"/>
  <c r="CM103" i="1"/>
  <c r="CI98" i="1"/>
  <c r="FC98" i="1"/>
  <c r="CA103" i="1"/>
  <c r="D98" i="1"/>
  <c r="P98" i="1"/>
  <c r="AB98" i="1"/>
  <c r="AN98" i="1"/>
  <c r="AZ98" i="1"/>
  <c r="BL98" i="1"/>
  <c r="BX98" i="1"/>
  <c r="CJ98" i="1"/>
  <c r="CV98" i="1"/>
  <c r="DH98" i="1"/>
  <c r="DT98" i="1"/>
  <c r="EF98" i="1"/>
  <c r="ER98" i="1"/>
  <c r="FD98" i="1"/>
  <c r="FP98" i="1"/>
  <c r="AY98" i="1"/>
  <c r="DS98" i="1"/>
  <c r="BC103" i="1"/>
  <c r="BW98" i="1"/>
  <c r="EQ98" i="1"/>
  <c r="AE103" i="1"/>
  <c r="AM98" i="1"/>
  <c r="EE98" i="1"/>
  <c r="G103" i="1"/>
  <c r="O98" i="1"/>
  <c r="CU98" i="1"/>
  <c r="AQ103" i="1"/>
  <c r="DG98" i="1"/>
  <c r="S103" i="1"/>
  <c r="AG98" i="1"/>
  <c r="AA98" i="1"/>
  <c r="FO98" i="1"/>
  <c r="BO103" i="1"/>
  <c r="R107" i="1"/>
  <c r="R108" i="1" s="1"/>
  <c r="CX107" i="1"/>
  <c r="CX108" i="1" s="1"/>
  <c r="FF107" i="1"/>
  <c r="FF108" i="1" s="1"/>
  <c r="BC107" i="1"/>
  <c r="BC108" i="1" s="1"/>
  <c r="H107" i="1"/>
  <c r="H108" i="1" s="1"/>
  <c r="T107" i="1"/>
  <c r="T108" i="1" s="1"/>
  <c r="AF87" i="1"/>
  <c r="AR107" i="1"/>
  <c r="AR108" i="1" s="1"/>
  <c r="BD87" i="1"/>
  <c r="BP92" i="1"/>
  <c r="BP93" i="1" s="1"/>
  <c r="CB87" i="1"/>
  <c r="CN87" i="1"/>
  <c r="CZ107" i="1"/>
  <c r="CZ108" i="1" s="1"/>
  <c r="DL87" i="1"/>
  <c r="DX107" i="1"/>
  <c r="DX108" i="1" s="1"/>
  <c r="EJ107" i="1"/>
  <c r="EJ108" i="1" s="1"/>
  <c r="EV87" i="1"/>
  <c r="FH107" i="1"/>
  <c r="FH108" i="1" s="1"/>
  <c r="FT87" i="1"/>
  <c r="FK103" i="1"/>
  <c r="FW103" i="1"/>
  <c r="BO107" i="1"/>
  <c r="BO108" i="1" s="1"/>
  <c r="CY107" i="1"/>
  <c r="CY108" i="1" s="1"/>
  <c r="CY87" i="1"/>
  <c r="I98" i="1"/>
  <c r="U98" i="1"/>
  <c r="AS98" i="1"/>
  <c r="BE98" i="1"/>
  <c r="BQ98" i="1"/>
  <c r="CC98" i="1"/>
  <c r="CO98" i="1"/>
  <c r="DA98" i="1"/>
  <c r="DM98" i="1"/>
  <c r="DY98" i="1"/>
  <c r="EK98" i="1"/>
  <c r="EW98" i="1"/>
  <c r="FI98" i="1"/>
  <c r="FU98" i="1"/>
  <c r="L103" i="1"/>
  <c r="X103" i="1"/>
  <c r="AJ103" i="1"/>
  <c r="AV103" i="1"/>
  <c r="BH103" i="1"/>
  <c r="BT103" i="1"/>
  <c r="CF103" i="1"/>
  <c r="CR103" i="1"/>
  <c r="DD103" i="1"/>
  <c r="DP103" i="1"/>
  <c r="EB103" i="1"/>
  <c r="EN103" i="1"/>
  <c r="EZ103" i="1"/>
  <c r="FL103" i="1"/>
  <c r="FX103" i="1"/>
  <c r="S107" i="1"/>
  <c r="S108" i="1" s="1"/>
  <c r="J92" i="1"/>
  <c r="J93" i="1" s="1"/>
  <c r="V92" i="1"/>
  <c r="V93" i="1" s="1"/>
  <c r="AH92" i="1"/>
  <c r="AH93" i="1" s="1"/>
  <c r="AT92" i="1"/>
  <c r="AT93" i="1" s="1"/>
  <c r="BF92" i="1"/>
  <c r="BF93" i="1" s="1"/>
  <c r="BR92" i="1"/>
  <c r="BR93" i="1" s="1"/>
  <c r="CD92" i="1"/>
  <c r="CD93" i="1" s="1"/>
  <c r="CP107" i="1"/>
  <c r="CP108" i="1" s="1"/>
  <c r="DB92" i="1"/>
  <c r="DB93" i="1" s="1"/>
  <c r="DN92" i="1"/>
  <c r="DN93" i="1" s="1"/>
  <c r="DZ92" i="1"/>
  <c r="DZ93" i="1" s="1"/>
  <c r="EL92" i="1"/>
  <c r="EL93" i="1" s="1"/>
  <c r="EX92" i="1"/>
  <c r="EX93" i="1" s="1"/>
  <c r="FJ92" i="1"/>
  <c r="FJ93" i="1" s="1"/>
  <c r="FV107" i="1"/>
  <c r="FV108" i="1" s="1"/>
  <c r="M103" i="1"/>
  <c r="Y103" i="1"/>
  <c r="AW103" i="1"/>
  <c r="BI103" i="1"/>
  <c r="CG103" i="1"/>
  <c r="CS103" i="1"/>
  <c r="DQ103" i="1"/>
  <c r="EC103" i="1"/>
  <c r="FA103" i="1"/>
  <c r="FM103" i="1"/>
  <c r="K87" i="1"/>
  <c r="W87" i="1"/>
  <c r="AI87" i="1"/>
  <c r="AU87" i="1"/>
  <c r="BG107" i="1"/>
  <c r="BG108" i="1" s="1"/>
  <c r="BS107" i="1"/>
  <c r="BS108" i="1" s="1"/>
  <c r="CE87" i="1"/>
  <c r="CQ107" i="1"/>
  <c r="CQ108" i="1" s="1"/>
  <c r="DC107" i="1"/>
  <c r="DC108" i="1" s="1"/>
  <c r="DO107" i="1"/>
  <c r="DO108" i="1" s="1"/>
  <c r="EA87" i="1"/>
  <c r="EM87" i="1"/>
  <c r="EY87" i="1"/>
  <c r="FK87" i="1"/>
  <c r="FW107" i="1"/>
  <c r="FW108" i="1" s="1"/>
  <c r="C103" i="1"/>
  <c r="L92" i="1"/>
  <c r="L93" i="1" s="1"/>
  <c r="X92" i="1"/>
  <c r="X93" i="1" s="1"/>
  <c r="AJ93" i="1"/>
  <c r="M107" i="1"/>
  <c r="M108" i="1" s="1"/>
  <c r="CS107" i="1"/>
  <c r="CS108" i="1" s="1"/>
  <c r="BJ107" i="1"/>
  <c r="BJ108" i="1" s="1"/>
  <c r="E103" i="1"/>
  <c r="Q103" i="1"/>
  <c r="AC103" i="1"/>
  <c r="AO103" i="1"/>
  <c r="BA103" i="1"/>
  <c r="BM103" i="1"/>
  <c r="BY103" i="1"/>
  <c r="CK103" i="1"/>
  <c r="CW103" i="1"/>
  <c r="DI103" i="1"/>
  <c r="DU103" i="1"/>
  <c r="EG103" i="1"/>
  <c r="ES103" i="1"/>
  <c r="FE103" i="1"/>
  <c r="FQ103" i="1"/>
  <c r="AB92" i="1"/>
  <c r="AB93" i="1" s="1"/>
  <c r="AB107" i="1"/>
  <c r="AB108" i="1" s="1"/>
  <c r="CJ92" i="1"/>
  <c r="CJ107" i="1"/>
  <c r="CJ108" i="1" s="1"/>
  <c r="EF92" i="1"/>
  <c r="EF93" i="1" s="1"/>
  <c r="EF107" i="1"/>
  <c r="EF108" i="1" s="1"/>
  <c r="Q92" i="1"/>
  <c r="Q93" i="1" s="1"/>
  <c r="Q107" i="1"/>
  <c r="Q108" i="1" s="1"/>
  <c r="DI92" i="1"/>
  <c r="DI93" i="1" s="1"/>
  <c r="DI107" i="1"/>
  <c r="DI108" i="1" s="1"/>
  <c r="BH92" i="1"/>
  <c r="BH93" i="1" s="1"/>
  <c r="BH107" i="1"/>
  <c r="BH108" i="1" s="1"/>
  <c r="CR92" i="1"/>
  <c r="CR93" i="1" s="1"/>
  <c r="CR107" i="1"/>
  <c r="CR108" i="1" s="1"/>
  <c r="EN92" i="1"/>
  <c r="EN93" i="1" s="1"/>
  <c r="EN107" i="1"/>
  <c r="EN108" i="1" s="1"/>
  <c r="FF92" i="1"/>
  <c r="FF93" i="1" s="1"/>
  <c r="Y92" i="1"/>
  <c r="Y93" i="1" s="1"/>
  <c r="Y107" i="1"/>
  <c r="Y108" i="1" s="1"/>
  <c r="AK92" i="1"/>
  <c r="AK93" i="1" s="1"/>
  <c r="AK107" i="1"/>
  <c r="AK108" i="1" s="1"/>
  <c r="AW92" i="1"/>
  <c r="AW93" i="1" s="1"/>
  <c r="AW107" i="1"/>
  <c r="AW108" i="1" s="1"/>
  <c r="BI92" i="1"/>
  <c r="BI93" i="1" s="1"/>
  <c r="BI107" i="1"/>
  <c r="BI108" i="1" s="1"/>
  <c r="BU92" i="1"/>
  <c r="BU93" i="1" s="1"/>
  <c r="BU107" i="1"/>
  <c r="BU108" i="1" s="1"/>
  <c r="CG92" i="1"/>
  <c r="CG93" i="1" s="1"/>
  <c r="CG107" i="1"/>
  <c r="CG108" i="1" s="1"/>
  <c r="DE92" i="1"/>
  <c r="DE93" i="1" s="1"/>
  <c r="DE107" i="1"/>
  <c r="DE108" i="1" s="1"/>
  <c r="DQ92" i="1"/>
  <c r="DQ93" i="1" s="1"/>
  <c r="DQ107" i="1"/>
  <c r="DQ108" i="1" s="1"/>
  <c r="EC92" i="1"/>
  <c r="EC93" i="1" s="1"/>
  <c r="EC107" i="1"/>
  <c r="EC108" i="1" s="1"/>
  <c r="EO92" i="1"/>
  <c r="EO93" i="1" s="1"/>
  <c r="EO107" i="1"/>
  <c r="EO108" i="1" s="1"/>
  <c r="FA92" i="1"/>
  <c r="FA93" i="1" s="1"/>
  <c r="FA107" i="1"/>
  <c r="FA108" i="1" s="1"/>
  <c r="FM92" i="1"/>
  <c r="FM93" i="1" s="1"/>
  <c r="FM107" i="1"/>
  <c r="FM108" i="1" s="1"/>
  <c r="D92" i="1"/>
  <c r="D93" i="1" s="1"/>
  <c r="D107" i="1"/>
  <c r="D108" i="1" s="1"/>
  <c r="P92" i="1"/>
  <c r="P93" i="1" s="1"/>
  <c r="P107" i="1"/>
  <c r="P108" i="1" s="1"/>
  <c r="AZ92" i="1"/>
  <c r="AZ93" i="1" s="1"/>
  <c r="AZ107" i="1"/>
  <c r="AZ108" i="1" s="1"/>
  <c r="BX92" i="1"/>
  <c r="BX93" i="1" s="1"/>
  <c r="BX107" i="1"/>
  <c r="BX108" i="1" s="1"/>
  <c r="DH92" i="1"/>
  <c r="DH93" i="1" s="1"/>
  <c r="DH107" i="1"/>
  <c r="DH108" i="1" s="1"/>
  <c r="DT92" i="1"/>
  <c r="DT93" i="1" s="1"/>
  <c r="DT107" i="1"/>
  <c r="DT108" i="1" s="1"/>
  <c r="FD92" i="1"/>
  <c r="FD93" i="1" s="1"/>
  <c r="FD107" i="1"/>
  <c r="FD108" i="1" s="1"/>
  <c r="FP92" i="1"/>
  <c r="FP93" i="1" s="1"/>
  <c r="FP107" i="1"/>
  <c r="FP108" i="1" s="1"/>
  <c r="CK92" i="1"/>
  <c r="CK93" i="1" s="1"/>
  <c r="CK107" i="1"/>
  <c r="CK108" i="1" s="1"/>
  <c r="AV92" i="1"/>
  <c r="AV93" i="1" s="1"/>
  <c r="AV107" i="1"/>
  <c r="AV108" i="1" s="1"/>
  <c r="BT92" i="1"/>
  <c r="BT93" i="1" s="1"/>
  <c r="BT107" i="1"/>
  <c r="BT108" i="1" s="1"/>
  <c r="CF92" i="1"/>
  <c r="CF93" i="1" s="1"/>
  <c r="CF107" i="1"/>
  <c r="CF108" i="1" s="1"/>
  <c r="DD92" i="1"/>
  <c r="DD93" i="1" s="1"/>
  <c r="DD107" i="1"/>
  <c r="DD108" i="1" s="1"/>
  <c r="DP92" i="1"/>
  <c r="DP93" i="1" s="1"/>
  <c r="DP107" i="1"/>
  <c r="DP108" i="1" s="1"/>
  <c r="EB92" i="1"/>
  <c r="EB93" i="1" s="1"/>
  <c r="EB107" i="1"/>
  <c r="EB108" i="1" s="1"/>
  <c r="EZ92" i="1"/>
  <c r="EZ93" i="1" s="1"/>
  <c r="EZ107" i="1"/>
  <c r="EZ108" i="1" s="1"/>
  <c r="FL92" i="1"/>
  <c r="FL93" i="1" s="1"/>
  <c r="FL107" i="1"/>
  <c r="FL108" i="1" s="1"/>
  <c r="FX92" i="1"/>
  <c r="FX93" i="1" s="1"/>
  <c r="FX107" i="1"/>
  <c r="FX108" i="1" s="1"/>
  <c r="N92" i="1"/>
  <c r="N93" i="1" s="1"/>
  <c r="N107" i="1"/>
  <c r="N108" i="1" s="1"/>
  <c r="Z92" i="1"/>
  <c r="Z93" i="1" s="1"/>
  <c r="Z107" i="1"/>
  <c r="Z108" i="1" s="1"/>
  <c r="AL92" i="1"/>
  <c r="AL93" i="1" s="1"/>
  <c r="AL107" i="1"/>
  <c r="AL108" i="1" s="1"/>
  <c r="AX92" i="1"/>
  <c r="AX93" i="1" s="1"/>
  <c r="AX107" i="1"/>
  <c r="AX108" i="1" s="1"/>
  <c r="BV92" i="1"/>
  <c r="BV93" i="1" s="1"/>
  <c r="BV107" i="1"/>
  <c r="BV108" i="1" s="1"/>
  <c r="CH92" i="1"/>
  <c r="CH93" i="1" s="1"/>
  <c r="CH107" i="1"/>
  <c r="CH108" i="1" s="1"/>
  <c r="CT92" i="1"/>
  <c r="CT93" i="1" s="1"/>
  <c r="CT107" i="1"/>
  <c r="CT108" i="1" s="1"/>
  <c r="DF92" i="1"/>
  <c r="DF93" i="1" s="1"/>
  <c r="DF107" i="1"/>
  <c r="DF108" i="1" s="1"/>
  <c r="DR92" i="1"/>
  <c r="DR93" i="1" s="1"/>
  <c r="DR107" i="1"/>
  <c r="DR108" i="1" s="1"/>
  <c r="ED92" i="1"/>
  <c r="ED93" i="1" s="1"/>
  <c r="ED107" i="1"/>
  <c r="ED108" i="1" s="1"/>
  <c r="EP92" i="1"/>
  <c r="EP93" i="1" s="1"/>
  <c r="EP107" i="1"/>
  <c r="EP108" i="1" s="1"/>
  <c r="FB92" i="1"/>
  <c r="FB93" i="1" s="1"/>
  <c r="FB107" i="1"/>
  <c r="FB108" i="1" s="1"/>
  <c r="FN92" i="1"/>
  <c r="FN93" i="1" s="1"/>
  <c r="FN107" i="1"/>
  <c r="FN108" i="1" s="1"/>
  <c r="BL92" i="1"/>
  <c r="BL93" i="1" s="1"/>
  <c r="BL107" i="1"/>
  <c r="BL108" i="1" s="1"/>
  <c r="AO92" i="1"/>
  <c r="AO93" i="1" s="1"/>
  <c r="AO107" i="1"/>
  <c r="AO108" i="1" s="1"/>
  <c r="BB92" i="1"/>
  <c r="BB93" i="1" s="1"/>
  <c r="BB107" i="1"/>
  <c r="BB108" i="1" s="1"/>
  <c r="BO87" i="1"/>
  <c r="BC87" i="1"/>
  <c r="C92" i="1"/>
  <c r="C93" i="1" s="1"/>
  <c r="C107" i="1"/>
  <c r="C108" i="1" s="1"/>
  <c r="O92" i="1"/>
  <c r="O93" i="1" s="1"/>
  <c r="O107" i="1"/>
  <c r="O108" i="1" s="1"/>
  <c r="AA92" i="1"/>
  <c r="AA93" i="1" s="1"/>
  <c r="AA107" i="1"/>
  <c r="AA108" i="1" s="1"/>
  <c r="AM92" i="1"/>
  <c r="AM93" i="1" s="1"/>
  <c r="AM107" i="1"/>
  <c r="AM108" i="1" s="1"/>
  <c r="AY92" i="1"/>
  <c r="AY93" i="1" s="1"/>
  <c r="AY107" i="1"/>
  <c r="AY108" i="1" s="1"/>
  <c r="BK92" i="1"/>
  <c r="BK93" i="1" s="1"/>
  <c r="BK107" i="1"/>
  <c r="BK108" i="1" s="1"/>
  <c r="BW92" i="1"/>
  <c r="BW93" i="1" s="1"/>
  <c r="BW107" i="1"/>
  <c r="BW108" i="1" s="1"/>
  <c r="CI92" i="1"/>
  <c r="CI93" i="1" s="1"/>
  <c r="CI107" i="1"/>
  <c r="CI108" i="1" s="1"/>
  <c r="CU92" i="1"/>
  <c r="CU93" i="1" s="1"/>
  <c r="CU107" i="1"/>
  <c r="CU108" i="1" s="1"/>
  <c r="DG92" i="1"/>
  <c r="DG93" i="1" s="1"/>
  <c r="DG107" i="1"/>
  <c r="DG108" i="1" s="1"/>
  <c r="DS92" i="1"/>
  <c r="DS93" i="1" s="1"/>
  <c r="DS107" i="1"/>
  <c r="DS108" i="1" s="1"/>
  <c r="EE92" i="1"/>
  <c r="EE93" i="1" s="1"/>
  <c r="EE107" i="1"/>
  <c r="EE108" i="1" s="1"/>
  <c r="EQ92" i="1"/>
  <c r="EQ93" i="1" s="1"/>
  <c r="EQ107" i="1"/>
  <c r="EQ108" i="1" s="1"/>
  <c r="FC92" i="1"/>
  <c r="FC93" i="1" s="1"/>
  <c r="FC107" i="1"/>
  <c r="FC108" i="1" s="1"/>
  <c r="FO92" i="1"/>
  <c r="FO93" i="1" s="1"/>
  <c r="FO107" i="1"/>
  <c r="FO108" i="1" s="1"/>
  <c r="L107" i="1"/>
  <c r="L108" i="1" s="1"/>
  <c r="F92" i="1"/>
  <c r="F93" i="1" s="1"/>
  <c r="F107" i="1"/>
  <c r="F108" i="1" s="1"/>
  <c r="CL92" i="1"/>
  <c r="CL93" i="1" s="1"/>
  <c r="CL107" i="1"/>
  <c r="CL108" i="1" s="1"/>
  <c r="X107" i="1"/>
  <c r="X108" i="1" s="1"/>
  <c r="AJ107" i="1"/>
  <c r="AJ108" i="1" s="1"/>
  <c r="AD92" i="1"/>
  <c r="AD93" i="1" s="1"/>
  <c r="AD107" i="1"/>
  <c r="AD108" i="1" s="1"/>
  <c r="AP92" i="1"/>
  <c r="AP93" i="1" s="1"/>
  <c r="AP107" i="1"/>
  <c r="AP108" i="1" s="1"/>
  <c r="BN92" i="1"/>
  <c r="BN93" i="1" s="1"/>
  <c r="BN107" i="1"/>
  <c r="BN108" i="1" s="1"/>
  <c r="BZ92" i="1"/>
  <c r="BZ93" i="1" s="1"/>
  <c r="BZ107" i="1"/>
  <c r="BZ108" i="1" s="1"/>
  <c r="DJ92" i="1"/>
  <c r="DJ93" i="1" s="1"/>
  <c r="DJ107" i="1"/>
  <c r="DJ108" i="1" s="1"/>
  <c r="DV92" i="1"/>
  <c r="DV93" i="1" s="1"/>
  <c r="DV107" i="1"/>
  <c r="DV108" i="1" s="1"/>
  <c r="EH92" i="1"/>
  <c r="EH93" i="1" s="1"/>
  <c r="EH107" i="1"/>
  <c r="EH108" i="1" s="1"/>
  <c r="ET92" i="1"/>
  <c r="ET93" i="1" s="1"/>
  <c r="ET107" i="1"/>
  <c r="ET108" i="1" s="1"/>
  <c r="FR92" i="1"/>
  <c r="FR93" i="1" s="1"/>
  <c r="FR107" i="1"/>
  <c r="FR108" i="1" s="1"/>
  <c r="G87" i="1"/>
  <c r="G107" i="1"/>
  <c r="G108" i="1" s="1"/>
  <c r="AE87" i="1"/>
  <c r="AE107" i="1"/>
  <c r="AE108" i="1" s="1"/>
  <c r="AQ87" i="1"/>
  <c r="AQ107" i="1"/>
  <c r="AQ108" i="1" s="1"/>
  <c r="CA87" i="1"/>
  <c r="CA107" i="1"/>
  <c r="CA108" i="1" s="1"/>
  <c r="CM87" i="1"/>
  <c r="CM107" i="1"/>
  <c r="CM108" i="1" s="1"/>
  <c r="DK87" i="1"/>
  <c r="DK107" i="1"/>
  <c r="DK108" i="1" s="1"/>
  <c r="DW87" i="1"/>
  <c r="DW107" i="1"/>
  <c r="DW108" i="1" s="1"/>
  <c r="EI87" i="1"/>
  <c r="EI107" i="1"/>
  <c r="EI108" i="1" s="1"/>
  <c r="EU87" i="1"/>
  <c r="EU107" i="1"/>
  <c r="EU108" i="1" s="1"/>
  <c r="FG87" i="1"/>
  <c r="FG107" i="1"/>
  <c r="FG108" i="1" s="1"/>
  <c r="FS87" i="1"/>
  <c r="FS107" i="1"/>
  <c r="FS108" i="1" s="1"/>
  <c r="E92" i="1"/>
  <c r="E93" i="1" s="1"/>
  <c r="E107" i="1"/>
  <c r="E108" i="1" s="1"/>
  <c r="BY92" i="1"/>
  <c r="BY93" i="1" s="1"/>
  <c r="BY107" i="1"/>
  <c r="BY108" i="1" s="1"/>
  <c r="I92" i="1"/>
  <c r="I93" i="1" s="1"/>
  <c r="I107" i="1"/>
  <c r="I108" i="1" s="1"/>
  <c r="U92" i="1"/>
  <c r="U93" i="1" s="1"/>
  <c r="U107" i="1"/>
  <c r="U108" i="1" s="1"/>
  <c r="AG92" i="1"/>
  <c r="AG93" i="1" s="1"/>
  <c r="AG107" i="1"/>
  <c r="AG108" i="1" s="1"/>
  <c r="AS92" i="1"/>
  <c r="AS93" i="1" s="1"/>
  <c r="AS107" i="1"/>
  <c r="AS108" i="1" s="1"/>
  <c r="BE92" i="1"/>
  <c r="BE93" i="1" s="1"/>
  <c r="BE107" i="1"/>
  <c r="BE108" i="1" s="1"/>
  <c r="BQ92" i="1"/>
  <c r="BQ93" i="1" s="1"/>
  <c r="BQ107" i="1"/>
  <c r="BQ108" i="1" s="1"/>
  <c r="CC92" i="1"/>
  <c r="CC93" i="1" s="1"/>
  <c r="CC107" i="1"/>
  <c r="CC108" i="1" s="1"/>
  <c r="CO92" i="1"/>
  <c r="CO93" i="1" s="1"/>
  <c r="CO107" i="1"/>
  <c r="CO108" i="1" s="1"/>
  <c r="DA92" i="1"/>
  <c r="DA93" i="1" s="1"/>
  <c r="DA107" i="1"/>
  <c r="DA108" i="1" s="1"/>
  <c r="DM92" i="1"/>
  <c r="DM93" i="1" s="1"/>
  <c r="DM107" i="1"/>
  <c r="DM108" i="1" s="1"/>
  <c r="DY92" i="1"/>
  <c r="DY93" i="1" s="1"/>
  <c r="DY107" i="1"/>
  <c r="DY108" i="1" s="1"/>
  <c r="EK92" i="1"/>
  <c r="EK93" i="1" s="1"/>
  <c r="EK107" i="1"/>
  <c r="EK108" i="1" s="1"/>
  <c r="EW92" i="1"/>
  <c r="EW93" i="1" s="1"/>
  <c r="EW107" i="1"/>
  <c r="EW108" i="1" s="1"/>
  <c r="FI92" i="1"/>
  <c r="FI93" i="1" s="1"/>
  <c r="FI107" i="1"/>
  <c r="FI108" i="1" s="1"/>
  <c r="FU92" i="1"/>
  <c r="FU93" i="1" s="1"/>
  <c r="FU107" i="1"/>
  <c r="FU108" i="1" s="1"/>
  <c r="M92" i="1"/>
  <c r="M93" i="1" s="1"/>
  <c r="AN92" i="1"/>
  <c r="AN93" i="1" s="1"/>
  <c r="AN107" i="1"/>
  <c r="AN108" i="1" s="1"/>
  <c r="CV92" i="1"/>
  <c r="CV107" i="1"/>
  <c r="CV108" i="1" s="1"/>
  <c r="ER92" i="1"/>
  <c r="ER93" i="1" s="1"/>
  <c r="ER107" i="1"/>
  <c r="ER108" i="1" s="1"/>
  <c r="AC92" i="1"/>
  <c r="AC93" i="1" s="1"/>
  <c r="AC107" i="1"/>
  <c r="AC108" i="1" s="1"/>
  <c r="BA92" i="1"/>
  <c r="BA93" i="1" s="1"/>
  <c r="BA107" i="1"/>
  <c r="BA108" i="1" s="1"/>
  <c r="BM92" i="1"/>
  <c r="BM93" i="1" s="1"/>
  <c r="BM107" i="1"/>
  <c r="BM108" i="1" s="1"/>
  <c r="CW92" i="1"/>
  <c r="CW93" i="1" s="1"/>
  <c r="CW107" i="1"/>
  <c r="CW108" i="1" s="1"/>
  <c r="DU92" i="1"/>
  <c r="DU93" i="1" s="1"/>
  <c r="DU107" i="1"/>
  <c r="DU108" i="1" s="1"/>
  <c r="EG92" i="1"/>
  <c r="EG93" i="1" s="1"/>
  <c r="EG107" i="1"/>
  <c r="EG108" i="1" s="1"/>
  <c r="ES92" i="1"/>
  <c r="ES93" i="1" s="1"/>
  <c r="ES107" i="1"/>
  <c r="ES108" i="1" s="1"/>
  <c r="FE92" i="1"/>
  <c r="FE93" i="1" s="1"/>
  <c r="FE107" i="1"/>
  <c r="FE108" i="1" s="1"/>
  <c r="FQ92" i="1"/>
  <c r="FQ93" i="1" s="1"/>
  <c r="FQ107" i="1"/>
  <c r="FQ108" i="1" s="1"/>
  <c r="R92" i="1"/>
  <c r="R93" i="1" s="1"/>
  <c r="N98" i="1"/>
  <c r="Z98" i="1"/>
  <c r="AL98" i="1"/>
  <c r="AX98" i="1"/>
  <c r="BJ98" i="1"/>
  <c r="BV98" i="1"/>
  <c r="CH98" i="1"/>
  <c r="CT98" i="1"/>
  <c r="DF98" i="1"/>
  <c r="DR98" i="1"/>
  <c r="ED98" i="1"/>
  <c r="EP98" i="1"/>
  <c r="FB98" i="1"/>
  <c r="FN98" i="1"/>
  <c r="D103" i="1"/>
  <c r="P103" i="1"/>
  <c r="AB103" i="1"/>
  <c r="AN103" i="1"/>
  <c r="AZ103" i="1"/>
  <c r="BL103" i="1"/>
  <c r="BX103" i="1"/>
  <c r="CJ103" i="1"/>
  <c r="CV103" i="1"/>
  <c r="DH103" i="1"/>
  <c r="DT103" i="1"/>
  <c r="EF103" i="1"/>
  <c r="ER103" i="1"/>
  <c r="FD103" i="1"/>
  <c r="CY103" i="1"/>
  <c r="DK103" i="1"/>
  <c r="DW103" i="1"/>
  <c r="EI103" i="1"/>
  <c r="EU103" i="1"/>
  <c r="FG103" i="1"/>
  <c r="FS103" i="1"/>
  <c r="I103" i="1"/>
  <c r="U103" i="1"/>
  <c r="AG103" i="1"/>
  <c r="AS103" i="1"/>
  <c r="BE103" i="1"/>
  <c r="BQ103" i="1"/>
  <c r="CC103" i="1"/>
  <c r="CO103" i="1"/>
  <c r="DA103" i="1"/>
  <c r="DM103" i="1"/>
  <c r="DY103" i="1"/>
  <c r="EK103" i="1"/>
  <c r="EW103" i="1"/>
  <c r="FI103" i="1"/>
  <c r="FU103" i="1"/>
  <c r="AF107" i="1"/>
  <c r="AF108" i="1" s="1"/>
  <c r="BD107" i="1"/>
  <c r="BD108" i="1" s="1"/>
  <c r="BP107" i="1"/>
  <c r="BP108" i="1" s="1"/>
  <c r="CB107" i="1"/>
  <c r="CB108" i="1" s="1"/>
  <c r="CN107" i="1"/>
  <c r="CN108" i="1" s="1"/>
  <c r="DL107" i="1"/>
  <c r="DL108" i="1" s="1"/>
  <c r="EV107" i="1"/>
  <c r="EV108" i="1" s="1"/>
  <c r="FT107" i="1"/>
  <c r="FT108" i="1" s="1"/>
  <c r="AK103" i="1"/>
  <c r="BU103" i="1"/>
  <c r="DE103" i="1"/>
  <c r="EO103" i="1"/>
  <c r="J107" i="1"/>
  <c r="J108" i="1" s="1"/>
  <c r="V107" i="1"/>
  <c r="V108" i="1" s="1"/>
  <c r="AH107" i="1"/>
  <c r="AH108" i="1" s="1"/>
  <c r="AT107" i="1"/>
  <c r="AT108" i="1" s="1"/>
  <c r="BF107" i="1"/>
  <c r="BF108" i="1" s="1"/>
  <c r="BR107" i="1"/>
  <c r="BR108" i="1" s="1"/>
  <c r="CD107" i="1"/>
  <c r="CD108" i="1" s="1"/>
  <c r="DB107" i="1"/>
  <c r="DB108" i="1" s="1"/>
  <c r="DN107" i="1"/>
  <c r="DN108" i="1" s="1"/>
  <c r="DZ107" i="1"/>
  <c r="DZ108" i="1" s="1"/>
  <c r="EL107" i="1"/>
  <c r="EL108" i="1" s="1"/>
  <c r="EX107" i="1"/>
  <c r="EX108" i="1" s="1"/>
  <c r="FJ107" i="1"/>
  <c r="FJ108" i="1" s="1"/>
  <c r="K107" i="1"/>
  <c r="K108" i="1" s="1"/>
  <c r="W107" i="1"/>
  <c r="W108" i="1" s="1"/>
  <c r="AI107" i="1"/>
  <c r="AI108" i="1" s="1"/>
  <c r="AU107" i="1"/>
  <c r="AU108" i="1" s="1"/>
  <c r="CE107" i="1"/>
  <c r="CE108" i="1" s="1"/>
  <c r="EA107" i="1"/>
  <c r="EA108" i="1" s="1"/>
  <c r="EM107" i="1"/>
  <c r="EM108" i="1" s="1"/>
  <c r="EY107" i="1"/>
  <c r="EY108" i="1" s="1"/>
  <c r="FK107" i="1"/>
  <c r="FK108" i="1" s="1"/>
  <c r="BP87" i="1"/>
  <c r="M98" i="1"/>
  <c r="Y98" i="1"/>
  <c r="AK98" i="1"/>
  <c r="AW98" i="1"/>
  <c r="BI98" i="1"/>
  <c r="BU98" i="1"/>
  <c r="CG98" i="1"/>
  <c r="CS98" i="1"/>
  <c r="DE98" i="1"/>
  <c r="DQ98" i="1"/>
  <c r="EC98" i="1"/>
  <c r="EO98" i="1"/>
  <c r="FA98" i="1"/>
  <c r="FM98" i="1"/>
  <c r="G98" i="1"/>
  <c r="S98" i="1"/>
  <c r="AE98" i="1"/>
  <c r="AQ98" i="1"/>
  <c r="BC98" i="1"/>
  <c r="BO98" i="1"/>
  <c r="CA98" i="1"/>
  <c r="CM98" i="1"/>
  <c r="CY98" i="1"/>
  <c r="DK98" i="1"/>
  <c r="DW98" i="1"/>
  <c r="EI98" i="1"/>
  <c r="EU98" i="1"/>
  <c r="FG98" i="1"/>
  <c r="FS98" i="1"/>
  <c r="O103" i="1"/>
  <c r="AA103" i="1"/>
  <c r="AM103" i="1"/>
  <c r="AY103" i="1"/>
  <c r="BK103" i="1"/>
  <c r="BW103" i="1"/>
  <c r="CI103" i="1"/>
  <c r="CU103" i="1"/>
  <c r="DG103" i="1"/>
  <c r="DS103" i="1"/>
  <c r="EE103" i="1"/>
  <c r="EQ103" i="1"/>
  <c r="FC103" i="1"/>
  <c r="FO103" i="1"/>
  <c r="FP103" i="1"/>
  <c r="H103" i="1"/>
  <c r="T103" i="1"/>
  <c r="AF103" i="1"/>
  <c r="AR103" i="1"/>
  <c r="BD103" i="1"/>
  <c r="BP103" i="1"/>
  <c r="CB103" i="1"/>
  <c r="CN103" i="1"/>
  <c r="CZ103" i="1"/>
  <c r="DL103" i="1"/>
  <c r="DX103" i="1"/>
  <c r="EJ103" i="1"/>
  <c r="EV103" i="1"/>
  <c r="FH103" i="1"/>
  <c r="FT103" i="1"/>
  <c r="J98" i="1"/>
  <c r="V98" i="1"/>
  <c r="AH98" i="1"/>
  <c r="AT98" i="1"/>
  <c r="BF98" i="1"/>
  <c r="BR98" i="1"/>
  <c r="CD98" i="1"/>
  <c r="CP98" i="1"/>
  <c r="DB98" i="1"/>
  <c r="DN98" i="1"/>
  <c r="DZ98" i="1"/>
  <c r="EL98" i="1"/>
  <c r="EX98" i="1"/>
  <c r="FJ98" i="1"/>
  <c r="FV98" i="1"/>
  <c r="F103" i="1"/>
  <c r="R103" i="1"/>
  <c r="AD103" i="1"/>
  <c r="AP103" i="1"/>
  <c r="BB103" i="1"/>
  <c r="BN103" i="1"/>
  <c r="BZ103" i="1"/>
  <c r="CL103" i="1"/>
  <c r="CX103" i="1"/>
  <c r="DJ103" i="1"/>
  <c r="DV103" i="1"/>
  <c r="EH103" i="1"/>
  <c r="ET103" i="1"/>
  <c r="FF103" i="1"/>
  <c r="FR103" i="1"/>
  <c r="Z83" i="1"/>
  <c r="Z84" i="1" s="1"/>
  <c r="Z86" i="1" s="1"/>
  <c r="N83" i="1"/>
  <c r="N84" i="1" s="1"/>
  <c r="N86" i="1" s="1"/>
  <c r="CT83" i="1"/>
  <c r="CT84" i="1" s="1"/>
  <c r="CT86" i="1" s="1"/>
  <c r="E98" i="1"/>
  <c r="Q98" i="1"/>
  <c r="AC98" i="1"/>
  <c r="AO98" i="1"/>
  <c r="BA98" i="1"/>
  <c r="BM98" i="1"/>
  <c r="BY98" i="1"/>
  <c r="CK98" i="1"/>
  <c r="CW98" i="1"/>
  <c r="DI98" i="1"/>
  <c r="DU98" i="1"/>
  <c r="EG98" i="1"/>
  <c r="ES98" i="1"/>
  <c r="FE98" i="1"/>
  <c r="FQ98" i="1"/>
  <c r="H98" i="1"/>
  <c r="T98" i="1"/>
  <c r="AF98" i="1"/>
  <c r="AR98" i="1"/>
  <c r="BD98" i="1"/>
  <c r="BP98" i="1"/>
  <c r="CB98" i="1"/>
  <c r="CN98" i="1"/>
  <c r="CZ98" i="1"/>
  <c r="DL98" i="1"/>
  <c r="DX98" i="1"/>
  <c r="EJ98" i="1"/>
  <c r="EV98" i="1"/>
  <c r="FH98" i="1"/>
  <c r="FT98" i="1"/>
  <c r="F98" i="1"/>
  <c r="R98" i="1"/>
  <c r="AD98" i="1"/>
  <c r="AP98" i="1"/>
  <c r="BB98" i="1"/>
  <c r="BN98" i="1"/>
  <c r="BZ98" i="1"/>
  <c r="CL98" i="1"/>
  <c r="CX98" i="1"/>
  <c r="DJ98" i="1"/>
  <c r="DV98" i="1"/>
  <c r="EH98" i="1"/>
  <c r="ET98" i="1"/>
  <c r="FF98" i="1"/>
  <c r="FR98" i="1"/>
  <c r="N103" i="1"/>
  <c r="Z103" i="1"/>
  <c r="AL103" i="1"/>
  <c r="AX103" i="1"/>
  <c r="BJ103" i="1"/>
  <c r="BV103" i="1"/>
  <c r="CH103" i="1"/>
  <c r="CT103" i="1"/>
  <c r="DF103" i="1"/>
  <c r="DR103" i="1"/>
  <c r="ED103" i="1"/>
  <c r="EP103" i="1"/>
  <c r="FB103" i="1"/>
  <c r="FN103" i="1"/>
  <c r="J83" i="1"/>
  <c r="J84" i="1" s="1"/>
  <c r="J86" i="1" s="1"/>
  <c r="V83" i="1"/>
  <c r="V84" i="1" s="1"/>
  <c r="V86" i="1" s="1"/>
  <c r="AH83" i="1"/>
  <c r="AH84" i="1" s="1"/>
  <c r="AH86" i="1" s="1"/>
  <c r="AT83" i="1"/>
  <c r="AT84" i="1" s="1"/>
  <c r="AT86" i="1" s="1"/>
  <c r="BF83" i="1"/>
  <c r="BF84" i="1" s="1"/>
  <c r="BF86" i="1" s="1"/>
  <c r="BR83" i="1"/>
  <c r="BR84" i="1" s="1"/>
  <c r="BR86" i="1" s="1"/>
  <c r="CD83" i="1"/>
  <c r="CD84" i="1" s="1"/>
  <c r="CD86" i="1" s="1"/>
  <c r="CP83" i="1"/>
  <c r="CP84" i="1" s="1"/>
  <c r="DB83" i="1"/>
  <c r="DB84" i="1" s="1"/>
  <c r="DB86" i="1" s="1"/>
  <c r="DN83" i="1"/>
  <c r="DN84" i="1" s="1"/>
  <c r="DN86" i="1" s="1"/>
  <c r="DZ83" i="1"/>
  <c r="DZ84" i="1" s="1"/>
  <c r="DZ86" i="1" s="1"/>
  <c r="EL83" i="1"/>
  <c r="EL84" i="1" s="1"/>
  <c r="EL86" i="1" s="1"/>
  <c r="EX83" i="1"/>
  <c r="EX84" i="1" s="1"/>
  <c r="EX86" i="1" s="1"/>
  <c r="FJ83" i="1"/>
  <c r="FJ84" i="1" s="1"/>
  <c r="FJ86" i="1" s="1"/>
  <c r="FV83" i="1"/>
  <c r="FV84" i="1" s="1"/>
  <c r="FV86" i="1" s="1"/>
  <c r="DL92" i="1"/>
  <c r="DL93" i="1" s="1"/>
  <c r="FT93" i="1"/>
  <c r="CS93" i="1"/>
  <c r="CV93" i="1"/>
  <c r="CP93" i="1"/>
  <c r="FV93" i="1"/>
  <c r="CJ93" i="1"/>
  <c r="CX93" i="1"/>
  <c r="M83" i="1"/>
  <c r="M84" i="1" s="1"/>
  <c r="M86" i="1" s="1"/>
  <c r="Y83" i="1"/>
  <c r="Y84" i="1" s="1"/>
  <c r="Y86" i="1" s="1"/>
  <c r="AK83" i="1"/>
  <c r="AK84" i="1" s="1"/>
  <c r="AK86" i="1" s="1"/>
  <c r="AW83" i="1"/>
  <c r="AW84" i="1" s="1"/>
  <c r="AW86" i="1" s="1"/>
  <c r="BI83" i="1"/>
  <c r="BI84" i="1" s="1"/>
  <c r="BI86" i="1" s="1"/>
  <c r="BU83" i="1"/>
  <c r="BU84" i="1" s="1"/>
  <c r="BU86" i="1" s="1"/>
  <c r="K92" i="1"/>
  <c r="K93" i="1" s="1"/>
  <c r="W92" i="1"/>
  <c r="W93" i="1" s="1"/>
  <c r="AI92" i="1"/>
  <c r="AI93" i="1" s="1"/>
  <c r="AU92" i="1"/>
  <c r="AU93" i="1" s="1"/>
  <c r="BG92" i="1"/>
  <c r="BG93" i="1" s="1"/>
  <c r="BS92" i="1"/>
  <c r="BS93" i="1" s="1"/>
  <c r="CE92" i="1"/>
  <c r="CE93" i="1" s="1"/>
  <c r="CQ92" i="1"/>
  <c r="CQ93" i="1" s="1"/>
  <c r="DC92" i="1"/>
  <c r="DC93" i="1" s="1"/>
  <c r="DO92" i="1"/>
  <c r="DO93" i="1" s="1"/>
  <c r="EA92" i="1"/>
  <c r="EA93" i="1" s="1"/>
  <c r="EM92" i="1"/>
  <c r="EM93" i="1" s="1"/>
  <c r="EY92" i="1"/>
  <c r="EY93" i="1" s="1"/>
  <c r="FK92" i="1"/>
  <c r="FK93" i="1" s="1"/>
  <c r="FW92" i="1"/>
  <c r="FW93" i="1" s="1"/>
  <c r="F83" i="1"/>
  <c r="F84" i="1" s="1"/>
  <c r="F86" i="1" s="1"/>
  <c r="R83" i="1"/>
  <c r="R84" i="1" s="1"/>
  <c r="R86" i="1" s="1"/>
  <c r="AD83" i="1"/>
  <c r="AD84" i="1" s="1"/>
  <c r="AD86" i="1" s="1"/>
  <c r="AP83" i="1"/>
  <c r="AP84" i="1" s="1"/>
  <c r="AP86" i="1" s="1"/>
  <c r="BB83" i="1"/>
  <c r="BB84" i="1" s="1"/>
  <c r="BB86" i="1" s="1"/>
  <c r="BN83" i="1"/>
  <c r="BN84" i="1" s="1"/>
  <c r="BN86" i="1" s="1"/>
  <c r="BZ83" i="1"/>
  <c r="BZ84" i="1" s="1"/>
  <c r="BZ86" i="1" s="1"/>
  <c r="CL83" i="1"/>
  <c r="CL84" i="1" s="1"/>
  <c r="CL86" i="1" s="1"/>
  <c r="CX83" i="1"/>
  <c r="CX84" i="1" s="1"/>
  <c r="CX86" i="1" s="1"/>
  <c r="DJ83" i="1"/>
  <c r="DJ84" i="1" s="1"/>
  <c r="DJ86" i="1" s="1"/>
  <c r="DV83" i="1"/>
  <c r="DV84" i="1" s="1"/>
  <c r="DV86" i="1" s="1"/>
  <c r="EH83" i="1"/>
  <c r="EH84" i="1" s="1"/>
  <c r="EH86" i="1" s="1"/>
  <c r="ET83" i="1"/>
  <c r="ET84" i="1" s="1"/>
  <c r="ET86" i="1" s="1"/>
  <c r="FF83" i="1"/>
  <c r="FF84" i="1" s="1"/>
  <c r="FF86" i="1" s="1"/>
  <c r="FR83" i="1"/>
  <c r="FR84" i="1" s="1"/>
  <c r="FR86" i="1" s="1"/>
  <c r="G92" i="1"/>
  <c r="G93" i="1" s="1"/>
  <c r="S92" i="1"/>
  <c r="S93" i="1" s="1"/>
  <c r="AE92" i="1"/>
  <c r="AE93" i="1" s="1"/>
  <c r="AQ92" i="1"/>
  <c r="AQ93" i="1" s="1"/>
  <c r="BC92" i="1"/>
  <c r="BC93" i="1" s="1"/>
  <c r="BO92" i="1"/>
  <c r="BO93" i="1" s="1"/>
  <c r="CA92" i="1"/>
  <c r="CA93" i="1" s="1"/>
  <c r="CM92" i="1"/>
  <c r="CM93" i="1" s="1"/>
  <c r="CY92" i="1"/>
  <c r="CY93" i="1" s="1"/>
  <c r="DK92" i="1"/>
  <c r="DK93" i="1" s="1"/>
  <c r="DW92" i="1"/>
  <c r="DW93" i="1" s="1"/>
  <c r="EI92" i="1"/>
  <c r="EI93" i="1" s="1"/>
  <c r="EU92" i="1"/>
  <c r="EU93" i="1" s="1"/>
  <c r="FG92" i="1"/>
  <c r="FG93" i="1" s="1"/>
  <c r="FS92" i="1"/>
  <c r="FS93" i="1" s="1"/>
  <c r="H92" i="1"/>
  <c r="H93" i="1" s="1"/>
  <c r="T92" i="1"/>
  <c r="T93" i="1" s="1"/>
  <c r="AF92" i="1"/>
  <c r="AF93" i="1" s="1"/>
  <c r="AR92" i="1"/>
  <c r="AR93" i="1" s="1"/>
  <c r="BD92" i="1"/>
  <c r="BD93" i="1" s="1"/>
  <c r="CB92" i="1"/>
  <c r="CB93" i="1" s="1"/>
  <c r="CN92" i="1"/>
  <c r="CN93" i="1" s="1"/>
  <c r="CZ92" i="1"/>
  <c r="CZ93" i="1" s="1"/>
  <c r="DX92" i="1"/>
  <c r="DX93" i="1" s="1"/>
  <c r="EJ92" i="1"/>
  <c r="EJ93" i="1" s="1"/>
  <c r="EV92" i="1"/>
  <c r="EV93" i="1" s="1"/>
  <c r="FH92" i="1"/>
  <c r="FH93" i="1" s="1"/>
  <c r="AL83" i="1"/>
  <c r="AL84" i="1" s="1"/>
  <c r="AL86" i="1" s="1"/>
  <c r="AX83" i="1"/>
  <c r="AX84" i="1" s="1"/>
  <c r="AX86" i="1" s="1"/>
  <c r="BJ83" i="1"/>
  <c r="BJ84" i="1" s="1"/>
  <c r="BJ86" i="1" s="1"/>
  <c r="BV83" i="1"/>
  <c r="BV84" i="1" s="1"/>
  <c r="BV86" i="1" s="1"/>
  <c r="CH83" i="1"/>
  <c r="CH84" i="1" s="1"/>
  <c r="CH86" i="1" s="1"/>
  <c r="DF83" i="1"/>
  <c r="DF84" i="1" s="1"/>
  <c r="DF86" i="1" s="1"/>
  <c r="DR83" i="1"/>
  <c r="DR84" i="1" s="1"/>
  <c r="DR86" i="1" s="1"/>
  <c r="ED83" i="1"/>
  <c r="ED84" i="1" s="1"/>
  <c r="ED86" i="1" s="1"/>
  <c r="EP83" i="1"/>
  <c r="EP84" i="1" s="1"/>
  <c r="EP86" i="1" s="1"/>
  <c r="FB83" i="1"/>
  <c r="FB84" i="1" s="1"/>
  <c r="FB86" i="1" s="1"/>
  <c r="FN83" i="1"/>
  <c r="FN84" i="1" s="1"/>
  <c r="FN86" i="1" s="1"/>
  <c r="AY83" i="1"/>
  <c r="AY84" i="1" s="1"/>
  <c r="AY86" i="1" s="1"/>
  <c r="CU83" i="1"/>
  <c r="CU84" i="1" s="1"/>
  <c r="EQ83" i="1"/>
  <c r="EQ84" i="1" s="1"/>
  <c r="EQ86" i="1" s="1"/>
  <c r="G83" i="1"/>
  <c r="G84" i="1" s="1"/>
  <c r="S83" i="1"/>
  <c r="S84" i="1" s="1"/>
  <c r="S86" i="1" s="1"/>
  <c r="S88" i="1" s="1"/>
  <c r="AE83" i="1"/>
  <c r="AE84" i="1" s="1"/>
  <c r="AE86" i="1" s="1"/>
  <c r="AQ83" i="1"/>
  <c r="AQ84" i="1" s="1"/>
  <c r="AQ86" i="1" s="1"/>
  <c r="BC83" i="1"/>
  <c r="BC84" i="1" s="1"/>
  <c r="BC86" i="1" s="1"/>
  <c r="BO83" i="1"/>
  <c r="BO84" i="1" s="1"/>
  <c r="BO86" i="1" s="1"/>
  <c r="CA83" i="1"/>
  <c r="CA84" i="1" s="1"/>
  <c r="CA86" i="1" s="1"/>
  <c r="CM83" i="1"/>
  <c r="CM84" i="1" s="1"/>
  <c r="CM86" i="1" s="1"/>
  <c r="CY83" i="1"/>
  <c r="CY84" i="1" s="1"/>
  <c r="CY86" i="1" s="1"/>
  <c r="DK83" i="1"/>
  <c r="DK84" i="1" s="1"/>
  <c r="DK86" i="1" s="1"/>
  <c r="DW83" i="1"/>
  <c r="DW84" i="1" s="1"/>
  <c r="DW86" i="1" s="1"/>
  <c r="EI83" i="1"/>
  <c r="EI84" i="1" s="1"/>
  <c r="EI86" i="1" s="1"/>
  <c r="EU83" i="1"/>
  <c r="EU84" i="1" s="1"/>
  <c r="EU86" i="1" s="1"/>
  <c r="FG83" i="1"/>
  <c r="FG84" i="1" s="1"/>
  <c r="FG86" i="1" s="1"/>
  <c r="FS83" i="1"/>
  <c r="FS84" i="1" s="1"/>
  <c r="FS86" i="1" s="1"/>
  <c r="AA83" i="1"/>
  <c r="AA84" i="1" s="1"/>
  <c r="AA86" i="1" s="1"/>
  <c r="BK83" i="1"/>
  <c r="BK84" i="1" s="1"/>
  <c r="BK86" i="1" s="1"/>
  <c r="CI83" i="1"/>
  <c r="CI84" i="1" s="1"/>
  <c r="CI86" i="1" s="1"/>
  <c r="DG83" i="1"/>
  <c r="DG84" i="1" s="1"/>
  <c r="DG86" i="1" s="1"/>
  <c r="DS83" i="1"/>
  <c r="DS84" i="1" s="1"/>
  <c r="DS86" i="1" s="1"/>
  <c r="EE83" i="1"/>
  <c r="EE84" i="1" s="1"/>
  <c r="EE86" i="1" s="1"/>
  <c r="FC83" i="1"/>
  <c r="FC84" i="1" s="1"/>
  <c r="FC86" i="1" s="1"/>
  <c r="FO83" i="1"/>
  <c r="FO84" i="1" s="1"/>
  <c r="FO86" i="1" s="1"/>
  <c r="O83" i="1"/>
  <c r="O84" i="1" s="1"/>
  <c r="O86" i="1" s="1"/>
  <c r="AM83" i="1"/>
  <c r="AM84" i="1" s="1"/>
  <c r="AM86" i="1" s="1"/>
  <c r="BW83" i="1"/>
  <c r="BW84" i="1" s="1"/>
  <c r="BW86" i="1" s="1"/>
  <c r="E83" i="1"/>
  <c r="E84" i="1" s="1"/>
  <c r="E86" i="1" s="1"/>
  <c r="Q83" i="1"/>
  <c r="Q84" i="1" s="1"/>
  <c r="Q86" i="1" s="1"/>
  <c r="AC83" i="1"/>
  <c r="AC84" i="1" s="1"/>
  <c r="AC86" i="1" s="1"/>
  <c r="AO83" i="1"/>
  <c r="AO84" i="1" s="1"/>
  <c r="AO86" i="1" s="1"/>
  <c r="BA83" i="1"/>
  <c r="BA84" i="1" s="1"/>
  <c r="BA86" i="1" s="1"/>
  <c r="BM83" i="1"/>
  <c r="BM84" i="1" s="1"/>
  <c r="BM86" i="1" s="1"/>
  <c r="BY83" i="1"/>
  <c r="BY84" i="1" s="1"/>
  <c r="BY86" i="1" s="1"/>
  <c r="CK83" i="1"/>
  <c r="CK84" i="1" s="1"/>
  <c r="CK86" i="1" s="1"/>
  <c r="CW83" i="1"/>
  <c r="CW84" i="1" s="1"/>
  <c r="CW86" i="1" s="1"/>
  <c r="DI83" i="1"/>
  <c r="DI84" i="1" s="1"/>
  <c r="DI86" i="1" s="1"/>
  <c r="DU83" i="1"/>
  <c r="DU84" i="1" s="1"/>
  <c r="DU86" i="1" s="1"/>
  <c r="EG83" i="1"/>
  <c r="EG84" i="1" s="1"/>
  <c r="EG86" i="1" s="1"/>
  <c r="ES83" i="1"/>
  <c r="ES84" i="1" s="1"/>
  <c r="ES86" i="1" s="1"/>
  <c r="FE83" i="1"/>
  <c r="FE84" i="1" s="1"/>
  <c r="FE86" i="1" s="1"/>
  <c r="FQ83" i="1"/>
  <c r="FQ84" i="1" s="1"/>
  <c r="FQ86" i="1" s="1"/>
  <c r="H83" i="1"/>
  <c r="H84" i="1" s="1"/>
  <c r="H86" i="1" s="1"/>
  <c r="H88" i="1" s="1"/>
  <c r="T83" i="1"/>
  <c r="T84" i="1" s="1"/>
  <c r="T86" i="1" s="1"/>
  <c r="T88" i="1" s="1"/>
  <c r="AF83" i="1"/>
  <c r="AF84" i="1" s="1"/>
  <c r="AF86" i="1" s="1"/>
  <c r="AR83" i="1"/>
  <c r="AR84" i="1" s="1"/>
  <c r="AR86" i="1" s="1"/>
  <c r="AR88" i="1" s="1"/>
  <c r="BD83" i="1"/>
  <c r="BD84" i="1" s="1"/>
  <c r="BD86" i="1" s="1"/>
  <c r="BP83" i="1"/>
  <c r="BP84" i="1" s="1"/>
  <c r="BP86" i="1" s="1"/>
  <c r="CB83" i="1"/>
  <c r="CB84" i="1" s="1"/>
  <c r="CB86" i="1" s="1"/>
  <c r="CN83" i="1"/>
  <c r="CN84" i="1" s="1"/>
  <c r="CN86" i="1" s="1"/>
  <c r="CZ83" i="1"/>
  <c r="CZ84" i="1" s="1"/>
  <c r="CZ86" i="1" s="1"/>
  <c r="CZ88" i="1" s="1"/>
  <c r="DL83" i="1"/>
  <c r="DL84" i="1" s="1"/>
  <c r="DL86" i="1" s="1"/>
  <c r="DX83" i="1"/>
  <c r="DX84" i="1" s="1"/>
  <c r="DX86" i="1" s="1"/>
  <c r="DX88" i="1" s="1"/>
  <c r="EJ83" i="1"/>
  <c r="EJ84" i="1" s="1"/>
  <c r="EJ86" i="1" s="1"/>
  <c r="EJ88" i="1" s="1"/>
  <c r="EV83" i="1"/>
  <c r="EV84" i="1" s="1"/>
  <c r="EV86" i="1" s="1"/>
  <c r="FH83" i="1"/>
  <c r="FH84" i="1" s="1"/>
  <c r="FH86" i="1" s="1"/>
  <c r="FH88" i="1" s="1"/>
  <c r="FT83" i="1"/>
  <c r="FT84" i="1" s="1"/>
  <c r="FT86" i="1" s="1"/>
  <c r="I83" i="1"/>
  <c r="I84" i="1" s="1"/>
  <c r="I86" i="1" s="1"/>
  <c r="U83" i="1"/>
  <c r="U84" i="1" s="1"/>
  <c r="U86" i="1" s="1"/>
  <c r="AG83" i="1"/>
  <c r="AG84" i="1" s="1"/>
  <c r="AG86" i="1" s="1"/>
  <c r="AS83" i="1"/>
  <c r="AS84" i="1" s="1"/>
  <c r="AS86" i="1" s="1"/>
  <c r="BE83" i="1"/>
  <c r="BE84" i="1" s="1"/>
  <c r="BE86" i="1" s="1"/>
  <c r="BQ83" i="1"/>
  <c r="BQ84" i="1" s="1"/>
  <c r="BQ86" i="1" s="1"/>
  <c r="CC83" i="1"/>
  <c r="CC84" i="1" s="1"/>
  <c r="CC86" i="1" s="1"/>
  <c r="CO83" i="1"/>
  <c r="CO84" i="1" s="1"/>
  <c r="CO86" i="1" s="1"/>
  <c r="DA83" i="1"/>
  <c r="DA84" i="1" s="1"/>
  <c r="DA86" i="1" s="1"/>
  <c r="DM83" i="1"/>
  <c r="DM84" i="1" s="1"/>
  <c r="DM86" i="1" s="1"/>
  <c r="DY83" i="1"/>
  <c r="DY84" i="1" s="1"/>
  <c r="DY86" i="1" s="1"/>
  <c r="EK83" i="1"/>
  <c r="EK84" i="1" s="1"/>
  <c r="EK86" i="1" s="1"/>
  <c r="EW83" i="1"/>
  <c r="EW84" i="1" s="1"/>
  <c r="EW86" i="1" s="1"/>
  <c r="FI83" i="1"/>
  <c r="FI84" i="1" s="1"/>
  <c r="FI86" i="1" s="1"/>
  <c r="FU83" i="1"/>
  <c r="FU84" i="1" s="1"/>
  <c r="FU86" i="1" s="1"/>
  <c r="CG83" i="1"/>
  <c r="CG84" i="1" s="1"/>
  <c r="CG86" i="1" s="1"/>
  <c r="CS83" i="1"/>
  <c r="CS84" i="1" s="1"/>
  <c r="CS86" i="1" s="1"/>
  <c r="DE83" i="1"/>
  <c r="DE84" i="1" s="1"/>
  <c r="DE86" i="1" s="1"/>
  <c r="DQ83" i="1"/>
  <c r="DQ84" i="1" s="1"/>
  <c r="DQ86" i="1" s="1"/>
  <c r="EC83" i="1"/>
  <c r="EC84" i="1" s="1"/>
  <c r="EC86" i="1" s="1"/>
  <c r="EO83" i="1"/>
  <c r="EO84" i="1" s="1"/>
  <c r="EO86" i="1" s="1"/>
  <c r="FA83" i="1"/>
  <c r="FA84" i="1" s="1"/>
  <c r="FA86" i="1" s="1"/>
  <c r="FM83" i="1"/>
  <c r="FM84" i="1" s="1"/>
  <c r="FM86" i="1" s="1"/>
  <c r="BU87" i="1"/>
  <c r="FA87" i="1"/>
  <c r="AM87" i="1"/>
  <c r="CU87" i="1"/>
  <c r="EQ87" i="1"/>
  <c r="D87" i="1"/>
  <c r="AB87" i="1"/>
  <c r="AZ87" i="1"/>
  <c r="CV87" i="1"/>
  <c r="FP87" i="1"/>
  <c r="BI87" i="1"/>
  <c r="EO87" i="1"/>
  <c r="DS87" i="1"/>
  <c r="EF87" i="1"/>
  <c r="AK87" i="1"/>
  <c r="DQ87" i="1"/>
  <c r="C87" i="1"/>
  <c r="BW87" i="1"/>
  <c r="FC87" i="1"/>
  <c r="P87" i="1"/>
  <c r="AN87" i="1"/>
  <c r="BL87" i="1"/>
  <c r="CJ87" i="1"/>
  <c r="DT87" i="1"/>
  <c r="AG87" i="1"/>
  <c r="BQ87" i="1"/>
  <c r="CO87" i="1"/>
  <c r="DY87" i="1"/>
  <c r="EK87" i="1"/>
  <c r="FI87" i="1"/>
  <c r="AH87" i="1"/>
  <c r="BR87" i="1"/>
  <c r="BR88" i="1" s="1"/>
  <c r="CP87" i="1"/>
  <c r="DN87" i="1"/>
  <c r="EL87" i="1"/>
  <c r="FV87" i="1"/>
  <c r="CG87" i="1"/>
  <c r="O87" i="1"/>
  <c r="BK87" i="1"/>
  <c r="BX87" i="1"/>
  <c r="I87" i="1"/>
  <c r="BE87" i="1"/>
  <c r="DA87" i="1"/>
  <c r="FU87" i="1"/>
  <c r="J87" i="1"/>
  <c r="AT87" i="1"/>
  <c r="BF87" i="1"/>
  <c r="CD87" i="1"/>
  <c r="DB87" i="1"/>
  <c r="DZ87" i="1"/>
  <c r="EX87" i="1"/>
  <c r="FJ87" i="1"/>
  <c r="M87" i="1"/>
  <c r="EC87" i="1"/>
  <c r="AY87" i="1"/>
  <c r="EE87" i="1"/>
  <c r="DH87" i="1"/>
  <c r="U87" i="1"/>
  <c r="AS87" i="1"/>
  <c r="CC87" i="1"/>
  <c r="DM87" i="1"/>
  <c r="EW87" i="1"/>
  <c r="V87" i="1"/>
  <c r="L87" i="1"/>
  <c r="X87" i="1"/>
  <c r="AJ87" i="1"/>
  <c r="AV87" i="1"/>
  <c r="BH87" i="1"/>
  <c r="BT87" i="1"/>
  <c r="CF87" i="1"/>
  <c r="CR87" i="1"/>
  <c r="DD87" i="1"/>
  <c r="DP87" i="1"/>
  <c r="EB87" i="1"/>
  <c r="EN87" i="1"/>
  <c r="EZ87" i="1"/>
  <c r="FL87" i="1"/>
  <c r="FX87" i="1"/>
  <c r="FM87" i="1"/>
  <c r="AW87" i="1"/>
  <c r="Y87" i="1"/>
  <c r="FO87" i="1"/>
  <c r="CS87" i="1"/>
  <c r="AA87" i="1"/>
  <c r="DG87" i="1"/>
  <c r="FD87" i="1"/>
  <c r="DE87" i="1"/>
  <c r="CI87" i="1"/>
  <c r="ER87" i="1"/>
  <c r="G86" i="1"/>
  <c r="AX87" i="1"/>
  <c r="DF87" i="1"/>
  <c r="EP87" i="1"/>
  <c r="AL87" i="1"/>
  <c r="CH87" i="1"/>
  <c r="N87" i="1"/>
  <c r="BJ87" i="1"/>
  <c r="CT87" i="1"/>
  <c r="DR87" i="1"/>
  <c r="FB87" i="1"/>
  <c r="ED87" i="1"/>
  <c r="E87" i="1"/>
  <c r="Q87" i="1"/>
  <c r="AC87" i="1"/>
  <c r="AO87" i="1"/>
  <c r="BA87" i="1"/>
  <c r="BM87" i="1"/>
  <c r="BY87" i="1"/>
  <c r="CK87" i="1"/>
  <c r="CW87" i="1"/>
  <c r="DI87" i="1"/>
  <c r="DU87" i="1"/>
  <c r="EG87" i="1"/>
  <c r="ES87" i="1"/>
  <c r="FE87" i="1"/>
  <c r="FQ87" i="1"/>
  <c r="Z87" i="1"/>
  <c r="BV87" i="1"/>
  <c r="FN87" i="1"/>
  <c r="F87" i="1"/>
  <c r="R87" i="1"/>
  <c r="AD87" i="1"/>
  <c r="AP87" i="1"/>
  <c r="BB87" i="1"/>
  <c r="BN87" i="1"/>
  <c r="BZ87" i="1"/>
  <c r="CL87" i="1"/>
  <c r="CX87" i="1"/>
  <c r="DJ87" i="1"/>
  <c r="DV87" i="1"/>
  <c r="EH87" i="1"/>
  <c r="ET87" i="1"/>
  <c r="FF87" i="1"/>
  <c r="FR87" i="1"/>
  <c r="C83" i="1"/>
  <c r="C84" i="1" s="1"/>
  <c r="C86" i="1" s="1"/>
  <c r="K83" i="1"/>
  <c r="K84" i="1" s="1"/>
  <c r="K86" i="1" s="1"/>
  <c r="W83" i="1"/>
  <c r="W84" i="1" s="1"/>
  <c r="W86" i="1" s="1"/>
  <c r="AI83" i="1"/>
  <c r="AI84" i="1" s="1"/>
  <c r="AI86" i="1" s="1"/>
  <c r="AU83" i="1"/>
  <c r="AU84" i="1" s="1"/>
  <c r="AU86" i="1" s="1"/>
  <c r="BG83" i="1"/>
  <c r="BG84" i="1" s="1"/>
  <c r="BG86" i="1" s="1"/>
  <c r="BG88" i="1" s="1"/>
  <c r="BS83" i="1"/>
  <c r="BS84" i="1" s="1"/>
  <c r="BS86" i="1" s="1"/>
  <c r="BS88" i="1" s="1"/>
  <c r="CE83" i="1"/>
  <c r="CE84" i="1" s="1"/>
  <c r="CE86" i="1" s="1"/>
  <c r="CQ83" i="1"/>
  <c r="CQ84" i="1" s="1"/>
  <c r="CQ86" i="1" s="1"/>
  <c r="CQ88" i="1" s="1"/>
  <c r="DC83" i="1"/>
  <c r="DC84" i="1" s="1"/>
  <c r="DC86" i="1" s="1"/>
  <c r="DC88" i="1" s="1"/>
  <c r="DO83" i="1"/>
  <c r="DO84" i="1" s="1"/>
  <c r="DO86" i="1" s="1"/>
  <c r="DO88" i="1" s="1"/>
  <c r="EA83" i="1"/>
  <c r="EA84" i="1" s="1"/>
  <c r="EA86" i="1" s="1"/>
  <c r="EM83" i="1"/>
  <c r="EM84" i="1" s="1"/>
  <c r="EM86" i="1" s="1"/>
  <c r="EY83" i="1"/>
  <c r="EY84" i="1" s="1"/>
  <c r="EY86" i="1" s="1"/>
  <c r="FK83" i="1"/>
  <c r="FK84" i="1" s="1"/>
  <c r="FK86" i="1" s="1"/>
  <c r="FW83" i="1"/>
  <c r="FW84" i="1" s="1"/>
  <c r="FW86" i="1" s="1"/>
  <c r="FW88" i="1" s="1"/>
  <c r="CP86" i="1"/>
  <c r="L83" i="1"/>
  <c r="L84" i="1" s="1"/>
  <c r="L86" i="1" s="1"/>
  <c r="X83" i="1"/>
  <c r="X84" i="1" s="1"/>
  <c r="X86" i="1" s="1"/>
  <c r="AJ83" i="1"/>
  <c r="AJ84" i="1" s="1"/>
  <c r="AJ86" i="1" s="1"/>
  <c r="AV83" i="1"/>
  <c r="AV84" i="1" s="1"/>
  <c r="AV86" i="1" s="1"/>
  <c r="BH83" i="1"/>
  <c r="BH84" i="1" s="1"/>
  <c r="BH86" i="1" s="1"/>
  <c r="BT83" i="1"/>
  <c r="BT84" i="1" s="1"/>
  <c r="BT86" i="1" s="1"/>
  <c r="CF83" i="1"/>
  <c r="CF84" i="1" s="1"/>
  <c r="CF86" i="1" s="1"/>
  <c r="CR83" i="1"/>
  <c r="CR84" i="1" s="1"/>
  <c r="CR86" i="1" s="1"/>
  <c r="DD83" i="1"/>
  <c r="DD84" i="1" s="1"/>
  <c r="DD86" i="1" s="1"/>
  <c r="DP83" i="1"/>
  <c r="DP84" i="1" s="1"/>
  <c r="DP86" i="1" s="1"/>
  <c r="EB83" i="1"/>
  <c r="EB84" i="1" s="1"/>
  <c r="EB86" i="1" s="1"/>
  <c r="EN83" i="1"/>
  <c r="EN84" i="1" s="1"/>
  <c r="EN86" i="1" s="1"/>
  <c r="EZ83" i="1"/>
  <c r="EZ84" i="1" s="1"/>
  <c r="EZ86" i="1" s="1"/>
  <c r="FL83" i="1"/>
  <c r="FL84" i="1" s="1"/>
  <c r="FL86" i="1" s="1"/>
  <c r="FX83" i="1"/>
  <c r="FX84" i="1" s="1"/>
  <c r="FX86" i="1" s="1"/>
  <c r="D83" i="1"/>
  <c r="D84" i="1" s="1"/>
  <c r="D86" i="1" s="1"/>
  <c r="P83" i="1"/>
  <c r="P84" i="1" s="1"/>
  <c r="P86" i="1" s="1"/>
  <c r="AB83" i="1"/>
  <c r="AB84" i="1" s="1"/>
  <c r="AB86" i="1" s="1"/>
  <c r="AN83" i="1"/>
  <c r="AN84" i="1" s="1"/>
  <c r="AN86" i="1" s="1"/>
  <c r="AZ83" i="1"/>
  <c r="AZ84" i="1" s="1"/>
  <c r="AZ86" i="1" s="1"/>
  <c r="BL83" i="1"/>
  <c r="BL84" i="1" s="1"/>
  <c r="BL86" i="1" s="1"/>
  <c r="BX83" i="1"/>
  <c r="BX84" i="1" s="1"/>
  <c r="BX86" i="1" s="1"/>
  <c r="CJ83" i="1"/>
  <c r="CJ84" i="1" s="1"/>
  <c r="CJ86" i="1" s="1"/>
  <c r="CV83" i="1"/>
  <c r="CV84" i="1" s="1"/>
  <c r="CV86" i="1" s="1"/>
  <c r="DH83" i="1"/>
  <c r="DH84" i="1" s="1"/>
  <c r="DH86" i="1" s="1"/>
  <c r="DT83" i="1"/>
  <c r="DT84" i="1" s="1"/>
  <c r="DT86" i="1" s="1"/>
  <c r="EF83" i="1"/>
  <c r="EF84" i="1" s="1"/>
  <c r="EF86" i="1" s="1"/>
  <c r="ER83" i="1"/>
  <c r="ER84" i="1" s="1"/>
  <c r="ER86" i="1" s="1"/>
  <c r="FD83" i="1"/>
  <c r="FD84" i="1" s="1"/>
  <c r="FD86" i="1" s="1"/>
  <c r="FP83" i="1"/>
  <c r="FP84" i="1" s="1"/>
  <c r="FP86" i="1" s="1"/>
  <c r="CU86" i="1"/>
  <c r="AE88" i="1" l="1"/>
  <c r="FK88" i="1"/>
  <c r="W88" i="1"/>
  <c r="AU88" i="1"/>
  <c r="CN88" i="1"/>
  <c r="CB88" i="1"/>
  <c r="EM88" i="1"/>
  <c r="BC88" i="1"/>
  <c r="AQ88" i="1"/>
  <c r="EU88" i="1"/>
  <c r="AI88" i="1"/>
  <c r="C88" i="1"/>
  <c r="CY88" i="1"/>
  <c r="BE88" i="1"/>
  <c r="BO88" i="1"/>
  <c r="DL88" i="1"/>
  <c r="DM88" i="1"/>
  <c r="BD88" i="1"/>
  <c r="CE88" i="1"/>
  <c r="EA88" i="1"/>
  <c r="DW88" i="1"/>
  <c r="FT88" i="1"/>
  <c r="AF88" i="1"/>
  <c r="FL88" i="1"/>
  <c r="X88" i="1"/>
  <c r="CD88" i="1"/>
  <c r="EY88" i="1"/>
  <c r="K88" i="1"/>
  <c r="G88" i="1"/>
  <c r="EV88" i="1"/>
  <c r="AH88" i="1"/>
  <c r="BP88" i="1"/>
  <c r="DK88" i="1"/>
  <c r="CI88" i="1"/>
  <c r="EZ88" i="1"/>
  <c r="L88" i="1"/>
  <c r="CM88" i="1"/>
  <c r="J88" i="1"/>
  <c r="FU88" i="1"/>
  <c r="FS88" i="1"/>
  <c r="EI88" i="1"/>
  <c r="V88" i="1"/>
  <c r="FZ103" i="1"/>
  <c r="GB103" i="1" s="1"/>
  <c r="M88" i="1"/>
  <c r="CA88" i="1"/>
  <c r="AT88" i="1"/>
  <c r="FZ108" i="1"/>
  <c r="GB108" i="1" s="1"/>
  <c r="FG88" i="1"/>
  <c r="FZ98" i="1"/>
  <c r="GB98" i="1" s="1"/>
  <c r="DP88" i="1"/>
  <c r="BF88" i="1"/>
  <c r="EC88" i="1"/>
  <c r="FE88" i="1"/>
  <c r="DA88" i="1"/>
  <c r="EO88" i="1"/>
  <c r="CH88" i="1"/>
  <c r="FZ93" i="1"/>
  <c r="GB93" i="1" s="1"/>
  <c r="DF88" i="1"/>
  <c r="CX88" i="1"/>
  <c r="AO88" i="1"/>
  <c r="EP88" i="1"/>
  <c r="CS88" i="1"/>
  <c r="CL88" i="1"/>
  <c r="Q88" i="1"/>
  <c r="BI88" i="1"/>
  <c r="AP88" i="1"/>
  <c r="Y88" i="1"/>
  <c r="FB88" i="1"/>
  <c r="CU88" i="1"/>
  <c r="Z88" i="1"/>
  <c r="DQ88" i="1"/>
  <c r="BW88" i="1"/>
  <c r="BV88" i="1"/>
  <c r="FF88" i="1"/>
  <c r="CR88" i="1"/>
  <c r="CG88" i="1"/>
  <c r="R88" i="1"/>
  <c r="BT88" i="1"/>
  <c r="CO88" i="1"/>
  <c r="CK88" i="1"/>
  <c r="AY88" i="1"/>
  <c r="BY88" i="1"/>
  <c r="DS88" i="1"/>
  <c r="BJ88" i="1"/>
  <c r="DE88" i="1"/>
  <c r="DV88" i="1"/>
  <c r="DU88" i="1"/>
  <c r="AM88" i="1"/>
  <c r="BK88" i="1"/>
  <c r="CW88" i="1"/>
  <c r="BU88" i="1"/>
  <c r="U88" i="1"/>
  <c r="FQ88" i="1"/>
  <c r="AC88" i="1"/>
  <c r="EW88" i="1"/>
  <c r="EQ88" i="1"/>
  <c r="ES88" i="1"/>
  <c r="E88" i="1"/>
  <c r="AK88" i="1"/>
  <c r="BB88" i="1"/>
  <c r="BA88" i="1"/>
  <c r="FI88" i="1"/>
  <c r="EN88" i="1"/>
  <c r="EK88" i="1"/>
  <c r="DG88" i="1"/>
  <c r="FR88" i="1"/>
  <c r="AD88" i="1"/>
  <c r="DY88" i="1"/>
  <c r="ET88" i="1"/>
  <c r="F88" i="1"/>
  <c r="FO88" i="1"/>
  <c r="CF88" i="1"/>
  <c r="I88" i="1"/>
  <c r="EH88" i="1"/>
  <c r="FC88" i="1"/>
  <c r="O88" i="1"/>
  <c r="BH88" i="1"/>
  <c r="AW88" i="1"/>
  <c r="AG88" i="1"/>
  <c r="AV88" i="1"/>
  <c r="BQ88" i="1"/>
  <c r="FM88" i="1"/>
  <c r="CC88" i="1"/>
  <c r="FV88" i="1"/>
  <c r="EE88" i="1"/>
  <c r="N88" i="1"/>
  <c r="BZ88" i="1"/>
  <c r="FA88" i="1"/>
  <c r="AS88" i="1"/>
  <c r="CT88" i="1"/>
  <c r="EB88" i="1"/>
  <c r="D88" i="1"/>
  <c r="DJ88" i="1"/>
  <c r="FX88" i="1"/>
  <c r="DT88" i="1"/>
  <c r="EG88" i="1"/>
  <c r="AJ88" i="1"/>
  <c r="ER88" i="1"/>
  <c r="EL88" i="1"/>
  <c r="CJ88" i="1"/>
  <c r="DI88" i="1"/>
  <c r="AA88" i="1"/>
  <c r="AX88" i="1"/>
  <c r="FJ88" i="1"/>
  <c r="BX88" i="1"/>
  <c r="DN88" i="1"/>
  <c r="BL88" i="1"/>
  <c r="FP88" i="1"/>
  <c r="BN88" i="1"/>
  <c r="AL88" i="1"/>
  <c r="EX88" i="1"/>
  <c r="FN88" i="1"/>
  <c r="DH88" i="1"/>
  <c r="CP88" i="1"/>
  <c r="AN88" i="1"/>
  <c r="CV88" i="1"/>
  <c r="DD88" i="1"/>
  <c r="BM88" i="1"/>
  <c r="FD88" i="1"/>
  <c r="DZ88" i="1"/>
  <c r="P88" i="1"/>
  <c r="EF88" i="1"/>
  <c r="AZ88" i="1"/>
  <c r="ED88" i="1"/>
  <c r="DB88" i="1"/>
  <c r="DR88" i="1"/>
  <c r="AB88" i="1"/>
  <c r="FZ88" i="1" l="1"/>
  <c r="GB88" i="1" s="1"/>
  <c r="FX70" i="1" l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FX69" i="1"/>
  <c r="FW69" i="1"/>
  <c r="FV69" i="1"/>
  <c r="FU69" i="1"/>
  <c r="FT69" i="1"/>
  <c r="FS69" i="1"/>
  <c r="FR69" i="1"/>
  <c r="FQ69" i="1"/>
  <c r="FP69" i="1"/>
  <c r="FO69" i="1"/>
  <c r="FN69" i="1"/>
  <c r="FM69" i="1"/>
  <c r="FL69" i="1"/>
  <c r="FK69" i="1"/>
  <c r="FJ69" i="1"/>
  <c r="FI69" i="1"/>
  <c r="FH69" i="1"/>
  <c r="FG69" i="1"/>
  <c r="FF69" i="1"/>
  <c r="FE69" i="1"/>
  <c r="FD69" i="1"/>
  <c r="FC69" i="1"/>
  <c r="FB69" i="1"/>
  <c r="FA69" i="1"/>
  <c r="EZ69" i="1"/>
  <c r="EY69" i="1"/>
  <c r="EX69" i="1"/>
  <c r="EW69" i="1"/>
  <c r="EV69" i="1"/>
  <c r="EU69" i="1"/>
  <c r="ET69" i="1"/>
  <c r="ES69" i="1"/>
  <c r="ER69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FX68" i="1"/>
  <c r="FW68" i="1"/>
  <c r="FV68" i="1"/>
  <c r="FU68" i="1"/>
  <c r="FT68" i="1"/>
  <c r="FS68" i="1"/>
  <c r="FR68" i="1"/>
  <c r="FQ68" i="1"/>
  <c r="FP68" i="1"/>
  <c r="FO68" i="1"/>
  <c r="FN68" i="1"/>
  <c r="FM68" i="1"/>
  <c r="FL68" i="1"/>
  <c r="FK68" i="1"/>
  <c r="FJ68" i="1"/>
  <c r="FI68" i="1"/>
  <c r="FH68" i="1"/>
  <c r="FG68" i="1"/>
  <c r="FF68" i="1"/>
  <c r="FE68" i="1"/>
  <c r="FD68" i="1"/>
  <c r="FC68" i="1"/>
  <c r="FB68" i="1"/>
  <c r="FA68" i="1"/>
  <c r="EZ68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FX67" i="1"/>
  <c r="FW67" i="1"/>
  <c r="FV67" i="1"/>
  <c r="FU67" i="1"/>
  <c r="FT67" i="1"/>
  <c r="FS67" i="1"/>
  <c r="FR67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CG43" i="1"/>
  <c r="FZ42" i="1"/>
  <c r="FZ41" i="1"/>
  <c r="FZ40" i="1"/>
  <c r="FX53" i="1"/>
  <c r="FX141" i="1" s="1"/>
  <c r="FX142" i="1" s="1"/>
  <c r="FW53" i="1"/>
  <c r="FW141" i="1" s="1"/>
  <c r="FW142" i="1" s="1"/>
  <c r="FV53" i="1"/>
  <c r="FV141" i="1" s="1"/>
  <c r="FV142" i="1" s="1"/>
  <c r="FU53" i="1"/>
  <c r="FU141" i="1" s="1"/>
  <c r="FU142" i="1" s="1"/>
  <c r="FT53" i="1"/>
  <c r="FT141" i="1" s="1"/>
  <c r="FT142" i="1" s="1"/>
  <c r="FS53" i="1"/>
  <c r="FS141" i="1" s="1"/>
  <c r="FS142" i="1" s="1"/>
  <c r="FR53" i="1"/>
  <c r="FR141" i="1" s="1"/>
  <c r="FR142" i="1" s="1"/>
  <c r="FQ53" i="1"/>
  <c r="FQ141" i="1" s="1"/>
  <c r="FQ142" i="1" s="1"/>
  <c r="FP53" i="1"/>
  <c r="FP141" i="1" s="1"/>
  <c r="FP142" i="1" s="1"/>
  <c r="FO53" i="1"/>
  <c r="FO141" i="1" s="1"/>
  <c r="FO142" i="1" s="1"/>
  <c r="FN53" i="1"/>
  <c r="FN141" i="1" s="1"/>
  <c r="FN142" i="1" s="1"/>
  <c r="FM53" i="1"/>
  <c r="FM141" i="1" s="1"/>
  <c r="FM142" i="1" s="1"/>
  <c r="FL53" i="1"/>
  <c r="FL141" i="1" s="1"/>
  <c r="FL142" i="1" s="1"/>
  <c r="FK53" i="1"/>
  <c r="FK141" i="1" s="1"/>
  <c r="FK142" i="1" s="1"/>
  <c r="FJ53" i="1"/>
  <c r="FJ141" i="1" s="1"/>
  <c r="FJ142" i="1" s="1"/>
  <c r="FI53" i="1"/>
  <c r="FI141" i="1" s="1"/>
  <c r="FI142" i="1" s="1"/>
  <c r="FH53" i="1"/>
  <c r="FH141" i="1" s="1"/>
  <c r="FH142" i="1" s="1"/>
  <c r="FG53" i="1"/>
  <c r="FG141" i="1" s="1"/>
  <c r="FG142" i="1" s="1"/>
  <c r="FF53" i="1"/>
  <c r="FF141" i="1" s="1"/>
  <c r="FF142" i="1" s="1"/>
  <c r="FE53" i="1"/>
  <c r="FE141" i="1" s="1"/>
  <c r="FE142" i="1" s="1"/>
  <c r="FD53" i="1"/>
  <c r="FD141" i="1" s="1"/>
  <c r="FD142" i="1" s="1"/>
  <c r="FC53" i="1"/>
  <c r="FC141" i="1" s="1"/>
  <c r="FC142" i="1" s="1"/>
  <c r="FB53" i="1"/>
  <c r="FB141" i="1" s="1"/>
  <c r="FB142" i="1" s="1"/>
  <c r="FA53" i="1"/>
  <c r="FA141" i="1" s="1"/>
  <c r="FA142" i="1" s="1"/>
  <c r="EZ53" i="1"/>
  <c r="EZ141" i="1" s="1"/>
  <c r="EZ142" i="1" s="1"/>
  <c r="EY53" i="1"/>
  <c r="EY141" i="1" s="1"/>
  <c r="EY142" i="1" s="1"/>
  <c r="EX53" i="1"/>
  <c r="EX141" i="1" s="1"/>
  <c r="EX142" i="1" s="1"/>
  <c r="EW53" i="1"/>
  <c r="EW141" i="1" s="1"/>
  <c r="EW142" i="1" s="1"/>
  <c r="EV53" i="1"/>
  <c r="EV141" i="1" s="1"/>
  <c r="EV142" i="1" s="1"/>
  <c r="EU53" i="1"/>
  <c r="EU141" i="1" s="1"/>
  <c r="EU142" i="1" s="1"/>
  <c r="ET53" i="1"/>
  <c r="ET141" i="1" s="1"/>
  <c r="ET142" i="1" s="1"/>
  <c r="ES53" i="1"/>
  <c r="ES141" i="1" s="1"/>
  <c r="ES142" i="1" s="1"/>
  <c r="ER53" i="1"/>
  <c r="ER141" i="1" s="1"/>
  <c r="ER142" i="1" s="1"/>
  <c r="EQ53" i="1"/>
  <c r="EQ141" i="1" s="1"/>
  <c r="EQ142" i="1" s="1"/>
  <c r="EP53" i="1"/>
  <c r="EP141" i="1" s="1"/>
  <c r="EP142" i="1" s="1"/>
  <c r="EO53" i="1"/>
  <c r="EO141" i="1" s="1"/>
  <c r="EO142" i="1" s="1"/>
  <c r="EN53" i="1"/>
  <c r="EN141" i="1" s="1"/>
  <c r="EN142" i="1" s="1"/>
  <c r="EM53" i="1"/>
  <c r="EM141" i="1" s="1"/>
  <c r="EM142" i="1" s="1"/>
  <c r="EL53" i="1"/>
  <c r="EL141" i="1" s="1"/>
  <c r="EL142" i="1" s="1"/>
  <c r="EK53" i="1"/>
  <c r="EK141" i="1" s="1"/>
  <c r="EK142" i="1" s="1"/>
  <c r="EJ53" i="1"/>
  <c r="EJ141" i="1" s="1"/>
  <c r="EJ142" i="1" s="1"/>
  <c r="EI53" i="1"/>
  <c r="EI141" i="1" s="1"/>
  <c r="EI142" i="1" s="1"/>
  <c r="EH53" i="1"/>
  <c r="EH141" i="1" s="1"/>
  <c r="EH142" i="1" s="1"/>
  <c r="EG53" i="1"/>
  <c r="EG141" i="1" s="1"/>
  <c r="EG142" i="1" s="1"/>
  <c r="EF53" i="1"/>
  <c r="EF141" i="1" s="1"/>
  <c r="EF142" i="1" s="1"/>
  <c r="EE53" i="1"/>
  <c r="EE141" i="1" s="1"/>
  <c r="EE142" i="1" s="1"/>
  <c r="ED53" i="1"/>
  <c r="ED141" i="1" s="1"/>
  <c r="ED142" i="1" s="1"/>
  <c r="EC53" i="1"/>
  <c r="EC141" i="1" s="1"/>
  <c r="EC142" i="1" s="1"/>
  <c r="EB53" i="1"/>
  <c r="EB141" i="1" s="1"/>
  <c r="EB142" i="1" s="1"/>
  <c r="EA53" i="1"/>
  <c r="EA141" i="1" s="1"/>
  <c r="EA142" i="1" s="1"/>
  <c r="DZ53" i="1"/>
  <c r="DZ141" i="1" s="1"/>
  <c r="DZ142" i="1" s="1"/>
  <c r="DY53" i="1"/>
  <c r="DY141" i="1" s="1"/>
  <c r="DY142" i="1" s="1"/>
  <c r="DX53" i="1"/>
  <c r="DX141" i="1" s="1"/>
  <c r="DX142" i="1" s="1"/>
  <c r="DW53" i="1"/>
  <c r="DW141" i="1" s="1"/>
  <c r="DW142" i="1" s="1"/>
  <c r="DV53" i="1"/>
  <c r="DV141" i="1" s="1"/>
  <c r="DV142" i="1" s="1"/>
  <c r="DU53" i="1"/>
  <c r="DU141" i="1" s="1"/>
  <c r="DU142" i="1" s="1"/>
  <c r="DT53" i="1"/>
  <c r="DT141" i="1" s="1"/>
  <c r="DT142" i="1" s="1"/>
  <c r="DS53" i="1"/>
  <c r="DS141" i="1" s="1"/>
  <c r="DS142" i="1" s="1"/>
  <c r="DR53" i="1"/>
  <c r="DR141" i="1" s="1"/>
  <c r="DR142" i="1" s="1"/>
  <c r="DQ53" i="1"/>
  <c r="DQ141" i="1" s="1"/>
  <c r="DQ142" i="1" s="1"/>
  <c r="DP53" i="1"/>
  <c r="DP141" i="1" s="1"/>
  <c r="DP142" i="1" s="1"/>
  <c r="DO53" i="1"/>
  <c r="DO141" i="1" s="1"/>
  <c r="DO142" i="1" s="1"/>
  <c r="DN53" i="1"/>
  <c r="DN141" i="1" s="1"/>
  <c r="DN142" i="1" s="1"/>
  <c r="DM53" i="1"/>
  <c r="DM141" i="1" s="1"/>
  <c r="DM142" i="1" s="1"/>
  <c r="DL53" i="1"/>
  <c r="DL141" i="1" s="1"/>
  <c r="DL142" i="1" s="1"/>
  <c r="DK53" i="1"/>
  <c r="DK141" i="1" s="1"/>
  <c r="DK142" i="1" s="1"/>
  <c r="DJ53" i="1"/>
  <c r="DJ141" i="1" s="1"/>
  <c r="DJ142" i="1" s="1"/>
  <c r="DI53" i="1"/>
  <c r="DI141" i="1" s="1"/>
  <c r="DI142" i="1" s="1"/>
  <c r="DH53" i="1"/>
  <c r="DH141" i="1" s="1"/>
  <c r="DH142" i="1" s="1"/>
  <c r="DG53" i="1"/>
  <c r="DG141" i="1" s="1"/>
  <c r="DG142" i="1" s="1"/>
  <c r="DF53" i="1"/>
  <c r="DF141" i="1" s="1"/>
  <c r="DF142" i="1" s="1"/>
  <c r="DE53" i="1"/>
  <c r="DE141" i="1" s="1"/>
  <c r="DE142" i="1" s="1"/>
  <c r="DD53" i="1"/>
  <c r="DD141" i="1" s="1"/>
  <c r="DD142" i="1" s="1"/>
  <c r="DC53" i="1"/>
  <c r="DC141" i="1" s="1"/>
  <c r="DC142" i="1" s="1"/>
  <c r="DB53" i="1"/>
  <c r="DB141" i="1" s="1"/>
  <c r="DB142" i="1" s="1"/>
  <c r="DA53" i="1"/>
  <c r="DA141" i="1" s="1"/>
  <c r="DA142" i="1" s="1"/>
  <c r="CZ53" i="1"/>
  <c r="CZ141" i="1" s="1"/>
  <c r="CZ142" i="1" s="1"/>
  <c r="CY53" i="1"/>
  <c r="CY141" i="1" s="1"/>
  <c r="CY142" i="1" s="1"/>
  <c r="CX53" i="1"/>
  <c r="CX141" i="1" s="1"/>
  <c r="CX142" i="1" s="1"/>
  <c r="CW53" i="1"/>
  <c r="CW141" i="1" s="1"/>
  <c r="CW142" i="1" s="1"/>
  <c r="CV53" i="1"/>
  <c r="CV141" i="1" s="1"/>
  <c r="CV142" i="1" s="1"/>
  <c r="CU53" i="1"/>
  <c r="CU141" i="1" s="1"/>
  <c r="CU142" i="1" s="1"/>
  <c r="CT53" i="1"/>
  <c r="CT141" i="1" s="1"/>
  <c r="CT142" i="1" s="1"/>
  <c r="CS53" i="1"/>
  <c r="CS141" i="1" s="1"/>
  <c r="CS142" i="1" s="1"/>
  <c r="CR53" i="1"/>
  <c r="CR141" i="1" s="1"/>
  <c r="CR142" i="1" s="1"/>
  <c r="CQ53" i="1"/>
  <c r="CQ141" i="1" s="1"/>
  <c r="CQ142" i="1" s="1"/>
  <c r="CP53" i="1"/>
  <c r="CP141" i="1" s="1"/>
  <c r="CP142" i="1" s="1"/>
  <c r="CO53" i="1"/>
  <c r="CO141" i="1" s="1"/>
  <c r="CO142" i="1" s="1"/>
  <c r="CN53" i="1"/>
  <c r="CN141" i="1" s="1"/>
  <c r="CN142" i="1" s="1"/>
  <c r="CM53" i="1"/>
  <c r="CM141" i="1" s="1"/>
  <c r="CM142" i="1" s="1"/>
  <c r="CL53" i="1"/>
  <c r="CL141" i="1" s="1"/>
  <c r="CL142" i="1" s="1"/>
  <c r="CK53" i="1"/>
  <c r="CK141" i="1" s="1"/>
  <c r="CK142" i="1" s="1"/>
  <c r="CJ53" i="1"/>
  <c r="CJ141" i="1" s="1"/>
  <c r="CJ142" i="1" s="1"/>
  <c r="CI53" i="1"/>
  <c r="CI141" i="1" s="1"/>
  <c r="CI142" i="1" s="1"/>
  <c r="CH53" i="1"/>
  <c r="CH141" i="1" s="1"/>
  <c r="CH142" i="1" s="1"/>
  <c r="CG53" i="1"/>
  <c r="CG141" i="1" s="1"/>
  <c r="CG142" i="1" s="1"/>
  <c r="CF53" i="1"/>
  <c r="CF141" i="1" s="1"/>
  <c r="CF142" i="1" s="1"/>
  <c r="CE53" i="1"/>
  <c r="CE141" i="1" s="1"/>
  <c r="CE142" i="1" s="1"/>
  <c r="CD53" i="1"/>
  <c r="CD141" i="1" s="1"/>
  <c r="CD142" i="1" s="1"/>
  <c r="CC53" i="1"/>
  <c r="CC141" i="1" s="1"/>
  <c r="CC142" i="1" s="1"/>
  <c r="CB53" i="1"/>
  <c r="CB141" i="1" s="1"/>
  <c r="CB142" i="1" s="1"/>
  <c r="CA53" i="1"/>
  <c r="CA141" i="1" s="1"/>
  <c r="CA142" i="1" s="1"/>
  <c r="BZ53" i="1"/>
  <c r="BZ141" i="1" s="1"/>
  <c r="BZ142" i="1" s="1"/>
  <c r="BY53" i="1"/>
  <c r="BY141" i="1" s="1"/>
  <c r="BY142" i="1" s="1"/>
  <c r="BX53" i="1"/>
  <c r="BX141" i="1" s="1"/>
  <c r="BX142" i="1" s="1"/>
  <c r="BW53" i="1"/>
  <c r="BW141" i="1" s="1"/>
  <c r="BW142" i="1" s="1"/>
  <c r="BV53" i="1"/>
  <c r="BV141" i="1" s="1"/>
  <c r="BV142" i="1" s="1"/>
  <c r="BU53" i="1"/>
  <c r="BU141" i="1" s="1"/>
  <c r="BU142" i="1" s="1"/>
  <c r="BT53" i="1"/>
  <c r="BT141" i="1" s="1"/>
  <c r="BT142" i="1" s="1"/>
  <c r="BS53" i="1"/>
  <c r="BS141" i="1" s="1"/>
  <c r="BS142" i="1" s="1"/>
  <c r="BR53" i="1"/>
  <c r="BR141" i="1" s="1"/>
  <c r="BR142" i="1" s="1"/>
  <c r="BQ53" i="1"/>
  <c r="BQ141" i="1" s="1"/>
  <c r="BQ142" i="1" s="1"/>
  <c r="BP53" i="1"/>
  <c r="BP141" i="1" s="1"/>
  <c r="BP142" i="1" s="1"/>
  <c r="BO53" i="1"/>
  <c r="BO141" i="1" s="1"/>
  <c r="BO142" i="1" s="1"/>
  <c r="BN53" i="1"/>
  <c r="BN141" i="1" s="1"/>
  <c r="BN142" i="1" s="1"/>
  <c r="BM53" i="1"/>
  <c r="BM141" i="1" s="1"/>
  <c r="BM142" i="1" s="1"/>
  <c r="BL53" i="1"/>
  <c r="BL141" i="1" s="1"/>
  <c r="BL142" i="1" s="1"/>
  <c r="BK53" i="1"/>
  <c r="BK141" i="1" s="1"/>
  <c r="BK142" i="1" s="1"/>
  <c r="BJ53" i="1"/>
  <c r="BJ141" i="1" s="1"/>
  <c r="BJ142" i="1" s="1"/>
  <c r="BI53" i="1"/>
  <c r="BI141" i="1" s="1"/>
  <c r="BI142" i="1" s="1"/>
  <c r="BH53" i="1"/>
  <c r="BH141" i="1" s="1"/>
  <c r="BH142" i="1" s="1"/>
  <c r="BG53" i="1"/>
  <c r="BG141" i="1" s="1"/>
  <c r="BG142" i="1" s="1"/>
  <c r="BF53" i="1"/>
  <c r="BF141" i="1" s="1"/>
  <c r="BF142" i="1" s="1"/>
  <c r="BE53" i="1"/>
  <c r="BE141" i="1" s="1"/>
  <c r="BE142" i="1" s="1"/>
  <c r="BD53" i="1"/>
  <c r="BD141" i="1" s="1"/>
  <c r="BD142" i="1" s="1"/>
  <c r="BC53" i="1"/>
  <c r="BC141" i="1" s="1"/>
  <c r="BC142" i="1" s="1"/>
  <c r="BB53" i="1"/>
  <c r="BB141" i="1" s="1"/>
  <c r="BB142" i="1" s="1"/>
  <c r="BA53" i="1"/>
  <c r="BA141" i="1" s="1"/>
  <c r="BA142" i="1" s="1"/>
  <c r="AZ53" i="1"/>
  <c r="AZ141" i="1" s="1"/>
  <c r="AZ142" i="1" s="1"/>
  <c r="AY53" i="1"/>
  <c r="AY141" i="1" s="1"/>
  <c r="AY142" i="1" s="1"/>
  <c r="AX53" i="1"/>
  <c r="AX141" i="1" s="1"/>
  <c r="AX142" i="1" s="1"/>
  <c r="AW53" i="1"/>
  <c r="AW141" i="1" s="1"/>
  <c r="AW142" i="1" s="1"/>
  <c r="AV53" i="1"/>
  <c r="AV141" i="1" s="1"/>
  <c r="AV142" i="1" s="1"/>
  <c r="AU53" i="1"/>
  <c r="AU141" i="1" s="1"/>
  <c r="AU142" i="1" s="1"/>
  <c r="AT53" i="1"/>
  <c r="AT141" i="1" s="1"/>
  <c r="AT142" i="1" s="1"/>
  <c r="AS53" i="1"/>
  <c r="AS141" i="1" s="1"/>
  <c r="AS142" i="1" s="1"/>
  <c r="AR53" i="1"/>
  <c r="AR141" i="1" s="1"/>
  <c r="AR142" i="1" s="1"/>
  <c r="AQ53" i="1"/>
  <c r="AQ141" i="1" s="1"/>
  <c r="AQ142" i="1" s="1"/>
  <c r="AP53" i="1"/>
  <c r="AP141" i="1" s="1"/>
  <c r="AP142" i="1" s="1"/>
  <c r="AO53" i="1"/>
  <c r="AO141" i="1" s="1"/>
  <c r="AO142" i="1" s="1"/>
  <c r="AN53" i="1"/>
  <c r="AN141" i="1" s="1"/>
  <c r="AN142" i="1" s="1"/>
  <c r="AM53" i="1"/>
  <c r="AM141" i="1" s="1"/>
  <c r="AM142" i="1" s="1"/>
  <c r="AL53" i="1"/>
  <c r="AL141" i="1" s="1"/>
  <c r="AL142" i="1" s="1"/>
  <c r="AK53" i="1"/>
  <c r="AK141" i="1" s="1"/>
  <c r="AK142" i="1" s="1"/>
  <c r="AJ53" i="1"/>
  <c r="AJ141" i="1" s="1"/>
  <c r="AJ142" i="1" s="1"/>
  <c r="AI53" i="1"/>
  <c r="AI141" i="1" s="1"/>
  <c r="AI142" i="1" s="1"/>
  <c r="AH53" i="1"/>
  <c r="AH141" i="1" s="1"/>
  <c r="AH142" i="1" s="1"/>
  <c r="AG53" i="1"/>
  <c r="AG141" i="1" s="1"/>
  <c r="AG142" i="1" s="1"/>
  <c r="AF53" i="1"/>
  <c r="AF141" i="1" s="1"/>
  <c r="AF142" i="1" s="1"/>
  <c r="AE53" i="1"/>
  <c r="AE141" i="1" s="1"/>
  <c r="AE142" i="1" s="1"/>
  <c r="AD53" i="1"/>
  <c r="AD141" i="1" s="1"/>
  <c r="AD142" i="1" s="1"/>
  <c r="AC53" i="1"/>
  <c r="AC141" i="1" s="1"/>
  <c r="AC142" i="1" s="1"/>
  <c r="AB53" i="1"/>
  <c r="AB141" i="1" s="1"/>
  <c r="AB142" i="1" s="1"/>
  <c r="AA53" i="1"/>
  <c r="AA141" i="1" s="1"/>
  <c r="AA142" i="1" s="1"/>
  <c r="Z53" i="1"/>
  <c r="Z141" i="1" s="1"/>
  <c r="Z142" i="1" s="1"/>
  <c r="Y53" i="1"/>
  <c r="Y141" i="1" s="1"/>
  <c r="Y142" i="1" s="1"/>
  <c r="X53" i="1"/>
  <c r="X141" i="1" s="1"/>
  <c r="X142" i="1" s="1"/>
  <c r="W53" i="1"/>
  <c r="W141" i="1" s="1"/>
  <c r="W142" i="1" s="1"/>
  <c r="V53" i="1"/>
  <c r="V141" i="1" s="1"/>
  <c r="V142" i="1" s="1"/>
  <c r="U53" i="1"/>
  <c r="U141" i="1" s="1"/>
  <c r="U142" i="1" s="1"/>
  <c r="T53" i="1"/>
  <c r="T141" i="1" s="1"/>
  <c r="T142" i="1" s="1"/>
  <c r="S53" i="1"/>
  <c r="S141" i="1" s="1"/>
  <c r="S142" i="1" s="1"/>
  <c r="R53" i="1"/>
  <c r="R141" i="1" s="1"/>
  <c r="R142" i="1" s="1"/>
  <c r="Q53" i="1"/>
  <c r="Q141" i="1" s="1"/>
  <c r="Q142" i="1" s="1"/>
  <c r="P53" i="1"/>
  <c r="P141" i="1" s="1"/>
  <c r="P142" i="1" s="1"/>
  <c r="O53" i="1"/>
  <c r="O141" i="1" s="1"/>
  <c r="O142" i="1" s="1"/>
  <c r="N53" i="1"/>
  <c r="N141" i="1" s="1"/>
  <c r="N142" i="1" s="1"/>
  <c r="M53" i="1"/>
  <c r="M141" i="1" s="1"/>
  <c r="M142" i="1" s="1"/>
  <c r="L53" i="1"/>
  <c r="L141" i="1" s="1"/>
  <c r="L142" i="1" s="1"/>
  <c r="K53" i="1"/>
  <c r="K141" i="1" s="1"/>
  <c r="K142" i="1" s="1"/>
  <c r="J53" i="1"/>
  <c r="J141" i="1" s="1"/>
  <c r="J142" i="1" s="1"/>
  <c r="I53" i="1"/>
  <c r="I141" i="1" s="1"/>
  <c r="I142" i="1" s="1"/>
  <c r="H53" i="1"/>
  <c r="H141" i="1" s="1"/>
  <c r="H142" i="1" s="1"/>
  <c r="G53" i="1"/>
  <c r="G141" i="1" s="1"/>
  <c r="G142" i="1" s="1"/>
  <c r="F53" i="1"/>
  <c r="F141" i="1" s="1"/>
  <c r="F142" i="1" s="1"/>
  <c r="E53" i="1"/>
  <c r="E141" i="1" s="1"/>
  <c r="E142" i="1" s="1"/>
  <c r="D53" i="1"/>
  <c r="D141" i="1" s="1"/>
  <c r="D142" i="1" s="1"/>
  <c r="C53" i="1"/>
  <c r="C141" i="1" s="1"/>
  <c r="FZ52" i="1"/>
  <c r="FZ51" i="1"/>
  <c r="FZ50" i="1"/>
  <c r="FZ49" i="1"/>
  <c r="FZ48" i="1"/>
  <c r="FZ47" i="1"/>
  <c r="FZ37" i="1"/>
  <c r="FZ35" i="1"/>
  <c r="FZ34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2" i="1"/>
  <c r="FZ11" i="1"/>
  <c r="FZ10" i="1"/>
  <c r="FX9" i="1"/>
  <c r="FX13" i="1" s="1"/>
  <c r="FX57" i="1" s="1"/>
  <c r="FW9" i="1"/>
  <c r="FW13" i="1" s="1"/>
  <c r="FW57" i="1" s="1"/>
  <c r="FV9" i="1"/>
  <c r="FV13" i="1" s="1"/>
  <c r="FV57" i="1" s="1"/>
  <c r="FU9" i="1"/>
  <c r="FU13" i="1" s="1"/>
  <c r="FU57" i="1" s="1"/>
  <c r="FT9" i="1"/>
  <c r="FT13" i="1" s="1"/>
  <c r="FT57" i="1" s="1"/>
  <c r="FS9" i="1"/>
  <c r="FS13" i="1" s="1"/>
  <c r="FS57" i="1" s="1"/>
  <c r="FR9" i="1"/>
  <c r="FR13" i="1" s="1"/>
  <c r="FR57" i="1" s="1"/>
  <c r="FQ9" i="1"/>
  <c r="FQ13" i="1" s="1"/>
  <c r="FQ57" i="1" s="1"/>
  <c r="FP9" i="1"/>
  <c r="FP13" i="1" s="1"/>
  <c r="FP57" i="1" s="1"/>
  <c r="FO9" i="1"/>
  <c r="FO13" i="1" s="1"/>
  <c r="FO57" i="1" s="1"/>
  <c r="FN9" i="1"/>
  <c r="FN13" i="1" s="1"/>
  <c r="FN57" i="1" s="1"/>
  <c r="FM9" i="1"/>
  <c r="FM13" i="1" s="1"/>
  <c r="FM57" i="1" s="1"/>
  <c r="FL9" i="1"/>
  <c r="FL13" i="1" s="1"/>
  <c r="FL57" i="1" s="1"/>
  <c r="FK9" i="1"/>
  <c r="FK13" i="1" s="1"/>
  <c r="FK57" i="1" s="1"/>
  <c r="FJ9" i="1"/>
  <c r="FJ13" i="1" s="1"/>
  <c r="FJ57" i="1" s="1"/>
  <c r="FI9" i="1"/>
  <c r="FI13" i="1" s="1"/>
  <c r="FI57" i="1" s="1"/>
  <c r="FH9" i="1"/>
  <c r="FH13" i="1" s="1"/>
  <c r="FH57" i="1" s="1"/>
  <c r="FG9" i="1"/>
  <c r="FG13" i="1" s="1"/>
  <c r="FG57" i="1" s="1"/>
  <c r="FF9" i="1"/>
  <c r="FF13" i="1" s="1"/>
  <c r="FF57" i="1" s="1"/>
  <c r="FE9" i="1"/>
  <c r="FE13" i="1" s="1"/>
  <c r="FE57" i="1" s="1"/>
  <c r="FD9" i="1"/>
  <c r="FD13" i="1" s="1"/>
  <c r="FD57" i="1" s="1"/>
  <c r="FC9" i="1"/>
  <c r="FC13" i="1" s="1"/>
  <c r="FC57" i="1" s="1"/>
  <c r="FB9" i="1"/>
  <c r="FB13" i="1" s="1"/>
  <c r="FB57" i="1" s="1"/>
  <c r="FA9" i="1"/>
  <c r="FA13" i="1" s="1"/>
  <c r="FA57" i="1" s="1"/>
  <c r="EZ9" i="1"/>
  <c r="EZ13" i="1" s="1"/>
  <c r="EZ57" i="1" s="1"/>
  <c r="EY9" i="1"/>
  <c r="EY13" i="1" s="1"/>
  <c r="EY57" i="1" s="1"/>
  <c r="EX9" i="1"/>
  <c r="EX13" i="1" s="1"/>
  <c r="EX57" i="1" s="1"/>
  <c r="EW9" i="1"/>
  <c r="EW13" i="1" s="1"/>
  <c r="EW57" i="1" s="1"/>
  <c r="EV9" i="1"/>
  <c r="EV13" i="1" s="1"/>
  <c r="EV57" i="1" s="1"/>
  <c r="EU9" i="1"/>
  <c r="EU13" i="1" s="1"/>
  <c r="EU57" i="1" s="1"/>
  <c r="ET9" i="1"/>
  <c r="ET13" i="1" s="1"/>
  <c r="ET57" i="1" s="1"/>
  <c r="ES9" i="1"/>
  <c r="ES13" i="1" s="1"/>
  <c r="ES57" i="1" s="1"/>
  <c r="ER9" i="1"/>
  <c r="ER13" i="1" s="1"/>
  <c r="ER57" i="1" s="1"/>
  <c r="EQ9" i="1"/>
  <c r="EQ13" i="1" s="1"/>
  <c r="EQ57" i="1" s="1"/>
  <c r="EP9" i="1"/>
  <c r="EP13" i="1" s="1"/>
  <c r="EP57" i="1" s="1"/>
  <c r="EO9" i="1"/>
  <c r="EO13" i="1" s="1"/>
  <c r="EO57" i="1" s="1"/>
  <c r="EN9" i="1"/>
  <c r="EN13" i="1" s="1"/>
  <c r="EN57" i="1" s="1"/>
  <c r="EM9" i="1"/>
  <c r="EM13" i="1" s="1"/>
  <c r="EM57" i="1" s="1"/>
  <c r="EL9" i="1"/>
  <c r="EL13" i="1" s="1"/>
  <c r="EL57" i="1" s="1"/>
  <c r="EK9" i="1"/>
  <c r="EK13" i="1" s="1"/>
  <c r="EK57" i="1" s="1"/>
  <c r="EJ9" i="1"/>
  <c r="EJ13" i="1" s="1"/>
  <c r="EJ57" i="1" s="1"/>
  <c r="EI9" i="1"/>
  <c r="EI13" i="1" s="1"/>
  <c r="EI57" i="1" s="1"/>
  <c r="EH9" i="1"/>
  <c r="EH13" i="1" s="1"/>
  <c r="EH57" i="1" s="1"/>
  <c r="EG9" i="1"/>
  <c r="EG13" i="1" s="1"/>
  <c r="EG57" i="1" s="1"/>
  <c r="EF9" i="1"/>
  <c r="EF13" i="1" s="1"/>
  <c r="EF57" i="1" s="1"/>
  <c r="EE9" i="1"/>
  <c r="EE13" i="1" s="1"/>
  <c r="EE57" i="1" s="1"/>
  <c r="ED9" i="1"/>
  <c r="ED13" i="1" s="1"/>
  <c r="ED57" i="1" s="1"/>
  <c r="EC9" i="1"/>
  <c r="EC13" i="1" s="1"/>
  <c r="EC57" i="1" s="1"/>
  <c r="EB9" i="1"/>
  <c r="EB13" i="1" s="1"/>
  <c r="EB57" i="1" s="1"/>
  <c r="EA9" i="1"/>
  <c r="EA13" i="1" s="1"/>
  <c r="EA57" i="1" s="1"/>
  <c r="DZ9" i="1"/>
  <c r="DZ13" i="1" s="1"/>
  <c r="DZ57" i="1" s="1"/>
  <c r="DY9" i="1"/>
  <c r="DY13" i="1" s="1"/>
  <c r="DY57" i="1" s="1"/>
  <c r="DX9" i="1"/>
  <c r="DX13" i="1" s="1"/>
  <c r="DX57" i="1" s="1"/>
  <c r="DW9" i="1"/>
  <c r="DW13" i="1" s="1"/>
  <c r="DW57" i="1" s="1"/>
  <c r="DV9" i="1"/>
  <c r="DV13" i="1" s="1"/>
  <c r="DV57" i="1" s="1"/>
  <c r="DU9" i="1"/>
  <c r="DU13" i="1" s="1"/>
  <c r="DU57" i="1" s="1"/>
  <c r="DT9" i="1"/>
  <c r="DT13" i="1" s="1"/>
  <c r="DT57" i="1" s="1"/>
  <c r="DS9" i="1"/>
  <c r="DS13" i="1" s="1"/>
  <c r="DS57" i="1" s="1"/>
  <c r="DR9" i="1"/>
  <c r="DR13" i="1" s="1"/>
  <c r="DR57" i="1" s="1"/>
  <c r="DQ9" i="1"/>
  <c r="DQ13" i="1" s="1"/>
  <c r="DQ57" i="1" s="1"/>
  <c r="DP9" i="1"/>
  <c r="DP13" i="1" s="1"/>
  <c r="DP57" i="1" s="1"/>
  <c r="DO9" i="1"/>
  <c r="DO13" i="1" s="1"/>
  <c r="DO57" i="1" s="1"/>
  <c r="DN9" i="1"/>
  <c r="DN13" i="1" s="1"/>
  <c r="DN57" i="1" s="1"/>
  <c r="DM9" i="1"/>
  <c r="DM13" i="1" s="1"/>
  <c r="DM57" i="1" s="1"/>
  <c r="DL9" i="1"/>
  <c r="DL13" i="1" s="1"/>
  <c r="DL57" i="1" s="1"/>
  <c r="DK9" i="1"/>
  <c r="DK13" i="1" s="1"/>
  <c r="DK57" i="1" s="1"/>
  <c r="DJ9" i="1"/>
  <c r="DJ13" i="1" s="1"/>
  <c r="DJ57" i="1" s="1"/>
  <c r="DI9" i="1"/>
  <c r="DI13" i="1" s="1"/>
  <c r="DI57" i="1" s="1"/>
  <c r="DH9" i="1"/>
  <c r="DH13" i="1" s="1"/>
  <c r="DH57" i="1" s="1"/>
  <c r="DG9" i="1"/>
  <c r="DG13" i="1" s="1"/>
  <c r="DG57" i="1" s="1"/>
  <c r="DF9" i="1"/>
  <c r="DF13" i="1" s="1"/>
  <c r="DF57" i="1" s="1"/>
  <c r="DE9" i="1"/>
  <c r="DE13" i="1" s="1"/>
  <c r="DE57" i="1" s="1"/>
  <c r="DD9" i="1"/>
  <c r="DD13" i="1" s="1"/>
  <c r="DD57" i="1" s="1"/>
  <c r="DC9" i="1"/>
  <c r="DC13" i="1" s="1"/>
  <c r="DC57" i="1" s="1"/>
  <c r="DB9" i="1"/>
  <c r="DB13" i="1" s="1"/>
  <c r="DB57" i="1" s="1"/>
  <c r="DA9" i="1"/>
  <c r="DA13" i="1" s="1"/>
  <c r="DA57" i="1" s="1"/>
  <c r="CZ9" i="1"/>
  <c r="CZ13" i="1" s="1"/>
  <c r="CZ57" i="1" s="1"/>
  <c r="CY9" i="1"/>
  <c r="CY13" i="1" s="1"/>
  <c r="CY57" i="1" s="1"/>
  <c r="CX9" i="1"/>
  <c r="CX13" i="1" s="1"/>
  <c r="CX57" i="1" s="1"/>
  <c r="CW9" i="1"/>
  <c r="CW13" i="1" s="1"/>
  <c r="CW57" i="1" s="1"/>
  <c r="CV9" i="1"/>
  <c r="CV13" i="1" s="1"/>
  <c r="CV57" i="1" s="1"/>
  <c r="CU9" i="1"/>
  <c r="CU13" i="1" s="1"/>
  <c r="CU57" i="1" s="1"/>
  <c r="CT9" i="1"/>
  <c r="CT13" i="1" s="1"/>
  <c r="CT57" i="1" s="1"/>
  <c r="CS9" i="1"/>
  <c r="CS13" i="1" s="1"/>
  <c r="CS57" i="1" s="1"/>
  <c r="CR9" i="1"/>
  <c r="CR13" i="1" s="1"/>
  <c r="CR57" i="1" s="1"/>
  <c r="CQ9" i="1"/>
  <c r="CQ13" i="1" s="1"/>
  <c r="CQ57" i="1" s="1"/>
  <c r="CP9" i="1"/>
  <c r="CP13" i="1" s="1"/>
  <c r="CP57" i="1" s="1"/>
  <c r="CO9" i="1"/>
  <c r="CO13" i="1" s="1"/>
  <c r="CO57" i="1" s="1"/>
  <c r="CN9" i="1"/>
  <c r="CN13" i="1" s="1"/>
  <c r="CN57" i="1" s="1"/>
  <c r="CM9" i="1"/>
  <c r="CM13" i="1" s="1"/>
  <c r="CM57" i="1" s="1"/>
  <c r="CL9" i="1"/>
  <c r="CL13" i="1" s="1"/>
  <c r="CL57" i="1" s="1"/>
  <c r="CK9" i="1"/>
  <c r="CK13" i="1" s="1"/>
  <c r="CK57" i="1" s="1"/>
  <c r="CJ9" i="1"/>
  <c r="CJ13" i="1" s="1"/>
  <c r="CJ57" i="1" s="1"/>
  <c r="CI9" i="1"/>
  <c r="CI13" i="1" s="1"/>
  <c r="CI57" i="1" s="1"/>
  <c r="CH9" i="1"/>
  <c r="CH13" i="1" s="1"/>
  <c r="CH57" i="1" s="1"/>
  <c r="CG9" i="1"/>
  <c r="CG13" i="1" s="1"/>
  <c r="CG57" i="1" s="1"/>
  <c r="CF9" i="1"/>
  <c r="CF13" i="1" s="1"/>
  <c r="CF57" i="1" s="1"/>
  <c r="CE9" i="1"/>
  <c r="CE13" i="1" s="1"/>
  <c r="CE57" i="1" s="1"/>
  <c r="CD9" i="1"/>
  <c r="CD13" i="1" s="1"/>
  <c r="CD57" i="1" s="1"/>
  <c r="CC9" i="1"/>
  <c r="CC13" i="1" s="1"/>
  <c r="CC57" i="1" s="1"/>
  <c r="CB9" i="1"/>
  <c r="CB13" i="1" s="1"/>
  <c r="CB57" i="1" s="1"/>
  <c r="CA9" i="1"/>
  <c r="CA13" i="1" s="1"/>
  <c r="CA57" i="1" s="1"/>
  <c r="BZ9" i="1"/>
  <c r="BZ13" i="1" s="1"/>
  <c r="BZ57" i="1" s="1"/>
  <c r="BY9" i="1"/>
  <c r="BY13" i="1" s="1"/>
  <c r="BY57" i="1" s="1"/>
  <c r="BX9" i="1"/>
  <c r="BX13" i="1" s="1"/>
  <c r="BX57" i="1" s="1"/>
  <c r="BW9" i="1"/>
  <c r="BW13" i="1" s="1"/>
  <c r="BW57" i="1" s="1"/>
  <c r="BV9" i="1"/>
  <c r="BV13" i="1" s="1"/>
  <c r="BV57" i="1" s="1"/>
  <c r="BU9" i="1"/>
  <c r="BU13" i="1" s="1"/>
  <c r="BU57" i="1" s="1"/>
  <c r="BT9" i="1"/>
  <c r="BT13" i="1" s="1"/>
  <c r="BT57" i="1" s="1"/>
  <c r="BS9" i="1"/>
  <c r="BS13" i="1" s="1"/>
  <c r="BS57" i="1" s="1"/>
  <c r="BR9" i="1"/>
  <c r="BR13" i="1" s="1"/>
  <c r="BR57" i="1" s="1"/>
  <c r="BQ9" i="1"/>
  <c r="BQ13" i="1" s="1"/>
  <c r="BQ57" i="1" s="1"/>
  <c r="BP9" i="1"/>
  <c r="BP13" i="1" s="1"/>
  <c r="BP57" i="1" s="1"/>
  <c r="BO9" i="1"/>
  <c r="BO13" i="1" s="1"/>
  <c r="BO57" i="1" s="1"/>
  <c r="BN9" i="1"/>
  <c r="BN13" i="1" s="1"/>
  <c r="BN57" i="1" s="1"/>
  <c r="BM9" i="1"/>
  <c r="BM13" i="1" s="1"/>
  <c r="BM57" i="1" s="1"/>
  <c r="BL9" i="1"/>
  <c r="BL13" i="1" s="1"/>
  <c r="BL57" i="1" s="1"/>
  <c r="BK9" i="1"/>
  <c r="BK13" i="1" s="1"/>
  <c r="BK57" i="1" s="1"/>
  <c r="BJ9" i="1"/>
  <c r="BJ13" i="1" s="1"/>
  <c r="BJ57" i="1" s="1"/>
  <c r="BI9" i="1"/>
  <c r="BI13" i="1" s="1"/>
  <c r="BI57" i="1" s="1"/>
  <c r="BH9" i="1"/>
  <c r="BH13" i="1" s="1"/>
  <c r="BH57" i="1" s="1"/>
  <c r="BG9" i="1"/>
  <c r="BG13" i="1" s="1"/>
  <c r="BG57" i="1" s="1"/>
  <c r="BF9" i="1"/>
  <c r="BF13" i="1" s="1"/>
  <c r="BF57" i="1" s="1"/>
  <c r="BE9" i="1"/>
  <c r="BE13" i="1" s="1"/>
  <c r="BE57" i="1" s="1"/>
  <c r="BD9" i="1"/>
  <c r="BD13" i="1" s="1"/>
  <c r="BD57" i="1" s="1"/>
  <c r="BC9" i="1"/>
  <c r="BC13" i="1" s="1"/>
  <c r="BC57" i="1" s="1"/>
  <c r="BB9" i="1"/>
  <c r="BB13" i="1" s="1"/>
  <c r="BB57" i="1" s="1"/>
  <c r="BA9" i="1"/>
  <c r="BA13" i="1" s="1"/>
  <c r="BA57" i="1" s="1"/>
  <c r="AZ9" i="1"/>
  <c r="AZ13" i="1" s="1"/>
  <c r="AZ57" i="1" s="1"/>
  <c r="AY9" i="1"/>
  <c r="AY13" i="1" s="1"/>
  <c r="AY57" i="1" s="1"/>
  <c r="AX9" i="1"/>
  <c r="AX13" i="1" s="1"/>
  <c r="AX57" i="1" s="1"/>
  <c r="AW9" i="1"/>
  <c r="AW13" i="1" s="1"/>
  <c r="AW57" i="1" s="1"/>
  <c r="AV9" i="1"/>
  <c r="AV13" i="1" s="1"/>
  <c r="AV57" i="1" s="1"/>
  <c r="AU9" i="1"/>
  <c r="AU13" i="1" s="1"/>
  <c r="AU57" i="1" s="1"/>
  <c r="AT9" i="1"/>
  <c r="AT13" i="1" s="1"/>
  <c r="AT57" i="1" s="1"/>
  <c r="AS9" i="1"/>
  <c r="AS13" i="1" s="1"/>
  <c r="AS57" i="1" s="1"/>
  <c r="AR9" i="1"/>
  <c r="AR13" i="1" s="1"/>
  <c r="AR57" i="1" s="1"/>
  <c r="AQ9" i="1"/>
  <c r="AQ13" i="1" s="1"/>
  <c r="AQ57" i="1" s="1"/>
  <c r="AP9" i="1"/>
  <c r="AP13" i="1" s="1"/>
  <c r="AP57" i="1" s="1"/>
  <c r="AO9" i="1"/>
  <c r="AO13" i="1" s="1"/>
  <c r="AO57" i="1" s="1"/>
  <c r="AN9" i="1"/>
  <c r="AN13" i="1" s="1"/>
  <c r="AN57" i="1" s="1"/>
  <c r="AM9" i="1"/>
  <c r="AM13" i="1" s="1"/>
  <c r="AM57" i="1" s="1"/>
  <c r="AL9" i="1"/>
  <c r="AL13" i="1" s="1"/>
  <c r="AL57" i="1" s="1"/>
  <c r="AK9" i="1"/>
  <c r="AK13" i="1" s="1"/>
  <c r="AK57" i="1" s="1"/>
  <c r="AJ9" i="1"/>
  <c r="AJ13" i="1" s="1"/>
  <c r="AJ57" i="1" s="1"/>
  <c r="AI9" i="1"/>
  <c r="AI13" i="1" s="1"/>
  <c r="AI57" i="1" s="1"/>
  <c r="AH9" i="1"/>
  <c r="AH13" i="1" s="1"/>
  <c r="AH57" i="1" s="1"/>
  <c r="AG9" i="1"/>
  <c r="AG13" i="1" s="1"/>
  <c r="AG57" i="1" s="1"/>
  <c r="AF9" i="1"/>
  <c r="AF13" i="1" s="1"/>
  <c r="AF57" i="1" s="1"/>
  <c r="AE9" i="1"/>
  <c r="AE13" i="1" s="1"/>
  <c r="AE57" i="1" s="1"/>
  <c r="AD9" i="1"/>
  <c r="AD13" i="1" s="1"/>
  <c r="AD57" i="1" s="1"/>
  <c r="AC9" i="1"/>
  <c r="AC13" i="1" s="1"/>
  <c r="AC57" i="1" s="1"/>
  <c r="AB9" i="1"/>
  <c r="AB13" i="1" s="1"/>
  <c r="AB57" i="1" s="1"/>
  <c r="AA9" i="1"/>
  <c r="AA13" i="1" s="1"/>
  <c r="AA57" i="1" s="1"/>
  <c r="Z9" i="1"/>
  <c r="Z13" i="1" s="1"/>
  <c r="Z57" i="1" s="1"/>
  <c r="Y9" i="1"/>
  <c r="Y13" i="1" s="1"/>
  <c r="Y57" i="1" s="1"/>
  <c r="X9" i="1"/>
  <c r="X13" i="1" s="1"/>
  <c r="X57" i="1" s="1"/>
  <c r="W9" i="1"/>
  <c r="W13" i="1" s="1"/>
  <c r="W57" i="1" s="1"/>
  <c r="V9" i="1"/>
  <c r="V13" i="1" s="1"/>
  <c r="V57" i="1" s="1"/>
  <c r="U9" i="1"/>
  <c r="U13" i="1" s="1"/>
  <c r="U57" i="1" s="1"/>
  <c r="T9" i="1"/>
  <c r="T13" i="1" s="1"/>
  <c r="T57" i="1" s="1"/>
  <c r="S9" i="1"/>
  <c r="S13" i="1" s="1"/>
  <c r="S57" i="1" s="1"/>
  <c r="R9" i="1"/>
  <c r="R13" i="1" s="1"/>
  <c r="R57" i="1" s="1"/>
  <c r="Q9" i="1"/>
  <c r="Q13" i="1" s="1"/>
  <c r="Q57" i="1" s="1"/>
  <c r="P9" i="1"/>
  <c r="P13" i="1" s="1"/>
  <c r="P57" i="1" s="1"/>
  <c r="O9" i="1"/>
  <c r="O13" i="1" s="1"/>
  <c r="O57" i="1" s="1"/>
  <c r="N9" i="1"/>
  <c r="N13" i="1" s="1"/>
  <c r="N57" i="1" s="1"/>
  <c r="M9" i="1"/>
  <c r="M13" i="1" s="1"/>
  <c r="M57" i="1" s="1"/>
  <c r="L9" i="1"/>
  <c r="L13" i="1" s="1"/>
  <c r="L57" i="1" s="1"/>
  <c r="K9" i="1"/>
  <c r="K13" i="1" s="1"/>
  <c r="K57" i="1" s="1"/>
  <c r="J9" i="1"/>
  <c r="J13" i="1" s="1"/>
  <c r="J57" i="1" s="1"/>
  <c r="I9" i="1"/>
  <c r="I13" i="1" s="1"/>
  <c r="I57" i="1" s="1"/>
  <c r="H9" i="1"/>
  <c r="H13" i="1" s="1"/>
  <c r="H57" i="1" s="1"/>
  <c r="G9" i="1"/>
  <c r="G13" i="1" s="1"/>
  <c r="G57" i="1" s="1"/>
  <c r="F9" i="1"/>
  <c r="F13" i="1" s="1"/>
  <c r="F57" i="1" s="1"/>
  <c r="E9" i="1"/>
  <c r="E13" i="1" s="1"/>
  <c r="E57" i="1" s="1"/>
  <c r="D9" i="1"/>
  <c r="D13" i="1" s="1"/>
  <c r="D57" i="1" s="1"/>
  <c r="C9" i="1"/>
  <c r="C13" i="1" s="1"/>
  <c r="C57" i="1" s="1"/>
  <c r="FZ8" i="1"/>
  <c r="FZ7" i="1"/>
  <c r="FZ6" i="1"/>
  <c r="C142" i="1" l="1"/>
  <c r="CO73" i="1"/>
  <c r="EK73" i="1"/>
  <c r="FI73" i="1"/>
  <c r="CC73" i="1"/>
  <c r="DA73" i="1"/>
  <c r="DY73" i="1"/>
  <c r="EW73" i="1"/>
  <c r="ED61" i="1"/>
  <c r="ED66" i="1" s="1"/>
  <c r="ED71" i="1" s="1"/>
  <c r="CU73" i="1"/>
  <c r="DG73" i="1"/>
  <c r="DS73" i="1"/>
  <c r="EE73" i="1"/>
  <c r="EQ73" i="1"/>
  <c r="FC73" i="1"/>
  <c r="FO73" i="1"/>
  <c r="BV61" i="1"/>
  <c r="Z61" i="1"/>
  <c r="EP61" i="1"/>
  <c r="CT61" i="1"/>
  <c r="CH61" i="1"/>
  <c r="BE73" i="1"/>
  <c r="BQ73" i="1"/>
  <c r="DM73" i="1"/>
  <c r="FU73" i="1"/>
  <c r="DF61" i="1"/>
  <c r="BJ61" i="1"/>
  <c r="EE61" i="1"/>
  <c r="EE66" i="1" s="1"/>
  <c r="AL61" i="1"/>
  <c r="FB61" i="1"/>
  <c r="AX61" i="1"/>
  <c r="DR61" i="1"/>
  <c r="FC61" i="1"/>
  <c r="FC66" i="1" s="1"/>
  <c r="FC71" i="1" s="1"/>
  <c r="N61" i="1"/>
  <c r="FN61" i="1"/>
  <c r="J61" i="1"/>
  <c r="J66" i="1" s="1"/>
  <c r="AT61" i="1"/>
  <c r="AT66" i="1" s="1"/>
  <c r="CD61" i="1"/>
  <c r="CD66" i="1" s="1"/>
  <c r="DN61" i="1"/>
  <c r="DN66" i="1" s="1"/>
  <c r="EX61" i="1"/>
  <c r="AH61" i="1"/>
  <c r="AH66" i="1" s="1"/>
  <c r="BR61" i="1"/>
  <c r="BR66" i="1" s="1"/>
  <c r="BR71" i="1" s="1"/>
  <c r="DB61" i="1"/>
  <c r="DB66" i="1" s="1"/>
  <c r="DB71" i="1" s="1"/>
  <c r="EL61" i="1"/>
  <c r="FV61" i="1"/>
  <c r="K61" i="1"/>
  <c r="W61" i="1"/>
  <c r="AI61" i="1"/>
  <c r="AU61" i="1"/>
  <c r="BG61" i="1"/>
  <c r="BS61" i="1"/>
  <c r="CE61" i="1"/>
  <c r="CQ61" i="1"/>
  <c r="DC61" i="1"/>
  <c r="DO61" i="1"/>
  <c r="EA61" i="1"/>
  <c r="EM61" i="1"/>
  <c r="EY61" i="1"/>
  <c r="FK61" i="1"/>
  <c r="FW61" i="1"/>
  <c r="V61" i="1"/>
  <c r="V66" i="1" s="1"/>
  <c r="BF61" i="1"/>
  <c r="BF66" i="1" s="1"/>
  <c r="BF71" i="1" s="1"/>
  <c r="CP61" i="1"/>
  <c r="CP66" i="1" s="1"/>
  <c r="DZ61" i="1"/>
  <c r="FJ61" i="1"/>
  <c r="L61" i="1"/>
  <c r="X61" i="1"/>
  <c r="AJ61" i="1"/>
  <c r="AV61" i="1"/>
  <c r="BH61" i="1"/>
  <c r="BT61" i="1"/>
  <c r="CF61" i="1"/>
  <c r="CR61" i="1"/>
  <c r="DD61" i="1"/>
  <c r="DP61" i="1"/>
  <c r="EB61" i="1"/>
  <c r="EN61" i="1"/>
  <c r="EZ61" i="1"/>
  <c r="FL61" i="1"/>
  <c r="FX61" i="1"/>
  <c r="G73" i="1"/>
  <c r="S73" i="1"/>
  <c r="AE73" i="1"/>
  <c r="AQ73" i="1"/>
  <c r="BC73" i="1"/>
  <c r="BO73" i="1"/>
  <c r="CA73" i="1"/>
  <c r="CM73" i="1"/>
  <c r="CY73" i="1"/>
  <c r="DK73" i="1"/>
  <c r="DW73" i="1"/>
  <c r="EI73" i="1"/>
  <c r="EU73" i="1"/>
  <c r="FG73" i="1"/>
  <c r="FS73" i="1"/>
  <c r="FZ68" i="1"/>
  <c r="FH61" i="1"/>
  <c r="FZ43" i="1"/>
  <c r="M61" i="1"/>
  <c r="Y61" i="1"/>
  <c r="Y66" i="1" s="1"/>
  <c r="AK61" i="1"/>
  <c r="AK66" i="1" s="1"/>
  <c r="AW61" i="1"/>
  <c r="AW66" i="1" s="1"/>
  <c r="BI61" i="1"/>
  <c r="BI66" i="1" s="1"/>
  <c r="BU61" i="1"/>
  <c r="BU66" i="1" s="1"/>
  <c r="BU71" i="1" s="1"/>
  <c r="CG61" i="1"/>
  <c r="CS61" i="1"/>
  <c r="DE61" i="1"/>
  <c r="DQ61" i="1"/>
  <c r="EC61" i="1"/>
  <c r="EO61" i="1"/>
  <c r="FA61" i="1"/>
  <c r="FM61" i="1"/>
  <c r="AA61" i="1"/>
  <c r="BW61" i="1"/>
  <c r="EQ61" i="1"/>
  <c r="O61" i="1"/>
  <c r="AY61" i="1"/>
  <c r="CI61" i="1"/>
  <c r="DS61" i="1"/>
  <c r="FO61" i="1"/>
  <c r="P61" i="1"/>
  <c r="AN61" i="1"/>
  <c r="BL61" i="1"/>
  <c r="BX61" i="1"/>
  <c r="CJ61" i="1"/>
  <c r="CV61" i="1"/>
  <c r="DH61" i="1"/>
  <c r="DT61" i="1"/>
  <c r="EF61" i="1"/>
  <c r="ER61" i="1"/>
  <c r="FD61" i="1"/>
  <c r="FP61" i="1"/>
  <c r="FZ63" i="1"/>
  <c r="E73" i="1"/>
  <c r="Q73" i="1"/>
  <c r="AC73" i="1"/>
  <c r="AO73" i="1"/>
  <c r="BA73" i="1"/>
  <c r="BM73" i="1"/>
  <c r="BY73" i="1"/>
  <c r="CK73" i="1"/>
  <c r="CW73" i="1"/>
  <c r="DI73" i="1"/>
  <c r="DU73" i="1"/>
  <c r="EG73" i="1"/>
  <c r="ES73" i="1"/>
  <c r="FE73" i="1"/>
  <c r="FQ73" i="1"/>
  <c r="AM61" i="1"/>
  <c r="BK61" i="1"/>
  <c r="CU61" i="1"/>
  <c r="DG61" i="1"/>
  <c r="D61" i="1"/>
  <c r="AB61" i="1"/>
  <c r="AZ61" i="1"/>
  <c r="F73" i="1"/>
  <c r="R73" i="1"/>
  <c r="AD73" i="1"/>
  <c r="AP73" i="1"/>
  <c r="BB73" i="1"/>
  <c r="BN73" i="1"/>
  <c r="BZ73" i="1"/>
  <c r="F61" i="1"/>
  <c r="AD61" i="1"/>
  <c r="BB61" i="1"/>
  <c r="BZ61" i="1"/>
  <c r="CX61" i="1"/>
  <c r="DV61" i="1"/>
  <c r="FF61" i="1"/>
  <c r="FF66" i="1" s="1"/>
  <c r="FF71" i="1" s="1"/>
  <c r="R61" i="1"/>
  <c r="AP61" i="1"/>
  <c r="BN61" i="1"/>
  <c r="CL61" i="1"/>
  <c r="CL66" i="1" s="1"/>
  <c r="DJ61" i="1"/>
  <c r="EH61" i="1"/>
  <c r="ET61" i="1"/>
  <c r="ET66" i="1" s="1"/>
  <c r="FR61" i="1"/>
  <c r="FR66" i="1" s="1"/>
  <c r="EV61" i="1"/>
  <c r="J73" i="1"/>
  <c r="V73" i="1"/>
  <c r="AH73" i="1"/>
  <c r="AT73" i="1"/>
  <c r="BF73" i="1"/>
  <c r="BR73" i="1"/>
  <c r="CD73" i="1"/>
  <c r="CP73" i="1"/>
  <c r="DB73" i="1"/>
  <c r="DN73" i="1"/>
  <c r="DZ73" i="1"/>
  <c r="EL73" i="1"/>
  <c r="EX73" i="1"/>
  <c r="FJ73" i="1"/>
  <c r="FV73" i="1"/>
  <c r="H61" i="1"/>
  <c r="T61" i="1"/>
  <c r="AF61" i="1"/>
  <c r="AR61" i="1"/>
  <c r="BD61" i="1"/>
  <c r="BP61" i="1"/>
  <c r="CB61" i="1"/>
  <c r="CN61" i="1"/>
  <c r="CZ61" i="1"/>
  <c r="DL61" i="1"/>
  <c r="DX61" i="1"/>
  <c r="EJ61" i="1"/>
  <c r="FT61" i="1"/>
  <c r="K73" i="1"/>
  <c r="W73" i="1"/>
  <c r="AI73" i="1"/>
  <c r="AU73" i="1"/>
  <c r="BG73" i="1"/>
  <c r="BS73" i="1"/>
  <c r="CE73" i="1"/>
  <c r="CQ73" i="1"/>
  <c r="DC73" i="1"/>
  <c r="DO73" i="1"/>
  <c r="EA73" i="1"/>
  <c r="EM73" i="1"/>
  <c r="EY73" i="1"/>
  <c r="FK73" i="1"/>
  <c r="FW73" i="1"/>
  <c r="CL73" i="1"/>
  <c r="CX73" i="1"/>
  <c r="DJ73" i="1"/>
  <c r="DV73" i="1"/>
  <c r="EH73" i="1"/>
  <c r="ET73" i="1"/>
  <c r="FF73" i="1"/>
  <c r="FR73" i="1"/>
  <c r="CR73" i="1"/>
  <c r="DD73" i="1"/>
  <c r="DP73" i="1"/>
  <c r="EB73" i="1"/>
  <c r="EN73" i="1"/>
  <c r="EZ73" i="1"/>
  <c r="FL73" i="1"/>
  <c r="FX73" i="1"/>
  <c r="DQ73" i="1"/>
  <c r="EC73" i="1"/>
  <c r="E61" i="1"/>
  <c r="Q61" i="1"/>
  <c r="Q66" i="1" s="1"/>
  <c r="AC61" i="1"/>
  <c r="AO61" i="1"/>
  <c r="BA61" i="1"/>
  <c r="BM61" i="1"/>
  <c r="BY61" i="1"/>
  <c r="CK61" i="1"/>
  <c r="CW61" i="1"/>
  <c r="DI61" i="1"/>
  <c r="DI66" i="1" s="1"/>
  <c r="DU61" i="1"/>
  <c r="EG61" i="1"/>
  <c r="ES61" i="1"/>
  <c r="FE61" i="1"/>
  <c r="FE66" i="1" s="1"/>
  <c r="FQ61" i="1"/>
  <c r="FQ66" i="1" s="1"/>
  <c r="AT71" i="1"/>
  <c r="DN71" i="1"/>
  <c r="G61" i="1"/>
  <c r="G66" i="1" s="1"/>
  <c r="S61" i="1"/>
  <c r="AE61" i="1"/>
  <c r="AQ61" i="1"/>
  <c r="BC61" i="1"/>
  <c r="BO61" i="1"/>
  <c r="BO66" i="1" s="1"/>
  <c r="CA61" i="1"/>
  <c r="CA66" i="1" s="1"/>
  <c r="CM61" i="1"/>
  <c r="CM66" i="1" s="1"/>
  <c r="CY61" i="1"/>
  <c r="CY66" i="1" s="1"/>
  <c r="DK61" i="1"/>
  <c r="DK66" i="1" s="1"/>
  <c r="DW61" i="1"/>
  <c r="DW66" i="1" s="1"/>
  <c r="EI61" i="1"/>
  <c r="EI66" i="1" s="1"/>
  <c r="EU61" i="1"/>
  <c r="FG61" i="1"/>
  <c r="FS61" i="1"/>
  <c r="BI71" i="1"/>
  <c r="I61" i="1"/>
  <c r="I66" i="1" s="1"/>
  <c r="U61" i="1"/>
  <c r="AG61" i="1"/>
  <c r="AG66" i="1" s="1"/>
  <c r="AS61" i="1"/>
  <c r="AS66" i="1" s="1"/>
  <c r="BE61" i="1"/>
  <c r="BE66" i="1" s="1"/>
  <c r="BQ61" i="1"/>
  <c r="BQ66" i="1" s="1"/>
  <c r="CC61" i="1"/>
  <c r="CC66" i="1" s="1"/>
  <c r="CO61" i="1"/>
  <c r="CO66" i="1" s="1"/>
  <c r="DA61" i="1"/>
  <c r="DA66" i="1" s="1"/>
  <c r="DM61" i="1"/>
  <c r="DM66" i="1" s="1"/>
  <c r="DY61" i="1"/>
  <c r="DY66" i="1" s="1"/>
  <c r="EK61" i="1"/>
  <c r="EK66" i="1" s="1"/>
  <c r="EW61" i="1"/>
  <c r="EW66" i="1" s="1"/>
  <c r="FI61" i="1"/>
  <c r="FU61" i="1"/>
  <c r="FU66" i="1" s="1"/>
  <c r="FZ69" i="1"/>
  <c r="CS73" i="1"/>
  <c r="DE73" i="1"/>
  <c r="EO73" i="1"/>
  <c r="FA73" i="1"/>
  <c r="FM73" i="1"/>
  <c r="M73" i="1"/>
  <c r="Y73" i="1"/>
  <c r="AK73" i="1"/>
  <c r="AW73" i="1"/>
  <c r="BI73" i="1"/>
  <c r="BU73" i="1"/>
  <c r="CG73" i="1"/>
  <c r="CT73" i="1"/>
  <c r="DF73" i="1"/>
  <c r="DR73" i="1"/>
  <c r="ED73" i="1"/>
  <c r="EP73" i="1"/>
  <c r="FB73" i="1"/>
  <c r="FN73" i="1"/>
  <c r="N73" i="1"/>
  <c r="Z73" i="1"/>
  <c r="AL73" i="1"/>
  <c r="AX73" i="1"/>
  <c r="BJ73" i="1"/>
  <c r="BV73" i="1"/>
  <c r="CH73" i="1"/>
  <c r="FZ70" i="1"/>
  <c r="O73" i="1"/>
  <c r="AA73" i="1"/>
  <c r="AM73" i="1"/>
  <c r="AY73" i="1"/>
  <c r="BK73" i="1"/>
  <c r="BW73" i="1"/>
  <c r="CI73" i="1"/>
  <c r="D73" i="1"/>
  <c r="P73" i="1"/>
  <c r="AB73" i="1"/>
  <c r="AN73" i="1"/>
  <c r="AZ73" i="1"/>
  <c r="BL73" i="1"/>
  <c r="BX73" i="1"/>
  <c r="CJ73" i="1"/>
  <c r="CV73" i="1"/>
  <c r="DH73" i="1"/>
  <c r="DT73" i="1"/>
  <c r="EF73" i="1"/>
  <c r="ER73" i="1"/>
  <c r="FD73" i="1"/>
  <c r="FP73" i="1"/>
  <c r="FZ57" i="1"/>
  <c r="C61" i="1"/>
  <c r="C66" i="1" s="1"/>
  <c r="FZ60" i="1"/>
  <c r="L73" i="1"/>
  <c r="X73" i="1"/>
  <c r="AJ73" i="1"/>
  <c r="AV73" i="1"/>
  <c r="BH73" i="1"/>
  <c r="BT73" i="1"/>
  <c r="CF73" i="1"/>
  <c r="FZ65" i="1"/>
  <c r="FZ9" i="1"/>
  <c r="FZ59" i="1"/>
  <c r="FZ64" i="1"/>
  <c r="FZ67" i="1"/>
  <c r="FZ13" i="1"/>
  <c r="GB13" i="1" s="1"/>
  <c r="FZ58" i="1"/>
  <c r="FZ53" i="1"/>
  <c r="H73" i="1"/>
  <c r="T73" i="1"/>
  <c r="AF73" i="1"/>
  <c r="AR73" i="1"/>
  <c r="BD73" i="1"/>
  <c r="BP73" i="1"/>
  <c r="CB73" i="1"/>
  <c r="CN73" i="1"/>
  <c r="CZ73" i="1"/>
  <c r="DL73" i="1"/>
  <c r="DX73" i="1"/>
  <c r="EJ73" i="1"/>
  <c r="EV73" i="1"/>
  <c r="FH73" i="1"/>
  <c r="FT73" i="1"/>
  <c r="I73" i="1"/>
  <c r="U73" i="1"/>
  <c r="AG73" i="1"/>
  <c r="AS73" i="1"/>
  <c r="C73" i="1"/>
  <c r="EW77" i="1" l="1"/>
  <c r="EW78" i="1" s="1"/>
  <c r="EW123" i="1"/>
  <c r="EW117" i="1"/>
  <c r="EW120" i="1" s="1"/>
  <c r="EW111" i="1"/>
  <c r="EW114" i="1" s="1"/>
  <c r="I77" i="1"/>
  <c r="I78" i="1" s="1"/>
  <c r="I123" i="1"/>
  <c r="I117" i="1"/>
  <c r="I120" i="1" s="1"/>
  <c r="I111" i="1"/>
  <c r="I114" i="1" s="1"/>
  <c r="BO77" i="1"/>
  <c r="BO78" i="1" s="1"/>
  <c r="BO123" i="1"/>
  <c r="BO117" i="1"/>
  <c r="BO120" i="1" s="1"/>
  <c r="BO111" i="1"/>
  <c r="BO114" i="1" s="1"/>
  <c r="FE77" i="1"/>
  <c r="FE78" i="1" s="1"/>
  <c r="FE123" i="1"/>
  <c r="FE111" i="1"/>
  <c r="FE114" i="1" s="1"/>
  <c r="FE117" i="1"/>
  <c r="FE120" i="1" s="1"/>
  <c r="Q77" i="1"/>
  <c r="Q78" i="1" s="1"/>
  <c r="Q123" i="1"/>
  <c r="Q111" i="1"/>
  <c r="Q114" i="1" s="1"/>
  <c r="Q117" i="1"/>
  <c r="Q120" i="1" s="1"/>
  <c r="J123" i="1"/>
  <c r="J117" i="1"/>
  <c r="J120" i="1" s="1"/>
  <c r="J111" i="1"/>
  <c r="J114" i="1" s="1"/>
  <c r="J77" i="1"/>
  <c r="J78" i="1" s="1"/>
  <c r="EK77" i="1"/>
  <c r="EK78" i="1" s="1"/>
  <c r="EK123" i="1"/>
  <c r="EK111" i="1"/>
  <c r="EK114" i="1" s="1"/>
  <c r="EK117" i="1"/>
  <c r="EK120" i="1" s="1"/>
  <c r="BU124" i="1"/>
  <c r="BU125" i="1" s="1"/>
  <c r="DY77" i="1"/>
  <c r="DY78" i="1" s="1"/>
  <c r="DY123" i="1"/>
  <c r="DY111" i="1"/>
  <c r="DY114" i="1" s="1"/>
  <c r="DY117" i="1"/>
  <c r="DY120" i="1" s="1"/>
  <c r="BI124" i="1"/>
  <c r="BI125" i="1" s="1"/>
  <c r="FR123" i="1"/>
  <c r="FR77" i="1"/>
  <c r="FR78" i="1" s="1"/>
  <c r="FR117" i="1"/>
  <c r="FR120" i="1" s="1"/>
  <c r="FR111" i="1"/>
  <c r="FR114" i="1" s="1"/>
  <c r="C123" i="1"/>
  <c r="C117" i="1"/>
  <c r="C120" i="1" s="1"/>
  <c r="C111" i="1"/>
  <c r="C114" i="1" s="1"/>
  <c r="C77" i="1"/>
  <c r="C78" i="1" s="1"/>
  <c r="DM77" i="1"/>
  <c r="DM78" i="1" s="1"/>
  <c r="DM123" i="1"/>
  <c r="DM117" i="1"/>
  <c r="DM120" i="1" s="1"/>
  <c r="DM111" i="1"/>
  <c r="DM114" i="1" s="1"/>
  <c r="FF124" i="1"/>
  <c r="FF125" i="1" s="1"/>
  <c r="ET123" i="1"/>
  <c r="ET77" i="1"/>
  <c r="ET78" i="1" s="1"/>
  <c r="ET117" i="1"/>
  <c r="ET120" i="1" s="1"/>
  <c r="ET111" i="1"/>
  <c r="ET114" i="1" s="1"/>
  <c r="BU123" i="1"/>
  <c r="BU77" i="1"/>
  <c r="BU78" i="1" s="1"/>
  <c r="BU117" i="1"/>
  <c r="BU120" i="1" s="1"/>
  <c r="BU111" i="1"/>
  <c r="BU114" i="1" s="1"/>
  <c r="FC77" i="1"/>
  <c r="FC78" i="1" s="1"/>
  <c r="FC123" i="1"/>
  <c r="FC117" i="1"/>
  <c r="FC120" i="1" s="1"/>
  <c r="FC111" i="1"/>
  <c r="FC114" i="1" s="1"/>
  <c r="DA77" i="1"/>
  <c r="DA78" i="1" s="1"/>
  <c r="DA123" i="1"/>
  <c r="DA111" i="1"/>
  <c r="DA114" i="1" s="1"/>
  <c r="DA117" i="1"/>
  <c r="DA120" i="1" s="1"/>
  <c r="DI77" i="1"/>
  <c r="DI78" i="1" s="1"/>
  <c r="DI123" i="1"/>
  <c r="DI117" i="1"/>
  <c r="DI120" i="1" s="1"/>
  <c r="DI111" i="1"/>
  <c r="DI114" i="1" s="1"/>
  <c r="BI123" i="1"/>
  <c r="BI77" i="1"/>
  <c r="BI78" i="1" s="1"/>
  <c r="BI117" i="1"/>
  <c r="BI120" i="1" s="1"/>
  <c r="BI111" i="1"/>
  <c r="BI114" i="1" s="1"/>
  <c r="ED123" i="1"/>
  <c r="ED77" i="1"/>
  <c r="ED78" i="1" s="1"/>
  <c r="ED117" i="1"/>
  <c r="ED120" i="1" s="1"/>
  <c r="ED111" i="1"/>
  <c r="ED114" i="1" s="1"/>
  <c r="ED124" i="1"/>
  <c r="ED125" i="1" s="1"/>
  <c r="CO77" i="1"/>
  <c r="CO78" i="1" s="1"/>
  <c r="CO123" i="1"/>
  <c r="CO111" i="1"/>
  <c r="CO114" i="1" s="1"/>
  <c r="CO117" i="1"/>
  <c r="CO120" i="1" s="1"/>
  <c r="G77" i="1"/>
  <c r="G78" i="1" s="1"/>
  <c r="G123" i="1"/>
  <c r="G117" i="1"/>
  <c r="G120" i="1" s="1"/>
  <c r="G111" i="1"/>
  <c r="G114" i="1" s="1"/>
  <c r="AW123" i="1"/>
  <c r="AW77" i="1"/>
  <c r="AW78" i="1" s="1"/>
  <c r="AW117" i="1"/>
  <c r="AW120" i="1" s="1"/>
  <c r="AW111" i="1"/>
  <c r="AW114" i="1" s="1"/>
  <c r="DB111" i="1"/>
  <c r="DB114" i="1" s="1"/>
  <c r="DB77" i="1"/>
  <c r="DB78" i="1" s="1"/>
  <c r="DB123" i="1"/>
  <c r="DB117" i="1"/>
  <c r="DB120" i="1" s="1"/>
  <c r="CC77" i="1"/>
  <c r="CC78" i="1" s="1"/>
  <c r="CC123" i="1"/>
  <c r="CC117" i="1"/>
  <c r="CC120" i="1" s="1"/>
  <c r="CC111" i="1"/>
  <c r="CC114" i="1" s="1"/>
  <c r="EI77" i="1"/>
  <c r="EI78" i="1" s="1"/>
  <c r="EI123" i="1"/>
  <c r="EI111" i="1"/>
  <c r="EI114" i="1" s="1"/>
  <c r="EI117" i="1"/>
  <c r="EI120" i="1" s="1"/>
  <c r="DN124" i="1"/>
  <c r="DN125" i="1" s="1"/>
  <c r="CL71" i="1"/>
  <c r="CL123" i="1"/>
  <c r="CL77" i="1"/>
  <c r="CL78" i="1" s="1"/>
  <c r="CL117" i="1"/>
  <c r="CL120" i="1" s="1"/>
  <c r="CL111" i="1"/>
  <c r="CL114" i="1" s="1"/>
  <c r="AK71" i="1"/>
  <c r="AK123" i="1"/>
  <c r="AK77" i="1"/>
  <c r="AK78" i="1" s="1"/>
  <c r="AK117" i="1"/>
  <c r="AK120" i="1" s="1"/>
  <c r="AK111" i="1"/>
  <c r="AK114" i="1" s="1"/>
  <c r="BR123" i="1"/>
  <c r="BR111" i="1"/>
  <c r="BR114" i="1" s="1"/>
  <c r="BR77" i="1"/>
  <c r="BR78" i="1" s="1"/>
  <c r="BR117" i="1"/>
  <c r="BR120" i="1" s="1"/>
  <c r="BQ77" i="1"/>
  <c r="BQ78" i="1" s="1"/>
  <c r="BQ123" i="1"/>
  <c r="BQ111" i="1"/>
  <c r="BQ114" i="1" s="1"/>
  <c r="BQ117" i="1"/>
  <c r="BQ120" i="1" s="1"/>
  <c r="DW77" i="1"/>
  <c r="DW78" i="1" s="1"/>
  <c r="DW111" i="1"/>
  <c r="DW114" i="1" s="1"/>
  <c r="DW123" i="1"/>
  <c r="DW117" i="1"/>
  <c r="DW120" i="1" s="1"/>
  <c r="DB124" i="1"/>
  <c r="DB125" i="1" s="1"/>
  <c r="Y123" i="1"/>
  <c r="Y77" i="1"/>
  <c r="Y78" i="1" s="1"/>
  <c r="Y111" i="1"/>
  <c r="Y114" i="1" s="1"/>
  <c r="Y117" i="1"/>
  <c r="Y120" i="1" s="1"/>
  <c r="AH77" i="1"/>
  <c r="AH78" i="1" s="1"/>
  <c r="AH123" i="1"/>
  <c r="AH111" i="1"/>
  <c r="AH114" i="1" s="1"/>
  <c r="AH117" i="1"/>
  <c r="AH120" i="1" s="1"/>
  <c r="BE77" i="1"/>
  <c r="BE78" i="1" s="1"/>
  <c r="BE123" i="1"/>
  <c r="BE111" i="1"/>
  <c r="BE114" i="1" s="1"/>
  <c r="BE117" i="1"/>
  <c r="BE120" i="1" s="1"/>
  <c r="DK77" i="1"/>
  <c r="DK78" i="1" s="1"/>
  <c r="DK123" i="1"/>
  <c r="DK117" i="1"/>
  <c r="DK120" i="1" s="1"/>
  <c r="DK111" i="1"/>
  <c r="DK114" i="1" s="1"/>
  <c r="BR124" i="1"/>
  <c r="BR125" i="1" s="1"/>
  <c r="EE77" i="1"/>
  <c r="EE78" i="1" s="1"/>
  <c r="EE123" i="1"/>
  <c r="EE117" i="1"/>
  <c r="EE120" i="1" s="1"/>
  <c r="EE111" i="1"/>
  <c r="EE114" i="1" s="1"/>
  <c r="FC124" i="1"/>
  <c r="FC125" i="1" s="1"/>
  <c r="AS77" i="1"/>
  <c r="AS78" i="1" s="1"/>
  <c r="AS117" i="1"/>
  <c r="AS120" i="1" s="1"/>
  <c r="AS123" i="1"/>
  <c r="AS111" i="1"/>
  <c r="AS114" i="1" s="1"/>
  <c r="CY77" i="1"/>
  <c r="CY78" i="1" s="1"/>
  <c r="CY123" i="1"/>
  <c r="CY117" i="1"/>
  <c r="CY120" i="1" s="1"/>
  <c r="CY111" i="1"/>
  <c r="CY114" i="1" s="1"/>
  <c r="BF124" i="1"/>
  <c r="BF125" i="1"/>
  <c r="CP77" i="1"/>
  <c r="CP78" i="1" s="1"/>
  <c r="CP123" i="1"/>
  <c r="CP111" i="1"/>
  <c r="CP114" i="1" s="1"/>
  <c r="CP117" i="1"/>
  <c r="CP120" i="1" s="1"/>
  <c r="DN123" i="1"/>
  <c r="DN77" i="1"/>
  <c r="DN78" i="1" s="1"/>
  <c r="DN117" i="1"/>
  <c r="DN120" i="1" s="1"/>
  <c r="DN111" i="1"/>
  <c r="DN114" i="1" s="1"/>
  <c r="FU77" i="1"/>
  <c r="FU78" i="1" s="1"/>
  <c r="FU123" i="1"/>
  <c r="FU111" i="1"/>
  <c r="FU114" i="1" s="1"/>
  <c r="FU117" i="1"/>
  <c r="FU120" i="1" s="1"/>
  <c r="AG77" i="1"/>
  <c r="AG78" i="1" s="1"/>
  <c r="AG123" i="1"/>
  <c r="AG111" i="1"/>
  <c r="AG114" i="1" s="1"/>
  <c r="AG117" i="1"/>
  <c r="AG120" i="1" s="1"/>
  <c r="CM77" i="1"/>
  <c r="CM78" i="1" s="1"/>
  <c r="CM123" i="1"/>
  <c r="CM111" i="1"/>
  <c r="CM114" i="1" s="1"/>
  <c r="CM117" i="1"/>
  <c r="CM120" i="1" s="1"/>
  <c r="AT124" i="1"/>
  <c r="AT125" i="1" s="1"/>
  <c r="FF123" i="1"/>
  <c r="FF77" i="1"/>
  <c r="FF78" i="1" s="1"/>
  <c r="FF117" i="1"/>
  <c r="FF120" i="1" s="1"/>
  <c r="FF111" i="1"/>
  <c r="FF114" i="1" s="1"/>
  <c r="BF123" i="1"/>
  <c r="BF77" i="1"/>
  <c r="BF78" i="1" s="1"/>
  <c r="BF111" i="1"/>
  <c r="BF114" i="1" s="1"/>
  <c r="BF117" i="1"/>
  <c r="BF120" i="1" s="1"/>
  <c r="CD77" i="1"/>
  <c r="CD78" i="1" s="1"/>
  <c r="CD123" i="1"/>
  <c r="CD117" i="1"/>
  <c r="CD120" i="1" s="1"/>
  <c r="CD111" i="1"/>
  <c r="CD114" i="1" s="1"/>
  <c r="CA77" i="1"/>
  <c r="CA78" i="1" s="1"/>
  <c r="CA123" i="1"/>
  <c r="CA117" i="1"/>
  <c r="CA120" i="1" s="1"/>
  <c r="CA111" i="1"/>
  <c r="CA114" i="1" s="1"/>
  <c r="FQ71" i="1"/>
  <c r="FQ77" i="1"/>
  <c r="FQ78" i="1" s="1"/>
  <c r="FQ123" i="1"/>
  <c r="FQ117" i="1"/>
  <c r="FQ120" i="1" s="1"/>
  <c r="FQ111" i="1"/>
  <c r="FQ114" i="1" s="1"/>
  <c r="V123" i="1"/>
  <c r="V77" i="1"/>
  <c r="V78" i="1" s="1"/>
  <c r="V111" i="1"/>
  <c r="V114" i="1" s="1"/>
  <c r="V117" i="1"/>
  <c r="V120" i="1" s="1"/>
  <c r="AT77" i="1"/>
  <c r="AT78" i="1" s="1"/>
  <c r="AT123" i="1"/>
  <c r="AT117" i="1"/>
  <c r="AT120" i="1" s="1"/>
  <c r="AT111" i="1"/>
  <c r="AT114" i="1" s="1"/>
  <c r="V71" i="1"/>
  <c r="ET71" i="1"/>
  <c r="FR71" i="1"/>
  <c r="DI71" i="1"/>
  <c r="DL66" i="1"/>
  <c r="AN66" i="1"/>
  <c r="AA66" i="1"/>
  <c r="FX66" i="1"/>
  <c r="AJ66" i="1"/>
  <c r="FK66" i="1"/>
  <c r="W66" i="1"/>
  <c r="FN66" i="1"/>
  <c r="CW66" i="1"/>
  <c r="CZ66" i="1"/>
  <c r="P66" i="1"/>
  <c r="FL66" i="1"/>
  <c r="X66" i="1"/>
  <c r="EY66" i="1"/>
  <c r="K66" i="1"/>
  <c r="N66" i="1"/>
  <c r="CH66" i="1"/>
  <c r="CK66" i="1"/>
  <c r="CN66" i="1"/>
  <c r="DV66" i="1"/>
  <c r="FP66" i="1"/>
  <c r="FO66" i="1"/>
  <c r="FM66" i="1"/>
  <c r="EZ66" i="1"/>
  <c r="L66" i="1"/>
  <c r="EM66" i="1"/>
  <c r="CT66" i="1"/>
  <c r="BY66" i="1"/>
  <c r="CB66" i="1"/>
  <c r="CX66" i="1"/>
  <c r="AZ66" i="1"/>
  <c r="FD66" i="1"/>
  <c r="DS66" i="1"/>
  <c r="FA66" i="1"/>
  <c r="M66" i="1"/>
  <c r="EN66" i="1"/>
  <c r="EA66" i="1"/>
  <c r="EA71" i="1" s="1"/>
  <c r="EX66" i="1"/>
  <c r="DR66" i="1"/>
  <c r="BC66" i="1"/>
  <c r="BM66" i="1"/>
  <c r="BP66" i="1"/>
  <c r="BZ66" i="1"/>
  <c r="AB66" i="1"/>
  <c r="ER66" i="1"/>
  <c r="CI66" i="1"/>
  <c r="EO66" i="1"/>
  <c r="EB66" i="1"/>
  <c r="DO66" i="1"/>
  <c r="FV66" i="1"/>
  <c r="AX66" i="1"/>
  <c r="AQ66" i="1"/>
  <c r="BA66" i="1"/>
  <c r="BD66" i="1"/>
  <c r="EH66" i="1"/>
  <c r="BB66" i="1"/>
  <c r="D66" i="1"/>
  <c r="EF66" i="1"/>
  <c r="AY66" i="1"/>
  <c r="EC66" i="1"/>
  <c r="DP66" i="1"/>
  <c r="DC66" i="1"/>
  <c r="EL66" i="1"/>
  <c r="FS66" i="1"/>
  <c r="AE66" i="1"/>
  <c r="AO66" i="1"/>
  <c r="AR66" i="1"/>
  <c r="DJ66" i="1"/>
  <c r="AD66" i="1"/>
  <c r="DG66" i="1"/>
  <c r="DT66" i="1"/>
  <c r="O66" i="1"/>
  <c r="DQ66" i="1"/>
  <c r="DD66" i="1"/>
  <c r="FJ66" i="1"/>
  <c r="CQ66" i="1"/>
  <c r="BJ66" i="1"/>
  <c r="EP66" i="1"/>
  <c r="FG66" i="1"/>
  <c r="S66" i="1"/>
  <c r="AC66" i="1"/>
  <c r="AF66" i="1"/>
  <c r="F66" i="1"/>
  <c r="CU66" i="1"/>
  <c r="DH66" i="1"/>
  <c r="DE66" i="1"/>
  <c r="CR66" i="1"/>
  <c r="DZ66" i="1"/>
  <c r="CE66" i="1"/>
  <c r="Z66" i="1"/>
  <c r="AW71" i="1"/>
  <c r="EU66" i="1"/>
  <c r="T66" i="1"/>
  <c r="BN66" i="1"/>
  <c r="BK66" i="1"/>
  <c r="CV66" i="1"/>
  <c r="CS66" i="1"/>
  <c r="CF66" i="1"/>
  <c r="BS66" i="1"/>
  <c r="DF66" i="1"/>
  <c r="BV66" i="1"/>
  <c r="FI66" i="1"/>
  <c r="U66" i="1"/>
  <c r="ES66" i="1"/>
  <c r="E66" i="1"/>
  <c r="FT66" i="1"/>
  <c r="H66" i="1"/>
  <c r="AP66" i="1"/>
  <c r="AM66" i="1"/>
  <c r="CJ66" i="1"/>
  <c r="CG66" i="1"/>
  <c r="FH66" i="1"/>
  <c r="BT66" i="1"/>
  <c r="BG66" i="1"/>
  <c r="FB66" i="1"/>
  <c r="Y71" i="1"/>
  <c r="EG66" i="1"/>
  <c r="EJ66" i="1"/>
  <c r="R66" i="1"/>
  <c r="BX66" i="1"/>
  <c r="EQ66" i="1"/>
  <c r="BH66" i="1"/>
  <c r="AU66" i="1"/>
  <c r="AL66" i="1"/>
  <c r="DU66" i="1"/>
  <c r="DX66" i="1"/>
  <c r="EV66" i="1"/>
  <c r="BL66" i="1"/>
  <c r="BW66" i="1"/>
  <c r="AV66" i="1"/>
  <c r="FW66" i="1"/>
  <c r="AI66" i="1"/>
  <c r="AH71" i="1"/>
  <c r="J71" i="1"/>
  <c r="J72" i="1" s="1"/>
  <c r="EE71" i="1"/>
  <c r="DN72" i="1"/>
  <c r="FC72" i="1"/>
  <c r="DB72" i="1"/>
  <c r="CP71" i="1"/>
  <c r="CD71" i="1"/>
  <c r="FQ72" i="1"/>
  <c r="BR72" i="1"/>
  <c r="BF72" i="1"/>
  <c r="AT72" i="1"/>
  <c r="BU72" i="1"/>
  <c r="BI72" i="1"/>
  <c r="FF72" i="1"/>
  <c r="ET72" i="1"/>
  <c r="EW71" i="1"/>
  <c r="I71" i="1"/>
  <c r="EK71" i="1"/>
  <c r="DY71" i="1"/>
  <c r="FZ61" i="1"/>
  <c r="GB61" i="1" s="1"/>
  <c r="DM71" i="1"/>
  <c r="G71" i="1"/>
  <c r="DA71" i="1"/>
  <c r="EI71" i="1"/>
  <c r="CO71" i="1"/>
  <c r="DW71" i="1"/>
  <c r="CC71" i="1"/>
  <c r="Q71" i="1"/>
  <c r="DK71" i="1"/>
  <c r="FE71" i="1"/>
  <c r="BQ71" i="1"/>
  <c r="CY71" i="1"/>
  <c r="BE71" i="1"/>
  <c r="CM71" i="1"/>
  <c r="AS71" i="1"/>
  <c r="CA71" i="1"/>
  <c r="FU71" i="1"/>
  <c r="AG71" i="1"/>
  <c r="BO71" i="1"/>
  <c r="ED72" i="1"/>
  <c r="FZ73" i="1"/>
  <c r="CL72" i="1" l="1"/>
  <c r="AT126" i="1"/>
  <c r="AT128" i="1" s="1"/>
  <c r="AK72" i="1"/>
  <c r="DI72" i="1"/>
  <c r="BF126" i="1"/>
  <c r="BF128" i="1" s="1"/>
  <c r="BR126" i="1"/>
  <c r="BR128" i="1" s="1"/>
  <c r="BU126" i="1"/>
  <c r="BU128" i="1" s="1"/>
  <c r="AG124" i="1"/>
  <c r="AG125" i="1" s="1"/>
  <c r="AG126" i="1" s="1"/>
  <c r="AG128" i="1" s="1"/>
  <c r="CC124" i="1"/>
  <c r="CC125" i="1" s="1"/>
  <c r="CC126" i="1" s="1"/>
  <c r="CC128" i="1" s="1"/>
  <c r="DY124" i="1"/>
  <c r="DY125" i="1" s="1"/>
  <c r="DY126" i="1" s="1"/>
  <c r="DY128" i="1" s="1"/>
  <c r="EA72" i="1"/>
  <c r="EA124" i="1"/>
  <c r="EA125" i="1" s="1"/>
  <c r="AU123" i="1"/>
  <c r="AU77" i="1"/>
  <c r="AU78" i="1" s="1"/>
  <c r="AU117" i="1"/>
  <c r="AU120" i="1" s="1"/>
  <c r="AU111" i="1"/>
  <c r="AU114" i="1" s="1"/>
  <c r="CG123" i="1"/>
  <c r="CG77" i="1"/>
  <c r="CG78" i="1" s="1"/>
  <c r="CG111" i="1"/>
  <c r="CG114" i="1" s="1"/>
  <c r="CG117" i="1"/>
  <c r="CG120" i="1" s="1"/>
  <c r="BS123" i="1"/>
  <c r="BS77" i="1"/>
  <c r="BS78" i="1" s="1"/>
  <c r="BS117" i="1"/>
  <c r="BS120" i="1" s="1"/>
  <c r="BS111" i="1"/>
  <c r="BS114" i="1" s="1"/>
  <c r="CR77" i="1"/>
  <c r="CR78" i="1" s="1"/>
  <c r="CR123" i="1"/>
  <c r="CR111" i="1"/>
  <c r="CR114" i="1" s="1"/>
  <c r="CR117" i="1"/>
  <c r="CR120" i="1" s="1"/>
  <c r="FJ123" i="1"/>
  <c r="FJ77" i="1"/>
  <c r="FJ78" i="1" s="1"/>
  <c r="FJ111" i="1"/>
  <c r="FJ114" i="1" s="1"/>
  <c r="FJ117" i="1"/>
  <c r="FJ120" i="1" s="1"/>
  <c r="EL77" i="1"/>
  <c r="EL78" i="1" s="1"/>
  <c r="EL111" i="1"/>
  <c r="EL114" i="1" s="1"/>
  <c r="EL123" i="1"/>
  <c r="EL117" i="1"/>
  <c r="EL120" i="1" s="1"/>
  <c r="AX123" i="1"/>
  <c r="AX77" i="1"/>
  <c r="AX78" i="1" s="1"/>
  <c r="AX117" i="1"/>
  <c r="AX120" i="1" s="1"/>
  <c r="AX111" i="1"/>
  <c r="AX114" i="1" s="1"/>
  <c r="DR123" i="1"/>
  <c r="DR77" i="1"/>
  <c r="DR78" i="1" s="1"/>
  <c r="DR117" i="1"/>
  <c r="DR120" i="1" s="1"/>
  <c r="DR111" i="1"/>
  <c r="DR114" i="1" s="1"/>
  <c r="CT123" i="1"/>
  <c r="CT77" i="1"/>
  <c r="CT78" i="1" s="1"/>
  <c r="CT117" i="1"/>
  <c r="CT120" i="1" s="1"/>
  <c r="CT111" i="1"/>
  <c r="CT114" i="1" s="1"/>
  <c r="K123" i="1"/>
  <c r="K77" i="1"/>
  <c r="K78" i="1" s="1"/>
  <c r="K117" i="1"/>
  <c r="K120" i="1" s="1"/>
  <c r="K111" i="1"/>
  <c r="K114" i="1" s="1"/>
  <c r="AA77" i="1"/>
  <c r="AA78" i="1" s="1"/>
  <c r="AA123" i="1"/>
  <c r="AA117" i="1"/>
  <c r="AA120" i="1" s="1"/>
  <c r="AA111" i="1"/>
  <c r="AA114" i="1" s="1"/>
  <c r="FQ124" i="1"/>
  <c r="FQ125" i="1" s="1"/>
  <c r="FQ126" i="1" s="1"/>
  <c r="FQ128" i="1" s="1"/>
  <c r="FC126" i="1"/>
  <c r="FC128" i="1" s="1"/>
  <c r="FU124" i="1"/>
  <c r="FU125" i="1" s="1"/>
  <c r="FU126" i="1" s="1"/>
  <c r="FU128" i="1" s="1"/>
  <c r="EK124" i="1"/>
  <c r="EK125" i="1" s="1"/>
  <c r="EK126" i="1" s="1"/>
  <c r="EK128" i="1" s="1"/>
  <c r="CP124" i="1"/>
  <c r="CP125" i="1" s="1"/>
  <c r="CP126" i="1" s="1"/>
  <c r="CP128" i="1" s="1"/>
  <c r="BH77" i="1"/>
  <c r="BH78" i="1" s="1"/>
  <c r="BH111" i="1"/>
  <c r="BH114" i="1" s="1"/>
  <c r="BH123" i="1"/>
  <c r="BH117" i="1"/>
  <c r="BH120" i="1" s="1"/>
  <c r="CJ77" i="1"/>
  <c r="CJ78" i="1" s="1"/>
  <c r="CJ117" i="1"/>
  <c r="CJ120" i="1" s="1"/>
  <c r="CJ123" i="1"/>
  <c r="CJ111" i="1"/>
  <c r="CJ114" i="1" s="1"/>
  <c r="CF77" i="1"/>
  <c r="CF78" i="1" s="1"/>
  <c r="CF123" i="1"/>
  <c r="CF117" i="1"/>
  <c r="CF120" i="1" s="1"/>
  <c r="CF111" i="1"/>
  <c r="CF114" i="1" s="1"/>
  <c r="DE123" i="1"/>
  <c r="DE77" i="1"/>
  <c r="DE78" i="1" s="1"/>
  <c r="DE111" i="1"/>
  <c r="DE114" i="1" s="1"/>
  <c r="DE117" i="1"/>
  <c r="DE120" i="1" s="1"/>
  <c r="DD77" i="1"/>
  <c r="DD78" i="1" s="1"/>
  <c r="DD123" i="1"/>
  <c r="DD111" i="1"/>
  <c r="DD114" i="1" s="1"/>
  <c r="DD117" i="1"/>
  <c r="DD120" i="1" s="1"/>
  <c r="DC123" i="1"/>
  <c r="DC77" i="1"/>
  <c r="DC78" i="1" s="1"/>
  <c r="DC117" i="1"/>
  <c r="DC120" i="1" s="1"/>
  <c r="DC111" i="1"/>
  <c r="DC114" i="1" s="1"/>
  <c r="FV77" i="1"/>
  <c r="FV78" i="1" s="1"/>
  <c r="FV123" i="1"/>
  <c r="FV111" i="1"/>
  <c r="FV114" i="1" s="1"/>
  <c r="FV117" i="1"/>
  <c r="FV120" i="1" s="1"/>
  <c r="EX77" i="1"/>
  <c r="EX78" i="1" s="1"/>
  <c r="EX123" i="1"/>
  <c r="EX117" i="1"/>
  <c r="EX120" i="1" s="1"/>
  <c r="EX111" i="1"/>
  <c r="EX114" i="1" s="1"/>
  <c r="EM123" i="1"/>
  <c r="EM77" i="1"/>
  <c r="EM78" i="1" s="1"/>
  <c r="EM117" i="1"/>
  <c r="EM120" i="1" s="1"/>
  <c r="EM111" i="1"/>
  <c r="EM114" i="1" s="1"/>
  <c r="EY123" i="1"/>
  <c r="EY77" i="1"/>
  <c r="EY78" i="1" s="1"/>
  <c r="EY117" i="1"/>
  <c r="EY120" i="1" s="1"/>
  <c r="EY111" i="1"/>
  <c r="EY114" i="1" s="1"/>
  <c r="AN77" i="1"/>
  <c r="AN78" i="1" s="1"/>
  <c r="AN117" i="1"/>
  <c r="AN120" i="1" s="1"/>
  <c r="AN123" i="1"/>
  <c r="AN111" i="1"/>
  <c r="AN114" i="1" s="1"/>
  <c r="CL124" i="1"/>
  <c r="CL125" i="1" s="1"/>
  <c r="CL126" i="1" s="1"/>
  <c r="CL128" i="1" s="1"/>
  <c r="DB126" i="1"/>
  <c r="DB128" i="1" s="1"/>
  <c r="BI126" i="1"/>
  <c r="BI128" i="1" s="1"/>
  <c r="DW124" i="1"/>
  <c r="DW125" i="1" s="1"/>
  <c r="DW126" i="1" s="1"/>
  <c r="DW128" i="1" s="1"/>
  <c r="EE124" i="1"/>
  <c r="EE125" i="1" s="1"/>
  <c r="EE126" i="1" s="1"/>
  <c r="EE128" i="1" s="1"/>
  <c r="EQ77" i="1"/>
  <c r="EQ78" i="1" s="1"/>
  <c r="EQ123" i="1"/>
  <c r="EQ117" i="1"/>
  <c r="EQ120" i="1" s="1"/>
  <c r="EQ111" i="1"/>
  <c r="EQ114" i="1" s="1"/>
  <c r="AM123" i="1"/>
  <c r="AM117" i="1"/>
  <c r="AM120" i="1" s="1"/>
  <c r="AM77" i="1"/>
  <c r="AM78" i="1" s="1"/>
  <c r="AM111" i="1"/>
  <c r="AM114" i="1" s="1"/>
  <c r="CS123" i="1"/>
  <c r="CS77" i="1"/>
  <c r="CS78" i="1" s="1"/>
  <c r="CS117" i="1"/>
  <c r="CS120" i="1" s="1"/>
  <c r="CS111" i="1"/>
  <c r="CS114" i="1" s="1"/>
  <c r="DH77" i="1"/>
  <c r="DH78" i="1" s="1"/>
  <c r="DH117" i="1"/>
  <c r="DH120" i="1" s="1"/>
  <c r="DH123" i="1"/>
  <c r="DH111" i="1"/>
  <c r="DH114" i="1" s="1"/>
  <c r="DQ123" i="1"/>
  <c r="DQ77" i="1"/>
  <c r="DQ78" i="1" s="1"/>
  <c r="DQ111" i="1"/>
  <c r="DQ114" i="1" s="1"/>
  <c r="DQ117" i="1"/>
  <c r="DQ120" i="1" s="1"/>
  <c r="DP77" i="1"/>
  <c r="DP78" i="1" s="1"/>
  <c r="DP123" i="1"/>
  <c r="DP117" i="1"/>
  <c r="DP120" i="1" s="1"/>
  <c r="DP111" i="1"/>
  <c r="DP114" i="1" s="1"/>
  <c r="DO123" i="1"/>
  <c r="DO77" i="1"/>
  <c r="DO78" i="1" s="1"/>
  <c r="DO117" i="1"/>
  <c r="DO120" i="1" s="1"/>
  <c r="DO111" i="1"/>
  <c r="DO114" i="1" s="1"/>
  <c r="EA123" i="1"/>
  <c r="EA77" i="1"/>
  <c r="EA78" i="1" s="1"/>
  <c r="EA117" i="1"/>
  <c r="EA120" i="1" s="1"/>
  <c r="EA111" i="1"/>
  <c r="EA114" i="1" s="1"/>
  <c r="L123" i="1"/>
  <c r="L77" i="1"/>
  <c r="L78" i="1" s="1"/>
  <c r="L117" i="1"/>
  <c r="L120" i="1" s="1"/>
  <c r="L111" i="1"/>
  <c r="L114" i="1" s="1"/>
  <c r="X77" i="1"/>
  <c r="X78" i="1" s="1"/>
  <c r="X111" i="1"/>
  <c r="X114" i="1" s="1"/>
  <c r="X117" i="1"/>
  <c r="X120" i="1" s="1"/>
  <c r="X123" i="1"/>
  <c r="DL77" i="1"/>
  <c r="DL78" i="1" s="1"/>
  <c r="DL123" i="1"/>
  <c r="DL117" i="1"/>
  <c r="DL120" i="1" s="1"/>
  <c r="DL111" i="1"/>
  <c r="DL114" i="1" s="1"/>
  <c r="CA124" i="1"/>
  <c r="CA125" i="1" s="1"/>
  <c r="CA126" i="1" s="1"/>
  <c r="CA128" i="1" s="1"/>
  <c r="CO125" i="1"/>
  <c r="CO126" i="1" s="1"/>
  <c r="CO128" i="1" s="1"/>
  <c r="CO124" i="1"/>
  <c r="I124" i="1"/>
  <c r="I125" i="1"/>
  <c r="I126" i="1" s="1"/>
  <c r="I128" i="1" s="1"/>
  <c r="AI123" i="1"/>
  <c r="AI77" i="1"/>
  <c r="AI78" i="1" s="1"/>
  <c r="AI117" i="1"/>
  <c r="AI120" i="1" s="1"/>
  <c r="AI111" i="1"/>
  <c r="AI114" i="1" s="1"/>
  <c r="BX77" i="1"/>
  <c r="BX78" i="1" s="1"/>
  <c r="BX117" i="1"/>
  <c r="BX120" i="1" s="1"/>
  <c r="BX123" i="1"/>
  <c r="BX111" i="1"/>
  <c r="BX114" i="1" s="1"/>
  <c r="AP123" i="1"/>
  <c r="AP77" i="1"/>
  <c r="AP78" i="1" s="1"/>
  <c r="AP117" i="1"/>
  <c r="AP120" i="1" s="1"/>
  <c r="AP111" i="1"/>
  <c r="AP114" i="1" s="1"/>
  <c r="CV77" i="1"/>
  <c r="CV78" i="1" s="1"/>
  <c r="CV117" i="1"/>
  <c r="CV120" i="1" s="1"/>
  <c r="CV123" i="1"/>
  <c r="CV111" i="1"/>
  <c r="CV114" i="1" s="1"/>
  <c r="CU77" i="1"/>
  <c r="CU78" i="1" s="1"/>
  <c r="CU123" i="1"/>
  <c r="CU117" i="1"/>
  <c r="CU120" i="1" s="1"/>
  <c r="CU111" i="1"/>
  <c r="CU114" i="1" s="1"/>
  <c r="O123" i="1"/>
  <c r="O77" i="1"/>
  <c r="O78" i="1" s="1"/>
  <c r="O117" i="1"/>
  <c r="O120" i="1" s="1"/>
  <c r="O111" i="1"/>
  <c r="O114" i="1" s="1"/>
  <c r="EC123" i="1"/>
  <c r="EC77" i="1"/>
  <c r="EC78" i="1" s="1"/>
  <c r="EC117" i="1"/>
  <c r="EC120" i="1" s="1"/>
  <c r="EC111" i="1"/>
  <c r="EC114" i="1" s="1"/>
  <c r="EB77" i="1"/>
  <c r="EB78" i="1" s="1"/>
  <c r="EB123" i="1"/>
  <c r="EB111" i="1"/>
  <c r="EB114" i="1" s="1"/>
  <c r="EB117" i="1"/>
  <c r="EB120" i="1" s="1"/>
  <c r="EN77" i="1"/>
  <c r="EN78" i="1" s="1"/>
  <c r="EN123" i="1"/>
  <c r="EN111" i="1"/>
  <c r="EN114" i="1" s="1"/>
  <c r="EN117" i="1"/>
  <c r="EN120" i="1" s="1"/>
  <c r="EZ77" i="1"/>
  <c r="EZ78" i="1" s="1"/>
  <c r="EZ123" i="1"/>
  <c r="EZ117" i="1"/>
  <c r="EZ120" i="1" s="1"/>
  <c r="EZ111" i="1"/>
  <c r="EZ114" i="1" s="1"/>
  <c r="FL77" i="1"/>
  <c r="FL78" i="1" s="1"/>
  <c r="FL111" i="1"/>
  <c r="FL114" i="1" s="1"/>
  <c r="FL123" i="1"/>
  <c r="FL117" i="1"/>
  <c r="FL120" i="1" s="1"/>
  <c r="AS124" i="1"/>
  <c r="AS125" i="1" s="1"/>
  <c r="AS126" i="1" s="1"/>
  <c r="AS128" i="1" s="1"/>
  <c r="EW124" i="1"/>
  <c r="EW125" i="1" s="1"/>
  <c r="EW126" i="1" s="1"/>
  <c r="EW128" i="1" s="1"/>
  <c r="FW123" i="1"/>
  <c r="FW77" i="1"/>
  <c r="FW78" i="1" s="1"/>
  <c r="FW117" i="1"/>
  <c r="FW120" i="1" s="1"/>
  <c r="FW111" i="1"/>
  <c r="FW114" i="1" s="1"/>
  <c r="R123" i="1"/>
  <c r="R77" i="1"/>
  <c r="R78" i="1" s="1"/>
  <c r="R117" i="1"/>
  <c r="R120" i="1" s="1"/>
  <c r="R111" i="1"/>
  <c r="R114" i="1" s="1"/>
  <c r="H77" i="1"/>
  <c r="H78" i="1" s="1"/>
  <c r="H123" i="1"/>
  <c r="H117" i="1"/>
  <c r="H120" i="1" s="1"/>
  <c r="H111" i="1"/>
  <c r="H114" i="1" s="1"/>
  <c r="BK77" i="1"/>
  <c r="BK78" i="1" s="1"/>
  <c r="BK123" i="1"/>
  <c r="BK117" i="1"/>
  <c r="BK120" i="1" s="1"/>
  <c r="BK111" i="1"/>
  <c r="BK114" i="1" s="1"/>
  <c r="F123" i="1"/>
  <c r="F77" i="1"/>
  <c r="F78" i="1" s="1"/>
  <c r="F117" i="1"/>
  <c r="F120" i="1" s="1"/>
  <c r="F111" i="1"/>
  <c r="F114" i="1" s="1"/>
  <c r="DT77" i="1"/>
  <c r="DT78" i="1" s="1"/>
  <c r="DT117" i="1"/>
  <c r="DT120" i="1" s="1"/>
  <c r="DT123" i="1"/>
  <c r="DT111" i="1"/>
  <c r="DT114" i="1" s="1"/>
  <c r="AY77" i="1"/>
  <c r="AY78" i="1" s="1"/>
  <c r="AY123" i="1"/>
  <c r="AY117" i="1"/>
  <c r="AY120" i="1" s="1"/>
  <c r="AY111" i="1"/>
  <c r="AY114" i="1" s="1"/>
  <c r="EO123" i="1"/>
  <c r="EO77" i="1"/>
  <c r="EO78" i="1" s="1"/>
  <c r="EO111" i="1"/>
  <c r="EO114" i="1" s="1"/>
  <c r="EO117" i="1"/>
  <c r="EO120" i="1" s="1"/>
  <c r="M123" i="1"/>
  <c r="M77" i="1"/>
  <c r="M78" i="1" s="1"/>
  <c r="M117" i="1"/>
  <c r="M120" i="1" s="1"/>
  <c r="M111" i="1"/>
  <c r="M114" i="1" s="1"/>
  <c r="FM123" i="1"/>
  <c r="FM77" i="1"/>
  <c r="FM78" i="1" s="1"/>
  <c r="FM117" i="1"/>
  <c r="FM120" i="1" s="1"/>
  <c r="FM111" i="1"/>
  <c r="FM114" i="1" s="1"/>
  <c r="P77" i="1"/>
  <c r="P78" i="1" s="1"/>
  <c r="P117" i="1"/>
  <c r="P120" i="1" s="1"/>
  <c r="P123" i="1"/>
  <c r="P111" i="1"/>
  <c r="P114" i="1" s="1"/>
  <c r="FF126" i="1"/>
  <c r="FF128" i="1" s="1"/>
  <c r="CM124" i="1"/>
  <c r="CM125" i="1" s="1"/>
  <c r="CM126" i="1" s="1"/>
  <c r="CM128" i="1" s="1"/>
  <c r="EI125" i="1"/>
  <c r="EI126" i="1" s="1"/>
  <c r="EI128" i="1" s="1"/>
  <c r="EI124" i="1"/>
  <c r="AV77" i="1"/>
  <c r="AV78" i="1" s="1"/>
  <c r="AV123" i="1"/>
  <c r="AV117" i="1"/>
  <c r="AV120" i="1" s="1"/>
  <c r="AV111" i="1"/>
  <c r="AV114" i="1" s="1"/>
  <c r="EJ77" i="1"/>
  <c r="EJ78" i="1" s="1"/>
  <c r="EJ123" i="1"/>
  <c r="EJ117" i="1"/>
  <c r="EJ120" i="1" s="1"/>
  <c r="EJ111" i="1"/>
  <c r="EJ114" i="1" s="1"/>
  <c r="FT77" i="1"/>
  <c r="FT78" i="1" s="1"/>
  <c r="FT123" i="1"/>
  <c r="FT117" i="1"/>
  <c r="FT120" i="1" s="1"/>
  <c r="FT111" i="1"/>
  <c r="FT114" i="1" s="1"/>
  <c r="BN123" i="1"/>
  <c r="BN77" i="1"/>
  <c r="BN78" i="1" s="1"/>
  <c r="BN117" i="1"/>
  <c r="BN120" i="1" s="1"/>
  <c r="BN111" i="1"/>
  <c r="BN114" i="1" s="1"/>
  <c r="AF77" i="1"/>
  <c r="AF78" i="1" s="1"/>
  <c r="AF123" i="1"/>
  <c r="AF117" i="1"/>
  <c r="AF120" i="1" s="1"/>
  <c r="AF111" i="1"/>
  <c r="AF114" i="1" s="1"/>
  <c r="DG77" i="1"/>
  <c r="DG78" i="1" s="1"/>
  <c r="DG123" i="1"/>
  <c r="DG117" i="1"/>
  <c r="DG120" i="1" s="1"/>
  <c r="DG111" i="1"/>
  <c r="DG114" i="1" s="1"/>
  <c r="EF77" i="1"/>
  <c r="EF78" i="1" s="1"/>
  <c r="EF117" i="1"/>
  <c r="EF120" i="1" s="1"/>
  <c r="EF123" i="1"/>
  <c r="EF111" i="1"/>
  <c r="EF114" i="1" s="1"/>
  <c r="CI77" i="1"/>
  <c r="CI78" i="1" s="1"/>
  <c r="CI123" i="1"/>
  <c r="CI117" i="1"/>
  <c r="CI120" i="1" s="1"/>
  <c r="CI111" i="1"/>
  <c r="CI114" i="1" s="1"/>
  <c r="FA123" i="1"/>
  <c r="FA77" i="1"/>
  <c r="FA78" i="1" s="1"/>
  <c r="FA111" i="1"/>
  <c r="FA114" i="1" s="1"/>
  <c r="FA117" i="1"/>
  <c r="FA120" i="1" s="1"/>
  <c r="FO77" i="1"/>
  <c r="FO78" i="1" s="1"/>
  <c r="FO123" i="1"/>
  <c r="FO117" i="1"/>
  <c r="FO120" i="1" s="1"/>
  <c r="FO111" i="1"/>
  <c r="FO114" i="1" s="1"/>
  <c r="CZ77" i="1"/>
  <c r="CZ78" i="1" s="1"/>
  <c r="CZ123" i="1"/>
  <c r="CZ117" i="1"/>
  <c r="CZ120" i="1" s="1"/>
  <c r="CZ111" i="1"/>
  <c r="CZ114" i="1" s="1"/>
  <c r="BE124" i="1"/>
  <c r="BE125" i="1" s="1"/>
  <c r="BE126" i="1" s="1"/>
  <c r="BE128" i="1" s="1"/>
  <c r="DA124" i="1"/>
  <c r="DA125" i="1" s="1"/>
  <c r="DA126" i="1" s="1"/>
  <c r="DA128" i="1" s="1"/>
  <c r="BW77" i="1"/>
  <c r="BW78" i="1" s="1"/>
  <c r="BW123" i="1"/>
  <c r="BW117" i="1"/>
  <c r="BW120" i="1" s="1"/>
  <c r="BW111" i="1"/>
  <c r="BW114" i="1" s="1"/>
  <c r="EG77" i="1"/>
  <c r="EG78" i="1" s="1"/>
  <c r="EG123" i="1"/>
  <c r="EG117" i="1"/>
  <c r="EG120" i="1" s="1"/>
  <c r="EG111" i="1"/>
  <c r="EG114" i="1" s="1"/>
  <c r="E77" i="1"/>
  <c r="E78" i="1" s="1"/>
  <c r="E123" i="1"/>
  <c r="E117" i="1"/>
  <c r="E120" i="1" s="1"/>
  <c r="E111" i="1"/>
  <c r="E114" i="1" s="1"/>
  <c r="T71" i="1"/>
  <c r="T77" i="1"/>
  <c r="T78" i="1" s="1"/>
  <c r="T123" i="1"/>
  <c r="T117" i="1"/>
  <c r="T120" i="1" s="1"/>
  <c r="T111" i="1"/>
  <c r="T114" i="1" s="1"/>
  <c r="AC77" i="1"/>
  <c r="AC78" i="1" s="1"/>
  <c r="AC123" i="1"/>
  <c r="AC117" i="1"/>
  <c r="AC120" i="1" s="1"/>
  <c r="AC111" i="1"/>
  <c r="AC114" i="1" s="1"/>
  <c r="AD123" i="1"/>
  <c r="AD77" i="1"/>
  <c r="AD78" i="1" s="1"/>
  <c r="AD117" i="1"/>
  <c r="AD120" i="1" s="1"/>
  <c r="AD111" i="1"/>
  <c r="AD114" i="1" s="1"/>
  <c r="D71" i="1"/>
  <c r="D77" i="1"/>
  <c r="D78" i="1" s="1"/>
  <c r="D117" i="1"/>
  <c r="D120" i="1" s="1"/>
  <c r="D123" i="1"/>
  <c r="D111" i="1"/>
  <c r="D114" i="1" s="1"/>
  <c r="ER77" i="1"/>
  <c r="ER78" i="1" s="1"/>
  <c r="ER117" i="1"/>
  <c r="ER120" i="1" s="1"/>
  <c r="ER123" i="1"/>
  <c r="ER111" i="1"/>
  <c r="ER114" i="1" s="1"/>
  <c r="DS77" i="1"/>
  <c r="DS78" i="1" s="1"/>
  <c r="DS123" i="1"/>
  <c r="DS117" i="1"/>
  <c r="DS120" i="1" s="1"/>
  <c r="DS111" i="1"/>
  <c r="DS114" i="1" s="1"/>
  <c r="FP77" i="1"/>
  <c r="FP78" i="1" s="1"/>
  <c r="FP117" i="1"/>
  <c r="FP120" i="1" s="1"/>
  <c r="FP123" i="1"/>
  <c r="FP111" i="1"/>
  <c r="FP114" i="1" s="1"/>
  <c r="CW77" i="1"/>
  <c r="CW78" i="1" s="1"/>
  <c r="CW117" i="1"/>
  <c r="CW120" i="1" s="1"/>
  <c r="CW111" i="1"/>
  <c r="CW114" i="1" s="1"/>
  <c r="CW123" i="1"/>
  <c r="DI124" i="1"/>
  <c r="DI125" i="1" s="1"/>
  <c r="DI126" i="1" s="1"/>
  <c r="DI128" i="1" s="1"/>
  <c r="CY124" i="1"/>
  <c r="CY125" i="1" s="1"/>
  <c r="CY126" i="1" s="1"/>
  <c r="CY128" i="1" s="1"/>
  <c r="J124" i="1"/>
  <c r="J125" i="1" s="1"/>
  <c r="J126" i="1" s="1"/>
  <c r="J128" i="1" s="1"/>
  <c r="BL77" i="1"/>
  <c r="BL78" i="1" s="1"/>
  <c r="BL123" i="1"/>
  <c r="BL117" i="1"/>
  <c r="BL120" i="1" s="1"/>
  <c r="BL111" i="1"/>
  <c r="BL114" i="1" s="1"/>
  <c r="Y124" i="1"/>
  <c r="Y125" i="1" s="1"/>
  <c r="Y126" i="1" s="1"/>
  <c r="Y128" i="1" s="1"/>
  <c r="ES77" i="1"/>
  <c r="ES78" i="1" s="1"/>
  <c r="ES123" i="1"/>
  <c r="ES117" i="1"/>
  <c r="ES120" i="1" s="1"/>
  <c r="ES111" i="1"/>
  <c r="ES114" i="1" s="1"/>
  <c r="EU77" i="1"/>
  <c r="EU78" i="1" s="1"/>
  <c r="EU123" i="1"/>
  <c r="EU117" i="1"/>
  <c r="EU120" i="1" s="1"/>
  <c r="EU111" i="1"/>
  <c r="EU114" i="1" s="1"/>
  <c r="S77" i="1"/>
  <c r="S78" i="1" s="1"/>
  <c r="S111" i="1"/>
  <c r="S114" i="1" s="1"/>
  <c r="S123" i="1"/>
  <c r="S117" i="1"/>
  <c r="S120" i="1" s="1"/>
  <c r="DJ123" i="1"/>
  <c r="DJ77" i="1"/>
  <c r="DJ78" i="1" s="1"/>
  <c r="DJ117" i="1"/>
  <c r="DJ120" i="1" s="1"/>
  <c r="DJ111" i="1"/>
  <c r="DJ114" i="1" s="1"/>
  <c r="BB71" i="1"/>
  <c r="BB123" i="1"/>
  <c r="BB77" i="1"/>
  <c r="BB78" i="1" s="1"/>
  <c r="BB117" i="1"/>
  <c r="BB120" i="1" s="1"/>
  <c r="BB111" i="1"/>
  <c r="BB114" i="1" s="1"/>
  <c r="AB77" i="1"/>
  <c r="AB78" i="1" s="1"/>
  <c r="AB117" i="1"/>
  <c r="AB120" i="1" s="1"/>
  <c r="AB123" i="1"/>
  <c r="AB111" i="1"/>
  <c r="AB114" i="1" s="1"/>
  <c r="FD77" i="1"/>
  <c r="FD78" i="1" s="1"/>
  <c r="FD117" i="1"/>
  <c r="FD120" i="1" s="1"/>
  <c r="FD123" i="1"/>
  <c r="FD111" i="1"/>
  <c r="FD114" i="1" s="1"/>
  <c r="DV123" i="1"/>
  <c r="DV77" i="1"/>
  <c r="DV78" i="1" s="1"/>
  <c r="DV117" i="1"/>
  <c r="DV120" i="1" s="1"/>
  <c r="DV111" i="1"/>
  <c r="DV114" i="1" s="1"/>
  <c r="FN123" i="1"/>
  <c r="FN77" i="1"/>
  <c r="FN78" i="1" s="1"/>
  <c r="FN117" i="1"/>
  <c r="FN120" i="1" s="1"/>
  <c r="FN111" i="1"/>
  <c r="FN114" i="1" s="1"/>
  <c r="FR124" i="1"/>
  <c r="FR125" i="1" s="1"/>
  <c r="FR126" i="1" s="1"/>
  <c r="FR128" i="1" s="1"/>
  <c r="BQ124" i="1"/>
  <c r="BQ125" i="1" s="1"/>
  <c r="BQ126" i="1" s="1"/>
  <c r="BQ128" i="1" s="1"/>
  <c r="G124" i="1"/>
  <c r="G125" i="1" s="1"/>
  <c r="G126" i="1" s="1"/>
  <c r="G128" i="1" s="1"/>
  <c r="EV77" i="1"/>
  <c r="EV78" i="1" s="1"/>
  <c r="EV123" i="1"/>
  <c r="EV117" i="1"/>
  <c r="EV120" i="1" s="1"/>
  <c r="EV111" i="1"/>
  <c r="EV114" i="1" s="1"/>
  <c r="FB123" i="1"/>
  <c r="FB77" i="1"/>
  <c r="FB78" i="1" s="1"/>
  <c r="FB117" i="1"/>
  <c r="FB120" i="1" s="1"/>
  <c r="FB111" i="1"/>
  <c r="FB114" i="1" s="1"/>
  <c r="U77" i="1"/>
  <c r="U78" i="1" s="1"/>
  <c r="U123" i="1"/>
  <c r="U111" i="1"/>
  <c r="U114" i="1" s="1"/>
  <c r="U117" i="1"/>
  <c r="U120" i="1" s="1"/>
  <c r="AW124" i="1"/>
  <c r="AW125" i="1" s="1"/>
  <c r="AW126" i="1" s="1"/>
  <c r="AW128" i="1" s="1"/>
  <c r="FG77" i="1"/>
  <c r="FG78" i="1" s="1"/>
  <c r="FG123" i="1"/>
  <c r="FG111" i="1"/>
  <c r="FG114" i="1" s="1"/>
  <c r="FG117" i="1"/>
  <c r="FG120" i="1" s="1"/>
  <c r="AR77" i="1"/>
  <c r="AR78" i="1" s="1"/>
  <c r="AR123" i="1"/>
  <c r="AR117" i="1"/>
  <c r="AR120" i="1" s="1"/>
  <c r="AR111" i="1"/>
  <c r="AR114" i="1" s="1"/>
  <c r="EH123" i="1"/>
  <c r="EH77" i="1"/>
  <c r="EH78" i="1" s="1"/>
  <c r="EH117" i="1"/>
  <c r="EH120" i="1" s="1"/>
  <c r="EH111" i="1"/>
  <c r="EH114" i="1" s="1"/>
  <c r="BZ123" i="1"/>
  <c r="BZ77" i="1"/>
  <c r="BZ78" i="1" s="1"/>
  <c r="BZ117" i="1"/>
  <c r="BZ120" i="1" s="1"/>
  <c r="BZ111" i="1"/>
  <c r="BZ114" i="1" s="1"/>
  <c r="AZ77" i="1"/>
  <c r="AZ78" i="1" s="1"/>
  <c r="AZ117" i="1"/>
  <c r="AZ120" i="1" s="1"/>
  <c r="AZ123" i="1"/>
  <c r="AZ111" i="1"/>
  <c r="AZ114" i="1" s="1"/>
  <c r="CN71" i="1"/>
  <c r="CN77" i="1"/>
  <c r="CN78" i="1" s="1"/>
  <c r="CN123" i="1"/>
  <c r="CN117" i="1"/>
  <c r="CN120" i="1" s="1"/>
  <c r="CN111" i="1"/>
  <c r="CN114" i="1" s="1"/>
  <c r="W123" i="1"/>
  <c r="W77" i="1"/>
  <c r="W78" i="1" s="1"/>
  <c r="W117" i="1"/>
  <c r="W120" i="1" s="1"/>
  <c r="W111" i="1"/>
  <c r="W114" i="1" s="1"/>
  <c r="AK124" i="1"/>
  <c r="AK125" i="1" s="1"/>
  <c r="AK126" i="1" s="1"/>
  <c r="AK128" i="1" s="1"/>
  <c r="FE124" i="1"/>
  <c r="FE125" i="1" s="1"/>
  <c r="FE126" i="1" s="1"/>
  <c r="FE128" i="1" s="1"/>
  <c r="DM124" i="1"/>
  <c r="DM125" i="1" s="1"/>
  <c r="DM126" i="1" s="1"/>
  <c r="DM128" i="1" s="1"/>
  <c r="CD124" i="1"/>
  <c r="CD125" i="1" s="1"/>
  <c r="CD126" i="1" s="1"/>
  <c r="CD128" i="1" s="1"/>
  <c r="AH124" i="1"/>
  <c r="AH125" i="1" s="1"/>
  <c r="AH126" i="1" s="1"/>
  <c r="AH128" i="1" s="1"/>
  <c r="DX77" i="1"/>
  <c r="DX78" i="1" s="1"/>
  <c r="DX123" i="1"/>
  <c r="DX117" i="1"/>
  <c r="DX120" i="1" s="1"/>
  <c r="DX111" i="1"/>
  <c r="DX114" i="1" s="1"/>
  <c r="BG123" i="1"/>
  <c r="BG77" i="1"/>
  <c r="BG78" i="1" s="1"/>
  <c r="BG117" i="1"/>
  <c r="BG120" i="1" s="1"/>
  <c r="BG111" i="1"/>
  <c r="BG114" i="1" s="1"/>
  <c r="FI77" i="1"/>
  <c r="FI78" i="1" s="1"/>
  <c r="FI123" i="1"/>
  <c r="FI111" i="1"/>
  <c r="FI114" i="1" s="1"/>
  <c r="FI117" i="1"/>
  <c r="FI120" i="1" s="1"/>
  <c r="Z123" i="1"/>
  <c r="Z77" i="1"/>
  <c r="Z78" i="1" s="1"/>
  <c r="Z117" i="1"/>
  <c r="Z120" i="1" s="1"/>
  <c r="Z111" i="1"/>
  <c r="Z114" i="1" s="1"/>
  <c r="EP123" i="1"/>
  <c r="EP77" i="1"/>
  <c r="EP78" i="1" s="1"/>
  <c r="EP117" i="1"/>
  <c r="EP120" i="1" s="1"/>
  <c r="EP111" i="1"/>
  <c r="EP114" i="1" s="1"/>
  <c r="AO77" i="1"/>
  <c r="AO78" i="1" s="1"/>
  <c r="AO123" i="1"/>
  <c r="AO117" i="1"/>
  <c r="AO120" i="1" s="1"/>
  <c r="AO111" i="1"/>
  <c r="AO114" i="1" s="1"/>
  <c r="BD77" i="1"/>
  <c r="BD78" i="1" s="1"/>
  <c r="BD123" i="1"/>
  <c r="BD117" i="1"/>
  <c r="BD120" i="1" s="1"/>
  <c r="BD111" i="1"/>
  <c r="BD114" i="1" s="1"/>
  <c r="BP77" i="1"/>
  <c r="BP78" i="1" s="1"/>
  <c r="BP123" i="1"/>
  <c r="BP117" i="1"/>
  <c r="BP120" i="1" s="1"/>
  <c r="BP111" i="1"/>
  <c r="BP114" i="1" s="1"/>
  <c r="CX123" i="1"/>
  <c r="CX77" i="1"/>
  <c r="CX78" i="1" s="1"/>
  <c r="CX117" i="1"/>
  <c r="CX120" i="1" s="1"/>
  <c r="CX111" i="1"/>
  <c r="CX114" i="1" s="1"/>
  <c r="CK77" i="1"/>
  <c r="CK78" i="1" s="1"/>
  <c r="CK123" i="1"/>
  <c r="CK111" i="1"/>
  <c r="CK114" i="1" s="1"/>
  <c r="CK117" i="1"/>
  <c r="CK120" i="1" s="1"/>
  <c r="FK123" i="1"/>
  <c r="FK77" i="1"/>
  <c r="FK78" i="1" s="1"/>
  <c r="FK117" i="1"/>
  <c r="FK120" i="1" s="1"/>
  <c r="FK111" i="1"/>
  <c r="FK114" i="1" s="1"/>
  <c r="ET124" i="1"/>
  <c r="ET125" i="1" s="1"/>
  <c r="ET126" i="1" s="1"/>
  <c r="ET128" i="1" s="1"/>
  <c r="ED126" i="1"/>
  <c r="ED128" i="1" s="1"/>
  <c r="DK124" i="1"/>
  <c r="DK125" i="1" s="1"/>
  <c r="DK126" i="1" s="1"/>
  <c r="DK128" i="1" s="1"/>
  <c r="DU77" i="1"/>
  <c r="DU78" i="1" s="1"/>
  <c r="DU123" i="1"/>
  <c r="DU111" i="1"/>
  <c r="DU114" i="1" s="1"/>
  <c r="DU117" i="1"/>
  <c r="DU120" i="1" s="1"/>
  <c r="BT77" i="1"/>
  <c r="BT78" i="1" s="1"/>
  <c r="BT123" i="1"/>
  <c r="BT111" i="1"/>
  <c r="BT114" i="1" s="1"/>
  <c r="BT117" i="1"/>
  <c r="BT120" i="1" s="1"/>
  <c r="BV123" i="1"/>
  <c r="BV77" i="1"/>
  <c r="BV78" i="1" s="1"/>
  <c r="BV117" i="1"/>
  <c r="BV120" i="1" s="1"/>
  <c r="BV111" i="1"/>
  <c r="BV114" i="1" s="1"/>
  <c r="CE123" i="1"/>
  <c r="CE77" i="1"/>
  <c r="CE78" i="1" s="1"/>
  <c r="CE117" i="1"/>
  <c r="CE120" i="1" s="1"/>
  <c r="CE111" i="1"/>
  <c r="CE114" i="1" s="1"/>
  <c r="BJ123" i="1"/>
  <c r="BJ77" i="1"/>
  <c r="BJ78" i="1" s="1"/>
  <c r="BJ117" i="1"/>
  <c r="BJ120" i="1" s="1"/>
  <c r="BJ111" i="1"/>
  <c r="BJ114" i="1" s="1"/>
  <c r="AE123" i="1"/>
  <c r="AE111" i="1"/>
  <c r="AE114" i="1" s="1"/>
  <c r="AE117" i="1"/>
  <c r="AE120" i="1" s="1"/>
  <c r="AE77" i="1"/>
  <c r="AE78" i="1" s="1"/>
  <c r="BA77" i="1"/>
  <c r="BA78" i="1" s="1"/>
  <c r="BA123" i="1"/>
  <c r="BA111" i="1"/>
  <c r="BA114" i="1" s="1"/>
  <c r="BA117" i="1"/>
  <c r="BA120" i="1" s="1"/>
  <c r="BM71" i="1"/>
  <c r="BM72" i="1" s="1"/>
  <c r="BM77" i="1"/>
  <c r="BM78" i="1" s="1"/>
  <c r="BM117" i="1"/>
  <c r="BM120" i="1" s="1"/>
  <c r="BM123" i="1"/>
  <c r="BM111" i="1"/>
  <c r="BM114" i="1" s="1"/>
  <c r="CB77" i="1"/>
  <c r="CB78" i="1" s="1"/>
  <c r="CB123" i="1"/>
  <c r="CB117" i="1"/>
  <c r="CB120" i="1" s="1"/>
  <c r="CB111" i="1"/>
  <c r="CB114" i="1" s="1"/>
  <c r="CH123" i="1"/>
  <c r="CH77" i="1"/>
  <c r="CH78" i="1" s="1"/>
  <c r="CH117" i="1"/>
  <c r="CH120" i="1" s="1"/>
  <c r="CH111" i="1"/>
  <c r="CH114" i="1" s="1"/>
  <c r="AJ77" i="1"/>
  <c r="AJ78" i="1" s="1"/>
  <c r="AJ123" i="1"/>
  <c r="AJ111" i="1"/>
  <c r="AJ114" i="1" s="1"/>
  <c r="AJ117" i="1"/>
  <c r="AJ120" i="1" s="1"/>
  <c r="V124" i="1"/>
  <c r="V125" i="1" s="1"/>
  <c r="V126" i="1" s="1"/>
  <c r="V128" i="1" s="1"/>
  <c r="DN126" i="1"/>
  <c r="DN128" i="1" s="1"/>
  <c r="BO124" i="1"/>
  <c r="BO125" i="1" s="1"/>
  <c r="BO126" i="1" s="1"/>
  <c r="BO128" i="1" s="1"/>
  <c r="Q124" i="1"/>
  <c r="Q125" i="1"/>
  <c r="Q126" i="1" s="1"/>
  <c r="Q128" i="1" s="1"/>
  <c r="AL123" i="1"/>
  <c r="AL77" i="1"/>
  <c r="AL78" i="1" s="1"/>
  <c r="AL117" i="1"/>
  <c r="AL120" i="1" s="1"/>
  <c r="AL111" i="1"/>
  <c r="AL114" i="1" s="1"/>
  <c r="FH77" i="1"/>
  <c r="FH78" i="1" s="1"/>
  <c r="FH123" i="1"/>
  <c r="FH117" i="1"/>
  <c r="FH120" i="1" s="1"/>
  <c r="FH111" i="1"/>
  <c r="FH114" i="1" s="1"/>
  <c r="DF123" i="1"/>
  <c r="DF77" i="1"/>
  <c r="DF78" i="1" s="1"/>
  <c r="DF117" i="1"/>
  <c r="DF120" i="1" s="1"/>
  <c r="DF111" i="1"/>
  <c r="DF114" i="1" s="1"/>
  <c r="DZ77" i="1"/>
  <c r="DZ78" i="1" s="1"/>
  <c r="DZ123" i="1"/>
  <c r="DZ111" i="1"/>
  <c r="DZ114" i="1" s="1"/>
  <c r="DZ117" i="1"/>
  <c r="DZ120" i="1" s="1"/>
  <c r="CQ123" i="1"/>
  <c r="CQ77" i="1"/>
  <c r="CQ78" i="1" s="1"/>
  <c r="CQ117" i="1"/>
  <c r="CQ120" i="1" s="1"/>
  <c r="CQ111" i="1"/>
  <c r="CQ114" i="1" s="1"/>
  <c r="FS77" i="1"/>
  <c r="FS78" i="1" s="1"/>
  <c r="FS123" i="1"/>
  <c r="FS117" i="1"/>
  <c r="FS120" i="1" s="1"/>
  <c r="FS111" i="1"/>
  <c r="FS114" i="1" s="1"/>
  <c r="AQ123" i="1"/>
  <c r="AQ77" i="1"/>
  <c r="AQ78" i="1" s="1"/>
  <c r="AQ117" i="1"/>
  <c r="AQ120" i="1" s="1"/>
  <c r="AQ111" i="1"/>
  <c r="AQ114" i="1" s="1"/>
  <c r="BC77" i="1"/>
  <c r="BC78" i="1" s="1"/>
  <c r="BC123" i="1"/>
  <c r="BC111" i="1"/>
  <c r="BC114" i="1" s="1"/>
  <c r="BC117" i="1"/>
  <c r="BC120" i="1" s="1"/>
  <c r="BY77" i="1"/>
  <c r="BY78" i="1" s="1"/>
  <c r="BY123" i="1"/>
  <c r="BY117" i="1"/>
  <c r="BY120" i="1" s="1"/>
  <c r="BY111" i="1"/>
  <c r="BY114" i="1" s="1"/>
  <c r="N123" i="1"/>
  <c r="N77" i="1"/>
  <c r="N78" i="1" s="1"/>
  <c r="N117" i="1"/>
  <c r="N120" i="1" s="1"/>
  <c r="N111" i="1"/>
  <c r="N114" i="1" s="1"/>
  <c r="FX77" i="1"/>
  <c r="FX78" i="1" s="1"/>
  <c r="FX123" i="1"/>
  <c r="FX111" i="1"/>
  <c r="FX114" i="1" s="1"/>
  <c r="FX117" i="1"/>
  <c r="FX120" i="1" s="1"/>
  <c r="Y72" i="1"/>
  <c r="V72" i="1"/>
  <c r="FR72" i="1"/>
  <c r="AH72" i="1"/>
  <c r="M71" i="1"/>
  <c r="EE72" i="1"/>
  <c r="AW72" i="1"/>
  <c r="FI71" i="1"/>
  <c r="E71" i="1"/>
  <c r="AD71" i="1"/>
  <c r="FA71" i="1"/>
  <c r="S71" i="1"/>
  <c r="U71" i="1"/>
  <c r="FG71" i="1"/>
  <c r="BY71" i="1"/>
  <c r="CB71" i="1"/>
  <c r="AF71" i="1"/>
  <c r="BP71" i="1"/>
  <c r="DU71" i="1"/>
  <c r="AE71" i="1"/>
  <c r="BC71" i="1"/>
  <c r="DG71" i="1"/>
  <c r="FS71" i="1"/>
  <c r="AC71" i="1"/>
  <c r="CX71" i="1"/>
  <c r="FO71" i="1"/>
  <c r="CZ71" i="1"/>
  <c r="O71" i="1"/>
  <c r="EX71" i="1"/>
  <c r="BH71" i="1"/>
  <c r="CE71" i="1"/>
  <c r="DP71" i="1"/>
  <c r="EJ71" i="1"/>
  <c r="BK71" i="1"/>
  <c r="EP71" i="1"/>
  <c r="N71" i="1"/>
  <c r="FX71" i="1"/>
  <c r="EH71" i="1"/>
  <c r="AL71" i="1"/>
  <c r="CJ71" i="1"/>
  <c r="CF71" i="1"/>
  <c r="F71" i="1"/>
  <c r="DO71" i="1"/>
  <c r="FD71" i="1"/>
  <c r="EQ71" i="1"/>
  <c r="ES71" i="1"/>
  <c r="BN71" i="1"/>
  <c r="DZ71" i="1"/>
  <c r="BJ71" i="1"/>
  <c r="AO71" i="1"/>
  <c r="EC71" i="1"/>
  <c r="BD71" i="1"/>
  <c r="CT71" i="1"/>
  <c r="FP71" i="1"/>
  <c r="K71" i="1"/>
  <c r="AA71" i="1"/>
  <c r="AI71" i="1"/>
  <c r="DX71" i="1"/>
  <c r="FB71" i="1"/>
  <c r="AM71" i="1"/>
  <c r="EB71" i="1"/>
  <c r="AZ71" i="1"/>
  <c r="CW71" i="1"/>
  <c r="AR71" i="1"/>
  <c r="BX71" i="1"/>
  <c r="CR71" i="1"/>
  <c r="CQ71" i="1"/>
  <c r="AY71" i="1"/>
  <c r="EN71" i="1"/>
  <c r="EM71" i="1"/>
  <c r="EY71" i="1"/>
  <c r="FN71" i="1"/>
  <c r="AN71" i="1"/>
  <c r="FW71" i="1"/>
  <c r="BG71" i="1"/>
  <c r="AP71" i="1"/>
  <c r="BA71" i="1"/>
  <c r="EO71" i="1"/>
  <c r="DV71" i="1"/>
  <c r="EV71" i="1"/>
  <c r="BZ71" i="1"/>
  <c r="R71" i="1"/>
  <c r="FJ71" i="1"/>
  <c r="EF71" i="1"/>
  <c r="L71" i="1"/>
  <c r="X71" i="1"/>
  <c r="W71" i="1"/>
  <c r="DL71" i="1"/>
  <c r="AV71" i="1"/>
  <c r="BT71" i="1"/>
  <c r="H71" i="1"/>
  <c r="BV71" i="1"/>
  <c r="EU71" i="1"/>
  <c r="DE71" i="1"/>
  <c r="AQ71" i="1"/>
  <c r="CI71" i="1"/>
  <c r="CS71" i="1"/>
  <c r="DD71" i="1"/>
  <c r="EL71" i="1"/>
  <c r="EZ71" i="1"/>
  <c r="FL71" i="1"/>
  <c r="FK71" i="1"/>
  <c r="DT71" i="1"/>
  <c r="BW71" i="1"/>
  <c r="FH71" i="1"/>
  <c r="FT71" i="1"/>
  <c r="DF71" i="1"/>
  <c r="DH71" i="1"/>
  <c r="DJ71" i="1"/>
  <c r="AX71" i="1"/>
  <c r="ER71" i="1"/>
  <c r="CK71" i="1"/>
  <c r="AU71" i="1"/>
  <c r="CV71" i="1"/>
  <c r="Z71" i="1"/>
  <c r="DQ71" i="1"/>
  <c r="DC71" i="1"/>
  <c r="FM71" i="1"/>
  <c r="CH71" i="1"/>
  <c r="P71" i="1"/>
  <c r="AJ71" i="1"/>
  <c r="BL71" i="1"/>
  <c r="EG71" i="1"/>
  <c r="CG71" i="1"/>
  <c r="BS71" i="1"/>
  <c r="CU71" i="1"/>
  <c r="FV71" i="1"/>
  <c r="AB71" i="1"/>
  <c r="DR71" i="1"/>
  <c r="DS71" i="1"/>
  <c r="CP72" i="1"/>
  <c r="CD72" i="1"/>
  <c r="CO72" i="1"/>
  <c r="EW72" i="1"/>
  <c r="DK72" i="1"/>
  <c r="FE72" i="1"/>
  <c r="CA72" i="1"/>
  <c r="Q72" i="1"/>
  <c r="BO72" i="1"/>
  <c r="CM72" i="1"/>
  <c r="CY72" i="1"/>
  <c r="CC72" i="1"/>
  <c r="BQ72" i="1"/>
  <c r="DY72" i="1"/>
  <c r="AS72" i="1"/>
  <c r="BE72" i="1"/>
  <c r="EI72" i="1"/>
  <c r="FZ66" i="1"/>
  <c r="GB66" i="1" s="1"/>
  <c r="C71" i="1"/>
  <c r="EK72" i="1"/>
  <c r="AG72" i="1"/>
  <c r="FU72" i="1"/>
  <c r="DA72" i="1"/>
  <c r="G72" i="1"/>
  <c r="DW72" i="1"/>
  <c r="DM72" i="1"/>
  <c r="I72" i="1"/>
  <c r="CY130" i="1" l="1"/>
  <c r="CY131" i="1"/>
  <c r="DA130" i="1"/>
  <c r="DA131" i="1"/>
  <c r="CM130" i="1"/>
  <c r="CM131" i="1"/>
  <c r="CA130" i="1"/>
  <c r="CA131" i="1" s="1"/>
  <c r="DB130" i="1"/>
  <c r="DB131" i="1"/>
  <c r="FU130" i="1"/>
  <c r="FU131" i="1"/>
  <c r="EK130" i="1"/>
  <c r="EK131" i="1" s="1"/>
  <c r="AW130" i="1"/>
  <c r="AW131" i="1"/>
  <c r="DI130" i="1"/>
  <c r="DI131" i="1"/>
  <c r="BE130" i="1"/>
  <c r="BE131" i="1"/>
  <c r="FF130" i="1"/>
  <c r="FF131" i="1"/>
  <c r="CL130" i="1"/>
  <c r="CL131" i="1"/>
  <c r="FC130" i="1"/>
  <c r="FC131" i="1" s="1"/>
  <c r="DY130" i="1"/>
  <c r="DY131" i="1" s="1"/>
  <c r="Q130" i="1"/>
  <c r="Q131" i="1"/>
  <c r="G130" i="1"/>
  <c r="G131" i="1"/>
  <c r="FQ130" i="1"/>
  <c r="FQ131" i="1"/>
  <c r="CC130" i="1"/>
  <c r="CC131" i="1"/>
  <c r="AH130" i="1"/>
  <c r="AH131" i="1" s="1"/>
  <c r="BQ130" i="1"/>
  <c r="BQ131" i="1"/>
  <c r="AG130" i="1"/>
  <c r="AG131" i="1" s="1"/>
  <c r="EI130" i="1"/>
  <c r="EI131" i="1"/>
  <c r="BO130" i="1"/>
  <c r="BO131" i="1"/>
  <c r="DK130" i="1"/>
  <c r="DK131" i="1"/>
  <c r="CD130" i="1"/>
  <c r="CD131" i="1" s="1"/>
  <c r="FR130" i="1"/>
  <c r="FR131" i="1" s="1"/>
  <c r="BU130" i="1"/>
  <c r="BU131" i="1" s="1"/>
  <c r="DN130" i="1"/>
  <c r="DN131" i="1" s="1"/>
  <c r="ED130" i="1"/>
  <c r="ED131" i="1"/>
  <c r="DM130" i="1"/>
  <c r="DM131" i="1"/>
  <c r="BR130" i="1"/>
  <c r="BR131" i="1" s="1"/>
  <c r="J130" i="1"/>
  <c r="J131" i="1"/>
  <c r="BI130" i="1"/>
  <c r="BI131" i="1"/>
  <c r="V130" i="1"/>
  <c r="V131" i="1" s="1"/>
  <c r="ET130" i="1"/>
  <c r="ET131" i="1"/>
  <c r="FE130" i="1"/>
  <c r="FE131" i="1" s="1"/>
  <c r="Y130" i="1"/>
  <c r="Y131" i="1" s="1"/>
  <c r="BF130" i="1"/>
  <c r="BF131" i="1" s="1"/>
  <c r="AK130" i="1"/>
  <c r="AK131" i="1" s="1"/>
  <c r="AS130" i="1"/>
  <c r="AS131" i="1" s="1"/>
  <c r="I130" i="1"/>
  <c r="I131" i="1"/>
  <c r="CO130" i="1"/>
  <c r="CO131" i="1"/>
  <c r="EE130" i="1"/>
  <c r="EE131" i="1" s="1"/>
  <c r="AT130" i="1"/>
  <c r="AT131" i="1" s="1"/>
  <c r="EW130" i="1"/>
  <c r="EW131" i="1"/>
  <c r="DW130" i="1"/>
  <c r="DW131" i="1" s="1"/>
  <c r="CP130" i="1"/>
  <c r="CP131" i="1" s="1"/>
  <c r="T72" i="1"/>
  <c r="D72" i="1"/>
  <c r="BB72" i="1"/>
  <c r="CN72" i="1"/>
  <c r="FZ120" i="1"/>
  <c r="GB120" i="1" s="1"/>
  <c r="FZ114" i="1"/>
  <c r="GB114" i="1" s="1"/>
  <c r="C125" i="1"/>
  <c r="C126" i="1" s="1"/>
  <c r="C124" i="1"/>
  <c r="CG124" i="1"/>
  <c r="CG125" i="1" s="1"/>
  <c r="CG126" i="1" s="1"/>
  <c r="CG128" i="1" s="1"/>
  <c r="Z124" i="1"/>
  <c r="Z125" i="1" s="1"/>
  <c r="Z126" i="1" s="1"/>
  <c r="Z128" i="1" s="1"/>
  <c r="DH124" i="1"/>
  <c r="DH125" i="1" s="1"/>
  <c r="DH126" i="1" s="1"/>
  <c r="DH128" i="1" s="1"/>
  <c r="DD124" i="1"/>
  <c r="DD125" i="1" s="1"/>
  <c r="DD126" i="1" s="1"/>
  <c r="DD128" i="1" s="1"/>
  <c r="EU124" i="1"/>
  <c r="EU125" i="1" s="1"/>
  <c r="EU126" i="1" s="1"/>
  <c r="EU128" i="1" s="1"/>
  <c r="L124" i="1"/>
  <c r="L125" i="1" s="1"/>
  <c r="L126" i="1" s="1"/>
  <c r="L128" i="1" s="1"/>
  <c r="AN124" i="1"/>
  <c r="AN125" i="1" s="1"/>
  <c r="AN126" i="1" s="1"/>
  <c r="AN128" i="1" s="1"/>
  <c r="AM124" i="1"/>
  <c r="AM125" i="1" s="1"/>
  <c r="AM126" i="1" s="1"/>
  <c r="AM128" i="1" s="1"/>
  <c r="DZ124" i="1"/>
  <c r="DZ125" i="1" s="1"/>
  <c r="DZ126" i="1" s="1"/>
  <c r="DZ128" i="1" s="1"/>
  <c r="CE124" i="1"/>
  <c r="CE125" i="1" s="1"/>
  <c r="CE126" i="1" s="1"/>
  <c r="CE128" i="1" s="1"/>
  <c r="AC124" i="1"/>
  <c r="AC125" i="1" s="1"/>
  <c r="AC126" i="1" s="1"/>
  <c r="AC128" i="1" s="1"/>
  <c r="BC125" i="1"/>
  <c r="BC126" i="1" s="1"/>
  <c r="BC128" i="1" s="1"/>
  <c r="BC124" i="1"/>
  <c r="AF124" i="1"/>
  <c r="AF125" i="1" s="1"/>
  <c r="AF126" i="1" s="1"/>
  <c r="AF128" i="1" s="1"/>
  <c r="U124" i="1"/>
  <c r="U125" i="1" s="1"/>
  <c r="U126" i="1" s="1"/>
  <c r="U128" i="1" s="1"/>
  <c r="EG124" i="1"/>
  <c r="EG125" i="1" s="1"/>
  <c r="EG126" i="1" s="1"/>
  <c r="EG128" i="1" s="1"/>
  <c r="CV124" i="1"/>
  <c r="CV125" i="1" s="1"/>
  <c r="CV126" i="1" s="1"/>
  <c r="CV128" i="1" s="1"/>
  <c r="DF124" i="1"/>
  <c r="DF125" i="1"/>
  <c r="DF126" i="1" s="1"/>
  <c r="DF128" i="1" s="1"/>
  <c r="BV124" i="1"/>
  <c r="BV125" i="1" s="1"/>
  <c r="BV126" i="1" s="1"/>
  <c r="BV128" i="1" s="1"/>
  <c r="FN124" i="1"/>
  <c r="FN125" i="1"/>
  <c r="FN126" i="1" s="1"/>
  <c r="FN128" i="1" s="1"/>
  <c r="FB124" i="1"/>
  <c r="FB125" i="1" s="1"/>
  <c r="FB126" i="1" s="1"/>
  <c r="FB128" i="1" s="1"/>
  <c r="BN124" i="1"/>
  <c r="BN125" i="1" s="1"/>
  <c r="BN126" i="1" s="1"/>
  <c r="BN128" i="1" s="1"/>
  <c r="AE124" i="1"/>
  <c r="AE125" i="1" s="1"/>
  <c r="AE126" i="1" s="1"/>
  <c r="AE128" i="1" s="1"/>
  <c r="BL124" i="1"/>
  <c r="BL125" i="1" s="1"/>
  <c r="BL126" i="1" s="1"/>
  <c r="BL128" i="1" s="1"/>
  <c r="FT124" i="1"/>
  <c r="FT125" i="1" s="1"/>
  <c r="FT126" i="1" s="1"/>
  <c r="FT128" i="1" s="1"/>
  <c r="H124" i="1"/>
  <c r="H125" i="1" s="1"/>
  <c r="H126" i="1" s="1"/>
  <c r="H128" i="1" s="1"/>
  <c r="EF124" i="1"/>
  <c r="EF125" i="1" s="1"/>
  <c r="EF126" i="1" s="1"/>
  <c r="EF128" i="1" s="1"/>
  <c r="DV124" i="1"/>
  <c r="DV125" i="1" s="1"/>
  <c r="DV126" i="1" s="1"/>
  <c r="DV128" i="1" s="1"/>
  <c r="EY124" i="1"/>
  <c r="EY125" i="1" s="1"/>
  <c r="EY126" i="1" s="1"/>
  <c r="EY128" i="1" s="1"/>
  <c r="DX124" i="1"/>
  <c r="DX125" i="1" s="1"/>
  <c r="DX126" i="1" s="1"/>
  <c r="DX128" i="1" s="1"/>
  <c r="ES124" i="1"/>
  <c r="ES125" i="1" s="1"/>
  <c r="ES126" i="1" s="1"/>
  <c r="ES128" i="1" s="1"/>
  <c r="FX124" i="1"/>
  <c r="FX125" i="1" s="1"/>
  <c r="FX126" i="1" s="1"/>
  <c r="FX128" i="1" s="1"/>
  <c r="BH124" i="1"/>
  <c r="BH125" i="1" s="1"/>
  <c r="BH126" i="1" s="1"/>
  <c r="BH128" i="1" s="1"/>
  <c r="D124" i="1"/>
  <c r="D125" i="1"/>
  <c r="D126" i="1" s="1"/>
  <c r="D128" i="1" s="1"/>
  <c r="EA126" i="1"/>
  <c r="EA128" i="1" s="1"/>
  <c r="BT124" i="1"/>
  <c r="BT125" i="1" s="1"/>
  <c r="BT126" i="1" s="1"/>
  <c r="BT128" i="1" s="1"/>
  <c r="FJ124" i="1"/>
  <c r="FJ125" i="1" s="1"/>
  <c r="FJ126" i="1" s="1"/>
  <c r="FJ128" i="1" s="1"/>
  <c r="EO124" i="1"/>
  <c r="EO125" i="1" s="1"/>
  <c r="EO126" i="1" s="1"/>
  <c r="EO128" i="1" s="1"/>
  <c r="EM124" i="1"/>
  <c r="EM125" i="1" s="1"/>
  <c r="EM126" i="1" s="1"/>
  <c r="EM128" i="1" s="1"/>
  <c r="AI124" i="1"/>
  <c r="AI125" i="1" s="1"/>
  <c r="AI126" i="1" s="1"/>
  <c r="AI128" i="1" s="1"/>
  <c r="EQ124" i="1"/>
  <c r="EQ125" i="1" s="1"/>
  <c r="EQ126" i="1" s="1"/>
  <c r="EQ128" i="1" s="1"/>
  <c r="N125" i="1"/>
  <c r="N126" i="1" s="1"/>
  <c r="N128" i="1" s="1"/>
  <c r="N124" i="1"/>
  <c r="S124" i="1"/>
  <c r="S125" i="1" s="1"/>
  <c r="S126" i="1" s="1"/>
  <c r="S128" i="1" s="1"/>
  <c r="T124" i="1"/>
  <c r="T125" i="1" s="1"/>
  <c r="T126" i="1" s="1"/>
  <c r="T128" i="1" s="1"/>
  <c r="AU124" i="1"/>
  <c r="AU125" i="1" s="1"/>
  <c r="AU126" i="1" s="1"/>
  <c r="AU128" i="1" s="1"/>
  <c r="FH124" i="1"/>
  <c r="FH125" i="1" s="1"/>
  <c r="FH126" i="1" s="1"/>
  <c r="FH128" i="1" s="1"/>
  <c r="AV124" i="1"/>
  <c r="AV125" i="1" s="1"/>
  <c r="AV126" i="1" s="1"/>
  <c r="AV128" i="1" s="1"/>
  <c r="BA124" i="1"/>
  <c r="BA125" i="1"/>
  <c r="BA126" i="1" s="1"/>
  <c r="BA128" i="1" s="1"/>
  <c r="EN124" i="1"/>
  <c r="EN125" i="1" s="1"/>
  <c r="EN126" i="1" s="1"/>
  <c r="EN128" i="1" s="1"/>
  <c r="AA125" i="1"/>
  <c r="AA126" i="1" s="1"/>
  <c r="AA128" i="1" s="1"/>
  <c r="AA124" i="1"/>
  <c r="FD124" i="1"/>
  <c r="FD125" i="1" s="1"/>
  <c r="FD126" i="1" s="1"/>
  <c r="FD128" i="1" s="1"/>
  <c r="AD124" i="1"/>
  <c r="AD125" i="1" s="1"/>
  <c r="AD126" i="1" s="1"/>
  <c r="AD128" i="1" s="1"/>
  <c r="BB125" i="1"/>
  <c r="BB126" i="1" s="1"/>
  <c r="BB128" i="1" s="1"/>
  <c r="BB124" i="1"/>
  <c r="BW124" i="1"/>
  <c r="BW125" i="1" s="1"/>
  <c r="BW126" i="1" s="1"/>
  <c r="BW128" i="1" s="1"/>
  <c r="CS124" i="1"/>
  <c r="CS125" i="1" s="1"/>
  <c r="CS126" i="1" s="1"/>
  <c r="CS128" i="1" s="1"/>
  <c r="AP125" i="1"/>
  <c r="AP126" i="1" s="1"/>
  <c r="AP128" i="1" s="1"/>
  <c r="AP124" i="1"/>
  <c r="AR124" i="1"/>
  <c r="AR125" i="1"/>
  <c r="AR126" i="1" s="1"/>
  <c r="AR128" i="1" s="1"/>
  <c r="K124" i="1"/>
  <c r="K125" i="1" s="1"/>
  <c r="K126" i="1" s="1"/>
  <c r="K128" i="1" s="1"/>
  <c r="DO124" i="1"/>
  <c r="DO125" i="1" s="1"/>
  <c r="DO126" i="1" s="1"/>
  <c r="DO128" i="1" s="1"/>
  <c r="EP124" i="1"/>
  <c r="EP125" i="1" s="1"/>
  <c r="EP126" i="1" s="1"/>
  <c r="EP128" i="1" s="1"/>
  <c r="EX124" i="1"/>
  <c r="EX125" i="1" s="1"/>
  <c r="EX126" i="1" s="1"/>
  <c r="EX128" i="1" s="1"/>
  <c r="FA124" i="1"/>
  <c r="FA125" i="1" s="1"/>
  <c r="FA126" i="1" s="1"/>
  <c r="FA128" i="1" s="1"/>
  <c r="BM124" i="1"/>
  <c r="BM125" i="1" s="1"/>
  <c r="BM126" i="1" s="1"/>
  <c r="BM128" i="1" s="1"/>
  <c r="CN125" i="1"/>
  <c r="CN126" i="1" s="1"/>
  <c r="CN128" i="1" s="1"/>
  <c r="CN124" i="1"/>
  <c r="DS124" i="1"/>
  <c r="DS125" i="1" s="1"/>
  <c r="DS126" i="1" s="1"/>
  <c r="DS128" i="1" s="1"/>
  <c r="AJ124" i="1"/>
  <c r="AJ125" i="1" s="1"/>
  <c r="AJ126" i="1" s="1"/>
  <c r="AJ128" i="1" s="1"/>
  <c r="DT124" i="1"/>
  <c r="DT125" i="1" s="1"/>
  <c r="DT126" i="1" s="1"/>
  <c r="DT128" i="1" s="1"/>
  <c r="BG124" i="1"/>
  <c r="BG125" i="1" s="1"/>
  <c r="BG126" i="1" s="1"/>
  <c r="BG128" i="1" s="1"/>
  <c r="FP124" i="1"/>
  <c r="FP125" i="1" s="1"/>
  <c r="FP126" i="1" s="1"/>
  <c r="FP128" i="1" s="1"/>
  <c r="F125" i="1"/>
  <c r="F126" i="1" s="1"/>
  <c r="F128" i="1" s="1"/>
  <c r="F124" i="1"/>
  <c r="BK125" i="1"/>
  <c r="BK126" i="1" s="1"/>
  <c r="BK128" i="1" s="1"/>
  <c r="BK124" i="1"/>
  <c r="O125" i="1"/>
  <c r="O126" i="1" s="1"/>
  <c r="O128" i="1" s="1"/>
  <c r="O124" i="1"/>
  <c r="CB124" i="1"/>
  <c r="CB125" i="1"/>
  <c r="CB126" i="1" s="1"/>
  <c r="CB128" i="1" s="1"/>
  <c r="FI124" i="1"/>
  <c r="FI125" i="1" s="1"/>
  <c r="FI126" i="1" s="1"/>
  <c r="FI128" i="1" s="1"/>
  <c r="DR124" i="1"/>
  <c r="DR125" i="1" s="1"/>
  <c r="DR126" i="1" s="1"/>
  <c r="DR128" i="1" s="1"/>
  <c r="P124" i="1"/>
  <c r="P125" i="1" s="1"/>
  <c r="P126" i="1" s="1"/>
  <c r="P128" i="1" s="1"/>
  <c r="CK124" i="1"/>
  <c r="CK125" i="1" s="1"/>
  <c r="CK126" i="1" s="1"/>
  <c r="CK128" i="1" s="1"/>
  <c r="R124" i="1"/>
  <c r="R125" i="1" s="1"/>
  <c r="R126" i="1" s="1"/>
  <c r="R128" i="1" s="1"/>
  <c r="FW124" i="1"/>
  <c r="FW125" i="1" s="1"/>
  <c r="FW126" i="1" s="1"/>
  <c r="FW128" i="1" s="1"/>
  <c r="CT124" i="1"/>
  <c r="CT125" i="1" s="1"/>
  <c r="CT126" i="1" s="1"/>
  <c r="CT128" i="1" s="1"/>
  <c r="CF124" i="1"/>
  <c r="CF125" i="1" s="1"/>
  <c r="CF126" i="1" s="1"/>
  <c r="CF128" i="1" s="1"/>
  <c r="FS124" i="1"/>
  <c r="FS125" i="1" s="1"/>
  <c r="FS126" i="1" s="1"/>
  <c r="FS128" i="1" s="1"/>
  <c r="AB124" i="1"/>
  <c r="AB125" i="1"/>
  <c r="AB126" i="1" s="1"/>
  <c r="AB128" i="1" s="1"/>
  <c r="CH124" i="1"/>
  <c r="CH125" i="1" s="1"/>
  <c r="CH126" i="1" s="1"/>
  <c r="CH128" i="1" s="1"/>
  <c r="FK124" i="1"/>
  <c r="FK125" i="1" s="1"/>
  <c r="FK126" i="1" s="1"/>
  <c r="FK128" i="1" s="1"/>
  <c r="AY124" i="1"/>
  <c r="AY125" i="1" s="1"/>
  <c r="AY126" i="1" s="1"/>
  <c r="AY128" i="1" s="1"/>
  <c r="BD124" i="1"/>
  <c r="BD125" i="1" s="1"/>
  <c r="BD126" i="1" s="1"/>
  <c r="BD128" i="1" s="1"/>
  <c r="CJ124" i="1"/>
  <c r="CJ125" i="1" s="1"/>
  <c r="CJ126" i="1" s="1"/>
  <c r="CJ128" i="1" s="1"/>
  <c r="CZ124" i="1"/>
  <c r="CZ125" i="1" s="1"/>
  <c r="CZ126" i="1" s="1"/>
  <c r="CZ128" i="1" s="1"/>
  <c r="M124" i="1"/>
  <c r="M125" i="1" s="1"/>
  <c r="M126" i="1" s="1"/>
  <c r="M128" i="1" s="1"/>
  <c r="FV124" i="1"/>
  <c r="FV125" i="1" s="1"/>
  <c r="FV126" i="1" s="1"/>
  <c r="FV128" i="1" s="1"/>
  <c r="FM124" i="1"/>
  <c r="FM125" i="1" s="1"/>
  <c r="FM126" i="1" s="1"/>
  <c r="FM128" i="1" s="1"/>
  <c r="ER124" i="1"/>
  <c r="ER125" i="1" s="1"/>
  <c r="ER126" i="1" s="1"/>
  <c r="ER128" i="1" s="1"/>
  <c r="FL125" i="1"/>
  <c r="FL126" i="1" s="1"/>
  <c r="FL128" i="1" s="1"/>
  <c r="FL124" i="1"/>
  <c r="CI124" i="1"/>
  <c r="CI125" i="1" s="1"/>
  <c r="CI126" i="1" s="1"/>
  <c r="CI128" i="1" s="1"/>
  <c r="DL124" i="1"/>
  <c r="DL125" i="1" s="1"/>
  <c r="DL126" i="1" s="1"/>
  <c r="DL128" i="1" s="1"/>
  <c r="CQ124" i="1"/>
  <c r="CQ125" i="1" s="1"/>
  <c r="CQ126" i="1" s="1"/>
  <c r="CQ128" i="1" s="1"/>
  <c r="CW124" i="1"/>
  <c r="CW125" i="1" s="1"/>
  <c r="CW126" i="1" s="1"/>
  <c r="CW128" i="1" s="1"/>
  <c r="EC124" i="1"/>
  <c r="EC125" i="1" s="1"/>
  <c r="EC126" i="1" s="1"/>
  <c r="EC128" i="1" s="1"/>
  <c r="EJ124" i="1"/>
  <c r="EJ125" i="1"/>
  <c r="EJ126" i="1" s="1"/>
  <c r="EJ128" i="1" s="1"/>
  <c r="FO124" i="1"/>
  <c r="FO125" i="1" s="1"/>
  <c r="FO126" i="1" s="1"/>
  <c r="FO128" i="1" s="1"/>
  <c r="E124" i="1"/>
  <c r="E125" i="1" s="1"/>
  <c r="E126" i="1" s="1"/>
  <c r="E128" i="1" s="1"/>
  <c r="CU124" i="1"/>
  <c r="CU125" i="1" s="1"/>
  <c r="CU126" i="1" s="1"/>
  <c r="CU128" i="1" s="1"/>
  <c r="DC124" i="1"/>
  <c r="DC125" i="1" s="1"/>
  <c r="DC126" i="1" s="1"/>
  <c r="DC128" i="1" s="1"/>
  <c r="AX124" i="1"/>
  <c r="AX125" i="1" s="1"/>
  <c r="AX126" i="1" s="1"/>
  <c r="AX128" i="1" s="1"/>
  <c r="EZ124" i="1"/>
  <c r="EZ125" i="1" s="1"/>
  <c r="EZ126" i="1" s="1"/>
  <c r="EZ128" i="1" s="1"/>
  <c r="AQ124" i="1"/>
  <c r="AQ125" i="1" s="1"/>
  <c r="AQ126" i="1" s="1"/>
  <c r="AQ128" i="1" s="1"/>
  <c r="W124" i="1"/>
  <c r="W125" i="1" s="1"/>
  <c r="W126" i="1" s="1"/>
  <c r="W128" i="1" s="1"/>
  <c r="BZ124" i="1"/>
  <c r="BZ125" i="1" s="1"/>
  <c r="BZ126" i="1" s="1"/>
  <c r="BZ128" i="1" s="1"/>
  <c r="CR124" i="1"/>
  <c r="CR125" i="1" s="1"/>
  <c r="CR126" i="1" s="1"/>
  <c r="CR128" i="1" s="1"/>
  <c r="AZ124" i="1"/>
  <c r="AZ125" i="1"/>
  <c r="AZ126" i="1" s="1"/>
  <c r="AZ128" i="1" s="1"/>
  <c r="AO124" i="1"/>
  <c r="AO125" i="1" s="1"/>
  <c r="AO126" i="1" s="1"/>
  <c r="AO128" i="1" s="1"/>
  <c r="AL124" i="1"/>
  <c r="AL125" i="1" s="1"/>
  <c r="AL126" i="1" s="1"/>
  <c r="AL128" i="1" s="1"/>
  <c r="DP124" i="1"/>
  <c r="DP125" i="1" s="1"/>
  <c r="DP126" i="1" s="1"/>
  <c r="DP128" i="1" s="1"/>
  <c r="DG124" i="1"/>
  <c r="DG125" i="1" s="1"/>
  <c r="DG126" i="1" s="1"/>
  <c r="DG128" i="1" s="1"/>
  <c r="DU124" i="1"/>
  <c r="DU125" i="1" s="1"/>
  <c r="DU126" i="1" s="1"/>
  <c r="DU128" i="1" s="1"/>
  <c r="BY124" i="1"/>
  <c r="BY125" i="1" s="1"/>
  <c r="BY126" i="1" s="1"/>
  <c r="BY128" i="1" s="1"/>
  <c r="BS124" i="1"/>
  <c r="BS125" i="1" s="1"/>
  <c r="BS126" i="1" s="1"/>
  <c r="BS128" i="1" s="1"/>
  <c r="DQ124" i="1"/>
  <c r="DQ125" i="1" s="1"/>
  <c r="DQ126" i="1" s="1"/>
  <c r="DQ128" i="1" s="1"/>
  <c r="DJ124" i="1"/>
  <c r="DJ125" i="1" s="1"/>
  <c r="DJ126" i="1" s="1"/>
  <c r="DJ128" i="1" s="1"/>
  <c r="EL124" i="1"/>
  <c r="EL125" i="1" s="1"/>
  <c r="EL126" i="1" s="1"/>
  <c r="EL128" i="1" s="1"/>
  <c r="DE124" i="1"/>
  <c r="DE125" i="1" s="1"/>
  <c r="DE126" i="1" s="1"/>
  <c r="DE128" i="1" s="1"/>
  <c r="X124" i="1"/>
  <c r="X125" i="1" s="1"/>
  <c r="X126" i="1" s="1"/>
  <c r="X128" i="1" s="1"/>
  <c r="EV124" i="1"/>
  <c r="EV125" i="1" s="1"/>
  <c r="EV126" i="1" s="1"/>
  <c r="EV128" i="1" s="1"/>
  <c r="BX124" i="1"/>
  <c r="BX125" i="1" s="1"/>
  <c r="BX126" i="1" s="1"/>
  <c r="BX128" i="1" s="1"/>
  <c r="EB124" i="1"/>
  <c r="EB125" i="1" s="1"/>
  <c r="EB126" i="1" s="1"/>
  <c r="EB128" i="1" s="1"/>
  <c r="BJ124" i="1"/>
  <c r="BJ125" i="1" s="1"/>
  <c r="BJ126" i="1" s="1"/>
  <c r="BJ128" i="1" s="1"/>
  <c r="EH124" i="1"/>
  <c r="EH125" i="1" s="1"/>
  <c r="EH126" i="1" s="1"/>
  <c r="EH128" i="1" s="1"/>
  <c r="CX124" i="1"/>
  <c r="CX125" i="1" s="1"/>
  <c r="CX126" i="1" s="1"/>
  <c r="CX128" i="1" s="1"/>
  <c r="BP124" i="1"/>
  <c r="BP125" i="1" s="1"/>
  <c r="BP126" i="1" s="1"/>
  <c r="BP128" i="1" s="1"/>
  <c r="FG124" i="1"/>
  <c r="FG125" i="1" s="1"/>
  <c r="FG126" i="1" s="1"/>
  <c r="FG128" i="1" s="1"/>
  <c r="CZ72" i="1"/>
  <c r="E72" i="1"/>
  <c r="FA72" i="1"/>
  <c r="M72" i="1"/>
  <c r="AF72" i="1"/>
  <c r="AD72" i="1"/>
  <c r="FI72" i="1"/>
  <c r="DG72" i="1"/>
  <c r="S72" i="1"/>
  <c r="BC72" i="1"/>
  <c r="AE72" i="1"/>
  <c r="DU72" i="1"/>
  <c r="BP72" i="1"/>
  <c r="CB72" i="1"/>
  <c r="BY72" i="1"/>
  <c r="CX72" i="1"/>
  <c r="AC72" i="1"/>
  <c r="FS72" i="1"/>
  <c r="FG72" i="1"/>
  <c r="U72" i="1"/>
  <c r="AV72" i="1"/>
  <c r="BV72" i="1"/>
  <c r="CS72" i="1"/>
  <c r="EZ72" i="1"/>
  <c r="AN72" i="1"/>
  <c r="CF72" i="1"/>
  <c r="DZ72" i="1"/>
  <c r="L72" i="1"/>
  <c r="O72" i="1"/>
  <c r="CV72" i="1"/>
  <c r="DS72" i="1"/>
  <c r="AJ72" i="1"/>
  <c r="FT72" i="1"/>
  <c r="DT72" i="1"/>
  <c r="CI72" i="1"/>
  <c r="FW72" i="1"/>
  <c r="CQ72" i="1"/>
  <c r="BX72" i="1"/>
  <c r="AM72" i="1"/>
  <c r="AI72" i="1"/>
  <c r="FP72" i="1"/>
  <c r="EG72" i="1"/>
  <c r="EC72" i="1"/>
  <c r="BN72" i="1"/>
  <c r="FD72" i="1"/>
  <c r="EH72" i="1"/>
  <c r="EP72" i="1"/>
  <c r="DJ72" i="1"/>
  <c r="AQ72" i="1"/>
  <c r="W72" i="1"/>
  <c r="FN72" i="1"/>
  <c r="EN72" i="1"/>
  <c r="EB72" i="1"/>
  <c r="FB72" i="1"/>
  <c r="CJ72" i="1"/>
  <c r="FX72" i="1"/>
  <c r="BH72" i="1"/>
  <c r="FO72" i="1"/>
  <c r="DR72" i="1"/>
  <c r="CU72" i="1"/>
  <c r="BL72" i="1"/>
  <c r="P72" i="1"/>
  <c r="DC72" i="1"/>
  <c r="CK72" i="1"/>
  <c r="FK72" i="1"/>
  <c r="H72" i="1"/>
  <c r="R72" i="1"/>
  <c r="DV72" i="1"/>
  <c r="AP72" i="1"/>
  <c r="DO72" i="1"/>
  <c r="DP72" i="1"/>
  <c r="AB72" i="1"/>
  <c r="EF72" i="1"/>
  <c r="CT72" i="1"/>
  <c r="AO72" i="1"/>
  <c r="ES72" i="1"/>
  <c r="DQ72" i="1"/>
  <c r="DH72" i="1"/>
  <c r="FH72" i="1"/>
  <c r="EL72" i="1"/>
  <c r="BT72" i="1"/>
  <c r="X72" i="1"/>
  <c r="CW72" i="1"/>
  <c r="AA72" i="1"/>
  <c r="BJ72" i="1"/>
  <c r="CH72" i="1"/>
  <c r="DE72" i="1"/>
  <c r="EO72" i="1"/>
  <c r="BG72" i="1"/>
  <c r="EY72" i="1"/>
  <c r="EQ72" i="1"/>
  <c r="EX72" i="1"/>
  <c r="FV72" i="1"/>
  <c r="AU72" i="1"/>
  <c r="ER72" i="1"/>
  <c r="FL72" i="1"/>
  <c r="FJ72" i="1"/>
  <c r="BZ72" i="1"/>
  <c r="CR72" i="1"/>
  <c r="K72" i="1"/>
  <c r="EJ72" i="1"/>
  <c r="BS72" i="1"/>
  <c r="Z72" i="1"/>
  <c r="DF72" i="1"/>
  <c r="EV72" i="1"/>
  <c r="DX72" i="1"/>
  <c r="F72" i="1"/>
  <c r="N72" i="1"/>
  <c r="CE72" i="1"/>
  <c r="AX72" i="1"/>
  <c r="BW72" i="1"/>
  <c r="DD72" i="1"/>
  <c r="EU72" i="1"/>
  <c r="BA72" i="1"/>
  <c r="AY72" i="1"/>
  <c r="AR72" i="1"/>
  <c r="AZ72" i="1"/>
  <c r="AL72" i="1"/>
  <c r="CG72" i="1"/>
  <c r="FM72" i="1"/>
  <c r="DL72" i="1"/>
  <c r="EM72" i="1"/>
  <c r="BD72" i="1"/>
  <c r="BK72" i="1"/>
  <c r="C72" i="1"/>
  <c r="FZ71" i="1"/>
  <c r="AH149" i="1" l="1"/>
  <c r="AH136" i="1"/>
  <c r="AH137" i="1" s="1"/>
  <c r="CD149" i="1"/>
  <c r="CD136" i="1"/>
  <c r="CD137" i="1" s="1"/>
  <c r="BR149" i="1"/>
  <c r="BR136" i="1"/>
  <c r="BR137" i="1" s="1"/>
  <c r="EK149" i="1"/>
  <c r="EK136" i="1"/>
  <c r="EK137" i="1" s="1"/>
  <c r="Y149" i="1"/>
  <c r="Y136" i="1"/>
  <c r="Y137" i="1" s="1"/>
  <c r="FC149" i="1"/>
  <c r="FC136" i="1"/>
  <c r="FC137" i="1" s="1"/>
  <c r="FC144" i="1" s="1"/>
  <c r="EE149" i="1"/>
  <c r="EE136" i="1"/>
  <c r="EE137" i="1" s="1"/>
  <c r="FU149" i="1"/>
  <c r="FU136" i="1"/>
  <c r="FU137" i="1" s="1"/>
  <c r="FU144" i="1" s="1"/>
  <c r="I149" i="1"/>
  <c r="I136" i="1"/>
  <c r="I137" i="1" s="1"/>
  <c r="ET149" i="1"/>
  <c r="ET136" i="1"/>
  <c r="ET137" i="1" s="1"/>
  <c r="ED149" i="1"/>
  <c r="ED136" i="1"/>
  <c r="ED137" i="1" s="1"/>
  <c r="BO149" i="1"/>
  <c r="BO44" i="1" s="1"/>
  <c r="BO136" i="1"/>
  <c r="BO137" i="1" s="1"/>
  <c r="BO144" i="1" s="1"/>
  <c r="FQ149" i="1"/>
  <c r="FQ136" i="1"/>
  <c r="FQ137" i="1" s="1"/>
  <c r="FQ150" i="1" s="1"/>
  <c r="FQ166" i="1" s="1"/>
  <c r="FF149" i="1"/>
  <c r="FF136" i="1"/>
  <c r="FF137" i="1" s="1"/>
  <c r="DB149" i="1"/>
  <c r="DB136" i="1"/>
  <c r="DB137" i="1" s="1"/>
  <c r="DK149" i="1"/>
  <c r="DK136" i="1"/>
  <c r="DK137" i="1" s="1"/>
  <c r="CC149" i="1"/>
  <c r="CC136" i="1"/>
  <c r="CC137" i="1" s="1"/>
  <c r="CP149" i="1"/>
  <c r="CP44" i="1" s="1"/>
  <c r="CP136" i="1"/>
  <c r="CP137" i="1" s="1"/>
  <c r="CP144" i="1" s="1"/>
  <c r="AS149" i="1"/>
  <c r="AS136" i="1"/>
  <c r="AS137" i="1" s="1"/>
  <c r="V149" i="1"/>
  <c r="V136" i="1"/>
  <c r="V137" i="1" s="1"/>
  <c r="DN149" i="1"/>
  <c r="DN136" i="1"/>
  <c r="DN137" i="1" s="1"/>
  <c r="EI149" i="1"/>
  <c r="EI136" i="1"/>
  <c r="EI137" i="1" s="1"/>
  <c r="G149" i="1"/>
  <c r="G136" i="1"/>
  <c r="G137" i="1" s="1"/>
  <c r="G144" i="1" s="1"/>
  <c r="BE149" i="1"/>
  <c r="BE44" i="1" s="1"/>
  <c r="BE136" i="1"/>
  <c r="BE137" i="1" s="1"/>
  <c r="BE144" i="1" s="1"/>
  <c r="CA149" i="1"/>
  <c r="CA136" i="1"/>
  <c r="CA137" i="1" s="1"/>
  <c r="DW149" i="1"/>
  <c r="DW136" i="1"/>
  <c r="DW137" i="1" s="1"/>
  <c r="CM149" i="1"/>
  <c r="CM136" i="1"/>
  <c r="CM137" i="1" s="1"/>
  <c r="FE149" i="1"/>
  <c r="FE136" i="1"/>
  <c r="FE137" i="1" s="1"/>
  <c r="EW149" i="1"/>
  <c r="EW136" i="1"/>
  <c r="EW137" i="1" s="1"/>
  <c r="AK149" i="1"/>
  <c r="AK44" i="1" s="1"/>
  <c r="AK136" i="1"/>
  <c r="AK137" i="1" s="1"/>
  <c r="AK144" i="1" s="1"/>
  <c r="BI149" i="1"/>
  <c r="BI136" i="1"/>
  <c r="BI137" i="1" s="1"/>
  <c r="BU149" i="1"/>
  <c r="BU136" i="1"/>
  <c r="BU137" i="1" s="1"/>
  <c r="AG149" i="1"/>
  <c r="AG136" i="1"/>
  <c r="AG137" i="1" s="1"/>
  <c r="Q149" i="1"/>
  <c r="Q136" i="1"/>
  <c r="Q137" i="1" s="1"/>
  <c r="Q144" i="1" s="1"/>
  <c r="DI149" i="1"/>
  <c r="DI136" i="1"/>
  <c r="DI137" i="1" s="1"/>
  <c r="CL149" i="1"/>
  <c r="CL44" i="1" s="1"/>
  <c r="CL136" i="1"/>
  <c r="CL137" i="1" s="1"/>
  <c r="CL144" i="1" s="1"/>
  <c r="DA149" i="1"/>
  <c r="DA136" i="1"/>
  <c r="DA137" i="1" s="1"/>
  <c r="DM149" i="1"/>
  <c r="DM136" i="1"/>
  <c r="DM137" i="1" s="1"/>
  <c r="AT149" i="1"/>
  <c r="AT136" i="1"/>
  <c r="AT137" i="1" s="1"/>
  <c r="BF149" i="1"/>
  <c r="BF136" i="1"/>
  <c r="BF137" i="1" s="1"/>
  <c r="J149" i="1"/>
  <c r="J136" i="1"/>
  <c r="J137" i="1" s="1"/>
  <c r="FR149" i="1"/>
  <c r="FR44" i="1" s="1"/>
  <c r="FR136" i="1"/>
  <c r="FR137" i="1" s="1"/>
  <c r="FR144" i="1" s="1"/>
  <c r="BQ149" i="1"/>
  <c r="BQ136" i="1"/>
  <c r="BQ137" i="1" s="1"/>
  <c r="DY149" i="1"/>
  <c r="DY136" i="1"/>
  <c r="DY137" i="1" s="1"/>
  <c r="AW149" i="1"/>
  <c r="AW136" i="1"/>
  <c r="AW137" i="1" s="1"/>
  <c r="CY149" i="1"/>
  <c r="CY136" i="1"/>
  <c r="CY137" i="1" s="1"/>
  <c r="CO149" i="1"/>
  <c r="CO136" i="1"/>
  <c r="CO137" i="1" s="1"/>
  <c r="FQ144" i="1"/>
  <c r="FX130" i="1"/>
  <c r="FX131" i="1" s="1"/>
  <c r="DL130" i="1"/>
  <c r="DL131" i="1" s="1"/>
  <c r="CX130" i="1"/>
  <c r="CX131" i="1" s="1"/>
  <c r="BY130" i="1"/>
  <c r="BY131" i="1" s="1"/>
  <c r="EZ130" i="1"/>
  <c r="EZ131" i="1" s="1"/>
  <c r="CI130" i="1"/>
  <c r="CI131" i="1" s="1"/>
  <c r="CH130" i="1"/>
  <c r="CH131" i="1" s="1"/>
  <c r="CB130" i="1"/>
  <c r="CB131" i="1" s="1"/>
  <c r="DS130" i="1"/>
  <c r="DS131" i="1" s="1"/>
  <c r="AP130" i="1"/>
  <c r="AP131" i="1" s="1"/>
  <c r="AV130" i="1"/>
  <c r="AV131" i="1" s="1"/>
  <c r="BT130" i="1"/>
  <c r="BT131" i="1" s="1"/>
  <c r="FT130" i="1"/>
  <c r="FT131" i="1" s="1"/>
  <c r="FT136" i="1" s="1"/>
  <c r="U130" i="1"/>
  <c r="U131" i="1" s="1"/>
  <c r="DH130" i="1"/>
  <c r="DH131" i="1" s="1"/>
  <c r="AQ130" i="1"/>
  <c r="AQ131" i="1" s="1"/>
  <c r="EH130" i="1"/>
  <c r="EH131" i="1" s="1"/>
  <c r="DU130" i="1"/>
  <c r="DU131" i="1" s="1"/>
  <c r="AX130" i="1"/>
  <c r="AX131" i="1" s="1"/>
  <c r="AB130" i="1"/>
  <c r="AB131" i="1" s="1"/>
  <c r="CS130" i="1"/>
  <c r="CS131" i="1" s="1"/>
  <c r="FH130" i="1"/>
  <c r="FH131" i="1" s="1"/>
  <c r="EA130" i="1"/>
  <c r="EA131" i="1" s="1"/>
  <c r="BL130" i="1"/>
  <c r="BL131" i="1"/>
  <c r="AF130" i="1"/>
  <c r="AF131" i="1" s="1"/>
  <c r="Z130" i="1"/>
  <c r="Z131" i="1" s="1"/>
  <c r="H130" i="1"/>
  <c r="H131" i="1" s="1"/>
  <c r="BJ130" i="1"/>
  <c r="BJ131" i="1" s="1"/>
  <c r="DG130" i="1"/>
  <c r="DG131" i="1" s="1"/>
  <c r="DC130" i="1"/>
  <c r="DC131" i="1" s="1"/>
  <c r="FL130" i="1"/>
  <c r="FL131" i="1" s="1"/>
  <c r="CN130" i="1"/>
  <c r="CN131" i="1" s="1"/>
  <c r="BW130" i="1"/>
  <c r="BW131" i="1" s="1"/>
  <c r="AU130" i="1"/>
  <c r="AU131" i="1" s="1"/>
  <c r="D130" i="1"/>
  <c r="D131" i="1" s="1"/>
  <c r="AE130" i="1"/>
  <c r="AE131" i="1" s="1"/>
  <c r="CG130" i="1"/>
  <c r="CG131" i="1" s="1"/>
  <c r="FK130" i="1"/>
  <c r="FK131" i="1" s="1"/>
  <c r="EB130" i="1"/>
  <c r="EB131" i="1" s="1"/>
  <c r="DP130" i="1"/>
  <c r="DP131" i="1" s="1"/>
  <c r="CU130" i="1"/>
  <c r="CU131" i="1" s="1"/>
  <c r="ER130" i="1"/>
  <c r="ER131" i="1" s="1"/>
  <c r="FS130" i="1"/>
  <c r="FS131" i="1" s="1"/>
  <c r="O130" i="1"/>
  <c r="O131" i="1" s="1"/>
  <c r="BM130" i="1"/>
  <c r="BM131" i="1" s="1"/>
  <c r="T130" i="1"/>
  <c r="T131" i="1" s="1"/>
  <c r="BN130" i="1"/>
  <c r="BN131" i="1" s="1"/>
  <c r="BC130" i="1"/>
  <c r="BC131" i="1" s="1"/>
  <c r="FJ130" i="1"/>
  <c r="FJ131" i="1" s="1"/>
  <c r="BX130" i="1"/>
  <c r="BX131" i="1" s="1"/>
  <c r="AL130" i="1"/>
  <c r="AL131" i="1" s="1"/>
  <c r="E130" i="1"/>
  <c r="E131" i="1" s="1"/>
  <c r="FM130" i="1"/>
  <c r="FM131" i="1" s="1"/>
  <c r="CF130" i="1"/>
  <c r="CF131" i="1" s="1"/>
  <c r="FA130" i="1"/>
  <c r="FA131" i="1" s="1"/>
  <c r="BB130" i="1"/>
  <c r="BB131" i="1" s="1"/>
  <c r="S130" i="1"/>
  <c r="S131" i="1" s="1"/>
  <c r="BH130" i="1"/>
  <c r="BH131" i="1" s="1"/>
  <c r="FB130" i="1"/>
  <c r="FB131" i="1" s="1"/>
  <c r="AC130" i="1"/>
  <c r="AC131" i="1" s="1"/>
  <c r="EG130" i="1"/>
  <c r="EG131" i="1" s="1"/>
  <c r="EV130" i="1"/>
  <c r="EV131" i="1" s="1"/>
  <c r="AO130" i="1"/>
  <c r="AO131" i="1" s="1"/>
  <c r="FO130" i="1"/>
  <c r="FO131" i="1" s="1"/>
  <c r="FV130" i="1"/>
  <c r="FV131" i="1" s="1"/>
  <c r="CT130" i="1"/>
  <c r="CT131" i="1" s="1"/>
  <c r="BK130" i="1"/>
  <c r="BK131" i="1" s="1"/>
  <c r="EX130" i="1"/>
  <c r="EX131" i="1" s="1"/>
  <c r="AD130" i="1"/>
  <c r="AD131" i="1" s="1"/>
  <c r="FN130" i="1"/>
  <c r="FN131" i="1" s="1"/>
  <c r="CE130" i="1"/>
  <c r="CE131" i="1" s="1"/>
  <c r="FI130" i="1"/>
  <c r="FI131" i="1" s="1"/>
  <c r="X130" i="1"/>
  <c r="X131" i="1" s="1"/>
  <c r="AZ130" i="1"/>
  <c r="AZ131" i="1" s="1"/>
  <c r="EJ130" i="1"/>
  <c r="EJ131" i="1" s="1"/>
  <c r="M130" i="1"/>
  <c r="M131" i="1" s="1"/>
  <c r="FW130" i="1"/>
  <c r="FW131" i="1" s="1"/>
  <c r="EP130" i="1"/>
  <c r="EP131" i="1" s="1"/>
  <c r="FD130" i="1"/>
  <c r="FD131" i="1" s="1"/>
  <c r="N130" i="1"/>
  <c r="N131" i="1" s="1"/>
  <c r="ES130" i="1"/>
  <c r="ES131" i="1" s="1"/>
  <c r="DZ130" i="1"/>
  <c r="DZ131" i="1" s="1"/>
  <c r="DD130" i="1"/>
  <c r="DD131" i="1" s="1"/>
  <c r="DE130" i="1"/>
  <c r="DE131" i="1" s="1"/>
  <c r="CZ130" i="1"/>
  <c r="CZ131" i="1" s="1"/>
  <c r="R130" i="1"/>
  <c r="R131" i="1" s="1"/>
  <c r="F130" i="1"/>
  <c r="F131" i="1" s="1"/>
  <c r="DO130" i="1"/>
  <c r="DO131" i="1" s="1"/>
  <c r="EQ130" i="1"/>
  <c r="EQ131" i="1" s="1"/>
  <c r="DX130" i="1"/>
  <c r="DX131" i="1"/>
  <c r="BV130" i="1"/>
  <c r="BV131" i="1" s="1"/>
  <c r="AM130" i="1"/>
  <c r="AM131" i="1" s="1"/>
  <c r="AJ130" i="1"/>
  <c r="AJ131" i="1" s="1"/>
  <c r="EL130" i="1"/>
  <c r="EL131" i="1" s="1"/>
  <c r="CR130" i="1"/>
  <c r="CR131" i="1" s="1"/>
  <c r="EC130" i="1"/>
  <c r="EC131" i="1" s="1"/>
  <c r="CJ130" i="1"/>
  <c r="CJ131" i="1" s="1"/>
  <c r="CK130" i="1"/>
  <c r="CK131" i="1" s="1"/>
  <c r="FP130" i="1"/>
  <c r="FP131" i="1" s="1"/>
  <c r="K130" i="1"/>
  <c r="K131" i="1" s="1"/>
  <c r="AA130" i="1"/>
  <c r="AA131" i="1" s="1"/>
  <c r="AI130" i="1"/>
  <c r="AI131" i="1" s="1"/>
  <c r="EY130" i="1"/>
  <c r="EY131" i="1" s="1"/>
  <c r="DF130" i="1"/>
  <c r="DF131" i="1"/>
  <c r="AN130" i="1"/>
  <c r="AN131" i="1" s="1"/>
  <c r="BP130" i="1"/>
  <c r="BP131" i="1" s="1"/>
  <c r="DJ130" i="1"/>
  <c r="DJ131" i="1" s="1"/>
  <c r="BZ130" i="1"/>
  <c r="BZ131" i="1" s="1"/>
  <c r="CW130" i="1"/>
  <c r="CW131" i="1" s="1"/>
  <c r="BD130" i="1"/>
  <c r="BD131" i="1" s="1"/>
  <c r="P130" i="1"/>
  <c r="P131" i="1" s="1"/>
  <c r="BG130" i="1"/>
  <c r="BG131" i="1" s="1"/>
  <c r="AR130" i="1"/>
  <c r="AR131" i="1" s="1"/>
  <c r="EN130" i="1"/>
  <c r="EN131" i="1" s="1"/>
  <c r="EM130" i="1"/>
  <c r="EM131" i="1" s="1"/>
  <c r="DV130" i="1"/>
  <c r="DV131" i="1" s="1"/>
  <c r="L130" i="1"/>
  <c r="L131" i="1" s="1"/>
  <c r="BS130" i="1"/>
  <c r="BS131" i="1" s="1"/>
  <c r="FG130" i="1"/>
  <c r="FG131" i="1" s="1"/>
  <c r="DQ130" i="1"/>
  <c r="DQ131" i="1" s="1"/>
  <c r="W130" i="1"/>
  <c r="W131" i="1" s="1"/>
  <c r="CQ130" i="1"/>
  <c r="CQ131" i="1" s="1"/>
  <c r="AY130" i="1"/>
  <c r="AY131" i="1" s="1"/>
  <c r="DR130" i="1"/>
  <c r="DR131" i="1" s="1"/>
  <c r="DT130" i="1"/>
  <c r="DT131" i="1" s="1"/>
  <c r="BA130" i="1"/>
  <c r="BA131" i="1" s="1"/>
  <c r="EO130" i="1"/>
  <c r="EO131" i="1" s="1"/>
  <c r="EF130" i="1"/>
  <c r="EF131" i="1"/>
  <c r="CV130" i="1"/>
  <c r="CV131" i="1" s="1"/>
  <c r="EU130" i="1"/>
  <c r="EU131" i="1" s="1"/>
  <c r="FU150" i="1"/>
  <c r="FU166" i="1" s="1"/>
  <c r="I44" i="1"/>
  <c r="I156" i="1"/>
  <c r="ET44" i="1"/>
  <c r="ET156" i="1"/>
  <c r="BI44" i="1"/>
  <c r="BI156" i="1"/>
  <c r="EK44" i="1"/>
  <c r="EK156" i="1"/>
  <c r="G44" i="1"/>
  <c r="G156" i="1"/>
  <c r="FF44" i="1"/>
  <c r="FF156" i="1"/>
  <c r="CA44" i="1"/>
  <c r="CA156" i="1"/>
  <c r="AG44" i="1"/>
  <c r="AG156" i="1"/>
  <c r="DW44" i="1"/>
  <c r="DW156" i="1"/>
  <c r="EI44" i="1"/>
  <c r="EI156" i="1"/>
  <c r="BR44" i="1"/>
  <c r="BR156" i="1"/>
  <c r="BQ44" i="1"/>
  <c r="BQ156" i="1"/>
  <c r="AS44" i="1"/>
  <c r="AS156" i="1"/>
  <c r="DI44" i="1"/>
  <c r="DI156" i="1"/>
  <c r="DA44" i="1"/>
  <c r="DA156" i="1"/>
  <c r="V44" i="1"/>
  <c r="V156" i="1"/>
  <c r="EW44" i="1"/>
  <c r="EW156" i="1"/>
  <c r="BF44" i="1"/>
  <c r="BF156" i="1"/>
  <c r="DM44" i="1"/>
  <c r="DM156" i="1"/>
  <c r="CD44" i="1"/>
  <c r="CD156" i="1"/>
  <c r="AH44" i="1"/>
  <c r="AH156" i="1"/>
  <c r="DY44" i="1"/>
  <c r="DY156" i="1"/>
  <c r="AW44" i="1"/>
  <c r="AW156" i="1"/>
  <c r="CY44" i="1"/>
  <c r="CY156" i="1"/>
  <c r="CM44" i="1"/>
  <c r="CM156" i="1"/>
  <c r="Q44" i="1"/>
  <c r="Q156" i="1"/>
  <c r="AT44" i="1"/>
  <c r="AT156" i="1"/>
  <c r="Y44" i="1"/>
  <c r="Y156" i="1"/>
  <c r="ED44" i="1"/>
  <c r="ED156" i="1"/>
  <c r="DK44" i="1"/>
  <c r="DK156" i="1"/>
  <c r="CC44" i="1"/>
  <c r="CC156" i="1"/>
  <c r="FC44" i="1"/>
  <c r="FC156" i="1"/>
  <c r="FU44" i="1"/>
  <c r="FU156" i="1"/>
  <c r="CO44" i="1"/>
  <c r="CO156" i="1"/>
  <c r="BU44" i="1"/>
  <c r="BU156" i="1"/>
  <c r="EE44" i="1"/>
  <c r="EE156" i="1"/>
  <c r="FE44" i="1"/>
  <c r="FE156" i="1"/>
  <c r="DN44" i="1"/>
  <c r="DN156" i="1"/>
  <c r="FQ44" i="1"/>
  <c r="FQ156" i="1"/>
  <c r="DB44" i="1"/>
  <c r="DB156" i="1"/>
  <c r="J44" i="1"/>
  <c r="J156" i="1"/>
  <c r="I144" i="1"/>
  <c r="I150" i="1"/>
  <c r="I152" i="1" s="1"/>
  <c r="ET144" i="1"/>
  <c r="ET150" i="1"/>
  <c r="BI144" i="1"/>
  <c r="BI150" i="1"/>
  <c r="EK144" i="1"/>
  <c r="EK150" i="1"/>
  <c r="EK152" i="1" s="1"/>
  <c r="G150" i="1"/>
  <c r="FF144" i="1"/>
  <c r="FF150" i="1"/>
  <c r="CA144" i="1"/>
  <c r="CA150" i="1"/>
  <c r="CA152" i="1" s="1"/>
  <c r="V144" i="1"/>
  <c r="V150" i="1"/>
  <c r="BU144" i="1"/>
  <c r="BU150" i="1"/>
  <c r="BU152" i="1" s="1"/>
  <c r="AG144" i="1"/>
  <c r="AG150" i="1"/>
  <c r="AG152" i="1" s="1"/>
  <c r="Q150" i="1"/>
  <c r="CM144" i="1"/>
  <c r="CM150" i="1"/>
  <c r="DW144" i="1"/>
  <c r="DW150" i="1"/>
  <c r="EI144" i="1"/>
  <c r="EI150" i="1"/>
  <c r="EI152" i="1" s="1"/>
  <c r="BR144" i="1"/>
  <c r="BR150" i="1"/>
  <c r="BR152" i="1" s="1"/>
  <c r="BQ144" i="1"/>
  <c r="BQ150" i="1"/>
  <c r="AS144" i="1"/>
  <c r="AS150" i="1"/>
  <c r="DI144" i="1"/>
  <c r="DI150" i="1"/>
  <c r="DA144" i="1"/>
  <c r="DA150" i="1"/>
  <c r="EW144" i="1"/>
  <c r="EW150" i="1"/>
  <c r="BF144" i="1"/>
  <c r="BF150" i="1"/>
  <c r="BF152" i="1" s="1"/>
  <c r="DM144" i="1"/>
  <c r="DM150" i="1"/>
  <c r="CD144" i="1"/>
  <c r="CD150" i="1"/>
  <c r="AH144" i="1"/>
  <c r="AH150" i="1"/>
  <c r="AH152" i="1" s="1"/>
  <c r="DY144" i="1"/>
  <c r="DY150" i="1"/>
  <c r="DY152" i="1" s="1"/>
  <c r="AW144" i="1"/>
  <c r="AW150" i="1"/>
  <c r="CY144" i="1"/>
  <c r="CY150" i="1"/>
  <c r="CY152" i="1" s="1"/>
  <c r="AT144" i="1"/>
  <c r="AT150" i="1"/>
  <c r="Y144" i="1"/>
  <c r="Y150" i="1"/>
  <c r="Y152" i="1" s="1"/>
  <c r="ED144" i="1"/>
  <c r="ED150" i="1"/>
  <c r="DK144" i="1"/>
  <c r="DK150" i="1"/>
  <c r="CC144" i="1"/>
  <c r="CC150" i="1"/>
  <c r="CC152" i="1" s="1"/>
  <c r="CO144" i="1"/>
  <c r="CO150" i="1"/>
  <c r="EE144" i="1"/>
  <c r="EE150" i="1"/>
  <c r="FE144" i="1"/>
  <c r="FE150" i="1"/>
  <c r="FE152" i="1" s="1"/>
  <c r="DN144" i="1"/>
  <c r="DN150" i="1"/>
  <c r="DB144" i="1"/>
  <c r="DB150" i="1"/>
  <c r="DB152" i="1" s="1"/>
  <c r="J144" i="1"/>
  <c r="J150" i="1"/>
  <c r="Q152" i="1"/>
  <c r="BI152" i="1"/>
  <c r="AS152" i="1"/>
  <c r="FZ126" i="1"/>
  <c r="GB126" i="1" s="1"/>
  <c r="C128" i="1"/>
  <c r="FZ78" i="1"/>
  <c r="GB78" i="1" s="1"/>
  <c r="FZ72" i="1"/>
  <c r="GB71" i="1"/>
  <c r="FC154" i="1" l="1"/>
  <c r="BO154" i="1"/>
  <c r="BU154" i="1"/>
  <c r="FQ138" i="1"/>
  <c r="FQ154" i="1"/>
  <c r="BQ154" i="1"/>
  <c r="CO154" i="1"/>
  <c r="BF154" i="1"/>
  <c r="BR154" i="1"/>
  <c r="ET154" i="1"/>
  <c r="G154" i="1"/>
  <c r="AK154" i="1"/>
  <c r="AK160" i="1" s="1"/>
  <c r="AK163" i="1" s="1"/>
  <c r="AK165" i="1" s="1"/>
  <c r="CY154" i="1"/>
  <c r="J154" i="1"/>
  <c r="V154" i="1"/>
  <c r="AT154" i="1"/>
  <c r="EW154" i="1"/>
  <c r="EI154" i="1"/>
  <c r="I154" i="1"/>
  <c r="Q154" i="1"/>
  <c r="AW154" i="1"/>
  <c r="DB154" i="1"/>
  <c r="CA154" i="1"/>
  <c r="DM154" i="1"/>
  <c r="DM160" i="1" s="1"/>
  <c r="DM163" i="1" s="1"/>
  <c r="DM165" i="1" s="1"/>
  <c r="CC154" i="1"/>
  <c r="DY154" i="1"/>
  <c r="DA154" i="1"/>
  <c r="DW154" i="1"/>
  <c r="FR154" i="1"/>
  <c r="DK154" i="1"/>
  <c r="DN154" i="1"/>
  <c r="FF154" i="1"/>
  <c r="CP154" i="1"/>
  <c r="AH154" i="1"/>
  <c r="DI154" i="1"/>
  <c r="CM154" i="1"/>
  <c r="CM160" i="1" s="1"/>
  <c r="CM163" i="1" s="1"/>
  <c r="CM165" i="1" s="1"/>
  <c r="FU138" i="1"/>
  <c r="FU154" i="1"/>
  <c r="BI154" i="1"/>
  <c r="ED154" i="1"/>
  <c r="FE154" i="1"/>
  <c r="BE154" i="1"/>
  <c r="CD154" i="1"/>
  <c r="AS154" i="1"/>
  <c r="EK154" i="1"/>
  <c r="CL154" i="1"/>
  <c r="Y154" i="1"/>
  <c r="EE154" i="1"/>
  <c r="EE160" i="1" s="1"/>
  <c r="EE163" i="1" s="1"/>
  <c r="EE165" i="1" s="1"/>
  <c r="AG154" i="1"/>
  <c r="CL150" i="1"/>
  <c r="CL152" i="1" s="1"/>
  <c r="FQ152" i="1"/>
  <c r="FQ158" i="1" s="1"/>
  <c r="AI149" i="1"/>
  <c r="AI136" i="1"/>
  <c r="AI137" i="1" s="1"/>
  <c r="CT149" i="1"/>
  <c r="CT136" i="1"/>
  <c r="CT137" i="1" s="1"/>
  <c r="BL149" i="1"/>
  <c r="BL136" i="1"/>
  <c r="BL137" i="1" s="1"/>
  <c r="DU149" i="1"/>
  <c r="DU136" i="1"/>
  <c r="DU137" i="1" s="1"/>
  <c r="CI149" i="1"/>
  <c r="CI44" i="1" s="1"/>
  <c r="CI136" i="1"/>
  <c r="CI137" i="1" s="1"/>
  <c r="CI144" i="1" s="1"/>
  <c r="FR138" i="1"/>
  <c r="DT149" i="1"/>
  <c r="DT44" i="1" s="1"/>
  <c r="DT136" i="1"/>
  <c r="DT137" i="1" s="1"/>
  <c r="FG149" i="1"/>
  <c r="FG136" i="1"/>
  <c r="FG137" i="1" s="1"/>
  <c r="AR149" i="1"/>
  <c r="AR136" i="1"/>
  <c r="AR137" i="1" s="1"/>
  <c r="DJ149" i="1"/>
  <c r="DJ136" i="1"/>
  <c r="DJ137" i="1" s="1"/>
  <c r="AA149" i="1"/>
  <c r="AA136" i="1"/>
  <c r="AA137" i="1" s="1"/>
  <c r="AA144" i="1" s="1"/>
  <c r="CR149" i="1"/>
  <c r="CR136" i="1"/>
  <c r="CR137" i="1" s="1"/>
  <c r="CR144" i="1" s="1"/>
  <c r="EQ149" i="1"/>
  <c r="EQ44" i="1" s="1"/>
  <c r="EQ136" i="1"/>
  <c r="EQ137" i="1" s="1"/>
  <c r="DD149" i="1"/>
  <c r="DD136" i="1"/>
  <c r="DD137" i="1" s="1"/>
  <c r="FW149" i="1"/>
  <c r="FW136" i="1"/>
  <c r="FW137" i="1" s="1"/>
  <c r="CE149" i="1"/>
  <c r="CE136" i="1"/>
  <c r="CE137" i="1" s="1"/>
  <c r="FV149" i="1"/>
  <c r="FV136" i="1"/>
  <c r="FV137" i="1" s="1"/>
  <c r="FV150" i="1" s="1"/>
  <c r="FB149" i="1"/>
  <c r="FB136" i="1"/>
  <c r="FB137" i="1" s="1"/>
  <c r="FB150" i="1" s="1"/>
  <c r="FB152" i="1" s="1"/>
  <c r="FM149" i="1"/>
  <c r="FM44" i="1" s="1"/>
  <c r="FM136" i="1"/>
  <c r="FM137" i="1" s="1"/>
  <c r="BN149" i="1"/>
  <c r="BN136" i="1"/>
  <c r="BN137" i="1" s="1"/>
  <c r="CU149" i="1"/>
  <c r="CU136" i="1"/>
  <c r="CU137" i="1" s="1"/>
  <c r="D149" i="1"/>
  <c r="D136" i="1"/>
  <c r="D137" i="1" s="1"/>
  <c r="DG149" i="1"/>
  <c r="DG136" i="1"/>
  <c r="DG137" i="1" s="1"/>
  <c r="DG144" i="1" s="1"/>
  <c r="EA149" i="1"/>
  <c r="EA136" i="1"/>
  <c r="EA137" i="1" s="1"/>
  <c r="EA144" i="1" s="1"/>
  <c r="EH149" i="1"/>
  <c r="EH44" i="1" s="1"/>
  <c r="EH136" i="1"/>
  <c r="EH137" i="1" s="1"/>
  <c r="AV149" i="1"/>
  <c r="AV136" i="1"/>
  <c r="AV137" i="1" s="1"/>
  <c r="EZ149" i="1"/>
  <c r="EZ136" i="1"/>
  <c r="EZ137" i="1" s="1"/>
  <c r="EP149" i="1"/>
  <c r="EP136" i="1"/>
  <c r="EP137" i="1" s="1"/>
  <c r="BO150" i="1"/>
  <c r="BO166" i="1" s="1"/>
  <c r="CP152" i="1"/>
  <c r="CP158" i="1" s="1"/>
  <c r="FR150" i="1"/>
  <c r="EC149" i="1"/>
  <c r="EC44" i="1" s="1"/>
  <c r="EC136" i="1"/>
  <c r="EC137" i="1" s="1"/>
  <c r="EC144" i="1" s="1"/>
  <c r="DC149" i="1"/>
  <c r="DC136" i="1"/>
  <c r="DC137" i="1" s="1"/>
  <c r="FC150" i="1"/>
  <c r="CL156" i="1"/>
  <c r="AK156" i="1"/>
  <c r="BE156" i="1"/>
  <c r="EU149" i="1"/>
  <c r="EU136" i="1"/>
  <c r="EU137" i="1" s="1"/>
  <c r="DR149" i="1"/>
  <c r="DR44" i="1" s="1"/>
  <c r="DR136" i="1"/>
  <c r="DR137" i="1" s="1"/>
  <c r="DR144" i="1" s="1"/>
  <c r="BS149" i="1"/>
  <c r="BS44" i="1" s="1"/>
  <c r="BS136" i="1"/>
  <c r="BS137" i="1" s="1"/>
  <c r="BS144" i="1" s="1"/>
  <c r="BG149" i="1"/>
  <c r="BG136" i="1"/>
  <c r="BG137" i="1" s="1"/>
  <c r="BP149" i="1"/>
  <c r="BP136" i="1"/>
  <c r="BP137" i="1" s="1"/>
  <c r="K149" i="1"/>
  <c r="K136" i="1"/>
  <c r="K137" i="1" s="1"/>
  <c r="EL149" i="1"/>
  <c r="EL136" i="1"/>
  <c r="EL137" i="1" s="1"/>
  <c r="DO149" i="1"/>
  <c r="DO44" i="1" s="1"/>
  <c r="DO136" i="1"/>
  <c r="DO137" i="1" s="1"/>
  <c r="DO144" i="1" s="1"/>
  <c r="DZ149" i="1"/>
  <c r="DZ44" i="1" s="1"/>
  <c r="DZ136" i="1"/>
  <c r="DZ137" i="1" s="1"/>
  <c r="DZ144" i="1" s="1"/>
  <c r="M149" i="1"/>
  <c r="M136" i="1"/>
  <c r="M137" i="1" s="1"/>
  <c r="FN149" i="1"/>
  <c r="FN136" i="1"/>
  <c r="FN137" i="1" s="1"/>
  <c r="FO149" i="1"/>
  <c r="FO136" i="1"/>
  <c r="FO137" i="1" s="1"/>
  <c r="FO144" i="1" s="1"/>
  <c r="FO154" i="1" s="1"/>
  <c r="BH149" i="1"/>
  <c r="BH136" i="1"/>
  <c r="BH137" i="1" s="1"/>
  <c r="E149" i="1"/>
  <c r="E44" i="1" s="1"/>
  <c r="E136" i="1"/>
  <c r="E137" i="1" s="1"/>
  <c r="E150" i="1" s="1"/>
  <c r="T149" i="1"/>
  <c r="T44" i="1" s="1"/>
  <c r="T136" i="1"/>
  <c r="T137" i="1" s="1"/>
  <c r="T144" i="1" s="1"/>
  <c r="DP149" i="1"/>
  <c r="DP136" i="1"/>
  <c r="DP137" i="1" s="1"/>
  <c r="AU149" i="1"/>
  <c r="AU136" i="1"/>
  <c r="AU137" i="1" s="1"/>
  <c r="BJ149" i="1"/>
  <c r="BJ136" i="1"/>
  <c r="BJ137" i="1" s="1"/>
  <c r="FH149" i="1"/>
  <c r="FH136" i="1"/>
  <c r="FH137" i="1" s="1"/>
  <c r="AQ149" i="1"/>
  <c r="AQ44" i="1" s="1"/>
  <c r="AQ136" i="1"/>
  <c r="AQ137" i="1" s="1"/>
  <c r="AQ150" i="1" s="1"/>
  <c r="AP149" i="1"/>
  <c r="AP44" i="1" s="1"/>
  <c r="AP136" i="1"/>
  <c r="AP137" i="1" s="1"/>
  <c r="AP144" i="1" s="1"/>
  <c r="BY149" i="1"/>
  <c r="BY136" i="1"/>
  <c r="BY137" i="1" s="1"/>
  <c r="BZ149" i="1"/>
  <c r="BZ136" i="1"/>
  <c r="BZ137" i="1" s="1"/>
  <c r="BC149" i="1"/>
  <c r="BC136" i="1"/>
  <c r="BC137" i="1" s="1"/>
  <c r="AK150" i="1"/>
  <c r="AK166" i="1" s="1"/>
  <c r="EN149" i="1"/>
  <c r="EN136" i="1"/>
  <c r="EN137" i="1" s="1"/>
  <c r="EN144" i="1" s="1"/>
  <c r="DE149" i="1"/>
  <c r="DE136" i="1"/>
  <c r="DE137" i="1" s="1"/>
  <c r="BT149" i="1"/>
  <c r="BT44" i="1" s="1"/>
  <c r="BT136" i="1"/>
  <c r="BT137" i="1" s="1"/>
  <c r="CV149" i="1"/>
  <c r="CV136" i="1"/>
  <c r="CV137" i="1" s="1"/>
  <c r="AY149" i="1"/>
  <c r="AY136" i="1"/>
  <c r="AY137" i="1" s="1"/>
  <c r="L149" i="1"/>
  <c r="L136" i="1"/>
  <c r="L137" i="1" s="1"/>
  <c r="P149" i="1"/>
  <c r="P136" i="1"/>
  <c r="P137" i="1" s="1"/>
  <c r="P144" i="1" s="1"/>
  <c r="AN149" i="1"/>
  <c r="AN136" i="1"/>
  <c r="AN137" i="1" s="1"/>
  <c r="AN144" i="1" s="1"/>
  <c r="FP149" i="1"/>
  <c r="FP44" i="1" s="1"/>
  <c r="FP136" i="1"/>
  <c r="FP137" i="1" s="1"/>
  <c r="AJ149" i="1"/>
  <c r="AJ136" i="1"/>
  <c r="AJ137" i="1" s="1"/>
  <c r="F149" i="1"/>
  <c r="F136" i="1"/>
  <c r="F137" i="1" s="1"/>
  <c r="ES149" i="1"/>
  <c r="ES136" i="1"/>
  <c r="ES137" i="1" s="1"/>
  <c r="EJ149" i="1"/>
  <c r="EJ136" i="1"/>
  <c r="EJ137" i="1" s="1"/>
  <c r="EJ144" i="1" s="1"/>
  <c r="AD149" i="1"/>
  <c r="AD136" i="1"/>
  <c r="AD137" i="1" s="1"/>
  <c r="AD150" i="1" s="1"/>
  <c r="AD152" i="1" s="1"/>
  <c r="AO149" i="1"/>
  <c r="AO44" i="1" s="1"/>
  <c r="AO136" i="1"/>
  <c r="AO137" i="1" s="1"/>
  <c r="S149" i="1"/>
  <c r="S136" i="1"/>
  <c r="S137" i="1" s="1"/>
  <c r="AL149" i="1"/>
  <c r="AL136" i="1"/>
  <c r="AL137" i="1" s="1"/>
  <c r="BM149" i="1"/>
  <c r="BM136" i="1"/>
  <c r="BM137" i="1" s="1"/>
  <c r="EB149" i="1"/>
  <c r="EB136" i="1"/>
  <c r="EB137" i="1" s="1"/>
  <c r="EB144" i="1" s="1"/>
  <c r="BW149" i="1"/>
  <c r="BW136" i="1"/>
  <c r="BW137" i="1" s="1"/>
  <c r="BW144" i="1" s="1"/>
  <c r="H149" i="1"/>
  <c r="H44" i="1" s="1"/>
  <c r="H136" i="1"/>
  <c r="H137" i="1" s="1"/>
  <c r="CS149" i="1"/>
  <c r="CS136" i="1"/>
  <c r="CS137" i="1" s="1"/>
  <c r="DH149" i="1"/>
  <c r="DH136" i="1"/>
  <c r="DH137" i="1" s="1"/>
  <c r="DS149" i="1"/>
  <c r="DS136" i="1"/>
  <c r="DS137" i="1" s="1"/>
  <c r="CX149" i="1"/>
  <c r="CX136" i="1"/>
  <c r="CX137" i="1" s="1"/>
  <c r="CX144" i="1" s="1"/>
  <c r="CF149" i="1"/>
  <c r="CF136" i="1"/>
  <c r="CF137" i="1" s="1"/>
  <c r="CF144" i="1" s="1"/>
  <c r="BE150" i="1"/>
  <c r="BE152" i="1" s="1"/>
  <c r="BE158" i="1" s="1"/>
  <c r="CP150" i="1"/>
  <c r="DX149" i="1"/>
  <c r="DX136" i="1"/>
  <c r="DX137" i="1" s="1"/>
  <c r="AE149" i="1"/>
  <c r="AE136" i="1"/>
  <c r="AE137" i="1" s="1"/>
  <c r="FQ170" i="1"/>
  <c r="BO156" i="1"/>
  <c r="CP156" i="1"/>
  <c r="FR156" i="1"/>
  <c r="EF149" i="1"/>
  <c r="EF136" i="1"/>
  <c r="EF137" i="1" s="1"/>
  <c r="EF144" i="1" s="1"/>
  <c r="CQ149" i="1"/>
  <c r="CQ44" i="1" s="1"/>
  <c r="CQ136" i="1"/>
  <c r="CQ137" i="1" s="1"/>
  <c r="DV149" i="1"/>
  <c r="DV136" i="1"/>
  <c r="DV137" i="1" s="1"/>
  <c r="BD149" i="1"/>
  <c r="BD136" i="1"/>
  <c r="BD137" i="1" s="1"/>
  <c r="DF149" i="1"/>
  <c r="DF136" i="1"/>
  <c r="DF137" i="1" s="1"/>
  <c r="CK149" i="1"/>
  <c r="CK136" i="1"/>
  <c r="CK137" i="1" s="1"/>
  <c r="CK144" i="1" s="1"/>
  <c r="AM149" i="1"/>
  <c r="AM136" i="1"/>
  <c r="AM137" i="1" s="1"/>
  <c r="AM144" i="1" s="1"/>
  <c r="R149" i="1"/>
  <c r="R44" i="1" s="1"/>
  <c r="R136" i="1"/>
  <c r="R137" i="1" s="1"/>
  <c r="N149" i="1"/>
  <c r="N136" i="1"/>
  <c r="N137" i="1" s="1"/>
  <c r="AZ149" i="1"/>
  <c r="AZ136" i="1"/>
  <c r="AZ137" i="1" s="1"/>
  <c r="EX149" i="1"/>
  <c r="EX136" i="1"/>
  <c r="EX137" i="1" s="1"/>
  <c r="EV149" i="1"/>
  <c r="EV136" i="1"/>
  <c r="EV137" i="1" s="1"/>
  <c r="EV144" i="1" s="1"/>
  <c r="BB149" i="1"/>
  <c r="BB136" i="1"/>
  <c r="BB137" i="1" s="1"/>
  <c r="BB150" i="1" s="1"/>
  <c r="BX149" i="1"/>
  <c r="BX44" i="1" s="1"/>
  <c r="BX136" i="1"/>
  <c r="BX137" i="1" s="1"/>
  <c r="O149" i="1"/>
  <c r="O136" i="1"/>
  <c r="O137" i="1" s="1"/>
  <c r="FK149" i="1"/>
  <c r="FK136" i="1"/>
  <c r="FK137" i="1" s="1"/>
  <c r="CN149" i="1"/>
  <c r="CN136" i="1"/>
  <c r="CN137" i="1" s="1"/>
  <c r="Z149" i="1"/>
  <c r="Z136" i="1"/>
  <c r="Z137" i="1" s="1"/>
  <c r="Z144" i="1" s="1"/>
  <c r="AB149" i="1"/>
  <c r="AB136" i="1"/>
  <c r="AB137" i="1" s="1"/>
  <c r="AB150" i="1" s="1"/>
  <c r="U149" i="1"/>
  <c r="U44" i="1" s="1"/>
  <c r="U136" i="1"/>
  <c r="U137" i="1" s="1"/>
  <c r="CB149" i="1"/>
  <c r="CB136" i="1"/>
  <c r="CB137" i="1" s="1"/>
  <c r="DL149" i="1"/>
  <c r="DL136" i="1"/>
  <c r="DL137" i="1" s="1"/>
  <c r="BA149" i="1"/>
  <c r="BA136" i="1"/>
  <c r="BA137" i="1" s="1"/>
  <c r="AC149" i="1"/>
  <c r="AC136" i="1"/>
  <c r="AC137" i="1" s="1"/>
  <c r="AC144" i="1" s="1"/>
  <c r="FI149" i="1"/>
  <c r="FI136" i="1"/>
  <c r="FI137" i="1" s="1"/>
  <c r="FI144" i="1" s="1"/>
  <c r="EO149" i="1"/>
  <c r="EO136" i="1"/>
  <c r="EO137" i="1" s="1"/>
  <c r="W149" i="1"/>
  <c r="W136" i="1"/>
  <c r="W137" i="1" s="1"/>
  <c r="EM149" i="1"/>
  <c r="EM136" i="1"/>
  <c r="EM137" i="1" s="1"/>
  <c r="CW149" i="1"/>
  <c r="CW136" i="1"/>
  <c r="CW137" i="1" s="1"/>
  <c r="EY149" i="1"/>
  <c r="EY156" i="1" s="1"/>
  <c r="EY136" i="1"/>
  <c r="EY137" i="1" s="1"/>
  <c r="EY150" i="1" s="1"/>
  <c r="CJ149" i="1"/>
  <c r="CJ136" i="1"/>
  <c r="CJ137" i="1" s="1"/>
  <c r="CJ144" i="1" s="1"/>
  <c r="BV149" i="1"/>
  <c r="BV44" i="1" s="1"/>
  <c r="BV136" i="1"/>
  <c r="BV137" i="1" s="1"/>
  <c r="CZ149" i="1"/>
  <c r="CZ136" i="1"/>
  <c r="CZ137" i="1" s="1"/>
  <c r="FD149" i="1"/>
  <c r="FD136" i="1"/>
  <c r="FD137" i="1" s="1"/>
  <c r="X149" i="1"/>
  <c r="X136" i="1"/>
  <c r="X137" i="1" s="1"/>
  <c r="BK149" i="1"/>
  <c r="BK136" i="1"/>
  <c r="BK137" i="1" s="1"/>
  <c r="BK150" i="1" s="1"/>
  <c r="BK152" i="1" s="1"/>
  <c r="EG149" i="1"/>
  <c r="EG136" i="1"/>
  <c r="EG137" i="1" s="1"/>
  <c r="EG150" i="1" s="1"/>
  <c r="FA149" i="1"/>
  <c r="FA44" i="1" s="1"/>
  <c r="FA136" i="1"/>
  <c r="FA137" i="1" s="1"/>
  <c r="FJ149" i="1"/>
  <c r="FJ136" i="1"/>
  <c r="FJ137" i="1" s="1"/>
  <c r="FS149" i="1"/>
  <c r="FS136" i="1"/>
  <c r="FS137" i="1" s="1"/>
  <c r="FS150" i="1" s="1"/>
  <c r="CG149" i="1"/>
  <c r="CG136" i="1"/>
  <c r="CG137" i="1" s="1"/>
  <c r="FL149" i="1"/>
  <c r="FL136" i="1"/>
  <c r="FL137" i="1" s="1"/>
  <c r="FL144" i="1" s="1"/>
  <c r="AF149" i="1"/>
  <c r="AF136" i="1"/>
  <c r="AF137" i="1" s="1"/>
  <c r="AF144" i="1" s="1"/>
  <c r="AX149" i="1"/>
  <c r="AX44" i="1" s="1"/>
  <c r="AX136" i="1"/>
  <c r="AX137" i="1" s="1"/>
  <c r="FT149" i="1"/>
  <c r="FT137" i="1"/>
  <c r="FT144" i="1" s="1"/>
  <c r="CH149" i="1"/>
  <c r="CH136" i="1"/>
  <c r="CH137" i="1" s="1"/>
  <c r="FX149" i="1"/>
  <c r="FX136" i="1"/>
  <c r="FX137" i="1" s="1"/>
  <c r="FX144" i="1" s="1"/>
  <c r="FX154" i="1" s="1"/>
  <c r="DQ149" i="1"/>
  <c r="DQ136" i="1"/>
  <c r="DQ137" i="1" s="1"/>
  <c r="DQ144" i="1" s="1"/>
  <c r="ER149" i="1"/>
  <c r="ER136" i="1"/>
  <c r="ER137" i="1" s="1"/>
  <c r="ER144" i="1" s="1"/>
  <c r="FU152" i="1"/>
  <c r="FU158" i="1" s="1"/>
  <c r="C130" i="1"/>
  <c r="C131" i="1" s="1"/>
  <c r="C136" i="1" s="1"/>
  <c r="FP150" i="1"/>
  <c r="CL138" i="1"/>
  <c r="DK138" i="1"/>
  <c r="DA138" i="1"/>
  <c r="AG138" i="1"/>
  <c r="FW150" i="1"/>
  <c r="FW166" i="1" s="1"/>
  <c r="ED138" i="1"/>
  <c r="DI138" i="1"/>
  <c r="BU138" i="1"/>
  <c r="Y138" i="1"/>
  <c r="AS138" i="1"/>
  <c r="V138" i="1"/>
  <c r="BO138" i="1"/>
  <c r="AT138" i="1"/>
  <c r="BQ138" i="1"/>
  <c r="AK138" i="1"/>
  <c r="DN138" i="1"/>
  <c r="CY138" i="1"/>
  <c r="CP138" i="1"/>
  <c r="FX150" i="1"/>
  <c r="FX166" i="1" s="1"/>
  <c r="FO150" i="1"/>
  <c r="FO152" i="1" s="1"/>
  <c r="FO158" i="1" s="1"/>
  <c r="FO138" i="1"/>
  <c r="FE138" i="1"/>
  <c r="AW138" i="1"/>
  <c r="CA138" i="1"/>
  <c r="EE138" i="1"/>
  <c r="DY138" i="1"/>
  <c r="BR138" i="1"/>
  <c r="FF138" i="1"/>
  <c r="CO138" i="1"/>
  <c r="AH138" i="1"/>
  <c r="EI138" i="1"/>
  <c r="G138" i="1"/>
  <c r="CD138" i="1"/>
  <c r="DW138" i="1"/>
  <c r="EK138" i="1"/>
  <c r="DM138" i="1"/>
  <c r="CM138" i="1"/>
  <c r="BI138" i="1"/>
  <c r="J138" i="1"/>
  <c r="FC138" i="1"/>
  <c r="BF138" i="1"/>
  <c r="BE138" i="1"/>
  <c r="ET138" i="1"/>
  <c r="DB138" i="1"/>
  <c r="CC138" i="1"/>
  <c r="EW138" i="1"/>
  <c r="Q138" i="1"/>
  <c r="I138" i="1"/>
  <c r="FW144" i="1"/>
  <c r="BR160" i="1"/>
  <c r="BR163" i="1" s="1"/>
  <c r="BR165" i="1" s="1"/>
  <c r="EW160" i="1"/>
  <c r="EW163" i="1" s="1"/>
  <c r="EW165" i="1" s="1"/>
  <c r="V160" i="1"/>
  <c r="V163" i="1" s="1"/>
  <c r="V165" i="1" s="1"/>
  <c r="EY44" i="1"/>
  <c r="DI166" i="1"/>
  <c r="BW44" i="1"/>
  <c r="BW156" i="1"/>
  <c r="BZ44" i="1"/>
  <c r="BZ156" i="1"/>
  <c r="DN152" i="1"/>
  <c r="DN158" i="1" s="1"/>
  <c r="DN166" i="1"/>
  <c r="EF44" i="1"/>
  <c r="EF156" i="1"/>
  <c r="DV44" i="1"/>
  <c r="DV156" i="1"/>
  <c r="BD44" i="1"/>
  <c r="BD156" i="1"/>
  <c r="CC166" i="1"/>
  <c r="CC158" i="1"/>
  <c r="DF44" i="1"/>
  <c r="DF156" i="1"/>
  <c r="CK44" i="1"/>
  <c r="CK156" i="1"/>
  <c r="AM44" i="1"/>
  <c r="AM156" i="1"/>
  <c r="AW152" i="1"/>
  <c r="AW158" i="1" s="1"/>
  <c r="AW166" i="1"/>
  <c r="EW152" i="1"/>
  <c r="EW158" i="1" s="1"/>
  <c r="EW166" i="1"/>
  <c r="FW44" i="1"/>
  <c r="FW156" i="1"/>
  <c r="CE44" i="1"/>
  <c r="CE156" i="1"/>
  <c r="CT44" i="1"/>
  <c r="CT156" i="1"/>
  <c r="DA152" i="1"/>
  <c r="DA158" i="1" s="1"/>
  <c r="DA166" i="1"/>
  <c r="DW152" i="1"/>
  <c r="DW158" i="1" s="1"/>
  <c r="DW166" i="1"/>
  <c r="EG44" i="1"/>
  <c r="EG156" i="1"/>
  <c r="O44" i="1"/>
  <c r="O156" i="1"/>
  <c r="FJ44" i="1"/>
  <c r="FJ156" i="1"/>
  <c r="V152" i="1"/>
  <c r="V158" i="1" s="1"/>
  <c r="V166" i="1"/>
  <c r="AU44" i="1"/>
  <c r="AU156" i="1"/>
  <c r="BJ44" i="1"/>
  <c r="BJ156" i="1"/>
  <c r="CS44" i="1"/>
  <c r="CS156" i="1"/>
  <c r="CA166" i="1"/>
  <c r="CA158" i="1"/>
  <c r="I166" i="1"/>
  <c r="I158" i="1"/>
  <c r="AV44" i="1"/>
  <c r="AV156" i="1"/>
  <c r="EZ44" i="1"/>
  <c r="EZ156" i="1"/>
  <c r="FU160" i="1"/>
  <c r="FU163" i="1" s="1"/>
  <c r="FU165" i="1" s="1"/>
  <c r="FU168" i="1" s="1"/>
  <c r="DK160" i="1"/>
  <c r="DK163" i="1" s="1"/>
  <c r="DK165" i="1" s="1"/>
  <c r="AT160" i="1"/>
  <c r="AT163" i="1" s="1"/>
  <c r="AT165" i="1" s="1"/>
  <c r="CJ44" i="1"/>
  <c r="CJ156" i="1"/>
  <c r="EN44" i="1"/>
  <c r="EN156" i="1"/>
  <c r="J160" i="1"/>
  <c r="J163" i="1" s="1"/>
  <c r="J165" i="1" s="1"/>
  <c r="CY160" i="1"/>
  <c r="CY163" i="1" s="1"/>
  <c r="CY165" i="1" s="1"/>
  <c r="AS160" i="1"/>
  <c r="AS163" i="1" s="1"/>
  <c r="AS165" i="1" s="1"/>
  <c r="BE160" i="1"/>
  <c r="BE163" i="1" s="1"/>
  <c r="BE165" i="1" s="1"/>
  <c r="FF160" i="1"/>
  <c r="FF163" i="1" s="1"/>
  <c r="FF165" i="1" s="1"/>
  <c r="DK152" i="1"/>
  <c r="DK158" i="1" s="1"/>
  <c r="DK166" i="1"/>
  <c r="M44" i="1"/>
  <c r="M156" i="1"/>
  <c r="FS44" i="1"/>
  <c r="FS156" i="1"/>
  <c r="FF166" i="1"/>
  <c r="BY44" i="1"/>
  <c r="BY156" i="1"/>
  <c r="FQ160" i="1"/>
  <c r="FQ163" i="1" s="1"/>
  <c r="FQ165" i="1" s="1"/>
  <c r="FQ168" i="1" s="1"/>
  <c r="FE160" i="1"/>
  <c r="FE163" i="1" s="1"/>
  <c r="FE165" i="1" s="1"/>
  <c r="ED160" i="1"/>
  <c r="ED163" i="1" s="1"/>
  <c r="ED165" i="1" s="1"/>
  <c r="Q160" i="1"/>
  <c r="Q163" i="1" s="1"/>
  <c r="Q165" i="1" s="1"/>
  <c r="BI160" i="1"/>
  <c r="BI163" i="1" s="1"/>
  <c r="BI165" i="1" s="1"/>
  <c r="CZ44" i="1"/>
  <c r="CZ156" i="1"/>
  <c r="ED166" i="1"/>
  <c r="ES44" i="1"/>
  <c r="ES156" i="1"/>
  <c r="AF44" i="1"/>
  <c r="AF156" i="1"/>
  <c r="BU160" i="1"/>
  <c r="BU163" i="1" s="1"/>
  <c r="BU165" i="1" s="1"/>
  <c r="FC160" i="1"/>
  <c r="FC163" i="1" s="1"/>
  <c r="FC165" i="1" s="1"/>
  <c r="AW160" i="1"/>
  <c r="AW163" i="1" s="1"/>
  <c r="AW165" i="1" s="1"/>
  <c r="CD160" i="1"/>
  <c r="CD163" i="1" s="1"/>
  <c r="CD165" i="1" s="1"/>
  <c r="BQ160" i="1"/>
  <c r="BQ163" i="1" s="1"/>
  <c r="BQ165" i="1" s="1"/>
  <c r="EI160" i="1"/>
  <c r="EI163" i="1" s="1"/>
  <c r="EI165" i="1" s="1"/>
  <c r="AG160" i="1"/>
  <c r="AG163" i="1" s="1"/>
  <c r="AG165" i="1" s="1"/>
  <c r="G160" i="1"/>
  <c r="G163" i="1" s="1"/>
  <c r="G165" i="1" s="1"/>
  <c r="EM44" i="1"/>
  <c r="EM156" i="1"/>
  <c r="DZ156" i="1"/>
  <c r="BP44" i="1"/>
  <c r="BP156" i="1"/>
  <c r="AB44" i="1"/>
  <c r="AB156" i="1"/>
  <c r="AI44" i="1"/>
  <c r="AI156" i="1"/>
  <c r="FX44" i="1"/>
  <c r="FX156" i="1"/>
  <c r="ER44" i="1"/>
  <c r="ER156" i="1"/>
  <c r="G166" i="1"/>
  <c r="CX44" i="1"/>
  <c r="CX156" i="1"/>
  <c r="ED152" i="1"/>
  <c r="ED158" i="1" s="1"/>
  <c r="DB166" i="1"/>
  <c r="DB158" i="1"/>
  <c r="FG44" i="1"/>
  <c r="FG156" i="1"/>
  <c r="AR44" i="1"/>
  <c r="AR156" i="1"/>
  <c r="DJ44" i="1"/>
  <c r="DJ156" i="1"/>
  <c r="Y166" i="1"/>
  <c r="Y158" i="1"/>
  <c r="AA44" i="1"/>
  <c r="AA156" i="1"/>
  <c r="CR44" i="1"/>
  <c r="CR156" i="1"/>
  <c r="CD152" i="1"/>
  <c r="CD158" i="1" s="1"/>
  <c r="CD166" i="1"/>
  <c r="N44" i="1"/>
  <c r="N156" i="1"/>
  <c r="AZ44" i="1"/>
  <c r="AZ156" i="1"/>
  <c r="AD44" i="1"/>
  <c r="AD156" i="1"/>
  <c r="BQ152" i="1"/>
  <c r="BQ158" i="1" s="1"/>
  <c r="BQ166" i="1"/>
  <c r="BH44" i="1"/>
  <c r="BH156" i="1"/>
  <c r="BN44" i="1"/>
  <c r="BN156" i="1"/>
  <c r="CU44" i="1"/>
  <c r="CU156" i="1"/>
  <c r="Q166" i="1"/>
  <c r="Q158" i="1"/>
  <c r="CG44" i="1"/>
  <c r="CG156" i="1"/>
  <c r="FL44" i="1"/>
  <c r="FL156" i="1"/>
  <c r="BL44" i="1"/>
  <c r="BL156" i="1"/>
  <c r="DU44" i="1"/>
  <c r="DU156" i="1"/>
  <c r="EK166" i="1"/>
  <c r="EK158" i="1"/>
  <c r="CB44" i="1"/>
  <c r="CB156" i="1"/>
  <c r="DD44" i="1"/>
  <c r="DD156" i="1"/>
  <c r="BO160" i="1"/>
  <c r="BO163" i="1" s="1"/>
  <c r="BO165" i="1" s="1"/>
  <c r="DA160" i="1"/>
  <c r="DA163" i="1" s="1"/>
  <c r="DA165" i="1" s="1"/>
  <c r="ET160" i="1"/>
  <c r="ET163" i="1" s="1"/>
  <c r="ET165" i="1" s="1"/>
  <c r="FN44" i="1"/>
  <c r="FN156" i="1"/>
  <c r="DQ44" i="1"/>
  <c r="DQ156" i="1"/>
  <c r="DE44" i="1"/>
  <c r="DE156" i="1"/>
  <c r="BC44" i="1"/>
  <c r="BC156" i="1"/>
  <c r="DH44" i="1"/>
  <c r="DH156" i="1"/>
  <c r="FF152" i="1"/>
  <c r="FF158" i="1" s="1"/>
  <c r="DB160" i="1"/>
  <c r="DB163" i="1" s="1"/>
  <c r="DB165" i="1" s="1"/>
  <c r="CO160" i="1"/>
  <c r="CO163" i="1" s="1"/>
  <c r="CO165" i="1" s="1"/>
  <c r="DY166" i="1"/>
  <c r="DY158" i="1"/>
  <c r="CF44" i="1"/>
  <c r="CF156" i="1"/>
  <c r="J152" i="1"/>
  <c r="J158" i="1" s="1"/>
  <c r="J166" i="1"/>
  <c r="AH166" i="1"/>
  <c r="AH158" i="1"/>
  <c r="CP166" i="1"/>
  <c r="DS44" i="1"/>
  <c r="DS156" i="1"/>
  <c r="DI152" i="1"/>
  <c r="DI158" i="1" s="1"/>
  <c r="CL166" i="1"/>
  <c r="CL158" i="1"/>
  <c r="EU44" i="1"/>
  <c r="EU156" i="1"/>
  <c r="AJ44" i="1"/>
  <c r="AJ156" i="1"/>
  <c r="BG44" i="1"/>
  <c r="BG156" i="1"/>
  <c r="CO152" i="1"/>
  <c r="CO158" i="1" s="1"/>
  <c r="CO166" i="1"/>
  <c r="AT152" i="1"/>
  <c r="AT158" i="1" s="1"/>
  <c r="AT166" i="1"/>
  <c r="K44" i="1"/>
  <c r="K156" i="1"/>
  <c r="EL44" i="1"/>
  <c r="EL156" i="1"/>
  <c r="DM152" i="1"/>
  <c r="DM158" i="1" s="1"/>
  <c r="DM166" i="1"/>
  <c r="FD44" i="1"/>
  <c r="FD156" i="1"/>
  <c r="X44" i="1"/>
  <c r="X156" i="1"/>
  <c r="EX44" i="1"/>
  <c r="EX156" i="1"/>
  <c r="EV44" i="1"/>
  <c r="EV156" i="1"/>
  <c r="BR166" i="1"/>
  <c r="BR158" i="1"/>
  <c r="S44" i="1"/>
  <c r="S156" i="1"/>
  <c r="AL44" i="1"/>
  <c r="AL156" i="1"/>
  <c r="DP44" i="1"/>
  <c r="DP156" i="1"/>
  <c r="AG166" i="1"/>
  <c r="AG158" i="1"/>
  <c r="AE44" i="1"/>
  <c r="AE156" i="1"/>
  <c r="DC44" i="1"/>
  <c r="DC156" i="1"/>
  <c r="EA44" i="1"/>
  <c r="EA156" i="1"/>
  <c r="BI166" i="1"/>
  <c r="BI158" i="1"/>
  <c r="FT44" i="1"/>
  <c r="FT156" i="1"/>
  <c r="CH44" i="1"/>
  <c r="CH156" i="1"/>
  <c r="CC160" i="1"/>
  <c r="CC163" i="1" s="1"/>
  <c r="CC165" i="1" s="1"/>
  <c r="DY160" i="1"/>
  <c r="DY163" i="1" s="1"/>
  <c r="DY165" i="1" s="1"/>
  <c r="CP160" i="1"/>
  <c r="CP163" i="1" s="1"/>
  <c r="CP165" i="1" s="1"/>
  <c r="W44" i="1"/>
  <c r="W156" i="1"/>
  <c r="FV44" i="1"/>
  <c r="FV156" i="1"/>
  <c r="CM166" i="1"/>
  <c r="Z44" i="1"/>
  <c r="Z156" i="1"/>
  <c r="BA44" i="1"/>
  <c r="BA156" i="1"/>
  <c r="DX44" i="1"/>
  <c r="DX156" i="1"/>
  <c r="FO44" i="1"/>
  <c r="FO156" i="1"/>
  <c r="CN44" i="1"/>
  <c r="CN156" i="1"/>
  <c r="CM152" i="1"/>
  <c r="CM158" i="1" s="1"/>
  <c r="CL160" i="1"/>
  <c r="CL163" i="1" s="1"/>
  <c r="CL165" i="1" s="1"/>
  <c r="Y160" i="1"/>
  <c r="Y163" i="1" s="1"/>
  <c r="Y165" i="1" s="1"/>
  <c r="EK160" i="1"/>
  <c r="EK163" i="1" s="1"/>
  <c r="EK165" i="1" s="1"/>
  <c r="I160" i="1"/>
  <c r="I163" i="1" s="1"/>
  <c r="I165" i="1" s="1"/>
  <c r="I168" i="1" s="1"/>
  <c r="CW44" i="1"/>
  <c r="CW156" i="1"/>
  <c r="EE152" i="1"/>
  <c r="EE158" i="1" s="1"/>
  <c r="EE166" i="1"/>
  <c r="EJ44" i="1"/>
  <c r="EJ156" i="1"/>
  <c r="FB44" i="1"/>
  <c r="FB156" i="1"/>
  <c r="G152" i="1"/>
  <c r="G158" i="1" s="1"/>
  <c r="AK152" i="1"/>
  <c r="AK158" i="1" s="1"/>
  <c r="BO152" i="1"/>
  <c r="BO158" i="1" s="1"/>
  <c r="CV44" i="1"/>
  <c r="CV156" i="1"/>
  <c r="AY44" i="1"/>
  <c r="AY156" i="1"/>
  <c r="L44" i="1"/>
  <c r="L156" i="1"/>
  <c r="P44" i="1"/>
  <c r="P156" i="1"/>
  <c r="FC152" i="1"/>
  <c r="FC158" i="1" s="1"/>
  <c r="FC166" i="1"/>
  <c r="AN44" i="1"/>
  <c r="AN156" i="1"/>
  <c r="FK44" i="1"/>
  <c r="FK156" i="1"/>
  <c r="F44" i="1"/>
  <c r="F156" i="1"/>
  <c r="CY166" i="1"/>
  <c r="CY158" i="1"/>
  <c r="BF166" i="1"/>
  <c r="BF158" i="1"/>
  <c r="EP44" i="1"/>
  <c r="EP156" i="1"/>
  <c r="BK44" i="1"/>
  <c r="BK156" i="1"/>
  <c r="FI44" i="1"/>
  <c r="FI156" i="1"/>
  <c r="EI166" i="1"/>
  <c r="EI158" i="1"/>
  <c r="BB44" i="1"/>
  <c r="BB156" i="1"/>
  <c r="BM44" i="1"/>
  <c r="BM156" i="1"/>
  <c r="EB44" i="1"/>
  <c r="EB156" i="1"/>
  <c r="BU166" i="1"/>
  <c r="BU158" i="1"/>
  <c r="D44" i="1"/>
  <c r="D156" i="1"/>
  <c r="DG44" i="1"/>
  <c r="DG156" i="1"/>
  <c r="FH44" i="1"/>
  <c r="FH156" i="1"/>
  <c r="DL44" i="1"/>
  <c r="DL156" i="1"/>
  <c r="ET152" i="1"/>
  <c r="ET158" i="1" s="1"/>
  <c r="ET166" i="1"/>
  <c r="DN160" i="1"/>
  <c r="DN163" i="1" s="1"/>
  <c r="DN165" i="1" s="1"/>
  <c r="FR160" i="1"/>
  <c r="FR163" i="1" s="1"/>
  <c r="FR165" i="1" s="1"/>
  <c r="DW160" i="1"/>
  <c r="DW163" i="1" s="1"/>
  <c r="DW165" i="1" s="1"/>
  <c r="FE166" i="1"/>
  <c r="FE158" i="1"/>
  <c r="AC44" i="1"/>
  <c r="AC156" i="1"/>
  <c r="AS166" i="1"/>
  <c r="AS158" i="1"/>
  <c r="FP166" i="1"/>
  <c r="AH160" i="1"/>
  <c r="AH163" i="1" s="1"/>
  <c r="AH165" i="1" s="1"/>
  <c r="BF160" i="1"/>
  <c r="BF163" i="1" s="1"/>
  <c r="BF165" i="1" s="1"/>
  <c r="DI160" i="1"/>
  <c r="DI163" i="1" s="1"/>
  <c r="DI165" i="1" s="1"/>
  <c r="CA160" i="1"/>
  <c r="CA163" i="1" s="1"/>
  <c r="CA165" i="1" s="1"/>
  <c r="L144" i="1"/>
  <c r="L150" i="1"/>
  <c r="FK144" i="1"/>
  <c r="FK150" i="1"/>
  <c r="FK152" i="1" s="1"/>
  <c r="N144" i="1"/>
  <c r="N150" i="1"/>
  <c r="N152" i="1" s="1"/>
  <c r="AZ144" i="1"/>
  <c r="AZ150" i="1"/>
  <c r="CE144" i="1"/>
  <c r="CE150" i="1"/>
  <c r="CT144" i="1"/>
  <c r="CT150" i="1"/>
  <c r="CT152" i="1" s="1"/>
  <c r="EG144" i="1"/>
  <c r="O144" i="1"/>
  <c r="O150" i="1"/>
  <c r="O152" i="1" s="1"/>
  <c r="AU144" i="1"/>
  <c r="AU150" i="1"/>
  <c r="BJ144" i="1"/>
  <c r="BJ150" i="1"/>
  <c r="FH144" i="1"/>
  <c r="FH150" i="1"/>
  <c r="DL144" i="1"/>
  <c r="DL150" i="1"/>
  <c r="DL152" i="1" s="1"/>
  <c r="BT144" i="1"/>
  <c r="BT150" i="1"/>
  <c r="FO170" i="1"/>
  <c r="CQ144" i="1"/>
  <c r="CQ150" i="1"/>
  <c r="DV144" i="1"/>
  <c r="DV150" i="1"/>
  <c r="DV152" i="1" s="1"/>
  <c r="BD144" i="1"/>
  <c r="BD150" i="1"/>
  <c r="BD152" i="1" s="1"/>
  <c r="DF144" i="1"/>
  <c r="DF150" i="1"/>
  <c r="DF152" i="1" s="1"/>
  <c r="F144" i="1"/>
  <c r="F150" i="1"/>
  <c r="F152" i="1" s="1"/>
  <c r="FD144" i="1"/>
  <c r="FD150" i="1"/>
  <c r="FD152" i="1" s="1"/>
  <c r="X144" i="1"/>
  <c r="X150" i="1"/>
  <c r="FN144" i="1"/>
  <c r="FN150" i="1"/>
  <c r="FN152" i="1" s="1"/>
  <c r="BP144" i="1"/>
  <c r="BP150" i="1"/>
  <c r="CS144" i="1"/>
  <c r="CS150" i="1"/>
  <c r="CS152" i="1" s="1"/>
  <c r="AV144" i="1"/>
  <c r="AV150" i="1"/>
  <c r="EZ144" i="1"/>
  <c r="EZ150" i="1"/>
  <c r="EO144" i="1"/>
  <c r="EO150" i="1"/>
  <c r="W144" i="1"/>
  <c r="W150" i="1"/>
  <c r="EM144" i="1"/>
  <c r="EM150" i="1"/>
  <c r="EM152" i="1" s="1"/>
  <c r="CW144" i="1"/>
  <c r="CW150" i="1"/>
  <c r="CW152" i="1" s="1"/>
  <c r="R144" i="1"/>
  <c r="R150" i="1"/>
  <c r="EP144" i="1"/>
  <c r="EP150" i="1"/>
  <c r="EP152" i="1" s="1"/>
  <c r="H144" i="1"/>
  <c r="H150" i="1"/>
  <c r="FB144" i="1"/>
  <c r="FM144" i="1"/>
  <c r="FM150" i="1"/>
  <c r="BC144" i="1"/>
  <c r="BC150" i="1"/>
  <c r="BC152" i="1" s="1"/>
  <c r="CN144" i="1"/>
  <c r="CN150" i="1"/>
  <c r="CN152" i="1" s="1"/>
  <c r="AB144" i="1"/>
  <c r="BY144" i="1"/>
  <c r="BY150" i="1"/>
  <c r="BY152" i="1" s="1"/>
  <c r="BA144" i="1"/>
  <c r="BA150" i="1"/>
  <c r="FA144" i="1"/>
  <c r="FA150" i="1"/>
  <c r="BZ144" i="1"/>
  <c r="BZ150" i="1"/>
  <c r="AI144" i="1"/>
  <c r="AI150" i="1"/>
  <c r="BV144" i="1"/>
  <c r="BV150" i="1"/>
  <c r="CZ144" i="1"/>
  <c r="CZ150" i="1"/>
  <c r="CZ152" i="1" s="1"/>
  <c r="AD144" i="1"/>
  <c r="AO144" i="1"/>
  <c r="AO150" i="1"/>
  <c r="BH144" i="1"/>
  <c r="BH150" i="1"/>
  <c r="BN144" i="1"/>
  <c r="BN150" i="1"/>
  <c r="BN152" i="1" s="1"/>
  <c r="CU144" i="1"/>
  <c r="CU150" i="1"/>
  <c r="CU152" i="1" s="1"/>
  <c r="CG144" i="1"/>
  <c r="CG150" i="1"/>
  <c r="CG152" i="1" s="1"/>
  <c r="AX144" i="1"/>
  <c r="AX150" i="1"/>
  <c r="DH144" i="1"/>
  <c r="DH150" i="1"/>
  <c r="DH152" i="1" s="1"/>
  <c r="DS144" i="1"/>
  <c r="DS150" i="1"/>
  <c r="DS152" i="1" s="1"/>
  <c r="AY144" i="1"/>
  <c r="AY150" i="1"/>
  <c r="FJ144" i="1"/>
  <c r="FJ150" i="1"/>
  <c r="FP144" i="1"/>
  <c r="DT144" i="1"/>
  <c r="DT150" i="1"/>
  <c r="FG144" i="1"/>
  <c r="FG150" i="1"/>
  <c r="AR144" i="1"/>
  <c r="AR150" i="1"/>
  <c r="AR152" i="1" s="1"/>
  <c r="DJ144" i="1"/>
  <c r="DJ150" i="1"/>
  <c r="DX144" i="1"/>
  <c r="DX150" i="1"/>
  <c r="DX152" i="1" s="1"/>
  <c r="DE144" i="1"/>
  <c r="DE150" i="1"/>
  <c r="DE152" i="1" s="1"/>
  <c r="M144" i="1"/>
  <c r="M150" i="1"/>
  <c r="EX144" i="1"/>
  <c r="EX150" i="1"/>
  <c r="S144" i="1"/>
  <c r="S150" i="1"/>
  <c r="AL144" i="1"/>
  <c r="AL150" i="1"/>
  <c r="AL152" i="1" s="1"/>
  <c r="DP144" i="1"/>
  <c r="DP150" i="1"/>
  <c r="AE144" i="1"/>
  <c r="AE150" i="1"/>
  <c r="DC144" i="1"/>
  <c r="DC150" i="1"/>
  <c r="BL144" i="1"/>
  <c r="BL150" i="1"/>
  <c r="DU144" i="1"/>
  <c r="DU150" i="1"/>
  <c r="U144" i="1"/>
  <c r="U150" i="1"/>
  <c r="CB144" i="1"/>
  <c r="CB150" i="1"/>
  <c r="DD144" i="1"/>
  <c r="DD150" i="1"/>
  <c r="CV144" i="1"/>
  <c r="CV150" i="1"/>
  <c r="EU144" i="1"/>
  <c r="EU150" i="1"/>
  <c r="AJ144" i="1"/>
  <c r="AJ150" i="1"/>
  <c r="BG144" i="1"/>
  <c r="BG150" i="1"/>
  <c r="K144" i="1"/>
  <c r="K150" i="1"/>
  <c r="K152" i="1" s="1"/>
  <c r="EL144" i="1"/>
  <c r="EL150" i="1"/>
  <c r="EL152" i="1" s="1"/>
  <c r="EQ144" i="1"/>
  <c r="EQ150" i="1"/>
  <c r="ES144" i="1"/>
  <c r="ES150" i="1"/>
  <c r="BX144" i="1"/>
  <c r="BX150" i="1"/>
  <c r="BM144" i="1"/>
  <c r="BM150" i="1"/>
  <c r="BM152" i="1" s="1"/>
  <c r="D144" i="1"/>
  <c r="D150" i="1"/>
  <c r="D152" i="1" s="1"/>
  <c r="EH144" i="1"/>
  <c r="EH150" i="1"/>
  <c r="CH144" i="1"/>
  <c r="CH150" i="1"/>
  <c r="L152" i="1"/>
  <c r="AV152" i="1"/>
  <c r="AI152" i="1"/>
  <c r="FH152" i="1"/>
  <c r="BH152" i="1"/>
  <c r="FW152" i="1"/>
  <c r="FW158" i="1" s="1"/>
  <c r="FZ128" i="1"/>
  <c r="GB128" i="1" s="1"/>
  <c r="EB150" i="1" l="1"/>
  <c r="AQ156" i="1"/>
  <c r="E156" i="1"/>
  <c r="DY168" i="1"/>
  <c r="DO156" i="1"/>
  <c r="EY144" i="1"/>
  <c r="CC168" i="1"/>
  <c r="CX150" i="1"/>
  <c r="EV150" i="1"/>
  <c r="DR156" i="1"/>
  <c r="CI156" i="1"/>
  <c r="EK168" i="1"/>
  <c r="DQ150" i="1"/>
  <c r="DQ152" i="1" s="1"/>
  <c r="FS144" i="1"/>
  <c r="AQ152" i="1"/>
  <c r="AY154" i="1"/>
  <c r="D154" i="1"/>
  <c r="EL154" i="1"/>
  <c r="DD154" i="1"/>
  <c r="AE154" i="1"/>
  <c r="M154" i="1"/>
  <c r="AD154" i="1"/>
  <c r="DQ154" i="1"/>
  <c r="FB154" i="1"/>
  <c r="FB160" i="1" s="1"/>
  <c r="FB163" i="1" s="1"/>
  <c r="FB165" i="1" s="1"/>
  <c r="FB168" i="1" s="1"/>
  <c r="BJ154" i="1"/>
  <c r="AP154" i="1"/>
  <c r="T154" i="1"/>
  <c r="DZ154" i="1"/>
  <c r="BS154" i="1"/>
  <c r="EC154" i="1"/>
  <c r="FU170" i="1"/>
  <c r="DT154" i="1"/>
  <c r="AX154" i="1"/>
  <c r="W154" i="1"/>
  <c r="FN154" i="1"/>
  <c r="DV154" i="1"/>
  <c r="DV160" i="1" s="1"/>
  <c r="DV163" i="1" s="1"/>
  <c r="DV165" i="1" s="1"/>
  <c r="N154" i="1"/>
  <c r="ER154" i="1"/>
  <c r="AF154" i="1"/>
  <c r="CJ154" i="1"/>
  <c r="FI154" i="1"/>
  <c r="AM154" i="1"/>
  <c r="EF154" i="1"/>
  <c r="CF154" i="1"/>
  <c r="BW154" i="1"/>
  <c r="AN154" i="1"/>
  <c r="EA154" i="1"/>
  <c r="CR154" i="1"/>
  <c r="CR160" i="1" s="1"/>
  <c r="CR163" i="1" s="1"/>
  <c r="CR165" i="1" s="1"/>
  <c r="AS170" i="1"/>
  <c r="DN170" i="1"/>
  <c r="CC170" i="1"/>
  <c r="I170" i="1"/>
  <c r="CY170" i="1"/>
  <c r="CO170" i="1"/>
  <c r="CN154" i="1"/>
  <c r="EB154" i="1"/>
  <c r="CB154" i="1"/>
  <c r="DP154" i="1"/>
  <c r="DE154" i="1"/>
  <c r="FP138" i="1"/>
  <c r="FP154" i="1"/>
  <c r="CZ154" i="1"/>
  <c r="BA154" i="1"/>
  <c r="H154" i="1"/>
  <c r="AU154" i="1"/>
  <c r="DO154" i="1"/>
  <c r="DR154" i="1"/>
  <c r="CI154" i="1"/>
  <c r="CH154" i="1"/>
  <c r="K154" i="1"/>
  <c r="CG154" i="1"/>
  <c r="EO154" i="1"/>
  <c r="EO160" i="1" s="1"/>
  <c r="EO163" i="1" s="1"/>
  <c r="EO165" i="1" s="1"/>
  <c r="X154" i="1"/>
  <c r="CQ154" i="1"/>
  <c r="FK154" i="1"/>
  <c r="FL154" i="1"/>
  <c r="AC154" i="1"/>
  <c r="Z154" i="1"/>
  <c r="CK154" i="1"/>
  <c r="CX154" i="1"/>
  <c r="EJ154" i="1"/>
  <c r="P154" i="1"/>
  <c r="EN154" i="1"/>
  <c r="DG154" i="1"/>
  <c r="DG160" i="1" s="1"/>
  <c r="DG163" i="1" s="1"/>
  <c r="DG165" i="1" s="1"/>
  <c r="AA154" i="1"/>
  <c r="AG170" i="1"/>
  <c r="CD170" i="1"/>
  <c r="CM170" i="1"/>
  <c r="DK170" i="1"/>
  <c r="DM170" i="1"/>
  <c r="EI170" i="1"/>
  <c r="AK170" i="1"/>
  <c r="BQ170" i="1"/>
  <c r="DU154" i="1"/>
  <c r="BM154" i="1"/>
  <c r="U154" i="1"/>
  <c r="U160" i="1" s="1"/>
  <c r="U163" i="1" s="1"/>
  <c r="U165" i="1" s="1"/>
  <c r="AL154" i="1"/>
  <c r="DX154" i="1"/>
  <c r="FJ154" i="1"/>
  <c r="BV154" i="1"/>
  <c r="BY154" i="1"/>
  <c r="EP154" i="1"/>
  <c r="O154" i="1"/>
  <c r="BX154" i="1"/>
  <c r="BG154" i="1"/>
  <c r="CU154" i="1"/>
  <c r="AB154" i="1"/>
  <c r="EZ154" i="1"/>
  <c r="EZ160" i="1" s="1"/>
  <c r="EZ163" i="1" s="1"/>
  <c r="EZ165" i="1" s="1"/>
  <c r="FD154" i="1"/>
  <c r="EG154" i="1"/>
  <c r="L154" i="1"/>
  <c r="EE170" i="1"/>
  <c r="BE170" i="1"/>
  <c r="DI170" i="1"/>
  <c r="FR170" i="1"/>
  <c r="CA170" i="1"/>
  <c r="EW170" i="1"/>
  <c r="G170" i="1"/>
  <c r="AI154" i="1"/>
  <c r="R154" i="1"/>
  <c r="R160" i="1" s="1"/>
  <c r="R163" i="1" s="1"/>
  <c r="R165" i="1" s="1"/>
  <c r="BT154" i="1"/>
  <c r="BT170" i="1" s="1"/>
  <c r="FS154" i="1"/>
  <c r="BN154" i="1"/>
  <c r="EY154" i="1"/>
  <c r="AV154" i="1"/>
  <c r="F154" i="1"/>
  <c r="F170" i="1" s="1"/>
  <c r="CT154" i="1"/>
  <c r="Y170" i="1"/>
  <c r="FE170" i="1"/>
  <c r="AH170" i="1"/>
  <c r="DW170" i="1"/>
  <c r="DB170" i="1"/>
  <c r="AT170" i="1"/>
  <c r="ET170" i="1"/>
  <c r="BU170" i="1"/>
  <c r="ES154" i="1"/>
  <c r="ES170" i="1" s="1"/>
  <c r="EV154" i="1"/>
  <c r="EV170" i="1" s="1"/>
  <c r="AR154" i="1"/>
  <c r="AR170" i="1" s="1"/>
  <c r="BZ154" i="1"/>
  <c r="DL154" i="1"/>
  <c r="AJ154" i="1"/>
  <c r="BL154" i="1"/>
  <c r="BH154" i="1"/>
  <c r="BH170" i="1" s="1"/>
  <c r="BC154" i="1"/>
  <c r="BC170" i="1" s="1"/>
  <c r="CW154" i="1"/>
  <c r="CS154" i="1"/>
  <c r="DF154" i="1"/>
  <c r="CE138" i="1"/>
  <c r="CE154" i="1"/>
  <c r="FW138" i="1"/>
  <c r="FW154" i="1"/>
  <c r="FT154" i="1"/>
  <c r="FT170" i="1" s="1"/>
  <c r="CL170" i="1"/>
  <c r="ED170" i="1"/>
  <c r="CP170" i="1"/>
  <c r="DA170" i="1"/>
  <c r="AW170" i="1"/>
  <c r="V170" i="1"/>
  <c r="BR170" i="1"/>
  <c r="BO170" i="1"/>
  <c r="DJ154" i="1"/>
  <c r="DJ170" i="1" s="1"/>
  <c r="EH154" i="1"/>
  <c r="EQ154" i="1"/>
  <c r="CV154" i="1"/>
  <c r="DC154" i="1"/>
  <c r="EX154" i="1"/>
  <c r="EX160" i="1" s="1"/>
  <c r="EX163" i="1" s="1"/>
  <c r="EX165" i="1" s="1"/>
  <c r="FA154" i="1"/>
  <c r="FH154" i="1"/>
  <c r="S154" i="1"/>
  <c r="EU154" i="1"/>
  <c r="DS154" i="1"/>
  <c r="FG154" i="1"/>
  <c r="DH154" i="1"/>
  <c r="AO154" i="1"/>
  <c r="FM154" i="1"/>
  <c r="EM154" i="1"/>
  <c r="BP154" i="1"/>
  <c r="BD154" i="1"/>
  <c r="BD160" i="1" s="1"/>
  <c r="BD163" i="1" s="1"/>
  <c r="BD165" i="1" s="1"/>
  <c r="AZ154" i="1"/>
  <c r="EK170" i="1"/>
  <c r="BI170" i="1"/>
  <c r="FF170" i="1"/>
  <c r="DY170" i="1"/>
  <c r="Q170" i="1"/>
  <c r="J170" i="1"/>
  <c r="BF170" i="1"/>
  <c r="FC170" i="1"/>
  <c r="FX138" i="1"/>
  <c r="FX170" i="1"/>
  <c r="FV152" i="1"/>
  <c r="FV158" i="1" s="1"/>
  <c r="FV166" i="1"/>
  <c r="CK150" i="1"/>
  <c r="CK152" i="1" s="1"/>
  <c r="CI150" i="1"/>
  <c r="CI152" i="1" s="1"/>
  <c r="AQ144" i="1"/>
  <c r="DO150" i="1"/>
  <c r="DO152" i="1" s="1"/>
  <c r="FV144" i="1"/>
  <c r="AC150" i="1"/>
  <c r="AC152" i="1" s="1"/>
  <c r="BK144" i="1"/>
  <c r="E144" i="1"/>
  <c r="DG150" i="1"/>
  <c r="DG152" i="1" s="1"/>
  <c r="Z150" i="1"/>
  <c r="Z152" i="1" s="1"/>
  <c r="P150" i="1"/>
  <c r="P152" i="1" s="1"/>
  <c r="EJ150" i="1"/>
  <c r="EN150" i="1"/>
  <c r="EN152" i="1" s="1"/>
  <c r="DR150" i="1"/>
  <c r="DR152" i="1" s="1"/>
  <c r="AA150" i="1"/>
  <c r="AA152" i="1" s="1"/>
  <c r="FL150" i="1"/>
  <c r="FL152" i="1" s="1"/>
  <c r="CP168" i="1"/>
  <c r="FT138" i="1"/>
  <c r="DW168" i="1"/>
  <c r="DA168" i="1"/>
  <c r="AW168" i="1"/>
  <c r="EO152" i="1"/>
  <c r="FS152" i="1"/>
  <c r="FS158" i="1" s="1"/>
  <c r="FS166" i="1"/>
  <c r="C137" i="1"/>
  <c r="C150" i="1" s="1"/>
  <c r="FZ136" i="1"/>
  <c r="AX156" i="1"/>
  <c r="AP156" i="1"/>
  <c r="EH156" i="1"/>
  <c r="T156" i="1"/>
  <c r="FA156" i="1"/>
  <c r="BE166" i="1"/>
  <c r="FR166" i="1"/>
  <c r="FR152" i="1"/>
  <c r="FR158" i="1" s="1"/>
  <c r="H152" i="1"/>
  <c r="H158" i="1" s="1"/>
  <c r="BW150" i="1"/>
  <c r="BW152" i="1" s="1"/>
  <c r="AN150" i="1"/>
  <c r="AN152" i="1" s="1"/>
  <c r="BT156" i="1"/>
  <c r="FM156" i="1"/>
  <c r="EA150" i="1"/>
  <c r="EA152" i="1" s="1"/>
  <c r="CQ152" i="1"/>
  <c r="CQ158" i="1" s="1"/>
  <c r="CR150" i="1"/>
  <c r="CR152" i="1" s="1"/>
  <c r="BB144" i="1"/>
  <c r="EC150" i="1"/>
  <c r="EC152" i="1" s="1"/>
  <c r="EC158" i="1" s="1"/>
  <c r="ER150" i="1"/>
  <c r="ER166" i="1" s="1"/>
  <c r="R152" i="1"/>
  <c r="R158" i="1" s="1"/>
  <c r="BS156" i="1"/>
  <c r="EQ156" i="1"/>
  <c r="FI150" i="1"/>
  <c r="FI152" i="1" s="1"/>
  <c r="EF150" i="1"/>
  <c r="EF152" i="1" s="1"/>
  <c r="R156" i="1"/>
  <c r="AF150" i="1"/>
  <c r="AF152" i="1" s="1"/>
  <c r="AF158" i="1" s="1"/>
  <c r="AM150" i="1"/>
  <c r="AM152" i="1" s="1"/>
  <c r="CF150" i="1"/>
  <c r="CF152" i="1" s="1"/>
  <c r="H156" i="1"/>
  <c r="FP156" i="1"/>
  <c r="EC156" i="1"/>
  <c r="EO156" i="1"/>
  <c r="U156" i="1"/>
  <c r="AO156" i="1"/>
  <c r="DT156" i="1"/>
  <c r="FP152" i="1"/>
  <c r="FP158" i="1" s="1"/>
  <c r="EO44" i="1"/>
  <c r="CQ156" i="1"/>
  <c r="AP150" i="1"/>
  <c r="AP152" i="1" s="1"/>
  <c r="AP158" i="1" s="1"/>
  <c r="CJ150" i="1"/>
  <c r="CJ152" i="1" s="1"/>
  <c r="CJ158" i="1" s="1"/>
  <c r="BX156" i="1"/>
  <c r="BV156" i="1"/>
  <c r="BS150" i="1"/>
  <c r="BS152" i="1" s="1"/>
  <c r="T150" i="1"/>
  <c r="T152" i="1" s="1"/>
  <c r="DZ150" i="1"/>
  <c r="DZ152" i="1" s="1"/>
  <c r="DZ158" i="1" s="1"/>
  <c r="FT150" i="1"/>
  <c r="FT152" i="1" s="1"/>
  <c r="FT158" i="1" s="1"/>
  <c r="FZ137" i="1"/>
  <c r="FZ131" i="1"/>
  <c r="GB131" i="1" s="1"/>
  <c r="C149" i="1"/>
  <c r="FX152" i="1"/>
  <c r="FX158" i="1" s="1"/>
  <c r="DN168" i="1"/>
  <c r="FO166" i="1"/>
  <c r="Y168" i="1"/>
  <c r="AH168" i="1"/>
  <c r="FI138" i="1"/>
  <c r="DO138" i="1"/>
  <c r="DC138" i="1"/>
  <c r="DT138" i="1"/>
  <c r="BH138" i="1"/>
  <c r="DE138" i="1"/>
  <c r="AF138" i="1"/>
  <c r="W138" i="1"/>
  <c r="CF138" i="1"/>
  <c r="R138" i="1"/>
  <c r="BJ138" i="1"/>
  <c r="BK138" i="1"/>
  <c r="EL138" i="1"/>
  <c r="AE138" i="1"/>
  <c r="AO138" i="1"/>
  <c r="DX138" i="1"/>
  <c r="CN138" i="1"/>
  <c r="EO138" i="1"/>
  <c r="AC138" i="1"/>
  <c r="AM138" i="1"/>
  <c r="AU138" i="1"/>
  <c r="EZ138" i="1"/>
  <c r="H138" i="1"/>
  <c r="K138" i="1"/>
  <c r="DP138" i="1"/>
  <c r="BS138" i="1"/>
  <c r="AD138" i="1"/>
  <c r="EC138" i="1"/>
  <c r="ER138" i="1"/>
  <c r="CK138" i="1"/>
  <c r="FJ138" i="1"/>
  <c r="AV138" i="1"/>
  <c r="EP138" i="1"/>
  <c r="BG138" i="1"/>
  <c r="T138" i="1"/>
  <c r="CH138" i="1"/>
  <c r="AZ138" i="1"/>
  <c r="AI138" i="1"/>
  <c r="BC138" i="1"/>
  <c r="CX138" i="1"/>
  <c r="DF138" i="1"/>
  <c r="O138" i="1"/>
  <c r="F138" i="1"/>
  <c r="DL138" i="1"/>
  <c r="FA138" i="1"/>
  <c r="AJ138" i="1"/>
  <c r="AL138" i="1"/>
  <c r="N138" i="1"/>
  <c r="BZ138" i="1"/>
  <c r="FM138" i="1"/>
  <c r="DS138" i="1"/>
  <c r="FN138" i="1"/>
  <c r="BD138" i="1"/>
  <c r="EG138" i="1"/>
  <c r="FK138" i="1"/>
  <c r="FH138" i="1"/>
  <c r="DR138" i="1"/>
  <c r="S138" i="1"/>
  <c r="DU138" i="1"/>
  <c r="EN138" i="1"/>
  <c r="FB138" i="1"/>
  <c r="DH138" i="1"/>
  <c r="M138" i="1"/>
  <c r="DV138" i="1"/>
  <c r="CT138" i="1"/>
  <c r="DG138" i="1"/>
  <c r="EU138" i="1"/>
  <c r="EV138" i="1"/>
  <c r="EQ138" i="1"/>
  <c r="BL138" i="1"/>
  <c r="DQ138" i="1"/>
  <c r="CZ138" i="1"/>
  <c r="AB138" i="1"/>
  <c r="DZ138" i="1"/>
  <c r="CQ138" i="1"/>
  <c r="D138" i="1"/>
  <c r="EX138" i="1"/>
  <c r="CR138" i="1"/>
  <c r="FL138" i="1"/>
  <c r="BA138" i="1"/>
  <c r="BV138" i="1"/>
  <c r="Z138" i="1"/>
  <c r="EF138" i="1"/>
  <c r="AN138" i="1"/>
  <c r="EB138" i="1"/>
  <c r="X138" i="1"/>
  <c r="AA138" i="1"/>
  <c r="CG138" i="1"/>
  <c r="CJ138" i="1"/>
  <c r="BW138" i="1"/>
  <c r="P138" i="1"/>
  <c r="BM138" i="1"/>
  <c r="FD138" i="1"/>
  <c r="DJ138" i="1"/>
  <c r="CU138" i="1"/>
  <c r="DD138" i="1"/>
  <c r="EY138" i="1"/>
  <c r="FS138" i="1"/>
  <c r="L138" i="1"/>
  <c r="BX138" i="1"/>
  <c r="CI138" i="1"/>
  <c r="EH138" i="1"/>
  <c r="AQ138" i="1"/>
  <c r="AR138" i="1"/>
  <c r="BN138" i="1"/>
  <c r="CB138" i="1"/>
  <c r="EJ138" i="1"/>
  <c r="CW138" i="1"/>
  <c r="BY138" i="1"/>
  <c r="AY138" i="1"/>
  <c r="BT138" i="1"/>
  <c r="EA138" i="1"/>
  <c r="FG138" i="1"/>
  <c r="U138" i="1"/>
  <c r="AX138" i="1"/>
  <c r="ES138" i="1"/>
  <c r="EM138" i="1"/>
  <c r="BP138" i="1"/>
  <c r="AP138" i="1"/>
  <c r="CS138" i="1"/>
  <c r="CV138" i="1"/>
  <c r="AK168" i="1"/>
  <c r="BR168" i="1"/>
  <c r="DK168" i="1"/>
  <c r="DM168" i="1"/>
  <c r="EW168" i="1"/>
  <c r="CO168" i="1"/>
  <c r="FF168" i="1"/>
  <c r="V168" i="1"/>
  <c r="CA168" i="1"/>
  <c r="FS160" i="1"/>
  <c r="FS163" i="1" s="1"/>
  <c r="FS165" i="1" s="1"/>
  <c r="FS168" i="1" s="1"/>
  <c r="AS168" i="1"/>
  <c r="N160" i="1"/>
  <c r="N163" i="1" s="1"/>
  <c r="N165" i="1" s="1"/>
  <c r="AU160" i="1"/>
  <c r="AU163" i="1" s="1"/>
  <c r="AU165" i="1" s="1"/>
  <c r="CK160" i="1"/>
  <c r="CK163" i="1" s="1"/>
  <c r="CK165" i="1" s="1"/>
  <c r="CM168" i="1"/>
  <c r="DP160" i="1"/>
  <c r="DP163" i="1" s="1"/>
  <c r="DP165" i="1" s="1"/>
  <c r="CG160" i="1"/>
  <c r="CG163" i="1" s="1"/>
  <c r="CG165" i="1" s="1"/>
  <c r="CN160" i="1"/>
  <c r="CN163" i="1" s="1"/>
  <c r="CN165" i="1" s="1"/>
  <c r="FG160" i="1"/>
  <c r="FG163" i="1" s="1"/>
  <c r="FG165" i="1" s="1"/>
  <c r="DC160" i="1"/>
  <c r="DC163" i="1" s="1"/>
  <c r="DC165" i="1" s="1"/>
  <c r="EU160" i="1"/>
  <c r="EU163" i="1" s="1"/>
  <c r="EU165" i="1" s="1"/>
  <c r="DU160" i="1"/>
  <c r="DU163" i="1" s="1"/>
  <c r="DU165" i="1" s="1"/>
  <c r="G168" i="1"/>
  <c r="DL160" i="1"/>
  <c r="DL163" i="1" s="1"/>
  <c r="DL165" i="1" s="1"/>
  <c r="FK160" i="1"/>
  <c r="FK163" i="1" s="1"/>
  <c r="FK165" i="1" s="1"/>
  <c r="AX160" i="1"/>
  <c r="AX163" i="1" s="1"/>
  <c r="AX165" i="1" s="1"/>
  <c r="AA160" i="1"/>
  <c r="AA163" i="1" s="1"/>
  <c r="AA165" i="1" s="1"/>
  <c r="EI168" i="1"/>
  <c r="EZ166" i="1"/>
  <c r="BJ160" i="1"/>
  <c r="BJ163" i="1" s="1"/>
  <c r="BJ165" i="1" s="1"/>
  <c r="FA160" i="1"/>
  <c r="FA163" i="1" s="1"/>
  <c r="FA165" i="1" s="1"/>
  <c r="EH152" i="1"/>
  <c r="EH158" i="1" s="1"/>
  <c r="EH166" i="1"/>
  <c r="BX152" i="1"/>
  <c r="BX158" i="1" s="1"/>
  <c r="BX166" i="1"/>
  <c r="EQ152" i="1"/>
  <c r="EQ158" i="1" s="1"/>
  <c r="EQ166" i="1"/>
  <c r="EU152" i="1"/>
  <c r="EU158" i="1" s="1"/>
  <c r="EU166" i="1"/>
  <c r="CX152" i="1"/>
  <c r="CX158" i="1" s="1"/>
  <c r="CX166" i="1"/>
  <c r="CG166" i="1"/>
  <c r="CG158" i="1"/>
  <c r="AD166" i="1"/>
  <c r="AD158" i="1"/>
  <c r="EN166" i="1"/>
  <c r="EN158" i="1"/>
  <c r="AB152" i="1"/>
  <c r="AB158" i="1" s="1"/>
  <c r="AB166" i="1"/>
  <c r="FB166" i="1"/>
  <c r="FB158" i="1"/>
  <c r="EY152" i="1"/>
  <c r="EY158" i="1" s="1"/>
  <c r="EY166" i="1"/>
  <c r="AU152" i="1"/>
  <c r="AU158" i="1" s="1"/>
  <c r="AU166" i="1"/>
  <c r="N166" i="1"/>
  <c r="N158" i="1"/>
  <c r="L166" i="1"/>
  <c r="L158" i="1"/>
  <c r="FI160" i="1"/>
  <c r="FI163" i="1" s="1"/>
  <c r="FI165" i="1" s="1"/>
  <c r="EJ160" i="1"/>
  <c r="EJ163" i="1" s="1"/>
  <c r="EJ165" i="1" s="1"/>
  <c r="S160" i="1"/>
  <c r="S163" i="1" s="1"/>
  <c r="S165" i="1" s="1"/>
  <c r="K160" i="1"/>
  <c r="K163" i="1" s="1"/>
  <c r="K165" i="1" s="1"/>
  <c r="BC160" i="1"/>
  <c r="BC163" i="1" s="1"/>
  <c r="BC165" i="1" s="1"/>
  <c r="AR160" i="1"/>
  <c r="AR163" i="1" s="1"/>
  <c r="AR165" i="1" s="1"/>
  <c r="ER160" i="1"/>
  <c r="ER163" i="1" s="1"/>
  <c r="ER165" i="1" s="1"/>
  <c r="EM160" i="1"/>
  <c r="EM163" i="1" s="1"/>
  <c r="EM165" i="1" s="1"/>
  <c r="ES160" i="1"/>
  <c r="ES163" i="1" s="1"/>
  <c r="ES165" i="1" s="1"/>
  <c r="CY168" i="1"/>
  <c r="DE166" i="1"/>
  <c r="DE158" i="1"/>
  <c r="BL152" i="1"/>
  <c r="BL158" i="1" s="1"/>
  <c r="BL166" i="1"/>
  <c r="S152" i="1"/>
  <c r="S158" i="1" s="1"/>
  <c r="S166" i="1"/>
  <c r="DX166" i="1"/>
  <c r="DX158" i="1"/>
  <c r="FG152" i="1"/>
  <c r="FG158" i="1" s="1"/>
  <c r="FG166" i="1"/>
  <c r="AV166" i="1"/>
  <c r="AV158" i="1"/>
  <c r="FN166" i="1"/>
  <c r="FN158" i="1"/>
  <c r="BD166" i="1"/>
  <c r="BD158" i="1"/>
  <c r="D160" i="1"/>
  <c r="D163" i="1" s="1"/>
  <c r="D165" i="1" s="1"/>
  <c r="EP160" i="1"/>
  <c r="EP163" i="1" s="1"/>
  <c r="EP165" i="1" s="1"/>
  <c r="AY160" i="1"/>
  <c r="AY163" i="1" s="1"/>
  <c r="AY165" i="1" s="1"/>
  <c r="AP160" i="1"/>
  <c r="AP163" i="1" s="1"/>
  <c r="AP165" i="1" s="1"/>
  <c r="X160" i="1"/>
  <c r="X163" i="1" s="1"/>
  <c r="X165" i="1" s="1"/>
  <c r="FN160" i="1"/>
  <c r="FN163" i="1" s="1"/>
  <c r="FN165" i="1" s="1"/>
  <c r="CB160" i="1"/>
  <c r="CB163" i="1" s="1"/>
  <c r="CB165" i="1" s="1"/>
  <c r="J168" i="1"/>
  <c r="CJ160" i="1"/>
  <c r="CJ163" i="1" s="1"/>
  <c r="CJ165" i="1" s="1"/>
  <c r="BW160" i="1"/>
  <c r="BW163" i="1" s="1"/>
  <c r="BW165" i="1" s="1"/>
  <c r="CW160" i="1"/>
  <c r="CW163" i="1" s="1"/>
  <c r="CW165" i="1" s="1"/>
  <c r="EA160" i="1"/>
  <c r="EA163" i="1" s="1"/>
  <c r="EA165" i="1" s="1"/>
  <c r="BB152" i="1"/>
  <c r="BB158" i="1" s="1"/>
  <c r="BB166" i="1"/>
  <c r="EL166" i="1"/>
  <c r="EL158" i="1"/>
  <c r="DS166" i="1"/>
  <c r="DS158" i="1"/>
  <c r="CU166" i="1"/>
  <c r="CU158" i="1"/>
  <c r="CZ166" i="1"/>
  <c r="CZ158" i="1"/>
  <c r="FA166" i="1"/>
  <c r="Z166" i="1"/>
  <c r="Z158" i="1"/>
  <c r="H166" i="1"/>
  <c r="CW166" i="1"/>
  <c r="CW158" i="1"/>
  <c r="CI166" i="1"/>
  <c r="CI158" i="1"/>
  <c r="O166" i="1"/>
  <c r="O158" i="1"/>
  <c r="AQ166" i="1"/>
  <c r="AQ158" i="1"/>
  <c r="AJ160" i="1"/>
  <c r="AJ163" i="1" s="1"/>
  <c r="AJ165" i="1" s="1"/>
  <c r="CL168" i="1"/>
  <c r="BL160" i="1"/>
  <c r="BL163" i="1" s="1"/>
  <c r="BL165" i="1" s="1"/>
  <c r="AD160" i="1"/>
  <c r="AD163" i="1" s="1"/>
  <c r="AD165" i="1" s="1"/>
  <c r="FX160" i="1"/>
  <c r="FX163" i="1" s="1"/>
  <c r="FX165" i="1" s="1"/>
  <c r="FX168" i="1" s="1"/>
  <c r="AG168" i="1"/>
  <c r="AF160" i="1"/>
  <c r="AF163" i="1" s="1"/>
  <c r="AF165" i="1" s="1"/>
  <c r="AT168" i="1"/>
  <c r="DF160" i="1"/>
  <c r="DF163" i="1" s="1"/>
  <c r="DF165" i="1" s="1"/>
  <c r="AL166" i="1"/>
  <c r="AL158" i="1"/>
  <c r="DF166" i="1"/>
  <c r="DF158" i="1"/>
  <c r="CV166" i="1"/>
  <c r="DT166" i="1"/>
  <c r="DG166" i="1"/>
  <c r="DG158" i="1"/>
  <c r="FI166" i="1"/>
  <c r="FI158" i="1"/>
  <c r="K166" i="1"/>
  <c r="K158" i="1"/>
  <c r="DH166" i="1"/>
  <c r="DH158" i="1"/>
  <c r="BN166" i="1"/>
  <c r="BN158" i="1"/>
  <c r="BV152" i="1"/>
  <c r="BV158" i="1" s="1"/>
  <c r="BV166" i="1"/>
  <c r="DQ166" i="1"/>
  <c r="DQ158" i="1"/>
  <c r="CN166" i="1"/>
  <c r="CN158" i="1"/>
  <c r="EP166" i="1"/>
  <c r="EP158" i="1"/>
  <c r="EM166" i="1"/>
  <c r="EM158" i="1"/>
  <c r="BT152" i="1"/>
  <c r="BT158" i="1" s="1"/>
  <c r="BT166" i="1"/>
  <c r="EG152" i="1"/>
  <c r="EG158" i="1" s="1"/>
  <c r="EG166" i="1"/>
  <c r="DO166" i="1"/>
  <c r="DO158" i="1"/>
  <c r="AC160" i="1"/>
  <c r="AC163" i="1" s="1"/>
  <c r="AC165" i="1" s="1"/>
  <c r="BX160" i="1"/>
  <c r="BX163" i="1" s="1"/>
  <c r="BX165" i="1" s="1"/>
  <c r="P160" i="1"/>
  <c r="P163" i="1" s="1"/>
  <c r="P165" i="1" s="1"/>
  <c r="EC160" i="1"/>
  <c r="EC163" i="1" s="1"/>
  <c r="EC165" i="1" s="1"/>
  <c r="BV160" i="1"/>
  <c r="BV163" i="1" s="1"/>
  <c r="BV165" i="1" s="1"/>
  <c r="T160" i="1"/>
  <c r="T163" i="1" s="1"/>
  <c r="T165" i="1" s="1"/>
  <c r="EE168" i="1"/>
  <c r="BP160" i="1"/>
  <c r="BP163" i="1" s="1"/>
  <c r="BP165" i="1" s="1"/>
  <c r="BQ168" i="1"/>
  <c r="M160" i="1"/>
  <c r="M163" i="1" s="1"/>
  <c r="M165" i="1" s="1"/>
  <c r="EV166" i="1"/>
  <c r="X166" i="1"/>
  <c r="FO160" i="1"/>
  <c r="FO163" i="1" s="1"/>
  <c r="FO165" i="1" s="1"/>
  <c r="DD152" i="1"/>
  <c r="DD158" i="1" s="1"/>
  <c r="DD166" i="1"/>
  <c r="AE152" i="1"/>
  <c r="AE158" i="1" s="1"/>
  <c r="AE166" i="1"/>
  <c r="EX152" i="1"/>
  <c r="EX158" i="1" s="1"/>
  <c r="EX166" i="1"/>
  <c r="AA166" i="1"/>
  <c r="AA158" i="1"/>
  <c r="BW166" i="1"/>
  <c r="BW158" i="1"/>
  <c r="FD166" i="1"/>
  <c r="FD158" i="1"/>
  <c r="DI168" i="1"/>
  <c r="BT160" i="1"/>
  <c r="BT163" i="1" s="1"/>
  <c r="BT165" i="1" s="1"/>
  <c r="CV160" i="1"/>
  <c r="CV163" i="1" s="1"/>
  <c r="CV165" i="1" s="1"/>
  <c r="BS160" i="1"/>
  <c r="BS163" i="1" s="1"/>
  <c r="BS165" i="1" s="1"/>
  <c r="EH160" i="1"/>
  <c r="EH163" i="1" s="1"/>
  <c r="EH165" i="1" s="1"/>
  <c r="AE160" i="1"/>
  <c r="AE163" i="1" s="1"/>
  <c r="AE165" i="1" s="1"/>
  <c r="CF160" i="1"/>
  <c r="CF163" i="1" s="1"/>
  <c r="CF165" i="1" s="1"/>
  <c r="DB168" i="1"/>
  <c r="BO168" i="1"/>
  <c r="FL160" i="1"/>
  <c r="FL163" i="1" s="1"/>
  <c r="FL165" i="1" s="1"/>
  <c r="CU160" i="1"/>
  <c r="CU163" i="1" s="1"/>
  <c r="CU165" i="1" s="1"/>
  <c r="CX160" i="1"/>
  <c r="CX163" i="1" s="1"/>
  <c r="CX165" i="1" s="1"/>
  <c r="CD168" i="1"/>
  <c r="EN160" i="1"/>
  <c r="EN163" i="1" s="1"/>
  <c r="EN165" i="1" s="1"/>
  <c r="EN168" i="1" s="1"/>
  <c r="FW160" i="1"/>
  <c r="FW163" i="1" s="1"/>
  <c r="FW165" i="1" s="1"/>
  <c r="FW168" i="1" s="1"/>
  <c r="CQ160" i="1"/>
  <c r="CQ163" i="1" s="1"/>
  <c r="CQ165" i="1" s="1"/>
  <c r="CS166" i="1"/>
  <c r="CS158" i="1"/>
  <c r="CV152" i="1"/>
  <c r="CV158" i="1" s="1"/>
  <c r="EZ152" i="1"/>
  <c r="EZ158" i="1" s="1"/>
  <c r="D166" i="1"/>
  <c r="D158" i="1"/>
  <c r="BK166" i="1"/>
  <c r="BK158" i="1"/>
  <c r="BG152" i="1"/>
  <c r="BG158" i="1" s="1"/>
  <c r="BG166" i="1"/>
  <c r="FJ166" i="1"/>
  <c r="AX152" i="1"/>
  <c r="AX158" i="1" s="1"/>
  <c r="AX166" i="1"/>
  <c r="E152" i="1"/>
  <c r="E158" i="1" s="1"/>
  <c r="E166" i="1"/>
  <c r="BA152" i="1"/>
  <c r="BA158" i="1" s="1"/>
  <c r="BA166" i="1"/>
  <c r="ER152" i="1"/>
  <c r="ER158" i="1" s="1"/>
  <c r="R166" i="1"/>
  <c r="DL166" i="1"/>
  <c r="DL158" i="1"/>
  <c r="CT166" i="1"/>
  <c r="CT158" i="1"/>
  <c r="FK166" i="1"/>
  <c r="FK158" i="1"/>
  <c r="FH160" i="1"/>
  <c r="FH163" i="1" s="1"/>
  <c r="FH165" i="1" s="1"/>
  <c r="EB160" i="1"/>
  <c r="EB163" i="1" s="1"/>
  <c r="EB165" i="1" s="1"/>
  <c r="Z160" i="1"/>
  <c r="Z163" i="1" s="1"/>
  <c r="Z165" i="1" s="1"/>
  <c r="DO160" i="1"/>
  <c r="DO163" i="1" s="1"/>
  <c r="DO165" i="1" s="1"/>
  <c r="DE160" i="1"/>
  <c r="DE163" i="1" s="1"/>
  <c r="DE165" i="1" s="1"/>
  <c r="AI160" i="1"/>
  <c r="AI163" i="1" s="1"/>
  <c r="AI165" i="1" s="1"/>
  <c r="CZ160" i="1"/>
  <c r="CZ163" i="1" s="1"/>
  <c r="CZ165" i="1" s="1"/>
  <c r="CB152" i="1"/>
  <c r="CB158" i="1" s="1"/>
  <c r="CB166" i="1"/>
  <c r="DP152" i="1"/>
  <c r="DP158" i="1" s="1"/>
  <c r="DP166" i="1"/>
  <c r="M152" i="1"/>
  <c r="M158" i="1" s="1"/>
  <c r="M166" i="1"/>
  <c r="DJ152" i="1"/>
  <c r="DJ158" i="1" s="1"/>
  <c r="DJ166" i="1"/>
  <c r="W152" i="1"/>
  <c r="W158" i="1" s="1"/>
  <c r="W166" i="1"/>
  <c r="BP152" i="1"/>
  <c r="BP158" i="1" s="1"/>
  <c r="BP166" i="1"/>
  <c r="F166" i="1"/>
  <c r="F158" i="1"/>
  <c r="CQ166" i="1"/>
  <c r="BF168" i="1"/>
  <c r="L160" i="1"/>
  <c r="L163" i="1" s="1"/>
  <c r="L165" i="1" s="1"/>
  <c r="L168" i="1" s="1"/>
  <c r="DX160" i="1"/>
  <c r="DX163" i="1" s="1"/>
  <c r="DX165" i="1" s="1"/>
  <c r="CH160" i="1"/>
  <c r="CH163" i="1" s="1"/>
  <c r="CH165" i="1" s="1"/>
  <c r="EV160" i="1"/>
  <c r="EV163" i="1" s="1"/>
  <c r="EV165" i="1" s="1"/>
  <c r="FD160" i="1"/>
  <c r="FD163" i="1" s="1"/>
  <c r="FD165" i="1" s="1"/>
  <c r="DR160" i="1"/>
  <c r="DR163" i="1" s="1"/>
  <c r="DR165" i="1" s="1"/>
  <c r="DD160" i="1"/>
  <c r="DD163" i="1" s="1"/>
  <c r="DD165" i="1" s="1"/>
  <c r="BN160" i="1"/>
  <c r="BN163" i="1" s="1"/>
  <c r="BN165" i="1" s="1"/>
  <c r="AZ160" i="1"/>
  <c r="AZ163" i="1" s="1"/>
  <c r="AZ165" i="1" s="1"/>
  <c r="EQ160" i="1"/>
  <c r="EQ163" i="1" s="1"/>
  <c r="EQ165" i="1" s="1"/>
  <c r="DJ160" i="1"/>
  <c r="DJ163" i="1" s="1"/>
  <c r="DJ165" i="1" s="1"/>
  <c r="FC168" i="1"/>
  <c r="BI168" i="1"/>
  <c r="BY160" i="1"/>
  <c r="BY163" i="1" s="1"/>
  <c r="BY165" i="1" s="1"/>
  <c r="EG160" i="1"/>
  <c r="EG163" i="1" s="1"/>
  <c r="EG165" i="1" s="1"/>
  <c r="CT160" i="1"/>
  <c r="CT163" i="1" s="1"/>
  <c r="CT165" i="1" s="1"/>
  <c r="AM160" i="1"/>
  <c r="AM163" i="1" s="1"/>
  <c r="AM165" i="1" s="1"/>
  <c r="EY160" i="1"/>
  <c r="EY163" i="1" s="1"/>
  <c r="EY165" i="1" s="1"/>
  <c r="O160" i="1"/>
  <c r="O163" i="1" s="1"/>
  <c r="O165" i="1" s="1"/>
  <c r="DT152" i="1"/>
  <c r="DT158" i="1" s="1"/>
  <c r="BS158" i="1"/>
  <c r="EB152" i="1"/>
  <c r="EB158" i="1" s="1"/>
  <c r="EB166" i="1"/>
  <c r="EJ152" i="1"/>
  <c r="EJ158" i="1" s="1"/>
  <c r="EJ166" i="1"/>
  <c r="AJ152" i="1"/>
  <c r="AJ158" i="1" s="1"/>
  <c r="AJ166" i="1"/>
  <c r="BH166" i="1"/>
  <c r="BH158" i="1"/>
  <c r="AI166" i="1"/>
  <c r="AI158" i="1"/>
  <c r="BY166" i="1"/>
  <c r="BY158" i="1"/>
  <c r="BC166" i="1"/>
  <c r="BC158" i="1"/>
  <c r="FH166" i="1"/>
  <c r="FH158" i="1"/>
  <c r="CE152" i="1"/>
  <c r="CE158" i="1" s="1"/>
  <c r="CE166" i="1"/>
  <c r="AN166" i="1"/>
  <c r="AN158" i="1"/>
  <c r="H160" i="1"/>
  <c r="H163" i="1" s="1"/>
  <c r="H165" i="1" s="1"/>
  <c r="F160" i="1"/>
  <c r="F163" i="1" s="1"/>
  <c r="F165" i="1" s="1"/>
  <c r="W160" i="1"/>
  <c r="W163" i="1" s="1"/>
  <c r="W165" i="1" s="1"/>
  <c r="AL160" i="1"/>
  <c r="AL163" i="1" s="1"/>
  <c r="AL165" i="1" s="1"/>
  <c r="AL168" i="1" s="1"/>
  <c r="EL160" i="1"/>
  <c r="EL163" i="1" s="1"/>
  <c r="EL165" i="1" s="1"/>
  <c r="DS160" i="1"/>
  <c r="DS163" i="1" s="1"/>
  <c r="DS165" i="1" s="1"/>
  <c r="DZ160" i="1"/>
  <c r="DZ163" i="1" s="1"/>
  <c r="DZ165" i="1" s="1"/>
  <c r="BU168" i="1"/>
  <c r="FM160" i="1"/>
  <c r="FM163" i="1" s="1"/>
  <c r="FM165" i="1" s="1"/>
  <c r="Q168" i="1"/>
  <c r="CS160" i="1"/>
  <c r="CS163" i="1" s="1"/>
  <c r="CS165" i="1" s="1"/>
  <c r="BZ160" i="1"/>
  <c r="BZ163" i="1" s="1"/>
  <c r="BZ165" i="1" s="1"/>
  <c r="DU152" i="1"/>
  <c r="DU158" i="1" s="1"/>
  <c r="DU166" i="1"/>
  <c r="AC166" i="1"/>
  <c r="AC158" i="1"/>
  <c r="DC166" i="1"/>
  <c r="DV166" i="1"/>
  <c r="DV158" i="1"/>
  <c r="CI160" i="1"/>
  <c r="CI163" i="1" s="1"/>
  <c r="CI165" i="1" s="1"/>
  <c r="EV152" i="1"/>
  <c r="EV158" i="1" s="1"/>
  <c r="DC152" i="1"/>
  <c r="DC158" i="1" s="1"/>
  <c r="U152" i="1"/>
  <c r="U158" i="1" s="1"/>
  <c r="U166" i="1"/>
  <c r="AR166" i="1"/>
  <c r="AR158" i="1"/>
  <c r="EO166" i="1"/>
  <c r="EO158" i="1"/>
  <c r="CK166" i="1"/>
  <c r="CK158" i="1"/>
  <c r="EF166" i="1"/>
  <c r="EF158" i="1"/>
  <c r="ET168" i="1"/>
  <c r="DT160" i="1"/>
  <c r="DT163" i="1" s="1"/>
  <c r="DT165" i="1" s="1"/>
  <c r="ED168" i="1"/>
  <c r="FJ160" i="1"/>
  <c r="FJ163" i="1" s="1"/>
  <c r="FJ165" i="1" s="1"/>
  <c r="EF160" i="1"/>
  <c r="EF163" i="1" s="1"/>
  <c r="EF165" i="1" s="1"/>
  <c r="X152" i="1"/>
  <c r="X158" i="1" s="1"/>
  <c r="CH152" i="1"/>
  <c r="CH158" i="1" s="1"/>
  <c r="CH166" i="1"/>
  <c r="BM166" i="1"/>
  <c r="BM158" i="1"/>
  <c r="ES152" i="1"/>
  <c r="ES158" i="1" s="1"/>
  <c r="ES166" i="1"/>
  <c r="DR166" i="1"/>
  <c r="DR158" i="1"/>
  <c r="AY152" i="1"/>
  <c r="AY158" i="1" s="1"/>
  <c r="AY166" i="1"/>
  <c r="FL166" i="1"/>
  <c r="FL158" i="1"/>
  <c r="AO152" i="1"/>
  <c r="AO158" i="1" s="1"/>
  <c r="AO166" i="1"/>
  <c r="BZ152" i="1"/>
  <c r="BZ158" i="1" s="1"/>
  <c r="BZ166" i="1"/>
  <c r="AP166" i="1"/>
  <c r="FM152" i="1"/>
  <c r="FM158" i="1" s="1"/>
  <c r="FM166" i="1"/>
  <c r="BJ152" i="1"/>
  <c r="BJ158" i="1" s="1"/>
  <c r="BJ166" i="1"/>
  <c r="AZ152" i="1"/>
  <c r="AZ158" i="1" s="1"/>
  <c r="AZ166" i="1"/>
  <c r="BM160" i="1"/>
  <c r="BM163" i="1" s="1"/>
  <c r="BM165" i="1" s="1"/>
  <c r="BA160" i="1"/>
  <c r="BA163" i="1" s="1"/>
  <c r="BA165" i="1" s="1"/>
  <c r="BG160" i="1"/>
  <c r="BG163" i="1" s="1"/>
  <c r="BG165" i="1" s="1"/>
  <c r="BG168" i="1" s="1"/>
  <c r="DH160" i="1"/>
  <c r="DH163" i="1" s="1"/>
  <c r="DH165" i="1" s="1"/>
  <c r="DH168" i="1" s="1"/>
  <c r="DQ160" i="1"/>
  <c r="DQ163" i="1" s="1"/>
  <c r="DQ165" i="1" s="1"/>
  <c r="AO160" i="1"/>
  <c r="AO163" i="1" s="1"/>
  <c r="AO165" i="1" s="1"/>
  <c r="AB160" i="1"/>
  <c r="AB163" i="1" s="1"/>
  <c r="AB165" i="1" s="1"/>
  <c r="FE168" i="1"/>
  <c r="AV160" i="1"/>
  <c r="AV163" i="1" s="1"/>
  <c r="AV165" i="1" s="1"/>
  <c r="C44" i="1"/>
  <c r="FZ44" i="1" s="1"/>
  <c r="C156" i="1"/>
  <c r="FZ149" i="1"/>
  <c r="FZ156" i="1" s="1"/>
  <c r="C144" i="1"/>
  <c r="FA152" i="1"/>
  <c r="FA158" i="1" s="1"/>
  <c r="FJ152" i="1"/>
  <c r="FJ158" i="1" s="1"/>
  <c r="DZ166" i="1" l="1"/>
  <c r="BH160" i="1"/>
  <c r="BH163" i="1" s="1"/>
  <c r="BH165" i="1" s="1"/>
  <c r="P158" i="1"/>
  <c r="P166" i="1"/>
  <c r="AN160" i="1"/>
  <c r="AN163" i="1" s="1"/>
  <c r="AN165" i="1" s="1"/>
  <c r="BD170" i="1"/>
  <c r="FG170" i="1"/>
  <c r="EX170" i="1"/>
  <c r="BL170" i="1"/>
  <c r="R170" i="1"/>
  <c r="BP170" i="1"/>
  <c r="DS170" i="1"/>
  <c r="DC170" i="1"/>
  <c r="DF170" i="1"/>
  <c r="AJ170" i="1"/>
  <c r="AV170" i="1"/>
  <c r="AI170" i="1"/>
  <c r="EM170" i="1"/>
  <c r="EU170" i="1"/>
  <c r="CV170" i="1"/>
  <c r="CS170" i="1"/>
  <c r="DL170" i="1"/>
  <c r="EY170" i="1"/>
  <c r="FM170" i="1"/>
  <c r="S170" i="1"/>
  <c r="EQ170" i="1"/>
  <c r="CW170" i="1"/>
  <c r="BZ170" i="1"/>
  <c r="BN170" i="1"/>
  <c r="AO170" i="1"/>
  <c r="FH170" i="1"/>
  <c r="EH170" i="1"/>
  <c r="FS170" i="1"/>
  <c r="AZ170" i="1"/>
  <c r="DH170" i="1"/>
  <c r="FA170" i="1"/>
  <c r="CT170" i="1"/>
  <c r="AQ154" i="1"/>
  <c r="FT160" i="1"/>
  <c r="FT163" i="1" s="1"/>
  <c r="FT165" i="1" s="1"/>
  <c r="AB170" i="1"/>
  <c r="BY170" i="1"/>
  <c r="BM170" i="1"/>
  <c r="AA170" i="1"/>
  <c r="CK170" i="1"/>
  <c r="X170" i="1"/>
  <c r="DR170" i="1"/>
  <c r="BW170" i="1"/>
  <c r="AF170" i="1"/>
  <c r="AX170" i="1"/>
  <c r="T170" i="1"/>
  <c r="M170" i="1"/>
  <c r="FW170" i="1"/>
  <c r="CU170" i="1"/>
  <c r="BV170" i="1"/>
  <c r="DU170" i="1"/>
  <c r="DG170" i="1"/>
  <c r="Z170" i="1"/>
  <c r="EO170" i="1"/>
  <c r="DO170" i="1"/>
  <c r="DE170" i="1"/>
  <c r="CF170" i="1"/>
  <c r="ER170" i="1"/>
  <c r="DT170" i="1"/>
  <c r="AP170" i="1"/>
  <c r="AE170" i="1"/>
  <c r="L170" i="1"/>
  <c r="BG170" i="1"/>
  <c r="FJ170" i="1"/>
  <c r="EN170" i="1"/>
  <c r="AC170" i="1"/>
  <c r="CG170" i="1"/>
  <c r="AU170" i="1"/>
  <c r="DP170" i="1"/>
  <c r="EF170" i="1"/>
  <c r="N170" i="1"/>
  <c r="BJ170" i="1"/>
  <c r="DD170" i="1"/>
  <c r="E154" i="1"/>
  <c r="EG170" i="1"/>
  <c r="BX170" i="1"/>
  <c r="DX170" i="1"/>
  <c r="P170" i="1"/>
  <c r="FL170" i="1"/>
  <c r="K170" i="1"/>
  <c r="H170" i="1"/>
  <c r="CB170" i="1"/>
  <c r="CR170" i="1"/>
  <c r="AM170" i="1"/>
  <c r="DV170" i="1"/>
  <c r="EC170" i="1"/>
  <c r="FB170" i="1"/>
  <c r="EL170" i="1"/>
  <c r="BB154" i="1"/>
  <c r="BK154" i="1"/>
  <c r="FD170" i="1"/>
  <c r="O170" i="1"/>
  <c r="AL170" i="1"/>
  <c r="EJ170" i="1"/>
  <c r="FK170" i="1"/>
  <c r="CH170" i="1"/>
  <c r="BA170" i="1"/>
  <c r="EB170" i="1"/>
  <c r="EA170" i="1"/>
  <c r="FI170" i="1"/>
  <c r="FN170" i="1"/>
  <c r="BS170" i="1"/>
  <c r="DQ170" i="1"/>
  <c r="D170" i="1"/>
  <c r="FV138" i="1"/>
  <c r="FV154" i="1"/>
  <c r="EZ170" i="1"/>
  <c r="EP170" i="1"/>
  <c r="U170" i="1"/>
  <c r="CX170" i="1"/>
  <c r="CQ170" i="1"/>
  <c r="CI170" i="1"/>
  <c r="CZ170" i="1"/>
  <c r="CN170" i="1"/>
  <c r="AN170" i="1"/>
  <c r="CJ170" i="1"/>
  <c r="W170" i="1"/>
  <c r="DZ170" i="1"/>
  <c r="AD170" i="1"/>
  <c r="AY170" i="1"/>
  <c r="C154" i="1"/>
  <c r="E138" i="1"/>
  <c r="BB138" i="1"/>
  <c r="EC166" i="1"/>
  <c r="FN168" i="1"/>
  <c r="BL168" i="1"/>
  <c r="CF158" i="1"/>
  <c r="CI168" i="1"/>
  <c r="EA158" i="1"/>
  <c r="FO168" i="1"/>
  <c r="CF166" i="1"/>
  <c r="CF168" i="1" s="1"/>
  <c r="AF166" i="1"/>
  <c r="AF168" i="1" s="1"/>
  <c r="FD168" i="1"/>
  <c r="CR158" i="1"/>
  <c r="EA166" i="1"/>
  <c r="EA168" i="1" s="1"/>
  <c r="CR166" i="1"/>
  <c r="CR168" i="1" s="1"/>
  <c r="CJ166" i="1"/>
  <c r="CJ168" i="1" s="1"/>
  <c r="DS168" i="1"/>
  <c r="AM158" i="1"/>
  <c r="FT166" i="1"/>
  <c r="FT171" i="1" s="1"/>
  <c r="AM166" i="1"/>
  <c r="AM168" i="1" s="1"/>
  <c r="BS166" i="1"/>
  <c r="BS168" i="1" s="1"/>
  <c r="O168" i="1"/>
  <c r="EZ168" i="1"/>
  <c r="BA168" i="1"/>
  <c r="BE168" i="1"/>
  <c r="FR168" i="1"/>
  <c r="T158" i="1"/>
  <c r="T166" i="1"/>
  <c r="T168" i="1" s="1"/>
  <c r="Z168" i="1"/>
  <c r="FJ168" i="1"/>
  <c r="EX168" i="1"/>
  <c r="EL168" i="1"/>
  <c r="EG168" i="1"/>
  <c r="DD168" i="1"/>
  <c r="AB168" i="1"/>
  <c r="CS168" i="1"/>
  <c r="EQ168" i="1"/>
  <c r="CV168" i="1"/>
  <c r="DT168" i="1"/>
  <c r="DE168" i="1"/>
  <c r="EU168" i="1"/>
  <c r="DJ168" i="1"/>
  <c r="DU168" i="1"/>
  <c r="EJ168" i="1"/>
  <c r="DL168" i="1"/>
  <c r="R168" i="1"/>
  <c r="CK168" i="1"/>
  <c r="FG168" i="1"/>
  <c r="AU168" i="1"/>
  <c r="FM168" i="1"/>
  <c r="BH168" i="1"/>
  <c r="DF168" i="1"/>
  <c r="DV168" i="1"/>
  <c r="AP168" i="1"/>
  <c r="AR168" i="1"/>
  <c r="DC168" i="1"/>
  <c r="CN168" i="1"/>
  <c r="C138" i="1"/>
  <c r="AA168" i="1"/>
  <c r="CG168" i="1"/>
  <c r="BY168" i="1"/>
  <c r="AN168" i="1"/>
  <c r="BZ168" i="1"/>
  <c r="AO168" i="1"/>
  <c r="CU168" i="1"/>
  <c r="FK168" i="1"/>
  <c r="AX168" i="1"/>
  <c r="DQ168" i="1"/>
  <c r="DP168" i="1"/>
  <c r="U168" i="1"/>
  <c r="CB168" i="1"/>
  <c r="EY168" i="1"/>
  <c r="CW168" i="1"/>
  <c r="CT168" i="1"/>
  <c r="N168" i="1"/>
  <c r="DZ168" i="1"/>
  <c r="AC168" i="1"/>
  <c r="BW168" i="1"/>
  <c r="EM168" i="1"/>
  <c r="M168" i="1"/>
  <c r="W168" i="1"/>
  <c r="BM168" i="1"/>
  <c r="K168" i="1"/>
  <c r="AV168" i="1"/>
  <c r="FH168" i="1"/>
  <c r="CQ168" i="1"/>
  <c r="X168" i="1"/>
  <c r="S168" i="1"/>
  <c r="CH168" i="1"/>
  <c r="EV168" i="1"/>
  <c r="CZ168" i="1"/>
  <c r="CX168" i="1"/>
  <c r="EH168" i="1"/>
  <c r="EF168" i="1"/>
  <c r="EB168" i="1"/>
  <c r="BT168" i="1"/>
  <c r="AY168" i="1"/>
  <c r="FI168" i="1"/>
  <c r="FP170" i="1"/>
  <c r="FP160" i="1"/>
  <c r="FP163" i="1" s="1"/>
  <c r="FP165" i="1" s="1"/>
  <c r="FP168" i="1" s="1"/>
  <c r="EP168" i="1"/>
  <c r="CE170" i="1"/>
  <c r="CE160" i="1"/>
  <c r="CE163" i="1" s="1"/>
  <c r="CE165" i="1" s="1"/>
  <c r="CE168" i="1" s="1"/>
  <c r="D168" i="1"/>
  <c r="ES168" i="1"/>
  <c r="FL168" i="1"/>
  <c r="DX168" i="1"/>
  <c r="FZ150" i="1"/>
  <c r="GB150" i="1" s="1"/>
  <c r="C166" i="1"/>
  <c r="AZ168" i="1"/>
  <c r="BV168" i="1"/>
  <c r="H168" i="1"/>
  <c r="BD168" i="1"/>
  <c r="ER168" i="1"/>
  <c r="FA168" i="1"/>
  <c r="F168" i="1"/>
  <c r="AI168" i="1"/>
  <c r="EC168" i="1"/>
  <c r="BN168" i="1"/>
  <c r="BJ168" i="1"/>
  <c r="P168" i="1"/>
  <c r="AJ168" i="1"/>
  <c r="DG168" i="1"/>
  <c r="DR168" i="1"/>
  <c r="BP168" i="1"/>
  <c r="DO168" i="1"/>
  <c r="AE168" i="1"/>
  <c r="BX168" i="1"/>
  <c r="EO168" i="1"/>
  <c r="BC168" i="1"/>
  <c r="AD168" i="1"/>
  <c r="C152" i="1"/>
  <c r="FZ152" i="1" s="1"/>
  <c r="GB152" i="1" s="1"/>
  <c r="GB149" i="1"/>
  <c r="FZ144" i="1"/>
  <c r="BB160" i="1" l="1"/>
  <c r="BB163" i="1" s="1"/>
  <c r="BB165" i="1" s="1"/>
  <c r="BB168" i="1" s="1"/>
  <c r="BB170" i="1"/>
  <c r="BK160" i="1"/>
  <c r="BK163" i="1" s="1"/>
  <c r="BK165" i="1" s="1"/>
  <c r="BK168" i="1" s="1"/>
  <c r="E170" i="1"/>
  <c r="FV170" i="1"/>
  <c r="FV160" i="1"/>
  <c r="FV163" i="1" s="1"/>
  <c r="FV165" i="1" s="1"/>
  <c r="FV168" i="1" s="1"/>
  <c r="E160" i="1"/>
  <c r="E163" i="1" s="1"/>
  <c r="E165" i="1" s="1"/>
  <c r="E168" i="1" s="1"/>
  <c r="BK170" i="1"/>
  <c r="AQ160" i="1"/>
  <c r="AQ163" i="1" s="1"/>
  <c r="AQ165" i="1" s="1"/>
  <c r="AQ168" i="1" s="1"/>
  <c r="FZ138" i="1"/>
  <c r="AQ170" i="1"/>
  <c r="C160" i="1"/>
  <c r="C163" i="1" s="1"/>
  <c r="C165" i="1" s="1"/>
  <c r="C168" i="1" s="1"/>
  <c r="C170" i="1"/>
  <c r="FT168" i="1"/>
  <c r="C158" i="1"/>
  <c r="FZ166" i="1"/>
  <c r="FZ154" i="1"/>
  <c r="GB154" i="1" s="1"/>
  <c r="FZ86" i="1"/>
  <c r="FZ170" i="1" l="1"/>
  <c r="FY163" i="1"/>
  <c r="FY165" i="1" s="1"/>
  <c r="FY168" i="1" s="1"/>
  <c r="FZ168" i="1" s="1"/>
  <c r="GB86" i="1"/>
  <c r="C16" i="1"/>
  <c r="FZ1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42" authorId="0" shapeId="0" xr:uid="{2EA2C5B8-6855-4045-8D28-0FAAFDC4307F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8" authorId="0" shapeId="0" xr:uid="{101A24E6-96AB-46AD-9CAA-E1C2DF54C5BA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78" authorId="1" shapeId="0" xr:uid="{47D6D152-E50C-4550-B5A5-645562F341BD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<sst xmlns="http://schemas.openxmlformats.org/spreadsheetml/2006/main" count="2214" uniqueCount="1061">
  <si>
    <t>Inflation Rate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</si>
  <si>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</si>
  <si>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</si>
  <si>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</si>
  <si>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</si>
  <si>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</si>
  <si>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</si>
  <si>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</si>
  <si>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</si>
  <si>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</si>
  <si>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</si>
  <si>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</si>
  <si>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</si>
  <si>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</si>
  <si>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</si>
  <si>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</si>
  <si>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</si>
  <si>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</si>
  <si>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</si>
  <si>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</si>
  <si>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</si>
  <si>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</si>
  <si>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</si>
  <si>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</si>
  <si>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</si>
  <si>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</si>
  <si>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</si>
  <si>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</si>
  <si>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</si>
  <si>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</si>
  <si>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</si>
  <si>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</si>
  <si>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</si>
  <si>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</si>
  <si>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</si>
  <si>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</si>
  <si>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</si>
  <si>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</si>
  <si>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</si>
  <si>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</si>
  <si>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</si>
  <si>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</si>
  <si>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</si>
  <si>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</si>
  <si>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</si>
  <si>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</si>
  <si>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</si>
  <si>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</si>
  <si>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</si>
  <si>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</si>
  <si>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</si>
  <si>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</si>
  <si>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</si>
  <si>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</si>
  <si>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</si>
  <si>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</si>
  <si>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</si>
  <si>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</si>
  <si>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</si>
  <si>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</si>
  <si>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</si>
  <si>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</si>
  <si>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</si>
  <si>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</si>
  <si>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</si>
  <si>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</si>
  <si>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</si>
  <si>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</si>
  <si>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</si>
  <si>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</si>
  <si>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</si>
  <si>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</si>
  <si>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</si>
  <si>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</si>
  <si>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</si>
  <si>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</si>
  <si>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</si>
  <si>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</si>
  <si>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</si>
  <si>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</si>
  <si>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</si>
  <si>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</si>
  <si>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</si>
  <si>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</si>
  <si>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</si>
  <si>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</si>
  <si>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</si>
  <si>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</si>
  <si>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</si>
  <si>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</si>
  <si>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</si>
  <si>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</si>
  <si>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</si>
  <si>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</si>
  <si>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</si>
  <si>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</si>
  <si>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</si>
  <si>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</si>
  <si>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</si>
  <si>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</si>
  <si>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</si>
  <si>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</si>
  <si>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</si>
  <si>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</si>
  <si>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</si>
  <si>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</si>
  <si>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</si>
  <si>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</si>
  <si>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</si>
  <si>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</si>
  <si>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</si>
  <si>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</si>
  <si>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</si>
  <si>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</si>
  <si>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</si>
  <si>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</si>
  <si>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</si>
  <si>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</si>
  <si>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</si>
  <si>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</si>
  <si>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</si>
  <si>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</si>
  <si>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</si>
  <si>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</si>
  <si>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</si>
  <si>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</si>
  <si>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</si>
  <si>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</si>
  <si>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</si>
  <si>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</si>
  <si>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</si>
  <si>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</si>
  <si>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</si>
  <si>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</si>
  <si>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</si>
  <si>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</si>
  <si>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</si>
  <si>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</si>
  <si>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</si>
  <si>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</si>
  <si>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</si>
  <si>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</si>
  <si>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</si>
  <si>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</si>
  <si>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</si>
  <si>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</si>
  <si>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</si>
  <si>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</si>
  <si>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</si>
  <si>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</si>
  <si>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</si>
  <si>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</si>
  <si>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</si>
  <si>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</si>
  <si>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</si>
  <si>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</si>
  <si>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</si>
  <si>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</si>
  <si>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</si>
  <si>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</si>
  <si>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</si>
  <si>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</si>
  <si>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</si>
  <si>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</si>
  <si>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</si>
  <si>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</si>
  <si>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</si>
  <si>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</si>
  <si>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</si>
  <si>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</si>
  <si>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</si>
  <si>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</si>
  <si>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</si>
  <si>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</si>
  <si>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</si>
  <si>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</si>
  <si>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</si>
  <si>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</si>
  <si>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</si>
  <si>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</si>
  <si>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</si>
  <si>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</si>
  <si>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</si>
  <si>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</si>
  <si>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</si>
  <si>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</si>
  <si>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</si>
  <si>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</si>
  <si>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</si>
  <si>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</si>
  <si>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</si>
  <si>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</si>
  <si>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</si>
  <si>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</si>
  <si>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</si>
  <si>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</si>
  <si>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</si>
  <si>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</si>
  <si>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</si>
  <si>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</si>
  <si>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</si>
  <si>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</si>
  <si>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</si>
  <si>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</si>
  <si>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</si>
  <si>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</si>
  <si>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</si>
  <si>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</si>
  <si>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</si>
  <si>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</si>
  <si>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</si>
  <si>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</si>
  <si>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</si>
  <si>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</si>
  <si>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</si>
  <si>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</si>
  <si>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</si>
  <si>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</si>
  <si>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</si>
  <si>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</si>
  <si>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</si>
  <si>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</si>
  <si>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</si>
  <si>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</si>
  <si>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</si>
  <si>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</si>
  <si>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</si>
  <si>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</si>
  <si>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</si>
  <si>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</si>
  <si>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</si>
  <si>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</si>
  <si>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</si>
  <si>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</si>
  <si>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</si>
  <si>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</si>
  <si>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</si>
  <si>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</si>
  <si>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</si>
  <si>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</si>
  <si>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</si>
  <si>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</si>
  <si>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</si>
  <si>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</si>
  <si>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</si>
  <si>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</si>
  <si>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</si>
  <si>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</si>
  <si>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</si>
  <si>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</si>
  <si>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</si>
  <si>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</si>
  <si>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</si>
  <si>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</si>
  <si>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</si>
  <si>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</si>
  <si>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</si>
  <si>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</si>
  <si>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</si>
  <si>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</si>
  <si>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</si>
  <si>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</si>
  <si>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</si>
  <si>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</si>
  <si>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</si>
  <si>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</si>
  <si>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</si>
  <si>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</si>
  <si>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</si>
  <si>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</si>
  <si>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</si>
  <si>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</si>
  <si>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</si>
  <si>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</si>
  <si>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</si>
  <si>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</si>
  <si>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</si>
  <si>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</si>
  <si>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</si>
  <si>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</si>
  <si>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</si>
  <si>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</si>
  <si>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</si>
  <si>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</si>
  <si>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</si>
  <si>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</si>
  <si>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</si>
  <si>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</si>
  <si>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</si>
  <si>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</si>
  <si>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</si>
  <si>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</si>
  <si>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</si>
  <si>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</si>
  <si>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</si>
  <si>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</si>
  <si>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</si>
  <si>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</si>
  <si>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</si>
  <si>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</si>
  <si>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</si>
  <si>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</si>
  <si>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</si>
  <si>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</si>
  <si>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</si>
  <si>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</si>
  <si>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</si>
  <si>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</si>
  <si>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</si>
  <si>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</si>
  <si>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</si>
  <si>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</si>
  <si>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</si>
  <si>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</si>
  <si>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</si>
  <si>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</si>
  <si>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</si>
  <si>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</si>
  <si>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</si>
  <si>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</si>
  <si>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</si>
  <si>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</si>
  <si>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</si>
  <si>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</si>
  <si>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</si>
  <si>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</si>
  <si>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</si>
  <si>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</si>
  <si>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</si>
  <si>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</si>
  <si>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</si>
  <si>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</si>
  <si>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</si>
  <si>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</si>
  <si>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</si>
  <si>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</si>
  <si>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</si>
  <si>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</si>
  <si>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</si>
  <si>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</si>
  <si>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</si>
  <si>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</si>
  <si>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</si>
  <si>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</si>
  <si>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</si>
  <si>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</si>
  <si>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</si>
  <si>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</si>
  <si>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</si>
  <si>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</si>
  <si>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</si>
  <si>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</si>
  <si>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</si>
  <si>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</si>
  <si>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</si>
  <si>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</si>
  <si>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</si>
  <si>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</si>
  <si>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</si>
  <si>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</si>
  <si>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</si>
  <si>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</si>
  <si>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</si>
  <si>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</si>
  <si>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</si>
  <si>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</si>
  <si>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</si>
  <si>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</si>
  <si>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</si>
  <si>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</si>
  <si>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</si>
  <si>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</si>
  <si>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</si>
  <si>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</si>
  <si>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</si>
  <si>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</si>
  <si>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</si>
  <si>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</si>
  <si>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</si>
  <si>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</si>
  <si>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</si>
  <si>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</si>
  <si>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</si>
  <si>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</si>
  <si>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</si>
  <si>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</si>
  <si>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</si>
  <si>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</si>
  <si>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</si>
  <si>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</si>
  <si>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</si>
  <si>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</si>
  <si>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</si>
  <si>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</si>
  <si>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</si>
  <si>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</si>
  <si>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</si>
  <si>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</si>
  <si>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</si>
  <si>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</si>
  <si>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</si>
  <si>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</si>
  <si>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</si>
  <si>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</si>
  <si>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</si>
  <si>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</si>
  <si>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</si>
  <si>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</si>
  <si>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</si>
  <si>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</si>
  <si>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</si>
  <si>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</si>
  <si>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</si>
  <si>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</si>
  <si>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</si>
  <si>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</si>
  <si>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</si>
  <si>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</si>
  <si>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</si>
  <si>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</si>
  <si>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</si>
  <si>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</si>
  <si>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</si>
  <si>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</si>
  <si>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V1.1</t>
  </si>
  <si>
    <t>V1.2</t>
  </si>
  <si>
    <t>V3</t>
  </si>
  <si>
    <t>V4</t>
  </si>
  <si>
    <t>V4.1</t>
  </si>
  <si>
    <t>V4.2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</si>
  <si>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</si>
  <si>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</si>
  <si>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</si>
  <si>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</si>
  <si>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</si>
  <si>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</si>
  <si>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</si>
  <si>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</si>
  <si>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</si>
  <si>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FY24 October FTE Count (minus OODS, Online)</t>
  </si>
  <si>
    <t>V14</t>
  </si>
  <si>
    <t>FY23 October FTE Count (minus OODS, Online)</t>
  </si>
  <si>
    <t>V15</t>
  </si>
  <si>
    <t>V16</t>
  </si>
  <si>
    <t>V18</t>
  </si>
  <si>
    <t>V19</t>
  </si>
  <si>
    <t>V19.1</t>
  </si>
  <si>
    <t>V19.2</t>
  </si>
  <si>
    <t>V20</t>
  </si>
  <si>
    <t>V20.6</t>
  </si>
  <si>
    <t>V21</t>
  </si>
  <si>
    <t>TAXES</t>
  </si>
  <si>
    <t>V30</t>
  </si>
  <si>
    <t>V31</t>
  </si>
  <si>
    <t>V32</t>
  </si>
  <si>
    <t>V33</t>
  </si>
  <si>
    <t xml:space="preserve"> </t>
  </si>
  <si>
    <t>V50</t>
  </si>
  <si>
    <t>V51</t>
  </si>
  <si>
    <t>V52</t>
  </si>
  <si>
    <t>V53</t>
  </si>
  <si>
    <t>V54</t>
  </si>
  <si>
    <t>V55</t>
  </si>
  <si>
    <t>V56</t>
  </si>
  <si>
    <t>OTHER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</si>
  <si>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</si>
  <si>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</si>
  <si>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</si>
  <si>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</si>
  <si>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</si>
  <si>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>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</si>
  <si>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</si>
  <si>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</si>
  <si>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</si>
  <si>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</si>
  <si>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FC2</t>
  </si>
  <si>
    <t>FC3</t>
  </si>
  <si>
    <t>FC4</t>
  </si>
  <si>
    <t>FC5</t>
  </si>
  <si>
    <t>FC5.1</t>
  </si>
  <si>
    <t>FC6.5</t>
  </si>
  <si>
    <t>FY6.6</t>
  </si>
  <si>
    <t>FC7</t>
  </si>
  <si>
    <t>FC7.5</t>
  </si>
  <si>
    <t>FC7.6</t>
  </si>
  <si>
    <t>FC8</t>
  </si>
  <si>
    <t>FC8.5</t>
  </si>
  <si>
    <t>FC9</t>
  </si>
  <si>
    <t>FC10</t>
  </si>
  <si>
    <t>FC11</t>
  </si>
  <si>
    <t/>
  </si>
  <si>
    <t>AR1</t>
  </si>
  <si>
    <t>AR2</t>
  </si>
  <si>
    <t>AR3</t>
  </si>
  <si>
    <t>AR4</t>
  </si>
  <si>
    <t>AR5</t>
  </si>
  <si>
    <t>AR6</t>
  </si>
  <si>
    <t>AR7</t>
  </si>
  <si>
    <t>AR8</t>
  </si>
  <si>
    <t>EL1</t>
  </si>
  <si>
    <t>EL2</t>
  </si>
  <si>
    <t>EL3</t>
  </si>
  <si>
    <t>SPED2</t>
  </si>
  <si>
    <t>Suburb: Large</t>
  </si>
  <si>
    <t>City: Small</t>
  </si>
  <si>
    <t>Rural: Distant</t>
  </si>
  <si>
    <t>Town: Remote</t>
  </si>
  <si>
    <t>Rural: Remote</t>
  </si>
  <si>
    <t>City: Large</t>
  </si>
  <si>
    <t>City: Mid-size</t>
  </si>
  <si>
    <t>Rural: Fringe</t>
  </si>
  <si>
    <t>Suburb: Small</t>
  </si>
  <si>
    <t>Town: Distant</t>
  </si>
  <si>
    <t>Suburb: Mid-size</t>
  </si>
  <si>
    <t>Town: Fringe</t>
  </si>
  <si>
    <t>TABOR FORMULA FUNDING</t>
  </si>
  <si>
    <t>TB1</t>
  </si>
  <si>
    <t>TB2</t>
  </si>
  <si>
    <t>TB3</t>
  </si>
  <si>
    <t>(line FC9 minus line V12) divided by line V12</t>
  </si>
  <si>
    <t>TB4</t>
  </si>
  <si>
    <t>TOTAL FORMULA FUNDING</t>
  </si>
  <si>
    <t>TF1</t>
  </si>
  <si>
    <t>TF2</t>
  </si>
  <si>
    <t>TF3</t>
  </si>
  <si>
    <t>TF4</t>
  </si>
  <si>
    <t>TF5</t>
  </si>
  <si>
    <t>TF6</t>
  </si>
  <si>
    <t>TF7</t>
  </si>
  <si>
    <t>TF8</t>
  </si>
  <si>
    <t>Formula Funding using 459 Size Factor</t>
  </si>
  <si>
    <t>else enter 999,999,999.00</t>
  </si>
  <si>
    <t>TF9</t>
  </si>
  <si>
    <t>Subtotal Formula Funding</t>
  </si>
  <si>
    <t>TF10</t>
  </si>
  <si>
    <t>Maximum Total Formula Funding</t>
  </si>
  <si>
    <t>TF11</t>
  </si>
  <si>
    <t>TF12</t>
  </si>
  <si>
    <t xml:space="preserve">enter the lesser of lines TF8, TF9 or TF10 </t>
  </si>
  <si>
    <t>TF13</t>
  </si>
  <si>
    <t>TOTAL PER-PUPIL FORMULA FUNDING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</si>
  <si>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</si>
  <si>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</si>
  <si>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</si>
  <si>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</si>
  <si>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</si>
  <si>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</si>
  <si>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</si>
  <si>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</si>
  <si>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AF4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</si>
  <si>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</si>
  <si>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</si>
  <si>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</si>
  <si>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</si>
  <si>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</si>
  <si>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</si>
  <si>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</si>
  <si>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</si>
  <si>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</si>
  <si>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</si>
  <si>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>TP2</t>
  </si>
  <si>
    <t>TP3</t>
  </si>
  <si>
    <t>MILL LEVY</t>
  </si>
  <si>
    <t>ML1</t>
  </si>
  <si>
    <t>Mill Levy from prior year plus tax credit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</si>
  <si>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</si>
  <si>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</si>
  <si>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</si>
  <si>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</si>
  <si>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</si>
  <si>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</si>
  <si>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</si>
  <si>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</si>
  <si>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</si>
  <si>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</si>
  <si>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</si>
  <si>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</si>
  <si>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</si>
  <si>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</si>
  <si>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</si>
  <si>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ML7</t>
  </si>
  <si>
    <t>Total Program Reserve Mills Calculated</t>
  </si>
  <si>
    <t>CATEGORICAL BUYOUT MILL LEVY</t>
  </si>
  <si>
    <t>CB1</t>
  </si>
  <si>
    <t>CB2</t>
  </si>
  <si>
    <t>Mill levy to buyout categorical programs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</si>
  <si>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</si>
  <si>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</si>
  <si>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</si>
  <si>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</si>
  <si>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</si>
  <si>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</si>
  <si>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</si>
  <si>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</si>
  <si>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GRAND TOTAL PROGRAM FUNDING</t>
  </si>
  <si>
    <t>GT1</t>
  </si>
  <si>
    <t>GT2</t>
  </si>
  <si>
    <t>GT3</t>
  </si>
  <si>
    <t>GT4</t>
  </si>
  <si>
    <t>STATE SHARE</t>
  </si>
  <si>
    <t>GT5</t>
  </si>
  <si>
    <t>CATEGORICAL BUYOUT MILL LEVY REVENUE</t>
  </si>
  <si>
    <t>GT6</t>
  </si>
  <si>
    <t>TOTAL PROGRAM PER-PUPIL FUNDING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</si>
  <si>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</si>
  <si>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</si>
  <si>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</si>
  <si>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</si>
  <si>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</si>
  <si>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</si>
  <si>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</si>
  <si>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</si>
  <si>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</si>
  <si>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</si>
  <si>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</si>
  <si>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</si>
  <si>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</si>
  <si>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</si>
  <si>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</si>
  <si>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</si>
  <si>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</si>
  <si>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</si>
  <si>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</si>
  <si>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</si>
  <si>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</si>
  <si>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</si>
  <si>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</si>
  <si>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</si>
  <si>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</si>
  <si>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</si>
  <si>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GT13</t>
  </si>
  <si>
    <t>GT14</t>
  </si>
  <si>
    <t xml:space="preserve">DISTRICT'S ADJUSTED STATE SHARE </t>
  </si>
  <si>
    <t>RQUIRED CATEGORICAL BUYOUT FROM TOTAL PROGRAM</t>
  </si>
  <si>
    <t>TOTAL PROPERTY TAX MILL LEVIES</t>
  </si>
  <si>
    <t>TM1</t>
  </si>
  <si>
    <t>TM2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</si>
  <si>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</si>
  <si>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</si>
  <si>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</si>
  <si>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</si>
  <si>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</si>
  <si>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</si>
  <si>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</si>
  <si>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</si>
  <si>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</si>
  <si>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</si>
  <si>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</si>
  <si>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Floor District Per Pupil Calculation</t>
  </si>
  <si>
    <t>FD1</t>
  </si>
  <si>
    <t>Floor District Calculation</t>
  </si>
  <si>
    <t>Minimum Funding</t>
  </si>
  <si>
    <t>FY26 Grades 1-12 FTE</t>
  </si>
  <si>
    <t>FY26 Kindergarten FTE</t>
  </si>
  <si>
    <t>FY26 Half-day Kindergarten FTE</t>
  </si>
  <si>
    <t>FY26 October FTE Count (sum of line V1, V1.1 and line V2)</t>
  </si>
  <si>
    <t>FY26 Additional TREP Allocated Slots (not included in V4.1)</t>
  </si>
  <si>
    <t>FY26 October FTE Count (minus on-line and ASCENT pupil count)</t>
  </si>
  <si>
    <t>FY26 Free and Reduced Lunch (grades 1 - 8) Count</t>
  </si>
  <si>
    <t>FY26 Free and Reduced Lunch (grades K - 12) Count</t>
  </si>
  <si>
    <t xml:space="preserve">FY26 Percent At-risk  - State Average </t>
  </si>
  <si>
    <t>FY26 October Membership (grades 1 - 8)</t>
  </si>
  <si>
    <t xml:space="preserve">FY26 October Membership (grades K-12) </t>
  </si>
  <si>
    <t xml:space="preserve">FY26 Charter School FTE Count </t>
  </si>
  <si>
    <t>FY26 ELL Count per SB21-268</t>
  </si>
  <si>
    <t>FY26 Charter School Institute Grades K - 12 FTE</t>
  </si>
  <si>
    <t>FY26 Charter School Institute Kindergarten FTE</t>
  </si>
  <si>
    <t>FY26 Charter School Institute Half-day Kindergarten FTE</t>
  </si>
  <si>
    <t xml:space="preserve">FY26 Specific Ownership Tax </t>
  </si>
  <si>
    <t xml:space="preserve">FY26 Assessed Valuation </t>
  </si>
  <si>
    <t>Transportation payments paid in FY26</t>
  </si>
  <si>
    <t>Vocational Education payments paid in FY26</t>
  </si>
  <si>
    <t>English Language Proficiency Act payments paid in FY26</t>
  </si>
  <si>
    <t>Special Education - Gifted/Talented payments paid in FY26</t>
  </si>
  <si>
    <t>FY26 Full Day Kindergarten Factor</t>
  </si>
  <si>
    <t xml:space="preserve">FY26 Charter Institute Full Day Kindergarten Factor </t>
  </si>
  <si>
    <t>FY26 At-Risk Pupil Count (greater of AR4 or AR5)</t>
  </si>
  <si>
    <t>FY26 Enrollment Growth - enter</t>
  </si>
  <si>
    <t>FY26 TABOR FORMULA FUNDING</t>
  </si>
  <si>
    <t>FY25 Funded Pupil Count</t>
  </si>
  <si>
    <t>FY25 October FTE Count (minus OODS, Online)</t>
  </si>
  <si>
    <t>FY26 Extended HS Pupil Count (ASCENT, TREP &amp; P-TECH)</t>
  </si>
  <si>
    <t xml:space="preserve">FY26 Multi-District Online Pupil Count </t>
  </si>
  <si>
    <t xml:space="preserve">FY26 Single-District Online Pupil Count </t>
  </si>
  <si>
    <t>Small Attendance Center payments paid in FY26</t>
  </si>
  <si>
    <t>FOUNDATION FUNDING</t>
  </si>
  <si>
    <t>AT RISK FUNDING</t>
  </si>
  <si>
    <t>ELL FUNDING</t>
  </si>
  <si>
    <t>FY26 ELL Count - (enter V18)</t>
  </si>
  <si>
    <t>FY26 Total At Risk Funding (AR6 times AR7)</t>
  </si>
  <si>
    <t>FY26 Base Funding Per Pupil (enter V22)</t>
  </si>
  <si>
    <t>FY26 Mill Levy (FINAL)</t>
  </si>
  <si>
    <t>FY25 General Fund Property Tax (incl. Categorical Buyout)</t>
  </si>
  <si>
    <t>Special Education - Children with Disabilities paid in FY26</t>
  </si>
  <si>
    <t>Total Categorical Funding - (enter sum of lines V50, V51, V52, V53,  V54 and V55)</t>
  </si>
  <si>
    <t>FY26 Free and Reduced Lunch (grades 1-8) Count  (enter V6)</t>
  </si>
  <si>
    <t>FY26 October Membership (grades 1-8) - (enter V9)</t>
  </si>
  <si>
    <t>FY26 Projected K-12 Free and Reduced Lunch Count Using 1-8 Percent</t>
  </si>
  <si>
    <t>FY26 Free and Reduced Lunch (grades K-12) Count (enter V7)</t>
  </si>
  <si>
    <t>FY26 Total ELL Funding (EL1 times EL2)</t>
  </si>
  <si>
    <t>FY26 Percent 1-8 Free and Reduced Lunch Count - (AR1 divided by AR2)</t>
  </si>
  <si>
    <t>EXTENDED HIGH SCHOOL FUNDING</t>
  </si>
  <si>
    <t>FY26 Extended High School Count (V4.1 plus V4.2 plus V20.6)</t>
  </si>
  <si>
    <t>FY26 Institute Funded Pupil Count (FC6.1 plus FC6.5 plus FC6.6 plus FC8.5)</t>
  </si>
  <si>
    <t>FY26 Charter Institute Averaged Pupil Count - (enter V21)</t>
  </si>
  <si>
    <t>enter V32</t>
  </si>
  <si>
    <t>Categorical Program Funding - enter V56</t>
  </si>
  <si>
    <t>enter CB1 divided by line V31</t>
  </si>
  <si>
    <t>PROPERTY TAX REVENUES  -  enter ML6 times line V31</t>
  </si>
  <si>
    <t>SPECIFIC OWNERSHIP TAX -  enter V30</t>
  </si>
  <si>
    <t>enter GT1 minus line GT2 minus line GT3</t>
  </si>
  <si>
    <t>enter CB5 times line V31</t>
  </si>
  <si>
    <t>PROPERTY TAX REVENUES  -  enter GT2</t>
  </si>
  <si>
    <t>SPECIFIC OWNERSHIP TAX -  enter GT3</t>
  </si>
  <si>
    <t>(enter GT11 minus line GT12 minus line GT13)</t>
  </si>
  <si>
    <t>FY26 October FTE Count less online and extended HS - (enter V5)</t>
  </si>
  <si>
    <t>FY25 October FTE Count - (enter V13)</t>
  </si>
  <si>
    <t>FY24 October FTE Count - (enter V14)</t>
  </si>
  <si>
    <t>FY23 October FTE Count - (enter V15)</t>
  </si>
  <si>
    <t>FY26 Averaged Funded Pupil Count - (enter the greater of FC1, or average of FC1 plus FC2, or</t>
  </si>
  <si>
    <t>average of FC1 plus FC2 plus FC3, or average of FC1 plus FC2 plus FC3 plus FC4</t>
  </si>
  <si>
    <t>FY26 Funded Pupil Count - enter FC5, plus FC5.1, plus Line FC6, plus FC6.5, plus FC6.6</t>
  </si>
  <si>
    <t>FY26 Extended HS Pupil Count - enter FC4.1</t>
  </si>
  <si>
    <t xml:space="preserve">FY26 Multi-District Online (MDOL) Pupil Count - enter V4 </t>
  </si>
  <si>
    <t>FY26 Charter Institute MDOL Pupil Count - enter V20</t>
  </si>
  <si>
    <t>FY26 Total Funded Pupil Count - (enter FC7 plus FC7.5 plus FC8)</t>
  </si>
  <si>
    <t>FY26 District Funded Pupil Count (FC5 plus FC5.1 plus FC6 plus FC8)</t>
  </si>
  <si>
    <t>FY26 Charter School Institute Extended HS</t>
  </si>
  <si>
    <t>FY26 Charter School Institute Grades K-12 Averaged FTE</t>
  </si>
  <si>
    <t>MD Online PPR</t>
  </si>
  <si>
    <t>FY26 Total Extended High School Funding (EH1 times EH2)</t>
  </si>
  <si>
    <t>EH1</t>
  </si>
  <si>
    <t>EH2</t>
  </si>
  <si>
    <t>EH3</t>
  </si>
  <si>
    <t>FY26 Extended High School Per Pupil - (same as Multi-District Online rate)</t>
  </si>
  <si>
    <t>MD1</t>
  </si>
  <si>
    <t>MD2</t>
  </si>
  <si>
    <t>MD3</t>
  </si>
  <si>
    <t>FY26 Multi-District Online Count (V4 plus V20)</t>
  </si>
  <si>
    <t>FY26 Multi-District Online</t>
  </si>
  <si>
    <t>FY26 Total Multi-District Online Funding (MD1 times MD2)</t>
  </si>
  <si>
    <t>MULTI-DISTRICT ONLINE FUNDING</t>
  </si>
  <si>
    <t>FY26 CATEGORICAL FUNDING (Informational, not included in formula)</t>
  </si>
  <si>
    <t>FF1</t>
  </si>
  <si>
    <t>FF2</t>
  </si>
  <si>
    <t>FF3</t>
  </si>
  <si>
    <t>FY26 Total Foundation Funding (FF1 times BF2)</t>
  </si>
  <si>
    <t>FY26 At Risk Per Pupil (FF1 times 25%)</t>
  </si>
  <si>
    <t>FY26 ELL Per Pupil (FF1 times 25%)</t>
  </si>
  <si>
    <t>SPECIAL EDUCATION FUNDING</t>
  </si>
  <si>
    <t>FY26 Special Education Per Pupil (FF1 times 25%)</t>
  </si>
  <si>
    <t>SPED1</t>
  </si>
  <si>
    <t>SPED3</t>
  </si>
  <si>
    <t>FY26 Total Special Education Funding (SPED1 times SPED2)</t>
  </si>
  <si>
    <t>COL Cap</t>
  </si>
  <si>
    <t>COL1</t>
  </si>
  <si>
    <t>COL2</t>
  </si>
  <si>
    <t>COL3</t>
  </si>
  <si>
    <t>FY26 Funded Pupil Count less MDOL and Extended HS - (enter FC7)</t>
  </si>
  <si>
    <t>COL4</t>
  </si>
  <si>
    <t>FY26 Rebased Cost of Living</t>
  </si>
  <si>
    <t>LOCALE FACTOR FUNDING</t>
  </si>
  <si>
    <t>COST OF LIVING FACTOR FUNDING</t>
  </si>
  <si>
    <t>LOC1</t>
  </si>
  <si>
    <t>FY26 Cost of Living with 23% Cap (minimum of COL2 minus 1 or cap)</t>
  </si>
  <si>
    <t>LOC2</t>
  </si>
  <si>
    <t>LOC3</t>
  </si>
  <si>
    <t>FY26 NCES Designation of District</t>
  </si>
  <si>
    <t>FY26 Locale Factor per Designation</t>
  </si>
  <si>
    <t>LOC4</t>
  </si>
  <si>
    <t>FY26 Total Locale Factor Funding (COL1 times FF1 times COL3)</t>
  </si>
  <si>
    <t>FY26 Total Cost of Living Factor Funding (COL1 times FF1 times COL3)</t>
  </si>
  <si>
    <t>SIZE FACTOR FUNDING</t>
  </si>
  <si>
    <t>FY26 Size Factor Calculated</t>
  </si>
  <si>
    <t>FY26 Size Factor with 6,500 FPC Cap - (FC9 fewer than 6,500)</t>
  </si>
  <si>
    <t>FY26 Total Size Factor Funding (SIZ1 times FF1 times SIZ3)</t>
  </si>
  <si>
    <t>Base PPR (FF1)</t>
  </si>
  <si>
    <t>Mill Levy to buyout Total Program Funding -(line TP1 minus V30) divided by V31</t>
  </si>
  <si>
    <t>CAT1</t>
  </si>
  <si>
    <t>CAT2</t>
  </si>
  <si>
    <t>CAT3</t>
  </si>
  <si>
    <t>CAT4</t>
  </si>
  <si>
    <t>CAT5</t>
  </si>
  <si>
    <t>CAT6</t>
  </si>
  <si>
    <t>CAT7</t>
  </si>
  <si>
    <t>SIZE1</t>
  </si>
  <si>
    <t>SIZE2</t>
  </si>
  <si>
    <t>SIZE3</t>
  </si>
  <si>
    <t>SIZE4</t>
  </si>
  <si>
    <t>TOTAL PROGRAM FUNDING PPR by TYPE</t>
  </si>
  <si>
    <t>District Online / Extended Per Pupil Funding</t>
  </si>
  <si>
    <t>Inflation</t>
  </si>
  <si>
    <t>STATE</t>
  </si>
  <si>
    <t>Prior Yr Base</t>
  </si>
  <si>
    <t>Prior Yr Online</t>
  </si>
  <si>
    <t>Current Base</t>
  </si>
  <si>
    <t>Current Online</t>
  </si>
  <si>
    <t xml:space="preserve">FY26 Multi District On-line Pupil Count </t>
  </si>
  <si>
    <t>FY26 Extended HS Pupil Count</t>
  </si>
  <si>
    <t>FY26 October FTE Count (minus on-line and Extended HS pupil count)</t>
  </si>
  <si>
    <t>V15.1</t>
  </si>
  <si>
    <t>FY22 October FTE Count (minus OODS, Online)</t>
  </si>
  <si>
    <t>V16.1</t>
  </si>
  <si>
    <t xml:space="preserve">FY26 Single District On-line Pupil Count </t>
  </si>
  <si>
    <t>FY26 Charter School Institute On-line Student FTE</t>
  </si>
  <si>
    <t>FY26 Charter School Institute Grades K - 12 FTE Averaging</t>
  </si>
  <si>
    <t>FUNDING ELEMENTS</t>
  </si>
  <si>
    <t xml:space="preserve">FY26 Base Funding </t>
  </si>
  <si>
    <t>V22</t>
  </si>
  <si>
    <t>FY26 Minimum Funding</t>
  </si>
  <si>
    <t>V22.5</t>
  </si>
  <si>
    <t>FY26 On-Line Funding</t>
  </si>
  <si>
    <t>V23</t>
  </si>
  <si>
    <t>FY26 Cost of Living Factor</t>
  </si>
  <si>
    <t>V24</t>
  </si>
  <si>
    <t>FY26 At-risk 'Base' Factor</t>
  </si>
  <si>
    <t>V26</t>
  </si>
  <si>
    <t>FY26 Minimum State Aid</t>
  </si>
  <si>
    <t>FY24 Mill Levy (FINAL)</t>
  </si>
  <si>
    <t>FY2 General Fund Property Tax (incl. Categorical Buyout)</t>
  </si>
  <si>
    <t>PRIOR YEAR FUNDING</t>
  </si>
  <si>
    <t>V40</t>
  </si>
  <si>
    <t>FY24 Total Program</t>
  </si>
  <si>
    <t>V41</t>
  </si>
  <si>
    <t>FY24 Total Program Per-Pupil Funding</t>
  </si>
  <si>
    <t>CATEGORICAL FUNDING</t>
  </si>
  <si>
    <t>Special Education - Children with Disabilities</t>
  </si>
  <si>
    <t>Small Attendance Center payments paid in FY23</t>
  </si>
  <si>
    <t>Total Categorical Funding</t>
  </si>
  <si>
    <t>sum of lines V50, V51, V52, V53,  V54 and V55</t>
  </si>
  <si>
    <t>V60</t>
  </si>
  <si>
    <t>CY24 Inflation</t>
  </si>
  <si>
    <t>V62</t>
  </si>
  <si>
    <t xml:space="preserve">FY26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</si>
  <si>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</si>
  <si>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</si>
  <si>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</si>
  <si>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</si>
  <si>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</si>
  <si>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FY26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</si>
  <si>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</si>
  <si>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</si>
  <si>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</si>
  <si>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 xml:space="preserve">   Voter Approved Override Amount</t>
  </si>
  <si>
    <t>FY26 October FTE Count (minus on-line)- enter line V5</t>
  </si>
  <si>
    <t>FY25 October FTE Count - enter line V13</t>
  </si>
  <si>
    <t>FY24 October FTE Count - enter line V14</t>
  </si>
  <si>
    <t>FY23 October FTE Count - enter line V15</t>
  </si>
  <si>
    <t>FC4.1</t>
  </si>
  <si>
    <t>FY22 October FTE Count - enter line V15.1</t>
  </si>
  <si>
    <t>AVERAGED FUNDED PUPIL COUNT - enter the greater of line FC1 or</t>
  </si>
  <si>
    <t>average of (lines FC1 and FC2) or (lines FC1, FC2 and FC3)</t>
  </si>
  <si>
    <t>or (lines FC1, FC2, FC3 and FC4)</t>
  </si>
  <si>
    <t>FY26 CHARTER INSTITUTE PUPIL AVERAGING COUNT - enter line V19 + V21</t>
  </si>
  <si>
    <t>FY26 FUNDED PUPIL COUNT - enter line FC5, plus FC5.1, plus line FC6, plus FC6.5, plus FC6.6</t>
  </si>
  <si>
    <t>FY26 Extended HS Pupil Count - enter line FC4.1</t>
  </si>
  <si>
    <t>FY26 CHARTER INSTITUTE Extended HS Pupil Count - enter line V20.6</t>
  </si>
  <si>
    <t xml:space="preserve">FY26 On-line Multi-District Pupil Count - enter line V4 </t>
  </si>
  <si>
    <t>FY26 CHARTER INSTITUTE ONLINE PUPIL COUNT - enter line V20</t>
  </si>
  <si>
    <t>TOTAL FUNDED PUPIL COUNT - enter line FC7 plus line FC8 plus line FC7.5</t>
  </si>
  <si>
    <t>DISTRICT FUNDED PUPIL COUNT (FC5 plus FC5.1 plus FC6 plus FC8)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</si>
  <si>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</si>
  <si>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</si>
  <si>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</si>
  <si>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</si>
  <si>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</si>
  <si>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</si>
  <si>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</si>
  <si>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</si>
  <si>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</si>
  <si>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</si>
  <si>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</si>
  <si>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</si>
  <si>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</si>
  <si>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</si>
  <si>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</si>
  <si>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</si>
  <si>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</si>
  <si>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</si>
  <si>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</si>
  <si>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</si>
  <si>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</si>
  <si>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</si>
  <si>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</si>
  <si>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</si>
  <si>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</si>
  <si>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</si>
  <si>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</si>
  <si>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</si>
  <si>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</si>
  <si>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</si>
  <si>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</si>
  <si>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</si>
  <si>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</si>
  <si>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</si>
  <si>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</si>
  <si>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Free and Reduced Lunch (grades 1-8) Count  - enter line V6</t>
  </si>
  <si>
    <t xml:space="preserve">October Membership (grades 1-8) - enter line V9 </t>
  </si>
  <si>
    <t>Percent 1-8 free and reduced lunch count - line AR1 divided by line AR2</t>
  </si>
  <si>
    <t>Projected K-12 free and reduced lunch count using 1-8 percent -</t>
  </si>
  <si>
    <t>Free and Reduced Lunch (grades K-12) Count - enter line V7</t>
  </si>
  <si>
    <t>FY26 At-Risk Pupil Count</t>
  </si>
  <si>
    <t xml:space="preserve">enter the greater of lines AR4 or AR5 </t>
  </si>
  <si>
    <t>District percent of at-risk pupils - enter</t>
  </si>
  <si>
    <t>line AR6 divided line V10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</si>
  <si>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</si>
  <si>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</si>
  <si>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</si>
  <si>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</si>
  <si>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</si>
  <si>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</si>
  <si>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</si>
  <si>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</si>
  <si>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</si>
  <si>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</si>
  <si>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</si>
  <si>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</si>
  <si>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</si>
  <si>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</si>
  <si>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</si>
  <si>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</si>
  <si>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</si>
  <si>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</si>
  <si>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</si>
  <si>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</si>
  <si>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</si>
  <si>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</si>
  <si>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</si>
  <si>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</si>
  <si>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</si>
  <si>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</si>
  <si>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</si>
  <si>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</si>
  <si>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</si>
  <si>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</si>
  <si>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</si>
  <si>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</si>
  <si>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</si>
  <si>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</si>
  <si>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</si>
  <si>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FY26 ELL Count - enter line V18</t>
  </si>
  <si>
    <t>FY26 Base Minimum Funding - enter line V22</t>
  </si>
  <si>
    <t>FY26 Per Pupil Funding without At-risk (line PP7) times 8%</t>
  </si>
  <si>
    <t>EL4</t>
  </si>
  <si>
    <t>TOTAL ELL FORMULA FUNDING (enter line OL2 times line OL3)</t>
  </si>
  <si>
    <t>ON-LINE &amp; Extended HS FORMULA FUNDING</t>
  </si>
  <si>
    <t>OL1</t>
  </si>
  <si>
    <t>FY26 On-Line Count - enter line V4 plus line V20</t>
  </si>
  <si>
    <t>OL2</t>
  </si>
  <si>
    <t>FY26 Base Minimum Online Funding - enter line V22</t>
  </si>
  <si>
    <t>OL3</t>
  </si>
  <si>
    <t>TOTAL ON-LINE FORMULA FUNDING (enter line OL2 times line OL3)</t>
  </si>
  <si>
    <t>OL4</t>
  </si>
  <si>
    <t>FY26 Extended HS Count - enter line V4.1 plus V20.6</t>
  </si>
  <si>
    <t>OL5</t>
  </si>
  <si>
    <t>TOTAL Extended HS FORMULA FUNDING (enter line OL4 times line OL2)</t>
  </si>
  <si>
    <t>OL6</t>
  </si>
  <si>
    <t>TOTAL ON-LINE &amp; Extended HS FORMULA FUNDING (enter line OL3 plus OL5)</t>
  </si>
  <si>
    <t>RF1</t>
  </si>
  <si>
    <t>Funded Pupil Count - enter line FC9</t>
  </si>
  <si>
    <t>RF2</t>
  </si>
  <si>
    <t>Rural Designation (Urban, Rural, Small Rural)</t>
  </si>
  <si>
    <t>Urban</t>
  </si>
  <si>
    <t>Rural</t>
  </si>
  <si>
    <t>Small Rural</t>
  </si>
  <si>
    <t>RF3</t>
  </si>
  <si>
    <t>Rural Funding Eligibility (1 = Eligible, 0 = Non-Elligible) = Designation + &lt;6500 FPC</t>
  </si>
  <si>
    <t>RF4</t>
  </si>
  <si>
    <t>Calculated Rural Funding (Small Rural = $470.75 PPR, Rural = $177.80 PPR)</t>
  </si>
  <si>
    <t>RF5</t>
  </si>
  <si>
    <t>Total Rural Funding if Applicable (Greater of $100,000 or RF4 Calculated)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</si>
  <si>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</si>
  <si>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</si>
  <si>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</si>
  <si>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</si>
  <si>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</si>
  <si>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</si>
  <si>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</si>
  <si>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</si>
  <si>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</si>
  <si>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</si>
  <si>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</si>
  <si>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</si>
  <si>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</si>
  <si>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</si>
  <si>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</si>
  <si>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</si>
  <si>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</si>
  <si>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</si>
  <si>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</si>
  <si>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</si>
  <si>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</si>
  <si>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</si>
  <si>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FY24 Total Program  -   enter line V40</t>
  </si>
  <si>
    <t>CY21 Inflation  -   enter line V60</t>
  </si>
  <si>
    <t xml:space="preserve">enter line TB1 times (1 plus line TB2 plus line TB3) </t>
  </si>
  <si>
    <t>MINIMUM FORMULA FUNDING</t>
  </si>
  <si>
    <t>MF1</t>
  </si>
  <si>
    <t>FY26 'Base' Minimum Funding - enter line V22</t>
  </si>
  <si>
    <t>MF2</t>
  </si>
  <si>
    <t>Total Funded Pupil Count (minus on-line) - enter line FC7</t>
  </si>
  <si>
    <t>MF3</t>
  </si>
  <si>
    <t>FY26 On-line Funding - enter line V22.5</t>
  </si>
  <si>
    <t>MF4</t>
  </si>
  <si>
    <t>Total On-Line  and Extended HS Pupil Count - enter sum (line FC8 &amp; FC8.5)</t>
  </si>
  <si>
    <t>MF5</t>
  </si>
  <si>
    <t>Guaranteed Minimum Funding - enter line MF1 times line MF2</t>
  </si>
  <si>
    <t>Formula Funding without At-risk - enter line PP9</t>
  </si>
  <si>
    <t>Formula At-risk Funding - enter line AR19</t>
  </si>
  <si>
    <t>Formula Funding   - enter line TF1 plus line TF2</t>
  </si>
  <si>
    <t>ELL Formula Funding - enter line EL4</t>
  </si>
  <si>
    <t>On-Line Formula Funding - enter line OL3</t>
  </si>
  <si>
    <t>Total Formula Funding  - enter line TF3 plus lines TF4 and TF5</t>
  </si>
  <si>
    <t>Minimum Formula Funding   -  enter line MF3</t>
  </si>
  <si>
    <t>If line SM8 greater than zero, enter line SM8</t>
  </si>
  <si>
    <t>Enter the lesser of line TF7 or (greater of lines TF5 or TF6)</t>
  </si>
  <si>
    <t>Enter 1.25 times line FC9 times line V41</t>
  </si>
  <si>
    <t>TABOR Formula Funding        -  enter line TB4</t>
  </si>
  <si>
    <t>enter line TF11 divided by line FC9</t>
  </si>
  <si>
    <t>TABOR Formula Funding   -  enter line TB4</t>
  </si>
  <si>
    <t>Allowable Spending      - enter line V62</t>
  </si>
  <si>
    <t xml:space="preserve">Total Formula Funding - enter line TF11 </t>
  </si>
  <si>
    <t>Total Funding Beyond TABOR Formula - enter line AF6</t>
  </si>
  <si>
    <t xml:space="preserve">TOTAL PROGRAM FUNDING - enter line TP1 plus line TP2 </t>
  </si>
  <si>
    <t>enter line V32</t>
  </si>
  <si>
    <t>enter line ML5 if greater than zero, else enter line ML4</t>
  </si>
  <si>
    <t>Categorical Program Funding - enter line V56</t>
  </si>
  <si>
    <t>enter line CB1 divided by line V31</t>
  </si>
  <si>
    <t>enter line CB4 if line ML5 is greater than zero else enter line CB3</t>
  </si>
  <si>
    <t>TOTAL PROGRAM FUNDING  -  enter line TP3</t>
  </si>
  <si>
    <t>PROPERTY TAX REVENUES  -  enter line ML6 times line V31</t>
  </si>
  <si>
    <t>SPECIFIC OWNERSHIP TAX -  enter line V30</t>
  </si>
  <si>
    <t>enter line GT1 minus line GT2 minus line GT3</t>
  </si>
  <si>
    <t>enter line CB5 times line V31</t>
  </si>
  <si>
    <t>Property Tax Over Collection (reset all to zero before recalculating in next row)</t>
  </si>
  <si>
    <t>PROPERTY TAX REVENUES  -  enter line GT2</t>
  </si>
  <si>
    <t>SPECIFIC OWNERSHIP TAX -  enter line GT3</t>
  </si>
  <si>
    <t>(enter line GT11 minus line GT12 minus line GT13)</t>
  </si>
  <si>
    <t>Total Program          -  enter line ML6</t>
  </si>
  <si>
    <t>Categorical Buyout     -  enter line CB5</t>
  </si>
  <si>
    <t>enter lines TM1 plus TM2 plus TM3 plus TM 4 plus TM5</t>
  </si>
  <si>
    <t>FY2025-26 Difference for Phase-In</t>
  </si>
  <si>
    <t>TP4</t>
  </si>
  <si>
    <t>Total Program per 1994 Formula as Amended (Hold Harmless Amount)</t>
  </si>
  <si>
    <t>TOTAL PROGRAM FUNDING  -  enter TP4</t>
  </si>
  <si>
    <t>TOTAL PROGRAM FUNDING per NEW FORMULA PRE PHASE-IN</t>
  </si>
  <si>
    <t>Tied Out 4/22/2024</t>
  </si>
  <si>
    <t>NET TOTAL PROGRAM MILL LEVY (FINAL)</t>
  </si>
  <si>
    <t>Total Program Property Tax Over Collection due to Rounding</t>
  </si>
  <si>
    <t>V2</t>
  </si>
  <si>
    <t>V2.1</t>
  </si>
  <si>
    <t>FY26 October FTE Count (sum of lines V1 plus V2)</t>
  </si>
  <si>
    <t>FY26 Charter Institute Extended High School Pupil Count - enter V20.6</t>
  </si>
  <si>
    <t>FY26 Special Education Student Count</t>
  </si>
  <si>
    <t>FY2025-26 Total Program with 18% Phase In and Hold Harmless</t>
  </si>
  <si>
    <t>FY26 Charter School Institute Multi-District On-line (MDOL) Student FTE</t>
  </si>
  <si>
    <t>FY26 Charter School Institute Extended High School</t>
  </si>
  <si>
    <t>FY26 Part-time Kindergarten Factor</t>
  </si>
  <si>
    <t xml:space="preserve">FY26 Charter Institute Part-time Kindergarten Factor </t>
  </si>
  <si>
    <t>FY26 Part-time Kindergarten FTE (included in V2)</t>
  </si>
  <si>
    <t>FY26 Charter School Institute Part-time Kindergarten FTE (included in V19.2)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</si>
</sst>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#,##0.000_);[Red]\(#,##0.000\)"/>
    <numFmt numFmtId="175" formatCode="_(* #,##0_);_(* \(#,##0\);_(* &quot;-&quot;??_);_(@_)"/>
    <numFmt numFmtId="176" formatCode="#,##0.00000000"/>
    <numFmt numFmtId="177" formatCode="#,##0.00000_);[Red]\(#,##0.00000\)"/>
    <numFmt numFmtId="178" formatCode="#,##0.0000"/>
    <numFmt numFmtId="179" formatCode="#,##0.0000000_);[Red]\(#,##0.0000000\)"/>
    <numFmt numFmtId="180" formatCode="0.00_)"/>
    <numFmt numFmtId="181" formatCode="#,##0.00000_);\(#,##0.00000\)"/>
    <numFmt numFmtId="182" formatCode="0.0000_)"/>
    <numFmt numFmtId="183" formatCode="#,##0.00000000_);[Red]\(#,##0.00000000\)"/>
    <numFmt numFmtId="184" formatCode="#,##0.000000_);\(#,##0.000000\)"/>
    <numFmt numFmtId="185" formatCode="0.000000_)"/>
    <numFmt numFmtId="186" formatCode="0_)"/>
    <numFmt numFmtId="187" formatCode="#,##0.0000000000_);[Red]\(#,##0.0000000000\)"/>
    <numFmt numFmtId="188" formatCode="0.0000%"/>
    <numFmt numFmtId="189" formatCode="0.000%"/>
    <numFmt numFmtId="190" formatCode="0.000_);[Red]\-0.000_)"/>
    <numFmt numFmtId="191" formatCode="0.00_);[Red]\-0.00_)"/>
    <numFmt numFmtId="192" formatCode="#,##0.000"/>
    <numFmt numFmtId="193" formatCode="0.0000_);[Red]\-0.0000_)"/>
    <numFmt numFmtId="194" formatCode="0.00000000000%"/>
  </numFmts>
  <fonts count="9" x14ac:knownFonts="1">
    <font>
      <sz val="12"/>
      <name val="Arial"/>
    </font>
    <font>
      <sz val="11"/>
      <color theme="1"/>
      <name val="Aptos Narrow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7">
    <xf numFmtId="4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4" fillId="0" borderId="0" applyFont="0" applyFill="0" applyBorder="0" applyAlignment="0" applyProtection="0"/>
  </cellStyleXfs>
  <cellXfs count="134">
    <xf numFmtId="40" fontId="0" fillId="0" borderId="0" xfId="0"/>
    <xf numFmtId="40" fontId="3" fillId="0" borderId="0" xfId="0" applyFont="1"/>
    <xf numFmtId="40" fontId="2" fillId="0" borderId="0" xfId="4"/>
    <xf numFmtId="40" fontId="2" fillId="0" borderId="0" xfId="4" applyAlignment="1">
      <alignment horizontal="center"/>
    </xf>
    <xf numFmtId="40" fontId="2" fillId="0" borderId="0" xfId="0" applyFont="1"/>
    <xf numFmtId="40" fontId="2" fillId="0" borderId="2" xfId="4" applyBorder="1" applyAlignment="1">
      <alignment horizontal="center"/>
    </xf>
    <xf numFmtId="40" fontId="0" fillId="0" borderId="0" xfId="0" applyAlignment="1">
      <alignment wrapText="1"/>
    </xf>
    <xf numFmtId="40" fontId="2" fillId="0" borderId="0" xfId="4" applyAlignment="1">
      <alignment horizontal="center" wrapText="1"/>
    </xf>
    <xf numFmtId="40" fontId="2" fillId="0" borderId="0" xfId="4" quotePrefix="1" applyAlignment="1">
      <alignment horizontal="center" wrapText="1"/>
    </xf>
    <xf numFmtId="40" fontId="2" fillId="0" borderId="0" xfId="4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4" applyNumberFormat="1" applyAlignment="1">
      <alignment horizontal="right"/>
    </xf>
    <xf numFmtId="166" fontId="2" fillId="0" borderId="0" xfId="4" applyNumberFormat="1"/>
    <xf numFmtId="167" fontId="2" fillId="3" borderId="0" xfId="4" applyNumberFormat="1" applyFill="1"/>
    <xf numFmtId="167" fontId="2" fillId="0" borderId="0" xfId="4" applyNumberFormat="1"/>
    <xf numFmtId="168" fontId="2" fillId="0" borderId="0" xfId="4" applyNumberFormat="1"/>
    <xf numFmtId="168" fontId="2" fillId="3" borderId="0" xfId="4" applyNumberFormat="1" applyFill="1"/>
    <xf numFmtId="166" fontId="0" fillId="0" borderId="0" xfId="0" applyNumberFormat="1"/>
    <xf numFmtId="169" fontId="2" fillId="3" borderId="0" xfId="4" applyNumberFormat="1" applyFill="1"/>
    <xf numFmtId="169" fontId="2" fillId="0" borderId="0" xfId="4" applyNumberFormat="1"/>
    <xf numFmtId="166" fontId="2" fillId="4" borderId="0" xfId="4" applyNumberFormat="1" applyFill="1"/>
    <xf numFmtId="170" fontId="0" fillId="0" borderId="0" xfId="0" applyNumberFormat="1"/>
    <xf numFmtId="37" fontId="2" fillId="0" borderId="0" xfId="4" applyNumberFormat="1"/>
    <xf numFmtId="166" fontId="2" fillId="0" borderId="0" xfId="4" applyNumberFormat="1" applyAlignment="1">
      <alignment horizontal="center"/>
    </xf>
    <xf numFmtId="171" fontId="2" fillId="0" borderId="0" xfId="4" applyNumberFormat="1"/>
    <xf numFmtId="166" fontId="0" fillId="0" borderId="0" xfId="0" applyNumberFormat="1" applyAlignment="1">
      <alignment horizontal="right"/>
    </xf>
    <xf numFmtId="170" fontId="2" fillId="5" borderId="0" xfId="4" applyNumberFormat="1" applyFill="1"/>
    <xf numFmtId="170" fontId="2" fillId="0" borderId="0" xfId="4" applyNumberFormat="1"/>
    <xf numFmtId="171" fontId="2" fillId="3" borderId="0" xfId="4" applyNumberFormat="1" applyFill="1"/>
    <xf numFmtId="166" fontId="2" fillId="0" borderId="0" xfId="4" applyNumberFormat="1" applyAlignment="1">
      <alignment horizontal="right"/>
    </xf>
    <xf numFmtId="0" fontId="2" fillId="0" borderId="0" xfId="4" applyNumberFormat="1"/>
    <xf numFmtId="168" fontId="2" fillId="0" borderId="0" xfId="5" applyNumberFormat="1"/>
    <xf numFmtId="171" fontId="0" fillId="0" borderId="0" xfId="0" applyNumberFormat="1"/>
    <xf numFmtId="166" fontId="2" fillId="0" borderId="0" xfId="5" applyNumberFormat="1"/>
    <xf numFmtId="172" fontId="2" fillId="0" borderId="0" xfId="4" applyNumberFormat="1"/>
    <xf numFmtId="40" fontId="5" fillId="0" borderId="0" xfId="4" applyFont="1"/>
    <xf numFmtId="39" fontId="2" fillId="0" borderId="0" xfId="4" applyNumberFormat="1"/>
    <xf numFmtId="173" fontId="2" fillId="0" borderId="0" xfId="4" applyNumberFormat="1"/>
    <xf numFmtId="4" fontId="2" fillId="0" borderId="0" xfId="4" applyNumberFormat="1"/>
    <xf numFmtId="174" fontId="2" fillId="0" borderId="0" xfId="4" applyNumberFormat="1"/>
    <xf numFmtId="3" fontId="2" fillId="0" borderId="0" xfId="4" applyNumberFormat="1"/>
    <xf numFmtId="37" fontId="0" fillId="0" borderId="0" xfId="0" applyNumberFormat="1"/>
    <xf numFmtId="3" fontId="0" fillId="0" borderId="0" xfId="0" applyNumberFormat="1"/>
    <xf numFmtId="3" fontId="2" fillId="0" borderId="0" xfId="4" applyNumberFormat="1" applyAlignment="1">
      <alignment horizontal="center"/>
    </xf>
    <xf numFmtId="175" fontId="2" fillId="3" borderId="0" xfId="4" applyNumberFormat="1" applyFill="1"/>
    <xf numFmtId="175" fontId="2" fillId="0" borderId="0" xfId="4" applyNumberFormat="1"/>
    <xf numFmtId="175" fontId="2" fillId="0" borderId="0" xfId="5" applyNumberFormat="1"/>
    <xf numFmtId="175" fontId="2" fillId="3" borderId="0" xfId="5" applyNumberFormat="1" applyFill="1"/>
    <xf numFmtId="172" fontId="2" fillId="3" borderId="0" xfId="4" applyNumberFormat="1" applyFill="1"/>
    <xf numFmtId="176" fontId="2" fillId="0" borderId="0" xfId="4" applyNumberFormat="1"/>
    <xf numFmtId="165" fontId="2" fillId="0" borderId="0" xfId="4" applyNumberFormat="1"/>
    <xf numFmtId="40" fontId="2" fillId="3" borderId="0" xfId="4" applyFill="1"/>
    <xf numFmtId="40" fontId="2" fillId="0" borderId="0" xfId="4" applyAlignment="1">
      <alignment horizontal="right"/>
    </xf>
    <xf numFmtId="40" fontId="6" fillId="0" borderId="0" xfId="0" applyFont="1"/>
    <xf numFmtId="40" fontId="6" fillId="0" borderId="0" xfId="4" applyFont="1"/>
    <xf numFmtId="4" fontId="0" fillId="0" borderId="0" xfId="0" applyNumberFormat="1"/>
    <xf numFmtId="43" fontId="0" fillId="0" borderId="0" xfId="1" applyFont="1"/>
    <xf numFmtId="40" fontId="2" fillId="6" borderId="0" xfId="4" applyFill="1" applyAlignment="1">
      <alignment horizontal="center"/>
    </xf>
    <xf numFmtId="40" fontId="2" fillId="6" borderId="0" xfId="4" applyFill="1"/>
    <xf numFmtId="40" fontId="0" fillId="6" borderId="0" xfId="0" applyFill="1"/>
    <xf numFmtId="4" fontId="0" fillId="6" borderId="0" xfId="0" applyNumberFormat="1" applyFill="1"/>
    <xf numFmtId="177" fontId="2" fillId="7" borderId="0" xfId="4" applyNumberFormat="1" applyFill="1"/>
    <xf numFmtId="168" fontId="2" fillId="4" borderId="0" xfId="4" applyNumberFormat="1" applyFill="1"/>
    <xf numFmtId="177" fontId="0" fillId="0" borderId="0" xfId="0" applyNumberFormat="1"/>
    <xf numFmtId="167" fontId="2" fillId="2" borderId="0" xfId="4" applyNumberFormat="1" applyFill="1"/>
    <xf numFmtId="167" fontId="2" fillId="4" borderId="0" xfId="4" applyNumberFormat="1" applyFill="1"/>
    <xf numFmtId="177" fontId="2" fillId="0" borderId="0" xfId="4" applyNumberFormat="1"/>
    <xf numFmtId="38" fontId="2" fillId="0" borderId="0" xfId="4" applyNumberFormat="1"/>
    <xf numFmtId="40" fontId="2" fillId="4" borderId="0" xfId="4" applyFill="1"/>
    <xf numFmtId="179" fontId="2" fillId="0" borderId="0" xfId="4" applyNumberFormat="1"/>
    <xf numFmtId="180" fontId="2" fillId="0" borderId="0" xfId="4" applyNumberFormat="1"/>
    <xf numFmtId="184" fontId="2" fillId="0" borderId="0" xfId="4" applyNumberFormat="1"/>
    <xf numFmtId="40" fontId="2" fillId="8" borderId="0" xfId="4" applyFill="1" applyAlignment="1">
      <alignment horizontal="center"/>
    </xf>
    <xf numFmtId="40" fontId="2" fillId="8" borderId="0" xfId="4" applyFill="1"/>
    <xf numFmtId="40" fontId="5" fillId="0" borderId="0" xfId="4" applyFont="1" applyAlignment="1">
      <alignment wrapText="1"/>
    </xf>
    <xf numFmtId="37" fontId="4" fillId="0" borderId="0" xfId="4" applyNumberFormat="1" applyFont="1"/>
    <xf numFmtId="185" fontId="2" fillId="0" borderId="0" xfId="4" applyNumberFormat="1"/>
    <xf numFmtId="186" fontId="2" fillId="0" borderId="0" xfId="4" applyNumberFormat="1"/>
    <xf numFmtId="40" fontId="2" fillId="0" borderId="0" xfId="5"/>
    <xf numFmtId="40" fontId="2" fillId="2" borderId="0" xfId="4" applyFill="1"/>
    <xf numFmtId="40" fontId="2" fillId="9" borderId="0" xfId="4" applyFill="1"/>
    <xf numFmtId="187" fontId="2" fillId="0" borderId="0" xfId="4" applyNumberFormat="1"/>
    <xf numFmtId="188" fontId="2" fillId="0" borderId="0" xfId="3" applyNumberFormat="1"/>
    <xf numFmtId="189" fontId="2" fillId="0" borderId="0" xfId="3" applyNumberFormat="1"/>
    <xf numFmtId="40" fontId="2" fillId="0" borderId="0" xfId="4" quotePrefix="1"/>
    <xf numFmtId="40" fontId="2" fillId="2" borderId="0" xfId="4" applyFill="1" applyAlignment="1">
      <alignment horizontal="center"/>
    </xf>
    <xf numFmtId="9" fontId="2" fillId="0" borderId="0" xfId="3" applyFont="1" applyProtection="1"/>
    <xf numFmtId="190" fontId="2" fillId="0" borderId="0" xfId="4" applyNumberFormat="1"/>
    <xf numFmtId="191" fontId="2" fillId="0" borderId="0" xfId="4" applyNumberFormat="1"/>
    <xf numFmtId="40" fontId="4" fillId="0" borderId="0" xfId="4" applyFont="1" applyAlignment="1">
      <alignment horizontal="center"/>
    </xf>
    <xf numFmtId="40" fontId="2" fillId="0" borderId="1" xfId="4" applyBorder="1" applyAlignment="1">
      <alignment horizontal="center"/>
    </xf>
    <xf numFmtId="40" fontId="5" fillId="0" borderId="0" xfId="0" applyFont="1"/>
    <xf numFmtId="44" fontId="5" fillId="0" borderId="0" xfId="2" applyFont="1"/>
    <xf numFmtId="171" fontId="5" fillId="0" borderId="0" xfId="4" applyNumberFormat="1" applyFont="1"/>
    <xf numFmtId="10" fontId="2" fillId="0" borderId="0" xfId="3" applyNumberFormat="1"/>
    <xf numFmtId="166" fontId="2" fillId="0" borderId="0" xfId="0" applyNumberFormat="1" applyFont="1"/>
    <xf numFmtId="8" fontId="2" fillId="10" borderId="0" xfId="4" applyNumberFormat="1" applyFill="1" applyAlignment="1">
      <alignment horizontal="left"/>
    </xf>
    <xf numFmtId="192" fontId="0" fillId="0" borderId="0" xfId="0" applyNumberFormat="1"/>
    <xf numFmtId="9" fontId="2" fillId="10" borderId="0" xfId="3" applyFill="1" applyAlignment="1">
      <alignment horizontal="left"/>
    </xf>
    <xf numFmtId="164" fontId="0" fillId="10" borderId="0" xfId="3" applyNumberFormat="1" applyFont="1" applyFill="1" applyAlignment="1">
      <alignment horizontal="left"/>
    </xf>
    <xf numFmtId="177" fontId="5" fillId="0" borderId="0" xfId="4" applyNumberFormat="1" applyFont="1"/>
    <xf numFmtId="170" fontId="2" fillId="0" borderId="0" xfId="4" applyNumberFormat="1" applyAlignment="1">
      <alignment horizontal="right"/>
    </xf>
    <xf numFmtId="178" fontId="2" fillId="0" borderId="0" xfId="4" applyNumberFormat="1"/>
    <xf numFmtId="181" fontId="2" fillId="0" borderId="0" xfId="4" applyNumberFormat="1"/>
    <xf numFmtId="173" fontId="2" fillId="0" borderId="0" xfId="4" applyNumberFormat="1" applyAlignment="1">
      <alignment horizontal="center"/>
    </xf>
    <xf numFmtId="182" fontId="2" fillId="0" borderId="0" xfId="4" applyNumberFormat="1"/>
    <xf numFmtId="183" fontId="2" fillId="0" borderId="0" xfId="4" applyNumberFormat="1"/>
    <xf numFmtId="40" fontId="5" fillId="0" borderId="0" xfId="4" applyFont="1" applyAlignment="1">
      <alignment horizontal="center"/>
    </xf>
    <xf numFmtId="39" fontId="5" fillId="0" borderId="0" xfId="4" applyNumberFormat="1" applyFont="1"/>
    <xf numFmtId="167" fontId="5" fillId="0" borderId="0" xfId="4" applyNumberFormat="1" applyFont="1"/>
    <xf numFmtId="40" fontId="5" fillId="4" borderId="0" xfId="4" applyFont="1" applyFill="1"/>
    <xf numFmtId="166" fontId="5" fillId="0" borderId="0" xfId="4" applyNumberFormat="1" applyFont="1"/>
    <xf numFmtId="166" fontId="5" fillId="0" borderId="0" xfId="0" applyNumberFormat="1" applyFont="1"/>
    <xf numFmtId="174" fontId="5" fillId="0" borderId="0" xfId="4" applyNumberFormat="1" applyFont="1"/>
    <xf numFmtId="172" fontId="5" fillId="0" borderId="0" xfId="4" applyNumberFormat="1" applyFont="1"/>
    <xf numFmtId="40" fontId="0" fillId="4" borderId="0" xfId="0" applyFill="1"/>
    <xf numFmtId="40" fontId="3" fillId="0" borderId="0" xfId="4" applyFont="1"/>
    <xf numFmtId="10" fontId="2" fillId="3" borderId="0" xfId="3" applyNumberFormat="1" applyFill="1"/>
    <xf numFmtId="40" fontId="4" fillId="11" borderId="0" xfId="4" applyFont="1" applyFill="1" applyAlignment="1">
      <alignment horizontal="left"/>
    </xf>
    <xf numFmtId="40" fontId="4" fillId="11" borderId="0" xfId="4" applyFont="1" applyFill="1" applyAlignment="1">
      <alignment horizontal="center"/>
    </xf>
    <xf numFmtId="166" fontId="2" fillId="0" borderId="0" xfId="4" applyNumberFormat="1" applyAlignment="1">
      <alignment wrapText="1"/>
    </xf>
    <xf numFmtId="40" fontId="2" fillId="12" borderId="0" xfId="4" applyFill="1"/>
    <xf numFmtId="168" fontId="2" fillId="3" borderId="0" xfId="5" applyNumberFormat="1" applyFill="1"/>
    <xf numFmtId="166" fontId="2" fillId="3" borderId="0" xfId="5" applyNumberFormat="1" applyFill="1"/>
    <xf numFmtId="40" fontId="2" fillId="5" borderId="0" xfId="4" applyFill="1"/>
    <xf numFmtId="173" fontId="2" fillId="0" borderId="0" xfId="6" applyNumberFormat="1" applyFont="1" applyBorder="1"/>
    <xf numFmtId="40" fontId="2" fillId="13" borderId="0" xfId="4" applyFill="1" applyAlignment="1">
      <alignment horizontal="center"/>
    </xf>
    <xf numFmtId="165" fontId="2" fillId="0" borderId="0" xfId="4" applyNumberFormat="1" applyAlignment="1">
      <alignment horizontal="right"/>
    </xf>
    <xf numFmtId="4" fontId="2" fillId="6" borderId="0" xfId="4" applyNumberFormat="1" applyFill="1"/>
    <xf numFmtId="193" fontId="2" fillId="0" borderId="0" xfId="4" applyNumberFormat="1"/>
    <xf numFmtId="179" fontId="2" fillId="2" borderId="0" xfId="4" applyNumberFormat="1" applyFill="1"/>
    <xf numFmtId="194" fontId="2" fillId="0" borderId="0" xfId="3" applyNumberFormat="1"/>
    <xf numFmtId="192" fontId="2" fillId="0" borderId="0" xfId="4" applyNumberFormat="1"/>
    <xf numFmtId="40" fontId="2" fillId="2" borderId="0" xfId="0" applyFont="1" applyFill="1" applyAlignment="1">
      <alignment horizontal="center"/>
    </xf>
  </cellXfs>
  <cellStyles count="7">
    <cellStyle name="Comma" xfId="1" builtinId="3"/>
    <cellStyle name="Comma0" xfId="6" xr:uid="{F6E70245-EDE1-4AE7-A7AA-04338ACC9C0E}"/>
    <cellStyle name="Currency" xfId="2" builtinId="4"/>
    <cellStyle name="Normal" xfId="0" builtinId="0"/>
    <cellStyle name="Normal 5" xfId="4" xr:uid="{A2E67CBF-741A-4824-BCAB-95C80DF1B6A5}"/>
    <cellStyle name="Normal 5 2" xfId="5" xr:uid="{09111A8C-C8E5-426E-96BA-7906B42D6EF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F@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E15C-A5AD-4E48-9085-16E1C74C8F40}">
  <sheetPr transitionEntry="1">
    <tabColor theme="9" tint="0.59999389629810485"/>
    <pageSetUpPr fitToPage="1"/>
  </sheetPr>
  <dimension ref="A1:IV171"/>
  <sheetViews>
    <sheetView tabSelected="1" zoomScale="90" zoomScaleNormal="90" workbookViewId="0">
      <pane xSplit="2" ySplit="5" topLeftCell="FX156" activePane="bottomRight" state="frozenSplit"/>
      <selection activeCell="FZ124" sqref="FZ124"/>
      <selection pane="topRight" activeCell="FZ124" sqref="FZ124"/>
      <selection pane="bottomLeft" activeCell="FZ124" sqref="FZ124"/>
      <selection pane="bottomRight" activeCell="FY165" sqref="FY165"/>
    </sheetView>
  </sheetViews>
  <sheetFormatPr defaultColWidth="19.84375" defaultRowHeight="15.5" x14ac:dyDescent="0.35"/>
  <cols>
    <col min="1" max="1" width="12.84375" bestFit="1" customWidth="1"/>
    <col min="2" max="2" width="82.23046875" bestFit="1" customWidth="1"/>
    <col min="3" max="3" width="17.69140625" bestFit="1" customWidth="1"/>
    <col min="182" max="186" width="21.84375" customWidth="1"/>
    <col min="187" max="188" width="22.07421875" customWidth="1"/>
    <col min="257" max="257" width="9.07421875" bestFit="1" customWidth="1"/>
    <col min="258" max="258" width="67" customWidth="1"/>
    <col min="259" max="259" width="17" customWidth="1"/>
    <col min="438" max="442" width="21.84375" customWidth="1"/>
    <col min="443" max="444" width="22.07421875" customWidth="1"/>
    <col min="513" max="513" width="9.07421875" bestFit="1" customWidth="1"/>
    <col min="514" max="514" width="67" customWidth="1"/>
    <col min="515" max="515" width="17" customWidth="1"/>
    <col min="694" max="698" width="21.84375" customWidth="1"/>
    <col min="699" max="700" width="22.07421875" customWidth="1"/>
    <col min="769" max="769" width="9.07421875" bestFit="1" customWidth="1"/>
    <col min="770" max="770" width="67" customWidth="1"/>
    <col min="771" max="771" width="17" customWidth="1"/>
    <col min="950" max="954" width="21.84375" customWidth="1"/>
    <col min="955" max="956" width="22.07421875" customWidth="1"/>
    <col min="1025" max="1025" width="9.07421875" bestFit="1" customWidth="1"/>
    <col min="1026" max="1026" width="67" customWidth="1"/>
    <col min="1027" max="1027" width="17" customWidth="1"/>
    <col min="1206" max="1210" width="21.84375" customWidth="1"/>
    <col min="1211" max="1212" width="22.07421875" customWidth="1"/>
    <col min="1281" max="1281" width="9.07421875" bestFit="1" customWidth="1"/>
    <col min="1282" max="1282" width="67" customWidth="1"/>
    <col min="1283" max="1283" width="17" customWidth="1"/>
    <col min="1462" max="1466" width="21.84375" customWidth="1"/>
    <col min="1467" max="1468" width="22.07421875" customWidth="1"/>
    <col min="1537" max="1537" width="9.07421875" bestFit="1" customWidth="1"/>
    <col min="1538" max="1538" width="67" customWidth="1"/>
    <col min="1539" max="1539" width="17" customWidth="1"/>
    <col min="1718" max="1722" width="21.84375" customWidth="1"/>
    <col min="1723" max="1724" width="22.07421875" customWidth="1"/>
    <col min="1793" max="1793" width="9.07421875" bestFit="1" customWidth="1"/>
    <col min="1794" max="1794" width="67" customWidth="1"/>
    <col min="1795" max="1795" width="17" customWidth="1"/>
    <col min="1974" max="1978" width="21.84375" customWidth="1"/>
    <col min="1979" max="1980" width="22.07421875" customWidth="1"/>
    <col min="2049" max="2049" width="9.07421875" bestFit="1" customWidth="1"/>
    <col min="2050" max="2050" width="67" customWidth="1"/>
    <col min="2051" max="2051" width="17" customWidth="1"/>
    <col min="2230" max="2234" width="21.84375" customWidth="1"/>
    <col min="2235" max="2236" width="22.07421875" customWidth="1"/>
    <col min="2305" max="2305" width="9.07421875" bestFit="1" customWidth="1"/>
    <col min="2306" max="2306" width="67" customWidth="1"/>
    <col min="2307" max="2307" width="17" customWidth="1"/>
    <col min="2486" max="2490" width="21.84375" customWidth="1"/>
    <col min="2491" max="2492" width="22.07421875" customWidth="1"/>
    <col min="2561" max="2561" width="9.07421875" bestFit="1" customWidth="1"/>
    <col min="2562" max="2562" width="67" customWidth="1"/>
    <col min="2563" max="2563" width="17" customWidth="1"/>
    <col min="2742" max="2746" width="21.84375" customWidth="1"/>
    <col min="2747" max="2748" width="22.07421875" customWidth="1"/>
    <col min="2817" max="2817" width="9.07421875" bestFit="1" customWidth="1"/>
    <col min="2818" max="2818" width="67" customWidth="1"/>
    <col min="2819" max="2819" width="17" customWidth="1"/>
    <col min="2998" max="3002" width="21.84375" customWidth="1"/>
    <col min="3003" max="3004" width="22.07421875" customWidth="1"/>
    <col min="3073" max="3073" width="9.07421875" bestFit="1" customWidth="1"/>
    <col min="3074" max="3074" width="67" customWidth="1"/>
    <col min="3075" max="3075" width="17" customWidth="1"/>
    <col min="3254" max="3258" width="21.84375" customWidth="1"/>
    <col min="3259" max="3260" width="22.07421875" customWidth="1"/>
    <col min="3329" max="3329" width="9.07421875" bestFit="1" customWidth="1"/>
    <col min="3330" max="3330" width="67" customWidth="1"/>
    <col min="3331" max="3331" width="17" customWidth="1"/>
    <col min="3510" max="3514" width="21.84375" customWidth="1"/>
    <col min="3515" max="3516" width="22.07421875" customWidth="1"/>
    <col min="3585" max="3585" width="9.07421875" bestFit="1" customWidth="1"/>
    <col min="3586" max="3586" width="67" customWidth="1"/>
    <col min="3587" max="3587" width="17" customWidth="1"/>
    <col min="3766" max="3770" width="21.84375" customWidth="1"/>
    <col min="3771" max="3772" width="22.07421875" customWidth="1"/>
    <col min="3841" max="3841" width="9.07421875" bestFit="1" customWidth="1"/>
    <col min="3842" max="3842" width="67" customWidth="1"/>
    <col min="3843" max="3843" width="17" customWidth="1"/>
    <col min="4022" max="4026" width="21.84375" customWidth="1"/>
    <col min="4027" max="4028" width="22.07421875" customWidth="1"/>
    <col min="4097" max="4097" width="9.07421875" bestFit="1" customWidth="1"/>
    <col min="4098" max="4098" width="67" customWidth="1"/>
    <col min="4099" max="4099" width="17" customWidth="1"/>
    <col min="4278" max="4282" width="21.84375" customWidth="1"/>
    <col min="4283" max="4284" width="22.07421875" customWidth="1"/>
    <col min="4353" max="4353" width="9.07421875" bestFit="1" customWidth="1"/>
    <col min="4354" max="4354" width="67" customWidth="1"/>
    <col min="4355" max="4355" width="17" customWidth="1"/>
    <col min="4534" max="4538" width="21.84375" customWidth="1"/>
    <col min="4539" max="4540" width="22.07421875" customWidth="1"/>
    <col min="4609" max="4609" width="9.07421875" bestFit="1" customWidth="1"/>
    <col min="4610" max="4610" width="67" customWidth="1"/>
    <col min="4611" max="4611" width="17" customWidth="1"/>
    <col min="4790" max="4794" width="21.84375" customWidth="1"/>
    <col min="4795" max="4796" width="22.07421875" customWidth="1"/>
    <col min="4865" max="4865" width="9.07421875" bestFit="1" customWidth="1"/>
    <col min="4866" max="4866" width="67" customWidth="1"/>
    <col min="4867" max="4867" width="17" customWidth="1"/>
    <col min="5046" max="5050" width="21.84375" customWidth="1"/>
    <col min="5051" max="5052" width="22.07421875" customWidth="1"/>
    <col min="5121" max="5121" width="9.07421875" bestFit="1" customWidth="1"/>
    <col min="5122" max="5122" width="67" customWidth="1"/>
    <col min="5123" max="5123" width="17" customWidth="1"/>
    <col min="5302" max="5306" width="21.84375" customWidth="1"/>
    <col min="5307" max="5308" width="22.07421875" customWidth="1"/>
    <col min="5377" max="5377" width="9.07421875" bestFit="1" customWidth="1"/>
    <col min="5378" max="5378" width="67" customWidth="1"/>
    <col min="5379" max="5379" width="17" customWidth="1"/>
    <col min="5558" max="5562" width="21.84375" customWidth="1"/>
    <col min="5563" max="5564" width="22.07421875" customWidth="1"/>
    <col min="5633" max="5633" width="9.07421875" bestFit="1" customWidth="1"/>
    <col min="5634" max="5634" width="67" customWidth="1"/>
    <col min="5635" max="5635" width="17" customWidth="1"/>
    <col min="5814" max="5818" width="21.84375" customWidth="1"/>
    <col min="5819" max="5820" width="22.07421875" customWidth="1"/>
    <col min="5889" max="5889" width="9.07421875" bestFit="1" customWidth="1"/>
    <col min="5890" max="5890" width="67" customWidth="1"/>
    <col min="5891" max="5891" width="17" customWidth="1"/>
    <col min="6070" max="6074" width="21.84375" customWidth="1"/>
    <col min="6075" max="6076" width="22.07421875" customWidth="1"/>
    <col min="6145" max="6145" width="9.07421875" bestFit="1" customWidth="1"/>
    <col min="6146" max="6146" width="67" customWidth="1"/>
    <col min="6147" max="6147" width="17" customWidth="1"/>
    <col min="6326" max="6330" width="21.84375" customWidth="1"/>
    <col min="6331" max="6332" width="22.07421875" customWidth="1"/>
    <col min="6401" max="6401" width="9.07421875" bestFit="1" customWidth="1"/>
    <col min="6402" max="6402" width="67" customWidth="1"/>
    <col min="6403" max="6403" width="17" customWidth="1"/>
    <col min="6582" max="6586" width="21.84375" customWidth="1"/>
    <col min="6587" max="6588" width="22.07421875" customWidth="1"/>
    <col min="6657" max="6657" width="9.07421875" bestFit="1" customWidth="1"/>
    <col min="6658" max="6658" width="67" customWidth="1"/>
    <col min="6659" max="6659" width="17" customWidth="1"/>
    <col min="6838" max="6842" width="21.84375" customWidth="1"/>
    <col min="6843" max="6844" width="22.07421875" customWidth="1"/>
    <col min="6913" max="6913" width="9.07421875" bestFit="1" customWidth="1"/>
    <col min="6914" max="6914" width="67" customWidth="1"/>
    <col min="6915" max="6915" width="17" customWidth="1"/>
    <col min="7094" max="7098" width="21.84375" customWidth="1"/>
    <col min="7099" max="7100" width="22.07421875" customWidth="1"/>
    <col min="7169" max="7169" width="9.07421875" bestFit="1" customWidth="1"/>
    <col min="7170" max="7170" width="67" customWidth="1"/>
    <col min="7171" max="7171" width="17" customWidth="1"/>
    <col min="7350" max="7354" width="21.84375" customWidth="1"/>
    <col min="7355" max="7356" width="22.07421875" customWidth="1"/>
    <col min="7425" max="7425" width="9.07421875" bestFit="1" customWidth="1"/>
    <col min="7426" max="7426" width="67" customWidth="1"/>
    <col min="7427" max="7427" width="17" customWidth="1"/>
    <col min="7606" max="7610" width="21.84375" customWidth="1"/>
    <col min="7611" max="7612" width="22.07421875" customWidth="1"/>
    <col min="7681" max="7681" width="9.07421875" bestFit="1" customWidth="1"/>
    <col min="7682" max="7682" width="67" customWidth="1"/>
    <col min="7683" max="7683" width="17" customWidth="1"/>
    <col min="7862" max="7866" width="21.84375" customWidth="1"/>
    <col min="7867" max="7868" width="22.07421875" customWidth="1"/>
    <col min="7937" max="7937" width="9.07421875" bestFit="1" customWidth="1"/>
    <col min="7938" max="7938" width="67" customWidth="1"/>
    <col min="7939" max="7939" width="17" customWidth="1"/>
    <col min="8118" max="8122" width="21.84375" customWidth="1"/>
    <col min="8123" max="8124" width="22.07421875" customWidth="1"/>
    <col min="8193" max="8193" width="9.07421875" bestFit="1" customWidth="1"/>
    <col min="8194" max="8194" width="67" customWidth="1"/>
    <col min="8195" max="8195" width="17" customWidth="1"/>
    <col min="8374" max="8378" width="21.84375" customWidth="1"/>
    <col min="8379" max="8380" width="22.07421875" customWidth="1"/>
    <col min="8449" max="8449" width="9.07421875" bestFit="1" customWidth="1"/>
    <col min="8450" max="8450" width="67" customWidth="1"/>
    <col min="8451" max="8451" width="17" customWidth="1"/>
    <col min="8630" max="8634" width="21.84375" customWidth="1"/>
    <col min="8635" max="8636" width="22.07421875" customWidth="1"/>
    <col min="8705" max="8705" width="9.07421875" bestFit="1" customWidth="1"/>
    <col min="8706" max="8706" width="67" customWidth="1"/>
    <col min="8707" max="8707" width="17" customWidth="1"/>
    <col min="8886" max="8890" width="21.84375" customWidth="1"/>
    <col min="8891" max="8892" width="22.07421875" customWidth="1"/>
    <col min="8961" max="8961" width="9.07421875" bestFit="1" customWidth="1"/>
    <col min="8962" max="8962" width="67" customWidth="1"/>
    <col min="8963" max="8963" width="17" customWidth="1"/>
    <col min="9142" max="9146" width="21.84375" customWidth="1"/>
    <col min="9147" max="9148" width="22.07421875" customWidth="1"/>
    <col min="9217" max="9217" width="9.07421875" bestFit="1" customWidth="1"/>
    <col min="9218" max="9218" width="67" customWidth="1"/>
    <col min="9219" max="9219" width="17" customWidth="1"/>
    <col min="9398" max="9402" width="21.84375" customWidth="1"/>
    <col min="9403" max="9404" width="22.07421875" customWidth="1"/>
    <col min="9473" max="9473" width="9.07421875" bestFit="1" customWidth="1"/>
    <col min="9474" max="9474" width="67" customWidth="1"/>
    <col min="9475" max="9475" width="17" customWidth="1"/>
    <col min="9654" max="9658" width="21.84375" customWidth="1"/>
    <col min="9659" max="9660" width="22.07421875" customWidth="1"/>
    <col min="9729" max="9729" width="9.07421875" bestFit="1" customWidth="1"/>
    <col min="9730" max="9730" width="67" customWidth="1"/>
    <col min="9731" max="9731" width="17" customWidth="1"/>
    <col min="9910" max="9914" width="21.84375" customWidth="1"/>
    <col min="9915" max="9916" width="22.07421875" customWidth="1"/>
    <col min="9985" max="9985" width="9.07421875" bestFit="1" customWidth="1"/>
    <col min="9986" max="9986" width="67" customWidth="1"/>
    <col min="9987" max="9987" width="17" customWidth="1"/>
    <col min="10166" max="10170" width="21.84375" customWidth="1"/>
    <col min="10171" max="10172" width="22.07421875" customWidth="1"/>
    <col min="10241" max="10241" width="9.07421875" bestFit="1" customWidth="1"/>
    <col min="10242" max="10242" width="67" customWidth="1"/>
    <col min="10243" max="10243" width="17" customWidth="1"/>
    <col min="10422" max="10426" width="21.84375" customWidth="1"/>
    <col min="10427" max="10428" width="22.07421875" customWidth="1"/>
    <col min="10497" max="10497" width="9.07421875" bestFit="1" customWidth="1"/>
    <col min="10498" max="10498" width="67" customWidth="1"/>
    <col min="10499" max="10499" width="17" customWidth="1"/>
    <col min="10678" max="10682" width="21.84375" customWidth="1"/>
    <col min="10683" max="10684" width="22.07421875" customWidth="1"/>
    <col min="10753" max="10753" width="9.07421875" bestFit="1" customWidth="1"/>
    <col min="10754" max="10754" width="67" customWidth="1"/>
    <col min="10755" max="10755" width="17" customWidth="1"/>
    <col min="10934" max="10938" width="21.84375" customWidth="1"/>
    <col min="10939" max="10940" width="22.07421875" customWidth="1"/>
    <col min="11009" max="11009" width="9.07421875" bestFit="1" customWidth="1"/>
    <col min="11010" max="11010" width="67" customWidth="1"/>
    <col min="11011" max="11011" width="17" customWidth="1"/>
    <col min="11190" max="11194" width="21.84375" customWidth="1"/>
    <col min="11195" max="11196" width="22.07421875" customWidth="1"/>
    <col min="11265" max="11265" width="9.07421875" bestFit="1" customWidth="1"/>
    <col min="11266" max="11266" width="67" customWidth="1"/>
    <col min="11267" max="11267" width="17" customWidth="1"/>
    <col min="11446" max="11450" width="21.84375" customWidth="1"/>
    <col min="11451" max="11452" width="22.07421875" customWidth="1"/>
    <col min="11521" max="11521" width="9.07421875" bestFit="1" customWidth="1"/>
    <col min="11522" max="11522" width="67" customWidth="1"/>
    <col min="11523" max="11523" width="17" customWidth="1"/>
    <col min="11702" max="11706" width="21.84375" customWidth="1"/>
    <col min="11707" max="11708" width="22.07421875" customWidth="1"/>
    <col min="11777" max="11777" width="9.07421875" bestFit="1" customWidth="1"/>
    <col min="11778" max="11778" width="67" customWidth="1"/>
    <col min="11779" max="11779" width="17" customWidth="1"/>
    <col min="11958" max="11962" width="21.84375" customWidth="1"/>
    <col min="11963" max="11964" width="22.07421875" customWidth="1"/>
    <col min="12033" max="12033" width="9.07421875" bestFit="1" customWidth="1"/>
    <col min="12034" max="12034" width="67" customWidth="1"/>
    <col min="12035" max="12035" width="17" customWidth="1"/>
    <col min="12214" max="12218" width="21.84375" customWidth="1"/>
    <col min="12219" max="12220" width="22.07421875" customWidth="1"/>
    <col min="12289" max="12289" width="9.07421875" bestFit="1" customWidth="1"/>
    <col min="12290" max="12290" width="67" customWidth="1"/>
    <col min="12291" max="12291" width="17" customWidth="1"/>
    <col min="12470" max="12474" width="21.84375" customWidth="1"/>
    <col min="12475" max="12476" width="22.07421875" customWidth="1"/>
    <col min="12545" max="12545" width="9.07421875" bestFit="1" customWidth="1"/>
    <col min="12546" max="12546" width="67" customWidth="1"/>
    <col min="12547" max="12547" width="17" customWidth="1"/>
    <col min="12726" max="12730" width="21.84375" customWidth="1"/>
    <col min="12731" max="12732" width="22.07421875" customWidth="1"/>
    <col min="12801" max="12801" width="9.07421875" bestFit="1" customWidth="1"/>
    <col min="12802" max="12802" width="67" customWidth="1"/>
    <col min="12803" max="12803" width="17" customWidth="1"/>
    <col min="12982" max="12986" width="21.84375" customWidth="1"/>
    <col min="12987" max="12988" width="22.07421875" customWidth="1"/>
    <col min="13057" max="13057" width="9.07421875" bestFit="1" customWidth="1"/>
    <col min="13058" max="13058" width="67" customWidth="1"/>
    <col min="13059" max="13059" width="17" customWidth="1"/>
    <col min="13238" max="13242" width="21.84375" customWidth="1"/>
    <col min="13243" max="13244" width="22.07421875" customWidth="1"/>
    <col min="13313" max="13313" width="9.07421875" bestFit="1" customWidth="1"/>
    <col min="13314" max="13314" width="67" customWidth="1"/>
    <col min="13315" max="13315" width="17" customWidth="1"/>
    <col min="13494" max="13498" width="21.84375" customWidth="1"/>
    <col min="13499" max="13500" width="22.07421875" customWidth="1"/>
    <col min="13569" max="13569" width="9.07421875" bestFit="1" customWidth="1"/>
    <col min="13570" max="13570" width="67" customWidth="1"/>
    <col min="13571" max="13571" width="17" customWidth="1"/>
    <col min="13750" max="13754" width="21.84375" customWidth="1"/>
    <col min="13755" max="13756" width="22.07421875" customWidth="1"/>
    <col min="13825" max="13825" width="9.07421875" bestFit="1" customWidth="1"/>
    <col min="13826" max="13826" width="67" customWidth="1"/>
    <col min="13827" max="13827" width="17" customWidth="1"/>
    <col min="14006" max="14010" width="21.84375" customWidth="1"/>
    <col min="14011" max="14012" width="22.07421875" customWidth="1"/>
    <col min="14081" max="14081" width="9.07421875" bestFit="1" customWidth="1"/>
    <col min="14082" max="14082" width="67" customWidth="1"/>
    <col min="14083" max="14083" width="17" customWidth="1"/>
    <col min="14262" max="14266" width="21.84375" customWidth="1"/>
    <col min="14267" max="14268" width="22.07421875" customWidth="1"/>
    <col min="14337" max="14337" width="9.07421875" bestFit="1" customWidth="1"/>
    <col min="14338" max="14338" width="67" customWidth="1"/>
    <col min="14339" max="14339" width="17" customWidth="1"/>
    <col min="14518" max="14522" width="21.84375" customWidth="1"/>
    <col min="14523" max="14524" width="22.07421875" customWidth="1"/>
    <col min="14593" max="14593" width="9.07421875" bestFit="1" customWidth="1"/>
    <col min="14594" max="14594" width="67" customWidth="1"/>
    <col min="14595" max="14595" width="17" customWidth="1"/>
    <col min="14774" max="14778" width="21.84375" customWidth="1"/>
    <col min="14779" max="14780" width="22.07421875" customWidth="1"/>
    <col min="14849" max="14849" width="9.07421875" bestFit="1" customWidth="1"/>
    <col min="14850" max="14850" width="67" customWidth="1"/>
    <col min="14851" max="14851" width="17" customWidth="1"/>
    <col min="15030" max="15034" width="21.84375" customWidth="1"/>
    <col min="15035" max="15036" width="22.07421875" customWidth="1"/>
    <col min="15105" max="15105" width="9.07421875" bestFit="1" customWidth="1"/>
    <col min="15106" max="15106" width="67" customWidth="1"/>
    <col min="15107" max="15107" width="17" customWidth="1"/>
    <col min="15286" max="15290" width="21.84375" customWidth="1"/>
    <col min="15291" max="15292" width="22.07421875" customWidth="1"/>
    <col min="15361" max="15361" width="9.07421875" bestFit="1" customWidth="1"/>
    <col min="15362" max="15362" width="67" customWidth="1"/>
    <col min="15363" max="15363" width="17" customWidth="1"/>
    <col min="15542" max="15546" width="21.84375" customWidth="1"/>
    <col min="15547" max="15548" width="22.07421875" customWidth="1"/>
    <col min="15617" max="15617" width="9.07421875" bestFit="1" customWidth="1"/>
    <col min="15618" max="15618" width="67" customWidth="1"/>
    <col min="15619" max="15619" width="17" customWidth="1"/>
    <col min="15798" max="15802" width="21.84375" customWidth="1"/>
    <col min="15803" max="15804" width="22.07421875" customWidth="1"/>
    <col min="15873" max="15873" width="9.07421875" bestFit="1" customWidth="1"/>
    <col min="15874" max="15874" width="67" customWidth="1"/>
    <col min="15875" max="15875" width="17" customWidth="1"/>
    <col min="16054" max="16058" width="21.84375" customWidth="1"/>
    <col min="16059" max="16060" width="22.07421875" customWidth="1"/>
    <col min="16129" max="16129" width="9.07421875" bestFit="1" customWidth="1"/>
    <col min="16130" max="16130" width="67" customWidth="1"/>
    <col min="16131" max="16131" width="17" customWidth="1"/>
    <col min="16310" max="16314" width="21.84375" customWidth="1"/>
    <col min="16315" max="16316" width="22.07421875" customWidth="1"/>
  </cols>
  <sheetData>
    <row r="1" spans="1:256" x14ac:dyDescent="0.35">
      <c r="A1" s="91" t="s">
        <v>0</v>
      </c>
      <c r="B1" s="99">
        <v>2.5999999999999999E-2</v>
      </c>
    </row>
    <row r="2" spans="1:256" x14ac:dyDescent="0.35">
      <c r="A2" s="1" t="s">
        <v>776</v>
      </c>
      <c r="B2" s="96">
        <v>8717.2900000000009</v>
      </c>
      <c r="C2" s="89"/>
      <c r="D2" s="89"/>
      <c r="E2" s="89"/>
      <c r="F2" s="89"/>
      <c r="G2" s="89"/>
      <c r="H2" s="89"/>
      <c r="I2" s="9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2"/>
      <c r="GF2" s="2"/>
      <c r="GG2" s="2"/>
      <c r="GH2" s="2"/>
      <c r="GI2" s="2"/>
      <c r="GJ2" s="2"/>
      <c r="GK2" s="2"/>
      <c r="GL2" s="2"/>
      <c r="GM2" s="2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x14ac:dyDescent="0.35">
      <c r="A3" s="1" t="s">
        <v>729</v>
      </c>
      <c r="B3" s="96">
        <v>10510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48</v>
      </c>
      <c r="AY3" s="3" t="s">
        <v>49</v>
      </c>
      <c r="AZ3" s="3" t="s">
        <v>50</v>
      </c>
      <c r="BA3" s="3" t="s">
        <v>51</v>
      </c>
      <c r="BB3" s="3" t="s">
        <v>52</v>
      </c>
      <c r="BC3" s="3" t="s">
        <v>53</v>
      </c>
      <c r="BD3" s="3" t="s">
        <v>54</v>
      </c>
      <c r="BE3" s="3" t="s">
        <v>55</v>
      </c>
      <c r="BF3" s="3" t="s">
        <v>56</v>
      </c>
      <c r="BG3" s="3" t="s">
        <v>57</v>
      </c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3" t="s">
        <v>69</v>
      </c>
      <c r="BT3" s="3" t="s">
        <v>70</v>
      </c>
      <c r="BU3" s="3" t="s">
        <v>71</v>
      </c>
      <c r="BV3" s="3" t="s">
        <v>72</v>
      </c>
      <c r="BW3" s="3" t="s">
        <v>73</v>
      </c>
      <c r="BX3" s="3" t="s">
        <v>74</v>
      </c>
      <c r="BY3" s="3" t="s">
        <v>75</v>
      </c>
      <c r="BZ3" s="3" t="s">
        <v>76</v>
      </c>
      <c r="CA3" s="3" t="s">
        <v>77</v>
      </c>
      <c r="CB3" s="3" t="s">
        <v>78</v>
      </c>
      <c r="CC3" s="3" t="s">
        <v>79</v>
      </c>
      <c r="CD3" s="3" t="s">
        <v>80</v>
      </c>
      <c r="CE3" s="3" t="s">
        <v>81</v>
      </c>
      <c r="CF3" s="3" t="s">
        <v>82</v>
      </c>
      <c r="CG3" s="3" t="s">
        <v>83</v>
      </c>
      <c r="CH3" s="3" t="s">
        <v>84</v>
      </c>
      <c r="CI3" s="3" t="s">
        <v>85</v>
      </c>
      <c r="CJ3" s="3" t="s">
        <v>86</v>
      </c>
      <c r="CK3" s="3" t="s">
        <v>87</v>
      </c>
      <c r="CL3" s="3" t="s">
        <v>88</v>
      </c>
      <c r="CM3" s="3" t="s">
        <v>89</v>
      </c>
      <c r="CN3" s="3" t="s">
        <v>90</v>
      </c>
      <c r="CO3" s="3" t="s">
        <v>91</v>
      </c>
      <c r="CP3" s="3" t="s">
        <v>92</v>
      </c>
      <c r="CQ3" s="3" t="s">
        <v>93</v>
      </c>
      <c r="CR3" s="3" t="s">
        <v>94</v>
      </c>
      <c r="CS3" s="3" t="s">
        <v>95</v>
      </c>
      <c r="CT3" s="3" t="s">
        <v>96</v>
      </c>
      <c r="CU3" s="3" t="s">
        <v>97</v>
      </c>
      <c r="CV3" s="3" t="s">
        <v>98</v>
      </c>
      <c r="CW3" s="3" t="s">
        <v>99</v>
      </c>
      <c r="CX3" s="3" t="s">
        <v>100</v>
      </c>
      <c r="CY3" s="3" t="s">
        <v>101</v>
      </c>
      <c r="CZ3" s="3" t="s">
        <v>102</v>
      </c>
      <c r="DA3" s="3" t="s">
        <v>103</v>
      </c>
      <c r="DB3" s="3" t="s">
        <v>104</v>
      </c>
      <c r="DC3" s="3" t="s">
        <v>105</v>
      </c>
      <c r="DD3" s="3" t="s">
        <v>106</v>
      </c>
      <c r="DE3" s="3" t="s">
        <v>107</v>
      </c>
      <c r="DF3" s="3" t="s">
        <v>108</v>
      </c>
      <c r="DG3" s="3" t="s">
        <v>109</v>
      </c>
      <c r="DH3" s="3" t="s">
        <v>110</v>
      </c>
      <c r="DI3" s="3" t="s">
        <v>111</v>
      </c>
      <c r="DJ3" s="3" t="s">
        <v>112</v>
      </c>
      <c r="DK3" s="3" t="s">
        <v>113</v>
      </c>
      <c r="DL3" s="3" t="s">
        <v>114</v>
      </c>
      <c r="DM3" s="3" t="s">
        <v>115</v>
      </c>
      <c r="DN3" s="3" t="s">
        <v>116</v>
      </c>
      <c r="DO3" s="3" t="s">
        <v>117</v>
      </c>
      <c r="DP3" s="3" t="s">
        <v>118</v>
      </c>
      <c r="DQ3" s="3" t="s">
        <v>119</v>
      </c>
      <c r="DR3" s="3" t="s">
        <v>120</v>
      </c>
      <c r="DS3" s="3" t="s">
        <v>121</v>
      </c>
      <c r="DT3" s="3" t="s">
        <v>122</v>
      </c>
      <c r="DU3" s="3" t="s">
        <v>123</v>
      </c>
      <c r="DV3" s="3" t="s">
        <v>124</v>
      </c>
      <c r="DW3" s="3" t="s">
        <v>125</v>
      </c>
      <c r="DX3" s="3" t="s">
        <v>126</v>
      </c>
      <c r="DY3" s="3" t="s">
        <v>127</v>
      </c>
      <c r="DZ3" s="3" t="s">
        <v>128</v>
      </c>
      <c r="EA3" s="3" t="s">
        <v>129</v>
      </c>
      <c r="EB3" s="3" t="s">
        <v>130</v>
      </c>
      <c r="EC3" s="3" t="s">
        <v>131</v>
      </c>
      <c r="ED3" s="3" t="s">
        <v>132</v>
      </c>
      <c r="EE3" s="3" t="s">
        <v>133</v>
      </c>
      <c r="EF3" s="3" t="s">
        <v>134</v>
      </c>
      <c r="EG3" s="3" t="s">
        <v>135</v>
      </c>
      <c r="EH3" s="3" t="s">
        <v>136</v>
      </c>
      <c r="EI3" s="3" t="s">
        <v>137</v>
      </c>
      <c r="EJ3" s="3" t="s">
        <v>138</v>
      </c>
      <c r="EK3" s="3" t="s">
        <v>139</v>
      </c>
      <c r="EL3" s="3" t="s">
        <v>140</v>
      </c>
      <c r="EM3" s="3" t="s">
        <v>141</v>
      </c>
      <c r="EN3" s="3" t="s">
        <v>142</v>
      </c>
      <c r="EO3" s="3" t="s">
        <v>143</v>
      </c>
      <c r="EP3" s="3" t="s">
        <v>144</v>
      </c>
      <c r="EQ3" s="3" t="s">
        <v>145</v>
      </c>
      <c r="ER3" s="3" t="s">
        <v>146</v>
      </c>
      <c r="ES3" s="3" t="s">
        <v>147</v>
      </c>
      <c r="ET3" s="3" t="s">
        <v>148</v>
      </c>
      <c r="EU3" s="3" t="s">
        <v>149</v>
      </c>
      <c r="EV3" s="3" t="s">
        <v>150</v>
      </c>
      <c r="EW3" s="3" t="s">
        <v>151</v>
      </c>
      <c r="EX3" s="3" t="s">
        <v>152</v>
      </c>
      <c r="EY3" s="3" t="s">
        <v>153</v>
      </c>
      <c r="EZ3" s="3" t="s">
        <v>154</v>
      </c>
      <c r="FA3" s="3" t="s">
        <v>155</v>
      </c>
      <c r="FB3" s="3" t="s">
        <v>156</v>
      </c>
      <c r="FC3" s="3" t="s">
        <v>157</v>
      </c>
      <c r="FD3" s="3" t="s">
        <v>158</v>
      </c>
      <c r="FE3" s="3" t="s">
        <v>159</v>
      </c>
      <c r="FF3" s="3" t="s">
        <v>160</v>
      </c>
      <c r="FG3" s="3" t="s">
        <v>161</v>
      </c>
      <c r="FH3" s="3" t="s">
        <v>162</v>
      </c>
      <c r="FI3" s="3" t="s">
        <v>163</v>
      </c>
      <c r="FJ3" s="3" t="s">
        <v>164</v>
      </c>
      <c r="FK3" s="3" t="s">
        <v>165</v>
      </c>
      <c r="FL3" s="3" t="s">
        <v>166</v>
      </c>
      <c r="FM3" s="3" t="s">
        <v>167</v>
      </c>
      <c r="FN3" s="3" t="s">
        <v>168</v>
      </c>
      <c r="FO3" s="3" t="s">
        <v>169</v>
      </c>
      <c r="FP3" s="3" t="s">
        <v>170</v>
      </c>
      <c r="FQ3" s="3" t="s">
        <v>171</v>
      </c>
      <c r="FR3" s="3" t="s">
        <v>172</v>
      </c>
      <c r="FS3" s="3" t="s">
        <v>173</v>
      </c>
      <c r="FT3" s="3" t="s">
        <v>174</v>
      </c>
      <c r="FU3" s="3" t="s">
        <v>175</v>
      </c>
      <c r="FV3" s="3" t="s">
        <v>176</v>
      </c>
      <c r="FW3" s="3" t="s">
        <v>177</v>
      </c>
      <c r="FX3" s="3" t="s">
        <v>178</v>
      </c>
      <c r="FY3" s="3" t="s">
        <v>179</v>
      </c>
      <c r="FZ3" s="3"/>
      <c r="GA3" s="3"/>
      <c r="GB3" s="3"/>
      <c r="GC3" s="3"/>
      <c r="GD3" s="3"/>
      <c r="GE3" s="2"/>
      <c r="GF3" s="2"/>
      <c r="GG3" s="2"/>
      <c r="GH3" s="2"/>
      <c r="GI3" s="2"/>
      <c r="GJ3" s="2"/>
      <c r="GK3" s="2"/>
      <c r="GL3" s="2"/>
      <c r="GM3" s="2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x14ac:dyDescent="0.35">
      <c r="A4" s="1" t="s">
        <v>754</v>
      </c>
      <c r="B4" s="98">
        <v>0.23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  <c r="H4" s="3" t="s">
        <v>180</v>
      </c>
      <c r="I4" s="3" t="s">
        <v>180</v>
      </c>
      <c r="J4" s="3" t="s">
        <v>181</v>
      </c>
      <c r="K4" s="3" t="s">
        <v>181</v>
      </c>
      <c r="L4" s="3" t="s">
        <v>182</v>
      </c>
      <c r="M4" s="3" t="s">
        <v>182</v>
      </c>
      <c r="N4" s="3" t="s">
        <v>182</v>
      </c>
      <c r="O4" s="3" t="s">
        <v>182</v>
      </c>
      <c r="P4" s="3" t="s">
        <v>182</v>
      </c>
      <c r="Q4" s="3" t="s">
        <v>182</v>
      </c>
      <c r="R4" s="3" t="s">
        <v>182</v>
      </c>
      <c r="S4" s="3" t="s">
        <v>183</v>
      </c>
      <c r="T4" s="3" t="s">
        <v>184</v>
      </c>
      <c r="U4" s="3" t="s">
        <v>184</v>
      </c>
      <c r="V4" s="3" t="s">
        <v>184</v>
      </c>
      <c r="W4" s="3" t="s">
        <v>184</v>
      </c>
      <c r="X4" s="3" t="s">
        <v>184</v>
      </c>
      <c r="Y4" s="3" t="s">
        <v>185</v>
      </c>
      <c r="Z4" s="3" t="s">
        <v>185</v>
      </c>
      <c r="AA4" s="3" t="s">
        <v>186</v>
      </c>
      <c r="AB4" s="3" t="s">
        <v>186</v>
      </c>
      <c r="AC4" s="3" t="s">
        <v>187</v>
      </c>
      <c r="AD4" s="3" t="s">
        <v>187</v>
      </c>
      <c r="AE4" s="3" t="s">
        <v>188</v>
      </c>
      <c r="AF4" s="3" t="s">
        <v>188</v>
      </c>
      <c r="AG4" s="3" t="s">
        <v>189</v>
      </c>
      <c r="AH4" s="3" t="s">
        <v>190</v>
      </c>
      <c r="AI4" s="3" t="s">
        <v>190</v>
      </c>
      <c r="AJ4" s="3" t="s">
        <v>190</v>
      </c>
      <c r="AK4" s="3" t="s">
        <v>191</v>
      </c>
      <c r="AL4" s="3" t="s">
        <v>191</v>
      </c>
      <c r="AM4" s="3" t="s">
        <v>192</v>
      </c>
      <c r="AN4" s="3" t="s">
        <v>193</v>
      </c>
      <c r="AO4" s="3" t="s">
        <v>194</v>
      </c>
      <c r="AP4" s="3" t="s">
        <v>195</v>
      </c>
      <c r="AQ4" s="3" t="s">
        <v>196</v>
      </c>
      <c r="AR4" s="3" t="s">
        <v>197</v>
      </c>
      <c r="AS4" s="3" t="s">
        <v>198</v>
      </c>
      <c r="AT4" s="3" t="s">
        <v>199</v>
      </c>
      <c r="AU4" s="3" t="s">
        <v>199</v>
      </c>
      <c r="AV4" s="3" t="s">
        <v>199</v>
      </c>
      <c r="AW4" s="3" t="s">
        <v>199</v>
      </c>
      <c r="AX4" s="3" t="s">
        <v>199</v>
      </c>
      <c r="AY4" s="3" t="s">
        <v>200</v>
      </c>
      <c r="AZ4" s="3" t="s">
        <v>200</v>
      </c>
      <c r="BA4" s="3" t="s">
        <v>200</v>
      </c>
      <c r="BB4" s="3" t="s">
        <v>200</v>
      </c>
      <c r="BC4" s="3" t="s">
        <v>200</v>
      </c>
      <c r="BD4" s="3" t="s">
        <v>200</v>
      </c>
      <c r="BE4" s="3" t="s">
        <v>200</v>
      </c>
      <c r="BF4" s="3" t="s">
        <v>200</v>
      </c>
      <c r="BG4" s="3" t="s">
        <v>200</v>
      </c>
      <c r="BH4" s="3" t="s">
        <v>200</v>
      </c>
      <c r="BI4" s="3" t="s">
        <v>200</v>
      </c>
      <c r="BJ4" s="3" t="s">
        <v>200</v>
      </c>
      <c r="BK4" s="3" t="s">
        <v>200</v>
      </c>
      <c r="BL4" s="3" t="s">
        <v>200</v>
      </c>
      <c r="BM4" s="3" t="s">
        <v>200</v>
      </c>
      <c r="BN4" s="3" t="s">
        <v>201</v>
      </c>
      <c r="BO4" s="3" t="s">
        <v>201</v>
      </c>
      <c r="BP4" s="3" t="s">
        <v>201</v>
      </c>
      <c r="BQ4" s="3" t="s">
        <v>202</v>
      </c>
      <c r="BR4" s="3" t="s">
        <v>202</v>
      </c>
      <c r="BS4" s="3" t="s">
        <v>202</v>
      </c>
      <c r="BT4" s="3" t="s">
        <v>203</v>
      </c>
      <c r="BU4" s="3" t="s">
        <v>204</v>
      </c>
      <c r="BV4" s="3" t="s">
        <v>204</v>
      </c>
      <c r="BW4" s="3" t="s">
        <v>205</v>
      </c>
      <c r="BX4" s="3" t="s">
        <v>206</v>
      </c>
      <c r="BY4" s="3" t="s">
        <v>207</v>
      </c>
      <c r="BZ4" s="3" t="s">
        <v>207</v>
      </c>
      <c r="CA4" s="3" t="s">
        <v>208</v>
      </c>
      <c r="CB4" s="3" t="s">
        <v>209</v>
      </c>
      <c r="CC4" s="3" t="s">
        <v>210</v>
      </c>
      <c r="CD4" s="3" t="s">
        <v>210</v>
      </c>
      <c r="CE4" s="3" t="s">
        <v>211</v>
      </c>
      <c r="CF4" s="3" t="s">
        <v>211</v>
      </c>
      <c r="CG4" s="3" t="s">
        <v>211</v>
      </c>
      <c r="CH4" s="3" t="s">
        <v>211</v>
      </c>
      <c r="CI4" s="3" t="s">
        <v>211</v>
      </c>
      <c r="CJ4" s="3" t="s">
        <v>212</v>
      </c>
      <c r="CK4" s="3" t="s">
        <v>213</v>
      </c>
      <c r="CL4" s="3" t="s">
        <v>213</v>
      </c>
      <c r="CM4" s="3" t="s">
        <v>213</v>
      </c>
      <c r="CN4" s="3" t="s">
        <v>214</v>
      </c>
      <c r="CO4" s="3" t="s">
        <v>214</v>
      </c>
      <c r="CP4" s="3" t="s">
        <v>214</v>
      </c>
      <c r="CQ4" s="3" t="s">
        <v>215</v>
      </c>
      <c r="CR4" s="3" t="s">
        <v>215</v>
      </c>
      <c r="CS4" s="3" t="s">
        <v>215</v>
      </c>
      <c r="CT4" s="3" t="s">
        <v>215</v>
      </c>
      <c r="CU4" s="3" t="s">
        <v>215</v>
      </c>
      <c r="CV4" s="3" t="s">
        <v>215</v>
      </c>
      <c r="CW4" s="3" t="s">
        <v>216</v>
      </c>
      <c r="CX4" s="3" t="s">
        <v>216</v>
      </c>
      <c r="CY4" s="3" t="s">
        <v>216</v>
      </c>
      <c r="CZ4" s="3" t="s">
        <v>217</v>
      </c>
      <c r="DA4" s="3" t="s">
        <v>217</v>
      </c>
      <c r="DB4" s="3" t="s">
        <v>217</v>
      </c>
      <c r="DC4" s="3" t="s">
        <v>217</v>
      </c>
      <c r="DD4" s="3" t="s">
        <v>218</v>
      </c>
      <c r="DE4" s="3" t="s">
        <v>218</v>
      </c>
      <c r="DF4" s="3" t="s">
        <v>218</v>
      </c>
      <c r="DG4" s="3" t="s">
        <v>219</v>
      </c>
      <c r="DH4" s="3" t="s">
        <v>220</v>
      </c>
      <c r="DI4" s="3" t="s">
        <v>221</v>
      </c>
      <c r="DJ4" s="3" t="s">
        <v>221</v>
      </c>
      <c r="DK4" s="3" t="s">
        <v>221</v>
      </c>
      <c r="DL4" s="3" t="s">
        <v>222</v>
      </c>
      <c r="DM4" s="3" t="s">
        <v>222</v>
      </c>
      <c r="DN4" s="3" t="s">
        <v>223</v>
      </c>
      <c r="DO4" s="3" t="s">
        <v>223</v>
      </c>
      <c r="DP4" s="3" t="s">
        <v>223</v>
      </c>
      <c r="DQ4" s="3" t="s">
        <v>223</v>
      </c>
      <c r="DR4" s="3" t="s">
        <v>224</v>
      </c>
      <c r="DS4" s="3" t="s">
        <v>224</v>
      </c>
      <c r="DT4" s="3" t="s">
        <v>224</v>
      </c>
      <c r="DU4" s="3" t="s">
        <v>224</v>
      </c>
      <c r="DV4" s="3" t="s">
        <v>224</v>
      </c>
      <c r="DW4" s="3" t="s">
        <v>224</v>
      </c>
      <c r="DX4" s="3" t="s">
        <v>225</v>
      </c>
      <c r="DY4" s="3" t="s">
        <v>225</v>
      </c>
      <c r="DZ4" s="3" t="s">
        <v>226</v>
      </c>
      <c r="EA4" s="3" t="s">
        <v>226</v>
      </c>
      <c r="EB4" s="3" t="s">
        <v>227</v>
      </c>
      <c r="EC4" s="3" t="s">
        <v>227</v>
      </c>
      <c r="ED4" s="3" t="s">
        <v>228</v>
      </c>
      <c r="EE4" s="3" t="s">
        <v>229</v>
      </c>
      <c r="EF4" s="3" t="s">
        <v>229</v>
      </c>
      <c r="EG4" s="3" t="s">
        <v>229</v>
      </c>
      <c r="EH4" s="3" t="s">
        <v>229</v>
      </c>
      <c r="EI4" s="3" t="s">
        <v>230</v>
      </c>
      <c r="EJ4" s="3" t="s">
        <v>230</v>
      </c>
      <c r="EK4" s="3" t="s">
        <v>231</v>
      </c>
      <c r="EL4" s="3" t="s">
        <v>231</v>
      </c>
      <c r="EM4" s="3" t="s">
        <v>232</v>
      </c>
      <c r="EN4" s="3" t="s">
        <v>232</v>
      </c>
      <c r="EO4" s="3" t="s">
        <v>232</v>
      </c>
      <c r="EP4" s="3" t="s">
        <v>233</v>
      </c>
      <c r="EQ4" s="3" t="s">
        <v>233</v>
      </c>
      <c r="ER4" s="3" t="s">
        <v>233</v>
      </c>
      <c r="ES4" s="3" t="s">
        <v>234</v>
      </c>
      <c r="ET4" s="3" t="s">
        <v>234</v>
      </c>
      <c r="EU4" s="3" t="s">
        <v>234</v>
      </c>
      <c r="EV4" s="3" t="s">
        <v>235</v>
      </c>
      <c r="EW4" s="3" t="s">
        <v>236</v>
      </c>
      <c r="EX4" s="3" t="s">
        <v>236</v>
      </c>
      <c r="EY4" s="3" t="s">
        <v>237</v>
      </c>
      <c r="EZ4" s="3" t="s">
        <v>237</v>
      </c>
      <c r="FA4" s="3" t="s">
        <v>238</v>
      </c>
      <c r="FB4" s="3" t="s">
        <v>239</v>
      </c>
      <c r="FC4" s="3" t="s">
        <v>239</v>
      </c>
      <c r="FD4" s="3" t="s">
        <v>240</v>
      </c>
      <c r="FE4" s="3" t="s">
        <v>240</v>
      </c>
      <c r="FF4" s="3" t="s">
        <v>240</v>
      </c>
      <c r="FG4" s="3" t="s">
        <v>240</v>
      </c>
      <c r="FH4" s="3" t="s">
        <v>240</v>
      </c>
      <c r="FI4" s="3" t="s">
        <v>241</v>
      </c>
      <c r="FJ4" s="3" t="s">
        <v>241</v>
      </c>
      <c r="FK4" s="3" t="s">
        <v>241</v>
      </c>
      <c r="FL4" s="3" t="s">
        <v>241</v>
      </c>
      <c r="FM4" s="3" t="s">
        <v>241</v>
      </c>
      <c r="FN4" s="3" t="s">
        <v>241</v>
      </c>
      <c r="FO4" s="3" t="s">
        <v>241</v>
      </c>
      <c r="FP4" s="3" t="s">
        <v>241</v>
      </c>
      <c r="FQ4" s="3" t="s">
        <v>241</v>
      </c>
      <c r="FR4" s="3" t="s">
        <v>241</v>
      </c>
      <c r="FS4" s="3" t="s">
        <v>241</v>
      </c>
      <c r="FT4" s="3" t="s">
        <v>241</v>
      </c>
      <c r="FU4" s="3" t="s">
        <v>242</v>
      </c>
      <c r="FV4" s="3" t="s">
        <v>242</v>
      </c>
      <c r="FW4" s="3" t="s">
        <v>242</v>
      </c>
      <c r="FX4" s="3" t="s">
        <v>242</v>
      </c>
      <c r="FY4" s="3"/>
      <c r="FZ4" s="3"/>
      <c r="GA4" s="3"/>
      <c r="GB4" s="3"/>
      <c r="GC4" s="3"/>
      <c r="GD4" s="3"/>
      <c r="GE4" s="2"/>
      <c r="GF4" s="2"/>
      <c r="GG4" s="2"/>
      <c r="GH4" s="2"/>
      <c r="GI4" s="2"/>
      <c r="GJ4" s="2"/>
      <c r="GK4" s="2"/>
      <c r="GL4" s="2"/>
      <c r="GM4" s="2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" customFormat="1" ht="46.5" x14ac:dyDescent="0.35">
      <c r="C5" s="7" t="s">
        <v>243</v>
      </c>
      <c r="D5" s="7" t="s">
        <v>244</v>
      </c>
      <c r="E5" s="7" t="s">
        <v>245</v>
      </c>
      <c r="F5" s="8" t="s">
        <v>246</v>
      </c>
      <c r="G5" s="7" t="s">
        <v>247</v>
      </c>
      <c r="H5" s="7" t="s">
        <v>248</v>
      </c>
      <c r="I5" s="7" t="s">
        <v>249</v>
      </c>
      <c r="J5" s="7" t="s">
        <v>250</v>
      </c>
      <c r="K5" s="7" t="s">
        <v>251</v>
      </c>
      <c r="L5" s="7" t="s">
        <v>252</v>
      </c>
      <c r="M5" s="7" t="s">
        <v>253</v>
      </c>
      <c r="N5" s="7" t="s">
        <v>254</v>
      </c>
      <c r="O5" s="7" t="s">
        <v>255</v>
      </c>
      <c r="P5" s="7" t="s">
        <v>256</v>
      </c>
      <c r="Q5" s="7" t="s">
        <v>257</v>
      </c>
      <c r="R5" s="7" t="s">
        <v>258</v>
      </c>
      <c r="S5" s="7" t="s">
        <v>259</v>
      </c>
      <c r="T5" s="7" t="s">
        <v>260</v>
      </c>
      <c r="U5" s="7" t="s">
        <v>261</v>
      </c>
      <c r="V5" s="7" t="s">
        <v>262</v>
      </c>
      <c r="W5" s="7" t="s">
        <v>263</v>
      </c>
      <c r="X5" s="7" t="s">
        <v>264</v>
      </c>
      <c r="Y5" s="7" t="s">
        <v>265</v>
      </c>
      <c r="Z5" s="7" t="s">
        <v>266</v>
      </c>
      <c r="AA5" s="7" t="s">
        <v>267</v>
      </c>
      <c r="AB5" s="7" t="s">
        <v>268</v>
      </c>
      <c r="AC5" s="7" t="s">
        <v>269</v>
      </c>
      <c r="AD5" s="7" t="s">
        <v>270</v>
      </c>
      <c r="AE5" s="7" t="s">
        <v>271</v>
      </c>
      <c r="AF5" s="7" t="s">
        <v>272</v>
      </c>
      <c r="AG5" s="7" t="s">
        <v>273</v>
      </c>
      <c r="AH5" s="7" t="s">
        <v>274</v>
      </c>
      <c r="AI5" s="7" t="s">
        <v>275</v>
      </c>
      <c r="AJ5" s="7" t="s">
        <v>276</v>
      </c>
      <c r="AK5" s="7" t="s">
        <v>277</v>
      </c>
      <c r="AL5" s="7" t="s">
        <v>278</v>
      </c>
      <c r="AM5" s="7" t="s">
        <v>279</v>
      </c>
      <c r="AN5" s="7" t="s">
        <v>280</v>
      </c>
      <c r="AO5" s="7" t="s">
        <v>281</v>
      </c>
      <c r="AP5" s="7" t="s">
        <v>282</v>
      </c>
      <c r="AQ5" s="7" t="s">
        <v>283</v>
      </c>
      <c r="AR5" s="7" t="s">
        <v>284</v>
      </c>
      <c r="AS5" s="7" t="s">
        <v>285</v>
      </c>
      <c r="AT5" s="7" t="s">
        <v>286</v>
      </c>
      <c r="AU5" s="7" t="s">
        <v>287</v>
      </c>
      <c r="AV5" s="7" t="s">
        <v>288</v>
      </c>
      <c r="AW5" s="7" t="s">
        <v>289</v>
      </c>
      <c r="AX5" s="7" t="s">
        <v>290</v>
      </c>
      <c r="AY5" s="7" t="s">
        <v>291</v>
      </c>
      <c r="AZ5" s="7" t="s">
        <v>292</v>
      </c>
      <c r="BA5" s="7" t="s">
        <v>293</v>
      </c>
      <c r="BB5" s="7" t="s">
        <v>294</v>
      </c>
      <c r="BC5" s="7" t="s">
        <v>295</v>
      </c>
      <c r="BD5" s="7" t="s">
        <v>296</v>
      </c>
      <c r="BE5" s="7" t="s">
        <v>297</v>
      </c>
      <c r="BF5" s="7" t="s">
        <v>298</v>
      </c>
      <c r="BG5" s="7" t="s">
        <v>299</v>
      </c>
      <c r="BH5" s="7" t="s">
        <v>300</v>
      </c>
      <c r="BI5" s="7" t="s">
        <v>301</v>
      </c>
      <c r="BJ5" s="7" t="s">
        <v>302</v>
      </c>
      <c r="BK5" s="7" t="s">
        <v>303</v>
      </c>
      <c r="BL5" s="7" t="s">
        <v>304</v>
      </c>
      <c r="BM5" s="7" t="s">
        <v>305</v>
      </c>
      <c r="BN5" s="7" t="s">
        <v>306</v>
      </c>
      <c r="BO5" s="7" t="s">
        <v>307</v>
      </c>
      <c r="BP5" s="7" t="s">
        <v>308</v>
      </c>
      <c r="BQ5" s="7" t="s">
        <v>309</v>
      </c>
      <c r="BR5" s="7" t="s">
        <v>310</v>
      </c>
      <c r="BS5" s="7" t="s">
        <v>311</v>
      </c>
      <c r="BT5" s="7" t="s">
        <v>312</v>
      </c>
      <c r="BU5" s="7" t="s">
        <v>313</v>
      </c>
      <c r="BV5" s="7" t="s">
        <v>314</v>
      </c>
      <c r="BW5" s="7" t="s">
        <v>315</v>
      </c>
      <c r="BX5" s="7" t="s">
        <v>316</v>
      </c>
      <c r="BY5" s="7" t="s">
        <v>317</v>
      </c>
      <c r="BZ5" s="7" t="s">
        <v>318</v>
      </c>
      <c r="CA5" s="7" t="s">
        <v>319</v>
      </c>
      <c r="CB5" s="7" t="s">
        <v>320</v>
      </c>
      <c r="CC5" s="7" t="s">
        <v>321</v>
      </c>
      <c r="CD5" s="7" t="s">
        <v>322</v>
      </c>
      <c r="CE5" s="7" t="s">
        <v>323</v>
      </c>
      <c r="CF5" s="7" t="s">
        <v>324</v>
      </c>
      <c r="CG5" s="7" t="s">
        <v>325</v>
      </c>
      <c r="CH5" s="7" t="s">
        <v>326</v>
      </c>
      <c r="CI5" s="7" t="s">
        <v>327</v>
      </c>
      <c r="CJ5" s="7" t="s">
        <v>328</v>
      </c>
      <c r="CK5" s="7" t="s">
        <v>329</v>
      </c>
      <c r="CL5" s="7" t="s">
        <v>330</v>
      </c>
      <c r="CM5" s="7" t="s">
        <v>331</v>
      </c>
      <c r="CN5" s="7" t="s">
        <v>332</v>
      </c>
      <c r="CO5" s="7" t="s">
        <v>333</v>
      </c>
      <c r="CP5" s="7" t="s">
        <v>334</v>
      </c>
      <c r="CQ5" s="7" t="s">
        <v>335</v>
      </c>
      <c r="CR5" s="7" t="s">
        <v>336</v>
      </c>
      <c r="CS5" s="7" t="s">
        <v>337</v>
      </c>
      <c r="CT5" s="7" t="s">
        <v>338</v>
      </c>
      <c r="CU5" s="7" t="s">
        <v>339</v>
      </c>
      <c r="CV5" s="7" t="s">
        <v>340</v>
      </c>
      <c r="CW5" s="7" t="s">
        <v>341</v>
      </c>
      <c r="CX5" s="7" t="s">
        <v>342</v>
      </c>
      <c r="CY5" s="7" t="s">
        <v>343</v>
      </c>
      <c r="CZ5" s="7" t="s">
        <v>344</v>
      </c>
      <c r="DA5" s="7" t="s">
        <v>345</v>
      </c>
      <c r="DB5" s="7" t="s">
        <v>346</v>
      </c>
      <c r="DC5" s="7" t="s">
        <v>347</v>
      </c>
      <c r="DD5" s="7" t="s">
        <v>348</v>
      </c>
      <c r="DE5" s="7" t="s">
        <v>349</v>
      </c>
      <c r="DF5" s="7" t="s">
        <v>350</v>
      </c>
      <c r="DG5" s="7" t="s">
        <v>351</v>
      </c>
      <c r="DH5" s="7" t="s">
        <v>352</v>
      </c>
      <c r="DI5" s="7" t="s">
        <v>353</v>
      </c>
      <c r="DJ5" s="7" t="s">
        <v>354</v>
      </c>
      <c r="DK5" s="7" t="s">
        <v>355</v>
      </c>
      <c r="DL5" s="7" t="s">
        <v>356</v>
      </c>
      <c r="DM5" s="7" t="s">
        <v>357</v>
      </c>
      <c r="DN5" s="7" t="s">
        <v>358</v>
      </c>
      <c r="DO5" s="7" t="s">
        <v>359</v>
      </c>
      <c r="DP5" s="7" t="s">
        <v>360</v>
      </c>
      <c r="DQ5" s="7" t="s">
        <v>361</v>
      </c>
      <c r="DR5" s="7" t="s">
        <v>362</v>
      </c>
      <c r="DS5" s="7" t="s">
        <v>363</v>
      </c>
      <c r="DT5" s="7" t="s">
        <v>364</v>
      </c>
      <c r="DU5" s="7" t="s">
        <v>365</v>
      </c>
      <c r="DV5" s="7" t="s">
        <v>366</v>
      </c>
      <c r="DW5" s="7" t="s">
        <v>367</v>
      </c>
      <c r="DX5" s="7" t="s">
        <v>368</v>
      </c>
      <c r="DY5" s="7" t="s">
        <v>369</v>
      </c>
      <c r="DZ5" s="7" t="s">
        <v>370</v>
      </c>
      <c r="EA5" s="7" t="s">
        <v>371</v>
      </c>
      <c r="EB5" s="7" t="s">
        <v>372</v>
      </c>
      <c r="EC5" s="7" t="s">
        <v>373</v>
      </c>
      <c r="ED5" s="7" t="s">
        <v>374</v>
      </c>
      <c r="EE5" s="7" t="s">
        <v>375</v>
      </c>
      <c r="EF5" s="7" t="s">
        <v>376</v>
      </c>
      <c r="EG5" s="7" t="s">
        <v>377</v>
      </c>
      <c r="EH5" s="7" t="s">
        <v>378</v>
      </c>
      <c r="EI5" s="7" t="s">
        <v>379</v>
      </c>
      <c r="EJ5" s="7" t="s">
        <v>380</v>
      </c>
      <c r="EK5" s="7" t="s">
        <v>381</v>
      </c>
      <c r="EL5" s="7" t="s">
        <v>382</v>
      </c>
      <c r="EM5" s="7" t="s">
        <v>383</v>
      </c>
      <c r="EN5" s="7" t="s">
        <v>384</v>
      </c>
      <c r="EO5" s="7" t="s">
        <v>385</v>
      </c>
      <c r="EP5" t="s">
        <v>386</v>
      </c>
      <c r="EQ5" s="7" t="s">
        <v>387</v>
      </c>
      <c r="ER5" s="7" t="s">
        <v>388</v>
      </c>
      <c r="ES5" s="7" t="s">
        <v>389</v>
      </c>
      <c r="ET5" s="7" t="s">
        <v>390</v>
      </c>
      <c r="EU5" s="7" t="s">
        <v>391</v>
      </c>
      <c r="EV5" s="7" t="s">
        <v>392</v>
      </c>
      <c r="EW5" s="7" t="s">
        <v>393</v>
      </c>
      <c r="EX5" s="7" t="s">
        <v>394</v>
      </c>
      <c r="EY5" s="7" t="s">
        <v>395</v>
      </c>
      <c r="EZ5" s="7" t="s">
        <v>396</v>
      </c>
      <c r="FA5" s="7" t="s">
        <v>397</v>
      </c>
      <c r="FB5" s="7" t="s">
        <v>398</v>
      </c>
      <c r="FC5" s="7" t="s">
        <v>399</v>
      </c>
      <c r="FD5" s="7" t="s">
        <v>400</v>
      </c>
      <c r="FE5" s="7" t="s">
        <v>401</v>
      </c>
      <c r="FF5" s="7" t="s">
        <v>402</v>
      </c>
      <c r="FG5" s="7" t="s">
        <v>403</v>
      </c>
      <c r="FH5" s="7" t="s">
        <v>404</v>
      </c>
      <c r="FI5" s="7" t="s">
        <v>405</v>
      </c>
      <c r="FJ5" s="7" t="s">
        <v>406</v>
      </c>
      <c r="FK5" s="7" t="s">
        <v>407</v>
      </c>
      <c r="FL5" s="7" t="s">
        <v>408</v>
      </c>
      <c r="FM5" s="7" t="s">
        <v>409</v>
      </c>
      <c r="FN5" s="7" t="s">
        <v>410</v>
      </c>
      <c r="FO5" s="7" t="s">
        <v>411</v>
      </c>
      <c r="FP5" s="7" t="s">
        <v>412</v>
      </c>
      <c r="FQ5" s="7" t="s">
        <v>413</v>
      </c>
      <c r="FR5" s="7" t="s">
        <v>414</v>
      </c>
      <c r="FS5" s="7" t="s">
        <v>415</v>
      </c>
      <c r="FT5" s="7" t="s">
        <v>416</v>
      </c>
      <c r="FU5" s="7" t="s">
        <v>417</v>
      </c>
      <c r="FV5" s="7" t="s">
        <v>418</v>
      </c>
      <c r="FW5" s="7" t="s">
        <v>419</v>
      </c>
      <c r="FX5" s="7" t="s">
        <v>420</v>
      </c>
      <c r="FY5" s="7" t="s">
        <v>421</v>
      </c>
      <c r="FZ5" s="7" t="s">
        <v>422</v>
      </c>
      <c r="GA5" s="7"/>
      <c r="GB5" s="7"/>
      <c r="GC5" s="7"/>
      <c r="GD5" s="7"/>
      <c r="GE5" s="9"/>
      <c r="GF5" s="9"/>
      <c r="GG5" s="9"/>
      <c r="GH5" s="9"/>
      <c r="GI5" s="9"/>
      <c r="GJ5" s="9"/>
      <c r="GK5" s="9"/>
      <c r="GL5" s="9"/>
      <c r="GM5" s="9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x14ac:dyDescent="0.35">
      <c r="A6" s="3" t="s">
        <v>423</v>
      </c>
      <c r="B6" s="2" t="s">
        <v>652</v>
      </c>
      <c r="C6" s="11">
        <v>6133</v>
      </c>
      <c r="D6" s="11">
        <v>30082.5</v>
      </c>
      <c r="E6" s="11">
        <v>4120</v>
      </c>
      <c r="F6" s="11">
        <v>21435.5</v>
      </c>
      <c r="G6" s="11">
        <v>1388.5</v>
      </c>
      <c r="H6" s="11">
        <v>1040</v>
      </c>
      <c r="I6" s="11">
        <v>5932</v>
      </c>
      <c r="J6" s="11">
        <v>1858</v>
      </c>
      <c r="K6" s="11">
        <v>259.5</v>
      </c>
      <c r="L6" s="11">
        <v>1925.5</v>
      </c>
      <c r="M6" s="11">
        <v>835</v>
      </c>
      <c r="N6" s="11">
        <v>45615</v>
      </c>
      <c r="O6" s="11">
        <v>11920.5</v>
      </c>
      <c r="P6" s="11">
        <v>321</v>
      </c>
      <c r="Q6" s="11">
        <v>34305.5</v>
      </c>
      <c r="R6" s="11">
        <v>5941.5</v>
      </c>
      <c r="S6" s="11">
        <v>1363</v>
      </c>
      <c r="T6" s="11">
        <v>155</v>
      </c>
      <c r="U6" s="11">
        <v>44</v>
      </c>
      <c r="V6" s="11">
        <v>229</v>
      </c>
      <c r="W6" s="11">
        <v>201</v>
      </c>
      <c r="X6" s="11">
        <v>27</v>
      </c>
      <c r="Y6" s="11">
        <v>895</v>
      </c>
      <c r="Z6" s="11">
        <v>201</v>
      </c>
      <c r="AA6" s="11">
        <v>28379</v>
      </c>
      <c r="AB6" s="11">
        <v>25387.5</v>
      </c>
      <c r="AC6" s="11">
        <v>850</v>
      </c>
      <c r="AD6" s="11">
        <v>1178</v>
      </c>
      <c r="AE6" s="11">
        <v>87</v>
      </c>
      <c r="AF6" s="11">
        <v>169</v>
      </c>
      <c r="AG6" s="11">
        <v>520</v>
      </c>
      <c r="AH6" s="11">
        <v>876</v>
      </c>
      <c r="AI6" s="11">
        <v>381</v>
      </c>
      <c r="AJ6" s="11">
        <v>155</v>
      </c>
      <c r="AK6" s="11">
        <v>140</v>
      </c>
      <c r="AL6" s="11">
        <v>258</v>
      </c>
      <c r="AM6" s="11">
        <v>312</v>
      </c>
      <c r="AN6" s="11">
        <v>275</v>
      </c>
      <c r="AO6" s="11">
        <v>3780.5</v>
      </c>
      <c r="AP6" s="11">
        <v>75188</v>
      </c>
      <c r="AQ6" s="11">
        <v>213</v>
      </c>
      <c r="AR6" s="11">
        <v>54539</v>
      </c>
      <c r="AS6" s="11">
        <v>5713</v>
      </c>
      <c r="AT6" s="11">
        <v>2735</v>
      </c>
      <c r="AU6" s="11">
        <v>289</v>
      </c>
      <c r="AV6" s="11">
        <v>281</v>
      </c>
      <c r="AW6" s="11">
        <v>237.5</v>
      </c>
      <c r="AX6" s="11">
        <v>54</v>
      </c>
      <c r="AY6" s="11">
        <v>403</v>
      </c>
      <c r="AZ6" s="11">
        <v>10969</v>
      </c>
      <c r="BA6" s="11">
        <v>8326</v>
      </c>
      <c r="BB6" s="11">
        <v>6414</v>
      </c>
      <c r="BC6" s="11">
        <v>19874.5</v>
      </c>
      <c r="BD6" s="11">
        <v>3426</v>
      </c>
      <c r="BE6" s="11">
        <v>1129</v>
      </c>
      <c r="BF6" s="11">
        <v>24232.5</v>
      </c>
      <c r="BG6" s="11">
        <v>819</v>
      </c>
      <c r="BH6" s="11">
        <v>559</v>
      </c>
      <c r="BI6" s="11">
        <v>230.5</v>
      </c>
      <c r="BJ6" s="11">
        <v>5968</v>
      </c>
      <c r="BK6" s="11">
        <v>29709</v>
      </c>
      <c r="BL6" s="11">
        <v>61.5</v>
      </c>
      <c r="BM6" s="11">
        <v>397</v>
      </c>
      <c r="BN6" s="11">
        <v>2801</v>
      </c>
      <c r="BO6" s="11">
        <v>1155</v>
      </c>
      <c r="BP6" s="11">
        <v>138</v>
      </c>
      <c r="BQ6" s="11">
        <v>5400</v>
      </c>
      <c r="BR6" s="11">
        <v>4201</v>
      </c>
      <c r="BS6" s="11">
        <v>1016</v>
      </c>
      <c r="BT6" s="11">
        <v>344</v>
      </c>
      <c r="BU6" s="11">
        <v>390</v>
      </c>
      <c r="BV6" s="11">
        <v>1171</v>
      </c>
      <c r="BW6" s="11">
        <v>1839</v>
      </c>
      <c r="BX6" s="11">
        <v>67</v>
      </c>
      <c r="BY6" s="11">
        <v>399</v>
      </c>
      <c r="BZ6" s="11">
        <v>185</v>
      </c>
      <c r="CA6" s="11">
        <v>133.5</v>
      </c>
      <c r="CB6" s="11">
        <v>65599</v>
      </c>
      <c r="CC6" s="11">
        <v>174</v>
      </c>
      <c r="CD6" s="11">
        <v>187</v>
      </c>
      <c r="CE6" s="11">
        <v>142</v>
      </c>
      <c r="CF6" s="11">
        <v>100</v>
      </c>
      <c r="CG6" s="11">
        <v>183</v>
      </c>
      <c r="CH6" s="11">
        <v>92.5</v>
      </c>
      <c r="CI6" s="11">
        <v>647</v>
      </c>
      <c r="CJ6" s="11">
        <v>756</v>
      </c>
      <c r="CK6" s="11">
        <v>4685</v>
      </c>
      <c r="CL6" s="11">
        <v>1139.5</v>
      </c>
      <c r="CM6" s="11">
        <v>695.5</v>
      </c>
      <c r="CN6" s="11">
        <v>27135.5</v>
      </c>
      <c r="CO6" s="11">
        <v>13209</v>
      </c>
      <c r="CP6" s="11">
        <v>848</v>
      </c>
      <c r="CQ6" s="11">
        <v>672</v>
      </c>
      <c r="CR6" s="11">
        <v>211</v>
      </c>
      <c r="CS6" s="11">
        <v>263</v>
      </c>
      <c r="CT6" s="11">
        <v>96</v>
      </c>
      <c r="CU6" s="11">
        <v>390</v>
      </c>
      <c r="CV6" s="11">
        <v>23</v>
      </c>
      <c r="CW6" s="11">
        <v>193</v>
      </c>
      <c r="CX6" s="11">
        <v>423.5</v>
      </c>
      <c r="CY6" s="11">
        <v>31.5</v>
      </c>
      <c r="CZ6" s="11">
        <v>1565</v>
      </c>
      <c r="DA6" s="11">
        <v>177</v>
      </c>
      <c r="DB6" s="11">
        <v>295</v>
      </c>
      <c r="DC6" s="11">
        <v>173</v>
      </c>
      <c r="DD6" s="11">
        <v>145</v>
      </c>
      <c r="DE6" s="11">
        <v>290.5</v>
      </c>
      <c r="DF6" s="11">
        <v>16934</v>
      </c>
      <c r="DG6" s="11">
        <v>107</v>
      </c>
      <c r="DH6" s="11">
        <v>1621</v>
      </c>
      <c r="DI6" s="11">
        <v>2176</v>
      </c>
      <c r="DJ6" s="11">
        <v>597</v>
      </c>
      <c r="DK6" s="11">
        <v>484</v>
      </c>
      <c r="DL6" s="11">
        <v>5345</v>
      </c>
      <c r="DM6" s="11">
        <v>208</v>
      </c>
      <c r="DN6" s="11">
        <v>1250</v>
      </c>
      <c r="DO6" s="11">
        <v>3002</v>
      </c>
      <c r="DP6" s="11">
        <v>178</v>
      </c>
      <c r="DQ6" s="11">
        <v>769</v>
      </c>
      <c r="DR6" s="11">
        <v>1196</v>
      </c>
      <c r="DS6" s="11">
        <v>523</v>
      </c>
      <c r="DT6" s="11">
        <v>162</v>
      </c>
      <c r="DU6" s="11">
        <v>330</v>
      </c>
      <c r="DV6" s="11">
        <v>201</v>
      </c>
      <c r="DW6" s="11">
        <v>275</v>
      </c>
      <c r="DX6" s="11">
        <v>137</v>
      </c>
      <c r="DY6" s="11">
        <v>272</v>
      </c>
      <c r="DZ6" s="11">
        <v>646</v>
      </c>
      <c r="EA6" s="11">
        <v>486</v>
      </c>
      <c r="EB6" s="11">
        <v>465</v>
      </c>
      <c r="EC6" s="11">
        <v>256.5</v>
      </c>
      <c r="ED6" s="11">
        <v>1425</v>
      </c>
      <c r="EE6" s="11">
        <v>169</v>
      </c>
      <c r="EF6" s="11">
        <v>1235</v>
      </c>
      <c r="EG6" s="11">
        <v>222</v>
      </c>
      <c r="EH6" s="11">
        <v>219</v>
      </c>
      <c r="EI6" s="11">
        <v>12409.5</v>
      </c>
      <c r="EJ6" s="11">
        <v>9536</v>
      </c>
      <c r="EK6" s="11">
        <v>626</v>
      </c>
      <c r="EL6" s="11">
        <v>447.5</v>
      </c>
      <c r="EM6" s="11">
        <v>338</v>
      </c>
      <c r="EN6" s="11">
        <v>858</v>
      </c>
      <c r="EO6" s="11">
        <v>257</v>
      </c>
      <c r="EP6" s="11">
        <v>385</v>
      </c>
      <c r="EQ6" s="11">
        <v>2290</v>
      </c>
      <c r="ER6" s="11">
        <v>297</v>
      </c>
      <c r="ES6" s="11">
        <v>167</v>
      </c>
      <c r="ET6" s="11">
        <v>174</v>
      </c>
      <c r="EU6" s="11">
        <v>504</v>
      </c>
      <c r="EV6" s="11">
        <v>69.5</v>
      </c>
      <c r="EW6" s="11">
        <v>670.5</v>
      </c>
      <c r="EX6" s="11">
        <v>155</v>
      </c>
      <c r="EY6" s="11">
        <v>756</v>
      </c>
      <c r="EZ6" s="11">
        <v>112</v>
      </c>
      <c r="FA6" s="11">
        <v>3165</v>
      </c>
      <c r="FB6" s="11">
        <v>268</v>
      </c>
      <c r="FC6" s="11">
        <v>1555</v>
      </c>
      <c r="FD6" s="11">
        <v>374</v>
      </c>
      <c r="FE6" s="11">
        <v>73</v>
      </c>
      <c r="FF6" s="11">
        <v>185</v>
      </c>
      <c r="FG6" s="11">
        <v>120</v>
      </c>
      <c r="FH6" s="11">
        <v>68</v>
      </c>
      <c r="FI6" s="11">
        <v>1533</v>
      </c>
      <c r="FJ6" s="11">
        <v>1888</v>
      </c>
      <c r="FK6" s="11">
        <v>2381</v>
      </c>
      <c r="FL6" s="11">
        <v>7643</v>
      </c>
      <c r="FM6" s="11">
        <v>3656</v>
      </c>
      <c r="FN6" s="11">
        <v>20549</v>
      </c>
      <c r="FO6" s="11">
        <v>989</v>
      </c>
      <c r="FP6" s="11">
        <v>2103</v>
      </c>
      <c r="FQ6" s="11">
        <v>926</v>
      </c>
      <c r="FR6" s="11">
        <v>156</v>
      </c>
      <c r="FS6" s="11">
        <v>149</v>
      </c>
      <c r="FT6" s="11">
        <v>53</v>
      </c>
      <c r="FU6" s="11">
        <v>718</v>
      </c>
      <c r="FV6" s="11">
        <v>747</v>
      </c>
      <c r="FW6" s="11">
        <v>132</v>
      </c>
      <c r="FX6" s="11">
        <v>51</v>
      </c>
      <c r="FY6" s="12"/>
      <c r="FZ6" s="12">
        <f>SUM(C6:FY6)</f>
        <v>750949</v>
      </c>
      <c r="GA6" s="12"/>
      <c r="GB6" s="12"/>
      <c r="GC6" s="3"/>
      <c r="GD6" s="12"/>
      <c r="GE6" s="12"/>
      <c r="GF6" s="12"/>
      <c r="GG6" s="2"/>
      <c r="GH6" s="2"/>
      <c r="GI6" s="2"/>
      <c r="GJ6" s="2"/>
      <c r="GK6" s="2"/>
      <c r="GL6" s="2"/>
      <c r="GM6" s="2"/>
    </row>
    <row r="7" spans="1:256" x14ac:dyDescent="0.35">
      <c r="A7" s="3" t="s">
        <v>1049</v>
      </c>
      <c r="B7" s="2" t="s">
        <v>653</v>
      </c>
      <c r="C7" s="13">
        <v>485</v>
      </c>
      <c r="D7" s="14">
        <v>2099</v>
      </c>
      <c r="E7" s="14">
        <v>346</v>
      </c>
      <c r="F7" s="14">
        <v>1665</v>
      </c>
      <c r="G7" s="14">
        <v>145</v>
      </c>
      <c r="H7" s="14">
        <v>85</v>
      </c>
      <c r="I7" s="14">
        <v>410.5</v>
      </c>
      <c r="J7" s="14">
        <v>128</v>
      </c>
      <c r="K7" s="14">
        <v>14</v>
      </c>
      <c r="L7" s="14">
        <v>158</v>
      </c>
      <c r="M7" s="14">
        <v>52</v>
      </c>
      <c r="N7" s="14">
        <v>3029.5</v>
      </c>
      <c r="O7" s="14">
        <v>803</v>
      </c>
      <c r="P7" s="14">
        <v>37</v>
      </c>
      <c r="Q7" s="14">
        <v>2703</v>
      </c>
      <c r="R7" s="14">
        <v>148</v>
      </c>
      <c r="S7" s="14">
        <v>126</v>
      </c>
      <c r="T7" s="14">
        <v>9</v>
      </c>
      <c r="U7" s="14">
        <v>5</v>
      </c>
      <c r="V7" s="14">
        <v>20</v>
      </c>
      <c r="W7" s="14">
        <v>8.5</v>
      </c>
      <c r="X7" s="14">
        <v>3</v>
      </c>
      <c r="Y7" s="14">
        <v>29</v>
      </c>
      <c r="Z7" s="14">
        <v>19</v>
      </c>
      <c r="AA7" s="14">
        <v>2227.5</v>
      </c>
      <c r="AB7" s="14">
        <v>1444</v>
      </c>
      <c r="AC7" s="14">
        <v>60</v>
      </c>
      <c r="AD7" s="14">
        <v>84.5</v>
      </c>
      <c r="AE7" s="14">
        <v>5</v>
      </c>
      <c r="AF7" s="14">
        <v>10</v>
      </c>
      <c r="AG7" s="14">
        <v>55</v>
      </c>
      <c r="AH7" s="14">
        <v>49</v>
      </c>
      <c r="AI7" s="14">
        <v>33</v>
      </c>
      <c r="AJ7" s="14">
        <v>15</v>
      </c>
      <c r="AK7" s="14">
        <v>13</v>
      </c>
      <c r="AL7" s="14">
        <v>26</v>
      </c>
      <c r="AM7" s="14">
        <v>23</v>
      </c>
      <c r="AN7" s="14">
        <v>12</v>
      </c>
      <c r="AO7" s="14">
        <v>301.5</v>
      </c>
      <c r="AP7" s="14">
        <v>6387.5</v>
      </c>
      <c r="AQ7" s="14">
        <v>16</v>
      </c>
      <c r="AR7" s="14">
        <v>4239</v>
      </c>
      <c r="AS7" s="14">
        <v>356</v>
      </c>
      <c r="AT7" s="14">
        <v>199</v>
      </c>
      <c r="AU7" s="14">
        <v>26.5</v>
      </c>
      <c r="AV7" s="14">
        <v>18</v>
      </c>
      <c r="AW7" s="14">
        <v>19</v>
      </c>
      <c r="AX7" s="14">
        <v>6</v>
      </c>
      <c r="AY7" s="14">
        <v>28</v>
      </c>
      <c r="AZ7" s="14">
        <v>894</v>
      </c>
      <c r="BA7" s="14">
        <v>677</v>
      </c>
      <c r="BB7" s="14">
        <v>648.5</v>
      </c>
      <c r="BC7" s="14">
        <v>1708.5</v>
      </c>
      <c r="BD7" s="14">
        <v>227</v>
      </c>
      <c r="BE7" s="14">
        <v>54.5</v>
      </c>
      <c r="BF7" s="14">
        <v>1482.5</v>
      </c>
      <c r="BG7" s="14">
        <v>64</v>
      </c>
      <c r="BH7" s="14">
        <v>25</v>
      </c>
      <c r="BI7" s="14">
        <v>16</v>
      </c>
      <c r="BJ7" s="14">
        <v>331.5</v>
      </c>
      <c r="BK7" s="14">
        <v>1791.5</v>
      </c>
      <c r="BL7" s="14">
        <v>3</v>
      </c>
      <c r="BM7" s="14">
        <v>27</v>
      </c>
      <c r="BN7" s="14">
        <v>231.5</v>
      </c>
      <c r="BO7" s="14">
        <v>72</v>
      </c>
      <c r="BP7" s="14">
        <v>11</v>
      </c>
      <c r="BQ7" s="14">
        <v>337</v>
      </c>
      <c r="BR7" s="14">
        <v>291.5</v>
      </c>
      <c r="BS7" s="14">
        <v>84.5</v>
      </c>
      <c r="BT7" s="14">
        <v>24</v>
      </c>
      <c r="BU7" s="14">
        <v>34.5</v>
      </c>
      <c r="BV7" s="14">
        <v>57</v>
      </c>
      <c r="BW7" s="14">
        <v>145</v>
      </c>
      <c r="BX7" s="14">
        <v>2</v>
      </c>
      <c r="BY7" s="14">
        <v>38</v>
      </c>
      <c r="BZ7" s="14">
        <v>13</v>
      </c>
      <c r="CA7" s="14">
        <v>6</v>
      </c>
      <c r="CB7" s="14">
        <v>4626.5</v>
      </c>
      <c r="CC7" s="14">
        <v>16</v>
      </c>
      <c r="CD7" s="14">
        <v>13.5</v>
      </c>
      <c r="CE7" s="14">
        <v>6</v>
      </c>
      <c r="CF7" s="14">
        <v>8</v>
      </c>
      <c r="CG7" s="14">
        <v>10</v>
      </c>
      <c r="CH7" s="14">
        <v>3</v>
      </c>
      <c r="CI7" s="14">
        <v>50</v>
      </c>
      <c r="CJ7" s="14">
        <v>65</v>
      </c>
      <c r="CK7" s="14">
        <v>290.5</v>
      </c>
      <c r="CL7" s="14">
        <v>74</v>
      </c>
      <c r="CM7" s="14">
        <v>46.5</v>
      </c>
      <c r="CN7" s="14">
        <v>1804</v>
      </c>
      <c r="CO7" s="14">
        <v>900</v>
      </c>
      <c r="CP7" s="14">
        <v>66.5</v>
      </c>
      <c r="CQ7" s="14">
        <v>59</v>
      </c>
      <c r="CR7" s="14">
        <v>20</v>
      </c>
      <c r="CS7" s="14">
        <v>3</v>
      </c>
      <c r="CT7" s="14">
        <v>10</v>
      </c>
      <c r="CU7" s="14">
        <v>16</v>
      </c>
      <c r="CV7" s="14">
        <v>2</v>
      </c>
      <c r="CW7" s="14">
        <v>15</v>
      </c>
      <c r="CX7" s="14">
        <v>35</v>
      </c>
      <c r="CY7" s="14">
        <v>3</v>
      </c>
      <c r="CZ7" s="14">
        <v>155</v>
      </c>
      <c r="DA7" s="14">
        <v>15</v>
      </c>
      <c r="DB7" s="14">
        <v>21</v>
      </c>
      <c r="DC7" s="14">
        <v>15</v>
      </c>
      <c r="DD7" s="14">
        <v>13.5</v>
      </c>
      <c r="DE7" s="14">
        <v>20</v>
      </c>
      <c r="DF7" s="14">
        <v>1176</v>
      </c>
      <c r="DG7" s="14">
        <v>7</v>
      </c>
      <c r="DH7" s="14">
        <v>137</v>
      </c>
      <c r="DI7" s="14">
        <v>166.5</v>
      </c>
      <c r="DJ7" s="14">
        <v>52</v>
      </c>
      <c r="DK7" s="14">
        <v>31</v>
      </c>
      <c r="DL7" s="14">
        <v>367.5</v>
      </c>
      <c r="DM7" s="14">
        <v>16.5</v>
      </c>
      <c r="DN7" s="14">
        <v>110</v>
      </c>
      <c r="DO7" s="14">
        <v>261</v>
      </c>
      <c r="DP7" s="14">
        <v>13</v>
      </c>
      <c r="DQ7" s="14">
        <v>83</v>
      </c>
      <c r="DR7" s="14">
        <v>96</v>
      </c>
      <c r="DS7" s="14">
        <v>51</v>
      </c>
      <c r="DT7" s="14">
        <v>9</v>
      </c>
      <c r="DU7" s="14">
        <v>30</v>
      </c>
      <c r="DV7" s="14">
        <v>15</v>
      </c>
      <c r="DW7" s="14">
        <v>21</v>
      </c>
      <c r="DX7" s="14">
        <v>10</v>
      </c>
      <c r="DY7" s="14">
        <v>15.5</v>
      </c>
      <c r="DZ7" s="14">
        <v>49</v>
      </c>
      <c r="EA7" s="14">
        <v>34</v>
      </c>
      <c r="EB7" s="14">
        <v>46</v>
      </c>
      <c r="EC7" s="14">
        <v>17</v>
      </c>
      <c r="ED7" s="14">
        <v>89</v>
      </c>
      <c r="EE7" s="14">
        <v>15</v>
      </c>
      <c r="EF7" s="14">
        <v>101</v>
      </c>
      <c r="EG7" s="14">
        <v>16</v>
      </c>
      <c r="EH7" s="14">
        <v>18.5</v>
      </c>
      <c r="EI7" s="14">
        <v>1001</v>
      </c>
      <c r="EJ7" s="14">
        <v>675.5</v>
      </c>
      <c r="EK7" s="14">
        <v>46</v>
      </c>
      <c r="EL7" s="14">
        <v>37</v>
      </c>
      <c r="EM7" s="14">
        <v>20</v>
      </c>
      <c r="EN7" s="14">
        <v>75</v>
      </c>
      <c r="EO7" s="14">
        <v>26</v>
      </c>
      <c r="EP7" s="14">
        <v>35</v>
      </c>
      <c r="EQ7" s="14">
        <v>143</v>
      </c>
      <c r="ER7" s="14">
        <v>24</v>
      </c>
      <c r="ES7" s="14">
        <v>15.5</v>
      </c>
      <c r="ET7" s="14">
        <v>10</v>
      </c>
      <c r="EU7" s="14">
        <v>55</v>
      </c>
      <c r="EV7" s="14">
        <v>9</v>
      </c>
      <c r="EW7" s="14">
        <v>46</v>
      </c>
      <c r="EX7" s="14">
        <v>13</v>
      </c>
      <c r="EY7" s="14">
        <v>14</v>
      </c>
      <c r="EZ7" s="14">
        <v>7</v>
      </c>
      <c r="FA7" s="14">
        <v>226</v>
      </c>
      <c r="FB7" s="14">
        <v>20</v>
      </c>
      <c r="FC7" s="14">
        <v>114.5</v>
      </c>
      <c r="FD7" s="14">
        <v>35</v>
      </c>
      <c r="FE7" s="14">
        <v>5</v>
      </c>
      <c r="FF7" s="14">
        <v>16</v>
      </c>
      <c r="FG7" s="14">
        <v>3</v>
      </c>
      <c r="FH7" s="14">
        <v>4</v>
      </c>
      <c r="FI7" s="14">
        <v>121</v>
      </c>
      <c r="FJ7" s="14">
        <v>161</v>
      </c>
      <c r="FK7" s="14">
        <v>212</v>
      </c>
      <c r="FL7" s="14">
        <v>728</v>
      </c>
      <c r="FM7" s="14">
        <v>287</v>
      </c>
      <c r="FN7" s="14">
        <v>1749.5</v>
      </c>
      <c r="FO7" s="14">
        <v>78</v>
      </c>
      <c r="FP7" s="14">
        <v>144</v>
      </c>
      <c r="FQ7" s="14">
        <v>71</v>
      </c>
      <c r="FR7" s="14">
        <v>11</v>
      </c>
      <c r="FS7" s="14">
        <v>8</v>
      </c>
      <c r="FT7" s="14">
        <v>7</v>
      </c>
      <c r="FU7" s="14">
        <v>63.5</v>
      </c>
      <c r="FV7" s="14">
        <v>55</v>
      </c>
      <c r="FW7" s="14">
        <v>6</v>
      </c>
      <c r="FX7" s="14">
        <v>4</v>
      </c>
      <c r="FY7" s="12"/>
      <c r="FZ7" s="12">
        <f t="shared" ref="FZ7:FZ15" si="0">SUM(C7:FX7)</f>
        <v>55295</v>
      </c>
      <c r="GA7" s="12"/>
      <c r="GB7" s="12"/>
      <c r="GC7" s="3"/>
      <c r="GD7" s="12"/>
      <c r="GE7" s="12"/>
      <c r="GF7" s="12"/>
      <c r="GG7" s="2"/>
      <c r="GH7" s="2"/>
      <c r="GI7" s="2"/>
      <c r="GJ7" s="2"/>
      <c r="GK7" s="2"/>
      <c r="GL7" s="2"/>
      <c r="GM7" s="2"/>
    </row>
    <row r="8" spans="1:256" x14ac:dyDescent="0.35">
      <c r="A8" s="3" t="s">
        <v>1050</v>
      </c>
      <c r="B8" s="2" t="s">
        <v>1059</v>
      </c>
      <c r="C8" s="13">
        <v>0</v>
      </c>
      <c r="D8" s="14">
        <v>0</v>
      </c>
      <c r="E8" s="14">
        <v>1</v>
      </c>
      <c r="F8" s="14">
        <v>0</v>
      </c>
      <c r="G8" s="14">
        <v>0</v>
      </c>
      <c r="H8" s="14">
        <v>0</v>
      </c>
      <c r="I8" s="14">
        <v>0.5</v>
      </c>
      <c r="J8" s="14">
        <v>0</v>
      </c>
      <c r="K8" s="14">
        <v>0</v>
      </c>
      <c r="L8" s="14">
        <v>0</v>
      </c>
      <c r="M8" s="14">
        <v>0</v>
      </c>
      <c r="N8" s="14">
        <v>21.5</v>
      </c>
      <c r="O8" s="14">
        <v>0</v>
      </c>
      <c r="P8" s="14">
        <v>0</v>
      </c>
      <c r="Q8" s="14">
        <v>31</v>
      </c>
      <c r="R8" s="14">
        <v>0</v>
      </c>
      <c r="S8" s="14">
        <v>5</v>
      </c>
      <c r="T8" s="14">
        <v>0</v>
      </c>
      <c r="U8" s="14">
        <v>0</v>
      </c>
      <c r="V8" s="14">
        <v>0.5</v>
      </c>
      <c r="W8" s="14">
        <v>5.5</v>
      </c>
      <c r="X8" s="14">
        <v>0</v>
      </c>
      <c r="Y8" s="14">
        <v>0</v>
      </c>
      <c r="Z8" s="14">
        <v>0</v>
      </c>
      <c r="AA8" s="14">
        <v>27.5</v>
      </c>
      <c r="AB8" s="14">
        <v>1</v>
      </c>
      <c r="AC8" s="14">
        <v>0</v>
      </c>
      <c r="AD8" s="14">
        <v>0.5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3.5</v>
      </c>
      <c r="AP8" s="14">
        <v>0.5</v>
      </c>
      <c r="AQ8" s="14">
        <v>0</v>
      </c>
      <c r="AR8" s="14">
        <v>91</v>
      </c>
      <c r="AS8" s="14">
        <v>0</v>
      </c>
      <c r="AT8" s="14">
        <v>15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14</v>
      </c>
      <c r="BA8" s="14">
        <v>0</v>
      </c>
      <c r="BB8" s="14">
        <v>0.5</v>
      </c>
      <c r="BC8" s="14">
        <v>34.5</v>
      </c>
      <c r="BD8" s="14">
        <v>0</v>
      </c>
      <c r="BE8" s="14">
        <v>0</v>
      </c>
      <c r="BF8" s="14">
        <v>185.5</v>
      </c>
      <c r="BG8" s="14">
        <v>0</v>
      </c>
      <c r="BH8" s="14">
        <v>0</v>
      </c>
      <c r="BI8" s="14">
        <v>0</v>
      </c>
      <c r="BJ8" s="14">
        <v>23.5</v>
      </c>
      <c r="BK8" s="14">
        <v>227.5</v>
      </c>
      <c r="BL8" s="14">
        <v>0</v>
      </c>
      <c r="BM8" s="14">
        <v>0</v>
      </c>
      <c r="BN8" s="14">
        <v>0.5</v>
      </c>
      <c r="BO8" s="14">
        <v>0</v>
      </c>
      <c r="BP8" s="14">
        <v>0</v>
      </c>
      <c r="BQ8" s="14">
        <v>0</v>
      </c>
      <c r="BR8" s="14">
        <v>0.5</v>
      </c>
      <c r="BS8" s="14">
        <v>0</v>
      </c>
      <c r="BT8" s="14">
        <v>0</v>
      </c>
      <c r="BU8" s="14">
        <v>0</v>
      </c>
      <c r="BV8" s="14">
        <v>0</v>
      </c>
      <c r="BW8" s="14">
        <v>1</v>
      </c>
      <c r="BX8" s="14">
        <v>0</v>
      </c>
      <c r="BY8" s="14">
        <v>0</v>
      </c>
      <c r="BZ8" s="14">
        <v>0</v>
      </c>
      <c r="CA8" s="14">
        <v>0</v>
      </c>
      <c r="CB8" s="14">
        <v>73</v>
      </c>
      <c r="CC8" s="14">
        <v>0</v>
      </c>
      <c r="CD8" s="14">
        <v>11.5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6.5</v>
      </c>
      <c r="CL8" s="14">
        <v>1</v>
      </c>
      <c r="CM8" s="14">
        <v>7.5</v>
      </c>
      <c r="CN8" s="14">
        <v>211.5</v>
      </c>
      <c r="CO8" s="14">
        <v>25</v>
      </c>
      <c r="CP8" s="14">
        <v>1.5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12</v>
      </c>
      <c r="DG8" s="14">
        <v>0</v>
      </c>
      <c r="DH8" s="14">
        <v>0</v>
      </c>
      <c r="DI8" s="14">
        <v>1.5</v>
      </c>
      <c r="DJ8" s="14">
        <v>0</v>
      </c>
      <c r="DK8" s="14">
        <v>0</v>
      </c>
      <c r="DL8" s="14">
        <v>0.5</v>
      </c>
      <c r="DM8" s="14">
        <v>0.5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14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0.5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0</v>
      </c>
      <c r="EQ8" s="14">
        <v>0</v>
      </c>
      <c r="ER8" s="14">
        <v>0</v>
      </c>
      <c r="ES8" s="14">
        <v>5.5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0</v>
      </c>
      <c r="FC8" s="14">
        <v>4.5</v>
      </c>
      <c r="FD8" s="14">
        <v>0</v>
      </c>
      <c r="FE8" s="14">
        <v>0</v>
      </c>
      <c r="FF8" s="14">
        <v>0</v>
      </c>
      <c r="FG8" s="14">
        <v>0</v>
      </c>
      <c r="FH8" s="14">
        <v>0</v>
      </c>
      <c r="FI8" s="14">
        <v>0</v>
      </c>
      <c r="FJ8" s="14">
        <v>0</v>
      </c>
      <c r="FK8" s="14">
        <v>0</v>
      </c>
      <c r="FL8" s="14">
        <v>0</v>
      </c>
      <c r="FM8" s="14">
        <v>0</v>
      </c>
      <c r="FN8" s="14">
        <v>8.5</v>
      </c>
      <c r="FO8" s="14">
        <v>0</v>
      </c>
      <c r="FP8" s="14">
        <v>0</v>
      </c>
      <c r="FQ8" s="14">
        <v>0</v>
      </c>
      <c r="FR8" s="14">
        <v>0</v>
      </c>
      <c r="FS8" s="14">
        <v>0</v>
      </c>
      <c r="FT8" s="14">
        <v>0</v>
      </c>
      <c r="FU8" s="14">
        <v>0</v>
      </c>
      <c r="FV8" s="14">
        <v>0</v>
      </c>
      <c r="FW8" s="14">
        <v>0</v>
      </c>
      <c r="FX8" s="14">
        <v>0</v>
      </c>
      <c r="FY8" s="12"/>
      <c r="FZ8" s="12">
        <f t="shared" si="0"/>
        <v>1062.5</v>
      </c>
      <c r="GA8" s="12"/>
      <c r="GB8" s="12"/>
      <c r="GC8" s="3"/>
      <c r="GD8" s="12"/>
      <c r="GE8" s="12"/>
      <c r="GF8" s="12"/>
      <c r="GG8" s="2"/>
      <c r="GH8" s="2"/>
      <c r="GI8" s="2"/>
      <c r="GJ8" s="2"/>
      <c r="GK8" s="2"/>
      <c r="GL8" s="2"/>
      <c r="GM8" s="2"/>
    </row>
    <row r="9" spans="1:256" x14ac:dyDescent="0.35">
      <c r="A9" s="3" t="s">
        <v>426</v>
      </c>
      <c r="B9" s="2" t="s">
        <v>1051</v>
      </c>
      <c r="C9" s="15">
        <f>C6+C7</f>
        <v>6618</v>
      </c>
      <c r="D9" s="15">
        <f t="shared" ref="D9:BO9" si="1">D6+D7</f>
        <v>32181.5</v>
      </c>
      <c r="E9" s="15">
        <f t="shared" si="1"/>
        <v>4466</v>
      </c>
      <c r="F9" s="15">
        <f t="shared" si="1"/>
        <v>23100.5</v>
      </c>
      <c r="G9" s="15">
        <f t="shared" si="1"/>
        <v>1533.5</v>
      </c>
      <c r="H9" s="15">
        <f t="shared" si="1"/>
        <v>1125</v>
      </c>
      <c r="I9" s="15">
        <f t="shared" si="1"/>
        <v>6342.5</v>
      </c>
      <c r="J9" s="15">
        <f t="shared" si="1"/>
        <v>1986</v>
      </c>
      <c r="K9" s="15">
        <f t="shared" si="1"/>
        <v>273.5</v>
      </c>
      <c r="L9" s="15">
        <f t="shared" si="1"/>
        <v>2083.5</v>
      </c>
      <c r="M9" s="15">
        <f t="shared" si="1"/>
        <v>887</v>
      </c>
      <c r="N9" s="15">
        <f t="shared" si="1"/>
        <v>48644.5</v>
      </c>
      <c r="O9" s="15">
        <f t="shared" si="1"/>
        <v>12723.5</v>
      </c>
      <c r="P9" s="15">
        <f t="shared" si="1"/>
        <v>358</v>
      </c>
      <c r="Q9" s="15">
        <f t="shared" si="1"/>
        <v>37008.5</v>
      </c>
      <c r="R9" s="15">
        <f t="shared" si="1"/>
        <v>6089.5</v>
      </c>
      <c r="S9" s="15">
        <f t="shared" si="1"/>
        <v>1489</v>
      </c>
      <c r="T9" s="15">
        <f t="shared" si="1"/>
        <v>164</v>
      </c>
      <c r="U9" s="15">
        <f t="shared" si="1"/>
        <v>49</v>
      </c>
      <c r="V9" s="15">
        <f t="shared" si="1"/>
        <v>249</v>
      </c>
      <c r="W9" s="15">
        <f t="shared" si="1"/>
        <v>209.5</v>
      </c>
      <c r="X9" s="15">
        <f t="shared" si="1"/>
        <v>30</v>
      </c>
      <c r="Y9" s="15">
        <f t="shared" si="1"/>
        <v>924</v>
      </c>
      <c r="Z9" s="15">
        <f t="shared" si="1"/>
        <v>220</v>
      </c>
      <c r="AA9" s="15">
        <f t="shared" si="1"/>
        <v>30606.5</v>
      </c>
      <c r="AB9" s="15">
        <f t="shared" si="1"/>
        <v>26831.5</v>
      </c>
      <c r="AC9" s="15">
        <f t="shared" si="1"/>
        <v>910</v>
      </c>
      <c r="AD9" s="15">
        <f t="shared" si="1"/>
        <v>1262.5</v>
      </c>
      <c r="AE9" s="15">
        <f t="shared" si="1"/>
        <v>92</v>
      </c>
      <c r="AF9" s="15">
        <f t="shared" si="1"/>
        <v>179</v>
      </c>
      <c r="AG9" s="15">
        <f t="shared" si="1"/>
        <v>575</v>
      </c>
      <c r="AH9" s="15">
        <f t="shared" si="1"/>
        <v>925</v>
      </c>
      <c r="AI9" s="15">
        <f t="shared" si="1"/>
        <v>414</v>
      </c>
      <c r="AJ9" s="15">
        <f t="shared" si="1"/>
        <v>170</v>
      </c>
      <c r="AK9" s="15">
        <f t="shared" si="1"/>
        <v>153</v>
      </c>
      <c r="AL9" s="15">
        <f t="shared" si="1"/>
        <v>284</v>
      </c>
      <c r="AM9" s="15">
        <f t="shared" si="1"/>
        <v>335</v>
      </c>
      <c r="AN9" s="15">
        <f t="shared" si="1"/>
        <v>287</v>
      </c>
      <c r="AO9" s="15">
        <f t="shared" si="1"/>
        <v>4082</v>
      </c>
      <c r="AP9" s="15">
        <f t="shared" si="1"/>
        <v>81575.5</v>
      </c>
      <c r="AQ9" s="15">
        <f t="shared" si="1"/>
        <v>229</v>
      </c>
      <c r="AR9" s="15">
        <f t="shared" si="1"/>
        <v>58778</v>
      </c>
      <c r="AS9" s="15">
        <f t="shared" si="1"/>
        <v>6069</v>
      </c>
      <c r="AT9" s="15">
        <f t="shared" si="1"/>
        <v>2934</v>
      </c>
      <c r="AU9" s="15">
        <f t="shared" si="1"/>
        <v>315.5</v>
      </c>
      <c r="AV9" s="15">
        <f t="shared" si="1"/>
        <v>299</v>
      </c>
      <c r="AW9" s="15">
        <f t="shared" si="1"/>
        <v>256.5</v>
      </c>
      <c r="AX9" s="15">
        <f t="shared" si="1"/>
        <v>60</v>
      </c>
      <c r="AY9" s="15">
        <f t="shared" si="1"/>
        <v>431</v>
      </c>
      <c r="AZ9" s="15">
        <f t="shared" si="1"/>
        <v>11863</v>
      </c>
      <c r="BA9" s="15">
        <f t="shared" si="1"/>
        <v>9003</v>
      </c>
      <c r="BB9" s="15">
        <f t="shared" si="1"/>
        <v>7062.5</v>
      </c>
      <c r="BC9" s="15">
        <f t="shared" si="1"/>
        <v>21583</v>
      </c>
      <c r="BD9" s="15">
        <f t="shared" si="1"/>
        <v>3653</v>
      </c>
      <c r="BE9" s="15">
        <f t="shared" si="1"/>
        <v>1183.5</v>
      </c>
      <c r="BF9" s="15">
        <f t="shared" si="1"/>
        <v>25715</v>
      </c>
      <c r="BG9" s="15">
        <f t="shared" si="1"/>
        <v>883</v>
      </c>
      <c r="BH9" s="15">
        <f t="shared" si="1"/>
        <v>584</v>
      </c>
      <c r="BI9" s="15">
        <f t="shared" si="1"/>
        <v>246.5</v>
      </c>
      <c r="BJ9" s="15">
        <f t="shared" si="1"/>
        <v>6299.5</v>
      </c>
      <c r="BK9" s="15">
        <f t="shared" si="1"/>
        <v>31500.5</v>
      </c>
      <c r="BL9" s="15">
        <f t="shared" si="1"/>
        <v>64.5</v>
      </c>
      <c r="BM9" s="15">
        <f t="shared" si="1"/>
        <v>424</v>
      </c>
      <c r="BN9" s="15">
        <f t="shared" si="1"/>
        <v>3032.5</v>
      </c>
      <c r="BO9" s="15">
        <f t="shared" si="1"/>
        <v>1227</v>
      </c>
      <c r="BP9" s="15">
        <f t="shared" ref="BP9:EA9" si="2">BP6+BP7</f>
        <v>149</v>
      </c>
      <c r="BQ9" s="15">
        <f t="shared" si="2"/>
        <v>5737</v>
      </c>
      <c r="BR9" s="15">
        <f t="shared" si="2"/>
        <v>4492.5</v>
      </c>
      <c r="BS9" s="15">
        <f t="shared" si="2"/>
        <v>1100.5</v>
      </c>
      <c r="BT9" s="15">
        <f t="shared" si="2"/>
        <v>368</v>
      </c>
      <c r="BU9" s="15">
        <f t="shared" si="2"/>
        <v>424.5</v>
      </c>
      <c r="BV9" s="15">
        <f t="shared" si="2"/>
        <v>1228</v>
      </c>
      <c r="BW9" s="15">
        <f t="shared" si="2"/>
        <v>1984</v>
      </c>
      <c r="BX9" s="15">
        <f t="shared" si="2"/>
        <v>69</v>
      </c>
      <c r="BY9" s="15">
        <f t="shared" si="2"/>
        <v>437</v>
      </c>
      <c r="BZ9" s="15">
        <f t="shared" si="2"/>
        <v>198</v>
      </c>
      <c r="CA9" s="15">
        <f t="shared" si="2"/>
        <v>139.5</v>
      </c>
      <c r="CB9" s="15">
        <f t="shared" si="2"/>
        <v>70225.5</v>
      </c>
      <c r="CC9" s="15">
        <f t="shared" si="2"/>
        <v>190</v>
      </c>
      <c r="CD9" s="15">
        <f t="shared" si="2"/>
        <v>200.5</v>
      </c>
      <c r="CE9" s="15">
        <f t="shared" si="2"/>
        <v>148</v>
      </c>
      <c r="CF9" s="15">
        <f t="shared" si="2"/>
        <v>108</v>
      </c>
      <c r="CG9" s="15">
        <f t="shared" si="2"/>
        <v>193</v>
      </c>
      <c r="CH9" s="15">
        <f t="shared" si="2"/>
        <v>95.5</v>
      </c>
      <c r="CI9" s="15">
        <f t="shared" si="2"/>
        <v>697</v>
      </c>
      <c r="CJ9" s="15">
        <f t="shared" si="2"/>
        <v>821</v>
      </c>
      <c r="CK9" s="15">
        <f t="shared" si="2"/>
        <v>4975.5</v>
      </c>
      <c r="CL9" s="15">
        <f t="shared" si="2"/>
        <v>1213.5</v>
      </c>
      <c r="CM9" s="15">
        <f t="shared" si="2"/>
        <v>742</v>
      </c>
      <c r="CN9" s="15">
        <f t="shared" si="2"/>
        <v>28939.5</v>
      </c>
      <c r="CO9" s="15">
        <f t="shared" si="2"/>
        <v>14109</v>
      </c>
      <c r="CP9" s="15">
        <f t="shared" si="2"/>
        <v>914.5</v>
      </c>
      <c r="CQ9" s="15">
        <f t="shared" si="2"/>
        <v>731</v>
      </c>
      <c r="CR9" s="15">
        <f t="shared" si="2"/>
        <v>231</v>
      </c>
      <c r="CS9" s="15">
        <f t="shared" si="2"/>
        <v>266</v>
      </c>
      <c r="CT9" s="15">
        <f t="shared" si="2"/>
        <v>106</v>
      </c>
      <c r="CU9" s="15">
        <f t="shared" si="2"/>
        <v>406</v>
      </c>
      <c r="CV9" s="15">
        <f t="shared" si="2"/>
        <v>25</v>
      </c>
      <c r="CW9" s="15">
        <f t="shared" si="2"/>
        <v>208</v>
      </c>
      <c r="CX9" s="15">
        <f t="shared" si="2"/>
        <v>458.5</v>
      </c>
      <c r="CY9" s="15">
        <f t="shared" si="2"/>
        <v>34.5</v>
      </c>
      <c r="CZ9" s="15">
        <f t="shared" si="2"/>
        <v>1720</v>
      </c>
      <c r="DA9" s="15">
        <f t="shared" si="2"/>
        <v>192</v>
      </c>
      <c r="DB9" s="15">
        <f t="shared" si="2"/>
        <v>316</v>
      </c>
      <c r="DC9" s="15">
        <f t="shared" si="2"/>
        <v>188</v>
      </c>
      <c r="DD9" s="15">
        <f t="shared" si="2"/>
        <v>158.5</v>
      </c>
      <c r="DE9" s="15">
        <f t="shared" si="2"/>
        <v>310.5</v>
      </c>
      <c r="DF9" s="15">
        <f t="shared" si="2"/>
        <v>18110</v>
      </c>
      <c r="DG9" s="15">
        <f t="shared" si="2"/>
        <v>114</v>
      </c>
      <c r="DH9" s="15">
        <f t="shared" si="2"/>
        <v>1758</v>
      </c>
      <c r="DI9" s="15">
        <f t="shared" si="2"/>
        <v>2342.5</v>
      </c>
      <c r="DJ9" s="15">
        <f t="shared" si="2"/>
        <v>649</v>
      </c>
      <c r="DK9" s="15">
        <f t="shared" si="2"/>
        <v>515</v>
      </c>
      <c r="DL9" s="15">
        <f t="shared" si="2"/>
        <v>5712.5</v>
      </c>
      <c r="DM9" s="15">
        <f t="shared" si="2"/>
        <v>224.5</v>
      </c>
      <c r="DN9" s="15">
        <f t="shared" si="2"/>
        <v>1360</v>
      </c>
      <c r="DO9" s="15">
        <f t="shared" si="2"/>
        <v>3263</v>
      </c>
      <c r="DP9" s="15">
        <f t="shared" si="2"/>
        <v>191</v>
      </c>
      <c r="DQ9" s="15">
        <f t="shared" si="2"/>
        <v>852</v>
      </c>
      <c r="DR9" s="15">
        <f t="shared" si="2"/>
        <v>1292</v>
      </c>
      <c r="DS9" s="15">
        <f t="shared" si="2"/>
        <v>574</v>
      </c>
      <c r="DT9" s="15">
        <f t="shared" si="2"/>
        <v>171</v>
      </c>
      <c r="DU9" s="15">
        <f t="shared" si="2"/>
        <v>360</v>
      </c>
      <c r="DV9" s="15">
        <f t="shared" si="2"/>
        <v>216</v>
      </c>
      <c r="DW9" s="15">
        <f t="shared" si="2"/>
        <v>296</v>
      </c>
      <c r="DX9" s="15">
        <f t="shared" si="2"/>
        <v>147</v>
      </c>
      <c r="DY9" s="15">
        <f t="shared" si="2"/>
        <v>287.5</v>
      </c>
      <c r="DZ9" s="15">
        <f t="shared" si="2"/>
        <v>695</v>
      </c>
      <c r="EA9" s="15">
        <f t="shared" si="2"/>
        <v>520</v>
      </c>
      <c r="EB9" s="15">
        <f t="shared" ref="EB9:FX9" si="3">EB6+EB7</f>
        <v>511</v>
      </c>
      <c r="EC9" s="15">
        <f t="shared" si="3"/>
        <v>273.5</v>
      </c>
      <c r="ED9" s="15">
        <f t="shared" si="3"/>
        <v>1514</v>
      </c>
      <c r="EE9" s="15">
        <f t="shared" si="3"/>
        <v>184</v>
      </c>
      <c r="EF9" s="15">
        <f t="shared" si="3"/>
        <v>1336</v>
      </c>
      <c r="EG9" s="15">
        <f t="shared" si="3"/>
        <v>238</v>
      </c>
      <c r="EH9" s="15">
        <f t="shared" si="3"/>
        <v>237.5</v>
      </c>
      <c r="EI9" s="15">
        <f t="shared" si="3"/>
        <v>13410.5</v>
      </c>
      <c r="EJ9" s="15">
        <f t="shared" si="3"/>
        <v>10211.5</v>
      </c>
      <c r="EK9" s="15">
        <f t="shared" si="3"/>
        <v>672</v>
      </c>
      <c r="EL9" s="15">
        <f t="shared" si="3"/>
        <v>484.5</v>
      </c>
      <c r="EM9" s="15">
        <f t="shared" si="3"/>
        <v>358</v>
      </c>
      <c r="EN9" s="15">
        <f t="shared" si="3"/>
        <v>933</v>
      </c>
      <c r="EO9" s="15">
        <f t="shared" si="3"/>
        <v>283</v>
      </c>
      <c r="EP9" s="15">
        <f t="shared" si="3"/>
        <v>420</v>
      </c>
      <c r="EQ9" s="15">
        <f t="shared" si="3"/>
        <v>2433</v>
      </c>
      <c r="ER9" s="15">
        <f t="shared" si="3"/>
        <v>321</v>
      </c>
      <c r="ES9" s="15">
        <f t="shared" si="3"/>
        <v>182.5</v>
      </c>
      <c r="ET9" s="15">
        <f t="shared" si="3"/>
        <v>184</v>
      </c>
      <c r="EU9" s="15">
        <f t="shared" si="3"/>
        <v>559</v>
      </c>
      <c r="EV9" s="15">
        <f t="shared" si="3"/>
        <v>78.5</v>
      </c>
      <c r="EW9" s="15">
        <f t="shared" si="3"/>
        <v>716.5</v>
      </c>
      <c r="EX9" s="15">
        <f t="shared" si="3"/>
        <v>168</v>
      </c>
      <c r="EY9" s="15">
        <f t="shared" si="3"/>
        <v>770</v>
      </c>
      <c r="EZ9" s="15">
        <f t="shared" si="3"/>
        <v>119</v>
      </c>
      <c r="FA9" s="15">
        <f t="shared" si="3"/>
        <v>3391</v>
      </c>
      <c r="FB9" s="15">
        <f t="shared" si="3"/>
        <v>288</v>
      </c>
      <c r="FC9" s="15">
        <f t="shared" si="3"/>
        <v>1669.5</v>
      </c>
      <c r="FD9" s="15">
        <f t="shared" si="3"/>
        <v>409</v>
      </c>
      <c r="FE9" s="15">
        <f t="shared" si="3"/>
        <v>78</v>
      </c>
      <c r="FF9" s="15">
        <f t="shared" si="3"/>
        <v>201</v>
      </c>
      <c r="FG9" s="15">
        <f t="shared" si="3"/>
        <v>123</v>
      </c>
      <c r="FH9" s="15">
        <f t="shared" si="3"/>
        <v>72</v>
      </c>
      <c r="FI9" s="15">
        <f t="shared" si="3"/>
        <v>1654</v>
      </c>
      <c r="FJ9" s="15">
        <f t="shared" si="3"/>
        <v>2049</v>
      </c>
      <c r="FK9" s="15">
        <f t="shared" si="3"/>
        <v>2593</v>
      </c>
      <c r="FL9" s="15">
        <f t="shared" si="3"/>
        <v>8371</v>
      </c>
      <c r="FM9" s="15">
        <f t="shared" si="3"/>
        <v>3943</v>
      </c>
      <c r="FN9" s="15">
        <f t="shared" si="3"/>
        <v>22298.5</v>
      </c>
      <c r="FO9" s="15">
        <f t="shared" si="3"/>
        <v>1067</v>
      </c>
      <c r="FP9" s="15">
        <f t="shared" si="3"/>
        <v>2247</v>
      </c>
      <c r="FQ9" s="15">
        <f t="shared" si="3"/>
        <v>997</v>
      </c>
      <c r="FR9" s="15">
        <f t="shared" si="3"/>
        <v>167</v>
      </c>
      <c r="FS9" s="15">
        <f t="shared" si="3"/>
        <v>157</v>
      </c>
      <c r="FT9" s="15">
        <f t="shared" si="3"/>
        <v>60</v>
      </c>
      <c r="FU9" s="15">
        <f t="shared" si="3"/>
        <v>781.5</v>
      </c>
      <c r="FV9" s="15">
        <f t="shared" si="3"/>
        <v>802</v>
      </c>
      <c r="FW9" s="15">
        <f t="shared" si="3"/>
        <v>138</v>
      </c>
      <c r="FX9" s="15">
        <f t="shared" si="3"/>
        <v>55</v>
      </c>
      <c r="FY9" s="12"/>
      <c r="FZ9" s="12">
        <f t="shared" si="0"/>
        <v>806244</v>
      </c>
      <c r="GA9" s="12"/>
      <c r="GB9" s="12"/>
      <c r="GC9" s="12"/>
      <c r="GD9" s="12"/>
      <c r="GE9" s="12"/>
      <c r="GF9" s="12"/>
      <c r="GG9" s="2"/>
      <c r="GH9" s="2"/>
      <c r="GI9" s="2"/>
      <c r="GJ9" s="2"/>
      <c r="GK9" s="2"/>
      <c r="GL9" s="2"/>
      <c r="GM9" s="2"/>
    </row>
    <row r="10" spans="1:256" x14ac:dyDescent="0.35">
      <c r="A10" s="3" t="s">
        <v>427</v>
      </c>
      <c r="B10" s="2" t="s">
        <v>682</v>
      </c>
      <c r="C10" s="16">
        <v>167</v>
      </c>
      <c r="D10" s="15">
        <v>424</v>
      </c>
      <c r="E10" s="15">
        <v>0</v>
      </c>
      <c r="F10" s="15">
        <v>1648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5567.5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512</v>
      </c>
      <c r="Z10" s="15">
        <v>0</v>
      </c>
      <c r="AA10" s="15">
        <v>325.5</v>
      </c>
      <c r="AB10" s="15">
        <v>215.5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104.5</v>
      </c>
      <c r="AP10" s="15">
        <v>579</v>
      </c>
      <c r="AQ10" s="15">
        <v>0</v>
      </c>
      <c r="AR10" s="15">
        <v>1356.5</v>
      </c>
      <c r="AS10" s="15">
        <v>0</v>
      </c>
      <c r="AT10" s="15">
        <v>500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120</v>
      </c>
      <c r="BA10" s="15">
        <v>238</v>
      </c>
      <c r="BB10" s="15">
        <v>0</v>
      </c>
      <c r="BC10" s="15">
        <v>522</v>
      </c>
      <c r="BD10" s="15">
        <v>0</v>
      </c>
      <c r="BE10" s="15">
        <v>0</v>
      </c>
      <c r="BF10" s="15">
        <v>1127.5</v>
      </c>
      <c r="BG10" s="15">
        <v>0</v>
      </c>
      <c r="BH10" s="15">
        <v>27</v>
      </c>
      <c r="BI10" s="15">
        <v>0</v>
      </c>
      <c r="BJ10" s="15">
        <v>0</v>
      </c>
      <c r="BK10" s="15">
        <v>10518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898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747</v>
      </c>
      <c r="CL10" s="15">
        <v>7.5</v>
      </c>
      <c r="CM10" s="15">
        <v>25.5</v>
      </c>
      <c r="CN10" s="15">
        <v>293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331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4</v>
      </c>
      <c r="DJ10" s="15">
        <v>1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  <c r="DU10" s="15">
        <v>0</v>
      </c>
      <c r="DV10" s="15">
        <v>0</v>
      </c>
      <c r="DW10" s="15">
        <v>0</v>
      </c>
      <c r="DX10" s="15">
        <v>0</v>
      </c>
      <c r="DY10" s="15">
        <v>0</v>
      </c>
      <c r="DZ10" s="15">
        <v>0</v>
      </c>
      <c r="EA10" s="15">
        <v>0</v>
      </c>
      <c r="EB10" s="15">
        <v>17</v>
      </c>
      <c r="EC10" s="15">
        <v>0</v>
      </c>
      <c r="ED10" s="15">
        <v>0</v>
      </c>
      <c r="EE10" s="15">
        <v>0</v>
      </c>
      <c r="EF10" s="15">
        <v>0</v>
      </c>
      <c r="EG10" s="15">
        <v>0</v>
      </c>
      <c r="EH10" s="15">
        <v>0</v>
      </c>
      <c r="EI10" s="15">
        <v>0</v>
      </c>
      <c r="EJ10" s="15">
        <v>196</v>
      </c>
      <c r="EK10" s="15">
        <v>0</v>
      </c>
      <c r="EL10" s="15">
        <v>0</v>
      </c>
      <c r="EM10" s="15">
        <v>0</v>
      </c>
      <c r="EN10" s="15">
        <v>55</v>
      </c>
      <c r="EO10" s="15">
        <v>0</v>
      </c>
      <c r="EP10" s="15">
        <v>0</v>
      </c>
      <c r="EQ10" s="15">
        <v>0</v>
      </c>
      <c r="ER10" s="15">
        <v>0</v>
      </c>
      <c r="ES10" s="15">
        <v>0</v>
      </c>
      <c r="ET10" s="15">
        <v>0</v>
      </c>
      <c r="EU10" s="15">
        <v>0</v>
      </c>
      <c r="EV10" s="15">
        <v>0</v>
      </c>
      <c r="EW10" s="15">
        <v>0</v>
      </c>
      <c r="EX10" s="15">
        <v>0</v>
      </c>
      <c r="EY10" s="15">
        <v>565</v>
      </c>
      <c r="EZ10" s="15">
        <v>0</v>
      </c>
      <c r="FA10" s="15">
        <v>0</v>
      </c>
      <c r="FB10" s="15">
        <v>0</v>
      </c>
      <c r="FC10" s="15">
        <v>0</v>
      </c>
      <c r="FD10" s="15">
        <v>0</v>
      </c>
      <c r="FE10" s="15">
        <v>0</v>
      </c>
      <c r="FF10" s="15">
        <v>0</v>
      </c>
      <c r="FG10" s="15">
        <v>0</v>
      </c>
      <c r="FH10" s="15">
        <v>0</v>
      </c>
      <c r="FI10" s="15">
        <v>0</v>
      </c>
      <c r="FJ10" s="15">
        <v>0</v>
      </c>
      <c r="FK10" s="15">
        <v>0</v>
      </c>
      <c r="FL10" s="15">
        <v>0</v>
      </c>
      <c r="FM10" s="15">
        <v>0</v>
      </c>
      <c r="FN10" s="15">
        <v>281</v>
      </c>
      <c r="FO10" s="15">
        <v>0</v>
      </c>
      <c r="FP10" s="15">
        <v>0</v>
      </c>
      <c r="FQ10" s="15">
        <v>0</v>
      </c>
      <c r="FR10" s="15">
        <v>0</v>
      </c>
      <c r="FS10" s="15">
        <v>0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4"/>
      <c r="FZ10" s="12">
        <f t="shared" si="0"/>
        <v>27379</v>
      </c>
      <c r="GA10" s="12"/>
      <c r="GB10" s="12"/>
      <c r="GC10" s="12"/>
      <c r="GD10" s="12"/>
      <c r="GE10" s="12"/>
      <c r="GF10" s="12"/>
      <c r="GG10" s="2"/>
      <c r="GH10" s="2"/>
      <c r="GI10" s="2"/>
      <c r="GJ10" s="2"/>
      <c r="GK10" s="2"/>
      <c r="GL10" s="2"/>
      <c r="GM10" s="2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35">
      <c r="A11" s="3" t="s">
        <v>428</v>
      </c>
      <c r="B11" s="2" t="s">
        <v>681</v>
      </c>
      <c r="C11" s="18">
        <v>2</v>
      </c>
      <c r="D11" s="19">
        <v>46.5</v>
      </c>
      <c r="E11" s="19">
        <v>0</v>
      </c>
      <c r="F11" s="19">
        <v>4</v>
      </c>
      <c r="G11" s="19">
        <v>2</v>
      </c>
      <c r="H11" s="19">
        <v>2</v>
      </c>
      <c r="I11" s="19">
        <v>16.5</v>
      </c>
      <c r="J11" s="19">
        <v>0</v>
      </c>
      <c r="K11" s="19">
        <v>0</v>
      </c>
      <c r="L11" s="19">
        <v>23.5</v>
      </c>
      <c r="M11" s="19">
        <v>6</v>
      </c>
      <c r="N11" s="19">
        <v>145.5</v>
      </c>
      <c r="O11" s="19">
        <v>63</v>
      </c>
      <c r="P11" s="19">
        <v>0</v>
      </c>
      <c r="Q11" s="19">
        <v>148</v>
      </c>
      <c r="R11" s="19">
        <v>2</v>
      </c>
      <c r="S11" s="19">
        <v>0</v>
      </c>
      <c r="T11" s="19">
        <v>0</v>
      </c>
      <c r="U11" s="19">
        <v>0</v>
      </c>
      <c r="V11" s="19">
        <v>0</v>
      </c>
      <c r="W11" s="19">
        <v>1</v>
      </c>
      <c r="X11" s="19">
        <v>0</v>
      </c>
      <c r="Y11" s="19">
        <v>0</v>
      </c>
      <c r="Z11" s="19">
        <v>1</v>
      </c>
      <c r="AA11" s="19">
        <v>66.5</v>
      </c>
      <c r="AB11" s="19">
        <v>50.5</v>
      </c>
      <c r="AC11" s="19">
        <v>0</v>
      </c>
      <c r="AD11" s="19">
        <v>2</v>
      </c>
      <c r="AE11" s="19">
        <v>0</v>
      </c>
      <c r="AF11" s="19">
        <v>0</v>
      </c>
      <c r="AG11" s="19">
        <v>2.5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4</v>
      </c>
      <c r="AP11" s="19">
        <v>202</v>
      </c>
      <c r="AQ11" s="19">
        <v>1</v>
      </c>
      <c r="AR11" s="19">
        <v>79</v>
      </c>
      <c r="AS11" s="19">
        <v>22</v>
      </c>
      <c r="AT11" s="19">
        <v>6</v>
      </c>
      <c r="AU11" s="19">
        <v>0</v>
      </c>
      <c r="AV11" s="19">
        <v>0</v>
      </c>
      <c r="AW11" s="19">
        <v>1</v>
      </c>
      <c r="AX11" s="19">
        <v>0</v>
      </c>
      <c r="AY11" s="19">
        <v>4</v>
      </c>
      <c r="AZ11" s="19">
        <v>0</v>
      </c>
      <c r="BA11" s="19">
        <v>7</v>
      </c>
      <c r="BB11" s="19">
        <v>14</v>
      </c>
      <c r="BC11" s="19">
        <v>26.5</v>
      </c>
      <c r="BD11" s="19">
        <v>5</v>
      </c>
      <c r="BE11" s="19">
        <v>0</v>
      </c>
      <c r="BF11" s="19">
        <v>36</v>
      </c>
      <c r="BG11" s="19">
        <v>0</v>
      </c>
      <c r="BH11" s="19">
        <v>13.5</v>
      </c>
      <c r="BI11" s="19">
        <v>0</v>
      </c>
      <c r="BJ11" s="19">
        <v>24</v>
      </c>
      <c r="BK11" s="19">
        <v>129.5</v>
      </c>
      <c r="BL11" s="19">
        <v>6.5</v>
      </c>
      <c r="BM11" s="19">
        <v>4</v>
      </c>
      <c r="BN11" s="19">
        <v>55</v>
      </c>
      <c r="BO11" s="19">
        <v>2.5</v>
      </c>
      <c r="BP11" s="19">
        <v>0</v>
      </c>
      <c r="BQ11" s="19">
        <v>1.5</v>
      </c>
      <c r="BR11" s="19">
        <v>0</v>
      </c>
      <c r="BS11" s="19">
        <v>0</v>
      </c>
      <c r="BT11" s="19">
        <v>1</v>
      </c>
      <c r="BU11" s="19">
        <v>2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212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2</v>
      </c>
      <c r="CK11" s="19">
        <v>0</v>
      </c>
      <c r="CL11" s="19">
        <v>3</v>
      </c>
      <c r="CM11" s="19">
        <v>1</v>
      </c>
      <c r="CN11" s="19">
        <v>183</v>
      </c>
      <c r="CO11" s="19">
        <v>75.5</v>
      </c>
      <c r="CP11" s="19">
        <v>7</v>
      </c>
      <c r="CQ11" s="19">
        <v>2</v>
      </c>
      <c r="CR11" s="19">
        <v>0</v>
      </c>
      <c r="CS11" s="19">
        <v>0</v>
      </c>
      <c r="CT11" s="19">
        <v>0</v>
      </c>
      <c r="CU11" s="19">
        <v>1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1</v>
      </c>
      <c r="DB11" s="19">
        <v>0</v>
      </c>
      <c r="DC11" s="19">
        <v>0</v>
      </c>
      <c r="DD11" s="19">
        <v>0</v>
      </c>
      <c r="DE11" s="19">
        <v>0</v>
      </c>
      <c r="DF11" s="19">
        <v>43.5</v>
      </c>
      <c r="DG11" s="19">
        <v>0</v>
      </c>
      <c r="DH11" s="19">
        <v>0</v>
      </c>
      <c r="DI11" s="19">
        <v>4.5</v>
      </c>
      <c r="DJ11" s="19">
        <v>0</v>
      </c>
      <c r="DK11" s="19">
        <v>0</v>
      </c>
      <c r="DL11" s="19">
        <v>6</v>
      </c>
      <c r="DM11" s="19">
        <v>0</v>
      </c>
      <c r="DN11" s="19">
        <v>2</v>
      </c>
      <c r="DO11" s="19">
        <v>1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2</v>
      </c>
      <c r="EA11" s="19">
        <v>2</v>
      </c>
      <c r="EB11" s="19">
        <v>0</v>
      </c>
      <c r="EC11" s="19">
        <v>2</v>
      </c>
      <c r="ED11" s="19">
        <v>0</v>
      </c>
      <c r="EE11" s="19">
        <v>0</v>
      </c>
      <c r="EF11" s="19">
        <v>2</v>
      </c>
      <c r="EG11" s="19">
        <v>1</v>
      </c>
      <c r="EH11" s="19">
        <v>1</v>
      </c>
      <c r="EI11" s="19">
        <v>12.5</v>
      </c>
      <c r="EJ11" s="19">
        <v>32</v>
      </c>
      <c r="EK11" s="19">
        <v>0</v>
      </c>
      <c r="EL11" s="19">
        <v>0</v>
      </c>
      <c r="EM11" s="19">
        <v>1</v>
      </c>
      <c r="EN11" s="19">
        <v>0</v>
      </c>
      <c r="EO11" s="19">
        <v>0</v>
      </c>
      <c r="EP11" s="19">
        <v>0</v>
      </c>
      <c r="EQ11" s="19">
        <v>0</v>
      </c>
      <c r="ER11" s="19">
        <v>0</v>
      </c>
      <c r="ES11" s="19">
        <v>0</v>
      </c>
      <c r="ET11" s="19">
        <v>0</v>
      </c>
      <c r="EU11" s="19">
        <v>2</v>
      </c>
      <c r="EV11" s="19">
        <v>5</v>
      </c>
      <c r="EW11" s="19">
        <v>0</v>
      </c>
      <c r="EX11" s="19">
        <v>0</v>
      </c>
      <c r="EY11" s="19">
        <v>0</v>
      </c>
      <c r="EZ11" s="19">
        <v>0</v>
      </c>
      <c r="FA11" s="19">
        <v>9.5</v>
      </c>
      <c r="FB11" s="19">
        <v>0</v>
      </c>
      <c r="FC11" s="19">
        <v>9.5</v>
      </c>
      <c r="FD11" s="19">
        <v>1</v>
      </c>
      <c r="FE11" s="19">
        <v>0</v>
      </c>
      <c r="FF11" s="19">
        <v>0</v>
      </c>
      <c r="FG11" s="19">
        <v>0</v>
      </c>
      <c r="FH11" s="19">
        <v>0</v>
      </c>
      <c r="FI11" s="19">
        <v>0</v>
      </c>
      <c r="FJ11" s="19">
        <v>0</v>
      </c>
      <c r="FK11" s="19">
        <v>0</v>
      </c>
      <c r="FL11" s="19">
        <v>0</v>
      </c>
      <c r="FM11" s="19">
        <v>5</v>
      </c>
      <c r="FN11" s="19">
        <v>34.5</v>
      </c>
      <c r="FO11" s="19">
        <v>1</v>
      </c>
      <c r="FP11" s="19">
        <v>0</v>
      </c>
      <c r="FQ11" s="19">
        <v>0</v>
      </c>
      <c r="FR11" s="19">
        <v>0</v>
      </c>
      <c r="FS11" s="19">
        <v>0</v>
      </c>
      <c r="FT11" s="19">
        <v>0</v>
      </c>
      <c r="FU11" s="19">
        <v>0</v>
      </c>
      <c r="FV11" s="19">
        <v>2</v>
      </c>
      <c r="FW11" s="19">
        <v>0</v>
      </c>
      <c r="FX11" s="19">
        <v>0</v>
      </c>
      <c r="FY11" s="19"/>
      <c r="FZ11" s="12">
        <f t="shared" si="0"/>
        <v>1901</v>
      </c>
      <c r="GA11" s="12"/>
      <c r="GB11" s="12"/>
      <c r="GC11" s="12"/>
      <c r="GD11" s="12"/>
      <c r="GE11" s="12"/>
      <c r="GF11" s="12"/>
      <c r="GG11" s="2"/>
      <c r="GH11" s="2"/>
      <c r="GI11" s="2"/>
      <c r="GJ11" s="2"/>
      <c r="GK11" s="2"/>
      <c r="GL11" s="2"/>
      <c r="GM11" s="2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x14ac:dyDescent="0.35">
      <c r="A12" s="3" t="s">
        <v>429</v>
      </c>
      <c r="B12" s="2" t="s">
        <v>656</v>
      </c>
      <c r="C12" s="18">
        <v>0</v>
      </c>
      <c r="D12" s="19">
        <v>6.3</v>
      </c>
      <c r="E12" s="19">
        <v>0</v>
      </c>
      <c r="F12" s="19">
        <v>25.3</v>
      </c>
      <c r="G12" s="19">
        <v>0</v>
      </c>
      <c r="H12" s="19">
        <v>0</v>
      </c>
      <c r="I12" s="19">
        <v>12.7</v>
      </c>
      <c r="J12" s="19">
        <v>0</v>
      </c>
      <c r="K12" s="19">
        <v>0</v>
      </c>
      <c r="L12" s="19">
        <v>0</v>
      </c>
      <c r="M12" s="19">
        <v>0</v>
      </c>
      <c r="N12" s="19">
        <v>15.8</v>
      </c>
      <c r="O12" s="19">
        <v>0</v>
      </c>
      <c r="P12" s="19">
        <v>0</v>
      </c>
      <c r="Q12" s="19">
        <v>9.5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22.2</v>
      </c>
      <c r="AB12" s="19">
        <v>6.3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3.2</v>
      </c>
      <c r="AQ12" s="19">
        <v>0</v>
      </c>
      <c r="AR12" s="19">
        <v>12.7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9.5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6.3</v>
      </c>
      <c r="CK12" s="19">
        <v>0</v>
      </c>
      <c r="CL12" s="19">
        <v>0</v>
      </c>
      <c r="CM12" s="19">
        <v>0</v>
      </c>
      <c r="CN12" s="19">
        <v>0</v>
      </c>
      <c r="CO12" s="19">
        <v>3.2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0</v>
      </c>
      <c r="EL12" s="19">
        <v>0</v>
      </c>
      <c r="EM12" s="19">
        <v>12.7</v>
      </c>
      <c r="EN12" s="19">
        <v>0</v>
      </c>
      <c r="EO12" s="19">
        <v>0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0</v>
      </c>
      <c r="EV12" s="19">
        <v>0</v>
      </c>
      <c r="EW12" s="19">
        <v>0</v>
      </c>
      <c r="EX12" s="19">
        <v>0</v>
      </c>
      <c r="EY12" s="19">
        <v>0</v>
      </c>
      <c r="EZ12" s="19">
        <v>0</v>
      </c>
      <c r="FA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G12" s="19">
        <v>0</v>
      </c>
      <c r="FH12" s="19">
        <v>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6.3</v>
      </c>
      <c r="FO12" s="19">
        <v>0</v>
      </c>
      <c r="FP12" s="19">
        <v>0</v>
      </c>
      <c r="FQ12" s="19">
        <v>0</v>
      </c>
      <c r="FR12" s="19">
        <v>0</v>
      </c>
      <c r="FS12" s="19">
        <v>0</v>
      </c>
      <c r="FT12" s="19">
        <v>0</v>
      </c>
      <c r="FU12" s="19">
        <v>0</v>
      </c>
      <c r="FV12" s="19">
        <v>0</v>
      </c>
      <c r="FW12" s="19">
        <v>0</v>
      </c>
      <c r="FX12" s="19">
        <v>0</v>
      </c>
      <c r="FY12" s="19"/>
      <c r="FZ12" s="12">
        <f>SUM(C12:FY12)</f>
        <v>152</v>
      </c>
      <c r="GA12" s="12"/>
      <c r="GB12" s="12"/>
      <c r="GC12" s="12"/>
      <c r="GD12" s="12"/>
      <c r="GE12" s="12"/>
      <c r="GF12" s="12"/>
      <c r="GG12" s="2"/>
      <c r="GH12" s="2"/>
      <c r="GI12" s="2"/>
      <c r="GJ12" s="2"/>
      <c r="GK12" s="2"/>
      <c r="GL12" s="2"/>
      <c r="GM12" s="2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x14ac:dyDescent="0.35">
      <c r="A13" s="3" t="s">
        <v>430</v>
      </c>
      <c r="B13" s="2" t="s">
        <v>657</v>
      </c>
      <c r="C13" s="12">
        <f>ROUND(C9-C10-C11,1)</f>
        <v>6449</v>
      </c>
      <c r="D13" s="12">
        <f t="shared" ref="D13:BO13" si="4">D9-D10-D11</f>
        <v>31711</v>
      </c>
      <c r="E13" s="12">
        <f t="shared" si="4"/>
        <v>4466</v>
      </c>
      <c r="F13" s="12">
        <f t="shared" si="4"/>
        <v>21448.5</v>
      </c>
      <c r="G13" s="12">
        <f t="shared" si="4"/>
        <v>1531.5</v>
      </c>
      <c r="H13" s="12">
        <f t="shared" si="4"/>
        <v>1123</v>
      </c>
      <c r="I13" s="12">
        <f t="shared" si="4"/>
        <v>6326</v>
      </c>
      <c r="J13" s="12">
        <f t="shared" si="4"/>
        <v>1986</v>
      </c>
      <c r="K13" s="12">
        <f t="shared" si="4"/>
        <v>273.5</v>
      </c>
      <c r="L13" s="12">
        <f t="shared" si="4"/>
        <v>2060</v>
      </c>
      <c r="M13" s="12">
        <f t="shared" si="4"/>
        <v>881</v>
      </c>
      <c r="N13" s="12">
        <f t="shared" si="4"/>
        <v>48499</v>
      </c>
      <c r="O13" s="12">
        <f t="shared" si="4"/>
        <v>12660.5</v>
      </c>
      <c r="P13" s="12">
        <f t="shared" si="4"/>
        <v>358</v>
      </c>
      <c r="Q13" s="12">
        <f t="shared" si="4"/>
        <v>36860.5</v>
      </c>
      <c r="R13" s="12">
        <f t="shared" si="4"/>
        <v>520</v>
      </c>
      <c r="S13" s="12">
        <f t="shared" si="4"/>
        <v>1483</v>
      </c>
      <c r="T13" s="12">
        <f t="shared" si="4"/>
        <v>164</v>
      </c>
      <c r="U13" s="12">
        <f t="shared" si="4"/>
        <v>49</v>
      </c>
      <c r="V13" s="12">
        <f t="shared" si="4"/>
        <v>249</v>
      </c>
      <c r="W13" s="12">
        <f t="shared" si="4"/>
        <v>208.5</v>
      </c>
      <c r="X13" s="12">
        <f t="shared" si="4"/>
        <v>30</v>
      </c>
      <c r="Y13" s="12">
        <f t="shared" si="4"/>
        <v>412</v>
      </c>
      <c r="Z13" s="12">
        <f t="shared" si="4"/>
        <v>219</v>
      </c>
      <c r="AA13" s="12">
        <f t="shared" si="4"/>
        <v>30214.5</v>
      </c>
      <c r="AB13" s="12">
        <f t="shared" si="4"/>
        <v>26565.5</v>
      </c>
      <c r="AC13" s="12">
        <f t="shared" si="4"/>
        <v>910</v>
      </c>
      <c r="AD13" s="12">
        <f t="shared" si="4"/>
        <v>1260.5</v>
      </c>
      <c r="AE13" s="12">
        <f t="shared" si="4"/>
        <v>92</v>
      </c>
      <c r="AF13" s="12">
        <f t="shared" si="4"/>
        <v>179</v>
      </c>
      <c r="AG13" s="12">
        <f t="shared" si="4"/>
        <v>572.5</v>
      </c>
      <c r="AH13" s="12">
        <f t="shared" si="4"/>
        <v>925</v>
      </c>
      <c r="AI13" s="12">
        <f t="shared" si="4"/>
        <v>414</v>
      </c>
      <c r="AJ13" s="12">
        <f t="shared" si="4"/>
        <v>170</v>
      </c>
      <c r="AK13" s="12">
        <f t="shared" si="4"/>
        <v>153</v>
      </c>
      <c r="AL13" s="12">
        <f t="shared" si="4"/>
        <v>284</v>
      </c>
      <c r="AM13" s="12">
        <f t="shared" si="4"/>
        <v>335</v>
      </c>
      <c r="AN13" s="12">
        <f t="shared" si="4"/>
        <v>287</v>
      </c>
      <c r="AO13" s="12">
        <f t="shared" si="4"/>
        <v>3973.5</v>
      </c>
      <c r="AP13" s="12">
        <f t="shared" si="4"/>
        <v>80794.5</v>
      </c>
      <c r="AQ13" s="12">
        <f t="shared" si="4"/>
        <v>228</v>
      </c>
      <c r="AR13" s="12">
        <f t="shared" si="4"/>
        <v>57342.5</v>
      </c>
      <c r="AS13" s="12">
        <f t="shared" si="4"/>
        <v>6047</v>
      </c>
      <c r="AT13" s="12">
        <f t="shared" si="4"/>
        <v>2428</v>
      </c>
      <c r="AU13" s="12">
        <f t="shared" si="4"/>
        <v>315.5</v>
      </c>
      <c r="AV13" s="12">
        <f t="shared" si="4"/>
        <v>299</v>
      </c>
      <c r="AW13" s="12">
        <f t="shared" si="4"/>
        <v>255.5</v>
      </c>
      <c r="AX13" s="12">
        <f t="shared" si="4"/>
        <v>60</v>
      </c>
      <c r="AY13" s="12">
        <f t="shared" si="4"/>
        <v>427</v>
      </c>
      <c r="AZ13" s="12">
        <f t="shared" si="4"/>
        <v>11743</v>
      </c>
      <c r="BA13" s="12">
        <f t="shared" si="4"/>
        <v>8758</v>
      </c>
      <c r="BB13" s="12">
        <f t="shared" si="4"/>
        <v>7048.5</v>
      </c>
      <c r="BC13" s="12">
        <f t="shared" si="4"/>
        <v>21034.5</v>
      </c>
      <c r="BD13" s="12">
        <f t="shared" si="4"/>
        <v>3648</v>
      </c>
      <c r="BE13" s="12">
        <f t="shared" si="4"/>
        <v>1183.5</v>
      </c>
      <c r="BF13" s="12">
        <f t="shared" si="4"/>
        <v>24551.5</v>
      </c>
      <c r="BG13" s="12">
        <f t="shared" si="4"/>
        <v>883</v>
      </c>
      <c r="BH13" s="12">
        <f t="shared" si="4"/>
        <v>543.5</v>
      </c>
      <c r="BI13" s="12">
        <f t="shared" si="4"/>
        <v>246.5</v>
      </c>
      <c r="BJ13" s="12">
        <f t="shared" si="4"/>
        <v>6275.5</v>
      </c>
      <c r="BK13" s="12">
        <f t="shared" si="4"/>
        <v>20853</v>
      </c>
      <c r="BL13" s="12">
        <f t="shared" si="4"/>
        <v>58</v>
      </c>
      <c r="BM13" s="12">
        <f t="shared" si="4"/>
        <v>420</v>
      </c>
      <c r="BN13" s="12">
        <f t="shared" si="4"/>
        <v>2977.5</v>
      </c>
      <c r="BO13" s="12">
        <f t="shared" si="4"/>
        <v>1224.5</v>
      </c>
      <c r="BP13" s="12">
        <f t="shared" ref="BP13:EA13" si="5">BP9-BP10-BP11</f>
        <v>149</v>
      </c>
      <c r="BQ13" s="12">
        <f t="shared" si="5"/>
        <v>5735.5</v>
      </c>
      <c r="BR13" s="12">
        <f t="shared" si="5"/>
        <v>4492.5</v>
      </c>
      <c r="BS13" s="12">
        <f t="shared" si="5"/>
        <v>1100.5</v>
      </c>
      <c r="BT13" s="12">
        <f t="shared" si="5"/>
        <v>367</v>
      </c>
      <c r="BU13" s="12">
        <f t="shared" si="5"/>
        <v>422.5</v>
      </c>
      <c r="BV13" s="12">
        <f t="shared" si="5"/>
        <v>1228</v>
      </c>
      <c r="BW13" s="12">
        <f t="shared" si="5"/>
        <v>1984</v>
      </c>
      <c r="BX13" s="12">
        <f t="shared" si="5"/>
        <v>69</v>
      </c>
      <c r="BY13" s="12">
        <f t="shared" si="5"/>
        <v>437</v>
      </c>
      <c r="BZ13" s="12">
        <f t="shared" si="5"/>
        <v>198</v>
      </c>
      <c r="CA13" s="12">
        <f t="shared" si="5"/>
        <v>139.5</v>
      </c>
      <c r="CB13" s="12">
        <f t="shared" si="5"/>
        <v>69115.5</v>
      </c>
      <c r="CC13" s="12">
        <f t="shared" si="5"/>
        <v>190</v>
      </c>
      <c r="CD13" s="12">
        <f t="shared" si="5"/>
        <v>200.5</v>
      </c>
      <c r="CE13" s="12">
        <f t="shared" si="5"/>
        <v>148</v>
      </c>
      <c r="CF13" s="12">
        <f t="shared" si="5"/>
        <v>108</v>
      </c>
      <c r="CG13" s="12">
        <f t="shared" si="5"/>
        <v>193</v>
      </c>
      <c r="CH13" s="12">
        <f t="shared" si="5"/>
        <v>95.5</v>
      </c>
      <c r="CI13" s="12">
        <f t="shared" si="5"/>
        <v>697</v>
      </c>
      <c r="CJ13" s="12">
        <f t="shared" si="5"/>
        <v>819</v>
      </c>
      <c r="CK13" s="12">
        <f t="shared" si="5"/>
        <v>4228.5</v>
      </c>
      <c r="CL13" s="12">
        <f t="shared" si="5"/>
        <v>1203</v>
      </c>
      <c r="CM13" s="12">
        <f t="shared" si="5"/>
        <v>715.5</v>
      </c>
      <c r="CN13" s="12">
        <f t="shared" si="5"/>
        <v>28463.5</v>
      </c>
      <c r="CO13" s="12">
        <f t="shared" si="5"/>
        <v>14033.5</v>
      </c>
      <c r="CP13" s="12">
        <f t="shared" si="5"/>
        <v>907.5</v>
      </c>
      <c r="CQ13" s="12">
        <f t="shared" si="5"/>
        <v>729</v>
      </c>
      <c r="CR13" s="12">
        <f t="shared" si="5"/>
        <v>231</v>
      </c>
      <c r="CS13" s="12">
        <f t="shared" si="5"/>
        <v>266</v>
      </c>
      <c r="CT13" s="12">
        <f t="shared" si="5"/>
        <v>106</v>
      </c>
      <c r="CU13" s="12">
        <f t="shared" si="5"/>
        <v>74</v>
      </c>
      <c r="CV13" s="12">
        <f t="shared" si="5"/>
        <v>25</v>
      </c>
      <c r="CW13" s="12">
        <f t="shared" si="5"/>
        <v>208</v>
      </c>
      <c r="CX13" s="12">
        <f t="shared" si="5"/>
        <v>458.5</v>
      </c>
      <c r="CY13" s="12">
        <f t="shared" si="5"/>
        <v>34.5</v>
      </c>
      <c r="CZ13" s="12">
        <f t="shared" si="5"/>
        <v>1720</v>
      </c>
      <c r="DA13" s="12">
        <f t="shared" si="5"/>
        <v>191</v>
      </c>
      <c r="DB13" s="12">
        <f t="shared" si="5"/>
        <v>316</v>
      </c>
      <c r="DC13" s="12">
        <f t="shared" si="5"/>
        <v>188</v>
      </c>
      <c r="DD13" s="12">
        <f t="shared" si="5"/>
        <v>158.5</v>
      </c>
      <c r="DE13" s="12">
        <f t="shared" si="5"/>
        <v>310.5</v>
      </c>
      <c r="DF13" s="12">
        <f t="shared" si="5"/>
        <v>18066.5</v>
      </c>
      <c r="DG13" s="12">
        <f t="shared" si="5"/>
        <v>114</v>
      </c>
      <c r="DH13" s="12">
        <f t="shared" si="5"/>
        <v>1758</v>
      </c>
      <c r="DI13" s="12">
        <f t="shared" si="5"/>
        <v>2334</v>
      </c>
      <c r="DJ13" s="12">
        <f t="shared" si="5"/>
        <v>648</v>
      </c>
      <c r="DK13" s="12">
        <f t="shared" si="5"/>
        <v>515</v>
      </c>
      <c r="DL13" s="12">
        <f t="shared" si="5"/>
        <v>5706.5</v>
      </c>
      <c r="DM13" s="12">
        <f t="shared" si="5"/>
        <v>224.5</v>
      </c>
      <c r="DN13" s="12">
        <f t="shared" si="5"/>
        <v>1358</v>
      </c>
      <c r="DO13" s="12">
        <f t="shared" si="5"/>
        <v>3262</v>
      </c>
      <c r="DP13" s="12">
        <f t="shared" si="5"/>
        <v>191</v>
      </c>
      <c r="DQ13" s="12">
        <f t="shared" si="5"/>
        <v>852</v>
      </c>
      <c r="DR13" s="12">
        <f t="shared" si="5"/>
        <v>1292</v>
      </c>
      <c r="DS13" s="12">
        <f t="shared" si="5"/>
        <v>574</v>
      </c>
      <c r="DT13" s="12">
        <f t="shared" si="5"/>
        <v>171</v>
      </c>
      <c r="DU13" s="12">
        <f t="shared" si="5"/>
        <v>360</v>
      </c>
      <c r="DV13" s="12">
        <f t="shared" si="5"/>
        <v>216</v>
      </c>
      <c r="DW13" s="12">
        <f t="shared" si="5"/>
        <v>296</v>
      </c>
      <c r="DX13" s="12">
        <f t="shared" si="5"/>
        <v>147</v>
      </c>
      <c r="DY13" s="12">
        <f t="shared" si="5"/>
        <v>287.5</v>
      </c>
      <c r="DZ13" s="12">
        <f t="shared" si="5"/>
        <v>693</v>
      </c>
      <c r="EA13" s="12">
        <f t="shared" si="5"/>
        <v>518</v>
      </c>
      <c r="EB13" s="12">
        <f t="shared" ref="EB13:FX13" si="6">EB9-EB10-EB11</f>
        <v>494</v>
      </c>
      <c r="EC13" s="12">
        <f t="shared" si="6"/>
        <v>271.5</v>
      </c>
      <c r="ED13" s="12">
        <f t="shared" si="6"/>
        <v>1514</v>
      </c>
      <c r="EE13" s="12">
        <f t="shared" si="6"/>
        <v>184</v>
      </c>
      <c r="EF13" s="12">
        <f t="shared" si="6"/>
        <v>1334</v>
      </c>
      <c r="EG13" s="12">
        <f t="shared" si="6"/>
        <v>237</v>
      </c>
      <c r="EH13" s="12">
        <f t="shared" si="6"/>
        <v>236.5</v>
      </c>
      <c r="EI13" s="12">
        <f t="shared" si="6"/>
        <v>13398</v>
      </c>
      <c r="EJ13" s="12">
        <f t="shared" si="6"/>
        <v>9983.5</v>
      </c>
      <c r="EK13" s="12">
        <f t="shared" si="6"/>
        <v>672</v>
      </c>
      <c r="EL13" s="12">
        <f t="shared" si="6"/>
        <v>484.5</v>
      </c>
      <c r="EM13" s="12">
        <f t="shared" si="6"/>
        <v>357</v>
      </c>
      <c r="EN13" s="12">
        <f t="shared" si="6"/>
        <v>878</v>
      </c>
      <c r="EO13" s="12">
        <f t="shared" si="6"/>
        <v>283</v>
      </c>
      <c r="EP13" s="12">
        <f t="shared" si="6"/>
        <v>420</v>
      </c>
      <c r="EQ13" s="12">
        <f t="shared" si="6"/>
        <v>2433</v>
      </c>
      <c r="ER13" s="12">
        <f t="shared" si="6"/>
        <v>321</v>
      </c>
      <c r="ES13" s="12">
        <f t="shared" si="6"/>
        <v>182.5</v>
      </c>
      <c r="ET13" s="12">
        <f t="shared" si="6"/>
        <v>184</v>
      </c>
      <c r="EU13" s="12">
        <f t="shared" si="6"/>
        <v>557</v>
      </c>
      <c r="EV13" s="12">
        <f t="shared" si="6"/>
        <v>73.5</v>
      </c>
      <c r="EW13" s="12">
        <f t="shared" si="6"/>
        <v>716.5</v>
      </c>
      <c r="EX13" s="12">
        <f t="shared" si="6"/>
        <v>168</v>
      </c>
      <c r="EY13" s="12">
        <f t="shared" si="6"/>
        <v>205</v>
      </c>
      <c r="EZ13" s="12">
        <f t="shared" si="6"/>
        <v>119</v>
      </c>
      <c r="FA13" s="12">
        <f t="shared" si="6"/>
        <v>3381.5</v>
      </c>
      <c r="FB13" s="12">
        <f t="shared" si="6"/>
        <v>288</v>
      </c>
      <c r="FC13" s="12">
        <f t="shared" si="6"/>
        <v>1660</v>
      </c>
      <c r="FD13" s="12">
        <f t="shared" si="6"/>
        <v>408</v>
      </c>
      <c r="FE13" s="12">
        <f t="shared" si="6"/>
        <v>78</v>
      </c>
      <c r="FF13" s="12">
        <f t="shared" si="6"/>
        <v>201</v>
      </c>
      <c r="FG13" s="12">
        <f t="shared" si="6"/>
        <v>123</v>
      </c>
      <c r="FH13" s="12">
        <f t="shared" si="6"/>
        <v>72</v>
      </c>
      <c r="FI13" s="12">
        <f t="shared" si="6"/>
        <v>1654</v>
      </c>
      <c r="FJ13" s="12">
        <f t="shared" si="6"/>
        <v>2049</v>
      </c>
      <c r="FK13" s="12">
        <f t="shared" si="6"/>
        <v>2593</v>
      </c>
      <c r="FL13" s="12">
        <f t="shared" si="6"/>
        <v>8371</v>
      </c>
      <c r="FM13" s="12">
        <f t="shared" si="6"/>
        <v>3938</v>
      </c>
      <c r="FN13" s="12">
        <f t="shared" si="6"/>
        <v>21983</v>
      </c>
      <c r="FO13" s="12">
        <f t="shared" si="6"/>
        <v>1066</v>
      </c>
      <c r="FP13" s="12">
        <f t="shared" si="6"/>
        <v>2247</v>
      </c>
      <c r="FQ13" s="12">
        <f t="shared" si="6"/>
        <v>997</v>
      </c>
      <c r="FR13" s="12">
        <f t="shared" si="6"/>
        <v>167</v>
      </c>
      <c r="FS13" s="12">
        <f t="shared" si="6"/>
        <v>157</v>
      </c>
      <c r="FT13" s="12">
        <f t="shared" si="6"/>
        <v>60</v>
      </c>
      <c r="FU13" s="12">
        <f t="shared" si="6"/>
        <v>781.5</v>
      </c>
      <c r="FV13" s="12">
        <f t="shared" si="6"/>
        <v>800</v>
      </c>
      <c r="FW13" s="12">
        <f t="shared" si="6"/>
        <v>138</v>
      </c>
      <c r="FX13" s="12">
        <f t="shared" si="6"/>
        <v>55</v>
      </c>
      <c r="FY13" s="12"/>
      <c r="FZ13" s="12">
        <f t="shared" si="0"/>
        <v>776964</v>
      </c>
      <c r="GA13" s="20">
        <v>788184</v>
      </c>
      <c r="GB13" s="12">
        <f>FZ13-GA13</f>
        <v>-11220</v>
      </c>
      <c r="GC13" s="12"/>
      <c r="GD13" s="12"/>
      <c r="GE13" s="12"/>
      <c r="GF13" s="12"/>
      <c r="GG13" s="2"/>
      <c r="GH13" s="2"/>
      <c r="GI13" s="2"/>
      <c r="GJ13" s="2"/>
      <c r="GK13" s="2"/>
      <c r="GL13" s="2"/>
      <c r="GM13" s="2"/>
      <c r="GN13" s="21"/>
      <c r="GO13" s="21"/>
    </row>
    <row r="14" spans="1:256" x14ac:dyDescent="0.35">
      <c r="A14" s="3" t="s">
        <v>431</v>
      </c>
      <c r="B14" s="12" t="s">
        <v>658</v>
      </c>
      <c r="C14" s="22">
        <v>2311</v>
      </c>
      <c r="D14" s="22">
        <v>9785</v>
      </c>
      <c r="E14" s="22">
        <v>2809</v>
      </c>
      <c r="F14" s="22">
        <v>3989</v>
      </c>
      <c r="G14" s="22">
        <v>189</v>
      </c>
      <c r="H14" s="22">
        <v>169</v>
      </c>
      <c r="I14" s="22">
        <v>4032</v>
      </c>
      <c r="J14" s="22">
        <v>831</v>
      </c>
      <c r="K14" s="22">
        <v>83</v>
      </c>
      <c r="L14" s="22">
        <v>732</v>
      </c>
      <c r="M14" s="22">
        <v>521</v>
      </c>
      <c r="N14" s="22">
        <v>8671</v>
      </c>
      <c r="O14" s="22">
        <v>1022</v>
      </c>
      <c r="P14" s="22">
        <v>65</v>
      </c>
      <c r="Q14" s="22">
        <v>17070</v>
      </c>
      <c r="R14" s="22">
        <v>839</v>
      </c>
      <c r="S14" s="22">
        <v>529</v>
      </c>
      <c r="T14" s="22">
        <v>57</v>
      </c>
      <c r="U14" s="22">
        <v>26</v>
      </c>
      <c r="V14" s="22">
        <v>100</v>
      </c>
      <c r="W14" s="22">
        <v>55</v>
      </c>
      <c r="X14" s="22">
        <v>14</v>
      </c>
      <c r="Y14" s="22">
        <v>276</v>
      </c>
      <c r="Z14" s="22">
        <v>60</v>
      </c>
      <c r="AA14" s="22">
        <v>5295</v>
      </c>
      <c r="AB14" s="22">
        <v>3397</v>
      </c>
      <c r="AC14" s="14">
        <v>123</v>
      </c>
      <c r="AD14" s="14">
        <v>283</v>
      </c>
      <c r="AE14" s="14">
        <v>20</v>
      </c>
      <c r="AF14" s="14">
        <v>34</v>
      </c>
      <c r="AG14" s="14">
        <v>74</v>
      </c>
      <c r="AH14" s="22">
        <v>356</v>
      </c>
      <c r="AI14" s="22">
        <v>129</v>
      </c>
      <c r="AJ14" s="22">
        <v>71</v>
      </c>
      <c r="AK14" s="22">
        <v>106</v>
      </c>
      <c r="AL14" s="22">
        <v>109</v>
      </c>
      <c r="AM14" s="22">
        <v>175</v>
      </c>
      <c r="AN14" s="22">
        <v>98</v>
      </c>
      <c r="AO14" s="22">
        <v>1189</v>
      </c>
      <c r="AP14" s="22">
        <v>30699</v>
      </c>
      <c r="AQ14" s="22">
        <v>74</v>
      </c>
      <c r="AR14" s="22">
        <v>3849</v>
      </c>
      <c r="AS14" s="22">
        <v>1103</v>
      </c>
      <c r="AT14" s="22">
        <v>221</v>
      </c>
      <c r="AU14" s="22">
        <v>48</v>
      </c>
      <c r="AV14" s="22">
        <v>107</v>
      </c>
      <c r="AW14" s="22">
        <v>42</v>
      </c>
      <c r="AX14" s="22">
        <v>0</v>
      </c>
      <c r="AY14" s="22">
        <v>133</v>
      </c>
      <c r="AZ14" s="22">
        <v>5157</v>
      </c>
      <c r="BA14" s="22">
        <v>2278</v>
      </c>
      <c r="BB14" s="22">
        <v>2184</v>
      </c>
      <c r="BC14" s="22">
        <v>8604</v>
      </c>
      <c r="BD14" s="22">
        <v>170</v>
      </c>
      <c r="BE14" s="22">
        <v>210</v>
      </c>
      <c r="BF14" s="22">
        <v>1507</v>
      </c>
      <c r="BG14" s="22">
        <v>224</v>
      </c>
      <c r="BH14" s="22">
        <v>65</v>
      </c>
      <c r="BI14" s="22">
        <v>101</v>
      </c>
      <c r="BJ14" s="22">
        <v>387</v>
      </c>
      <c r="BK14" s="22">
        <v>3764</v>
      </c>
      <c r="BL14" s="22">
        <v>24</v>
      </c>
      <c r="BM14" s="22">
        <v>92</v>
      </c>
      <c r="BN14" s="22">
        <v>1087</v>
      </c>
      <c r="BO14" s="22">
        <v>366</v>
      </c>
      <c r="BP14" s="22">
        <v>82</v>
      </c>
      <c r="BQ14" s="22">
        <v>1279</v>
      </c>
      <c r="BR14" s="22">
        <v>1093</v>
      </c>
      <c r="BS14" s="22">
        <v>465</v>
      </c>
      <c r="BT14" s="22">
        <v>61</v>
      </c>
      <c r="BU14" s="22">
        <v>78</v>
      </c>
      <c r="BV14" s="22">
        <v>206</v>
      </c>
      <c r="BW14" s="22">
        <v>217</v>
      </c>
      <c r="BX14" s="22">
        <v>14</v>
      </c>
      <c r="BY14" s="22">
        <v>256</v>
      </c>
      <c r="BZ14" s="22">
        <v>55</v>
      </c>
      <c r="CA14" s="22">
        <v>33</v>
      </c>
      <c r="CB14" s="22">
        <v>13384</v>
      </c>
      <c r="CC14" s="22">
        <v>49</v>
      </c>
      <c r="CD14" s="22">
        <v>7</v>
      </c>
      <c r="CE14" s="22">
        <v>25</v>
      </c>
      <c r="CF14" s="22">
        <v>41</v>
      </c>
      <c r="CG14" s="22">
        <v>63</v>
      </c>
      <c r="CH14" s="22">
        <v>36</v>
      </c>
      <c r="CI14" s="22">
        <v>281</v>
      </c>
      <c r="CJ14" s="22">
        <v>280</v>
      </c>
      <c r="CK14" s="22">
        <v>852</v>
      </c>
      <c r="CL14" s="22">
        <v>250</v>
      </c>
      <c r="CM14" s="22">
        <v>180</v>
      </c>
      <c r="CN14" s="22">
        <v>4931</v>
      </c>
      <c r="CO14" s="22">
        <v>2428</v>
      </c>
      <c r="CP14" s="14">
        <v>198</v>
      </c>
      <c r="CQ14" s="14">
        <v>352</v>
      </c>
      <c r="CR14" s="14">
        <v>69</v>
      </c>
      <c r="CS14" s="14">
        <v>80</v>
      </c>
      <c r="CT14" s="22">
        <v>54</v>
      </c>
      <c r="CU14" s="22">
        <v>68</v>
      </c>
      <c r="CV14" s="22">
        <v>3</v>
      </c>
      <c r="CW14" s="22">
        <v>53</v>
      </c>
      <c r="CX14" s="22">
        <v>117</v>
      </c>
      <c r="CY14" s="22">
        <v>14</v>
      </c>
      <c r="CZ14" s="22">
        <v>677</v>
      </c>
      <c r="DA14" s="22">
        <v>36</v>
      </c>
      <c r="DB14" s="22">
        <v>59</v>
      </c>
      <c r="DC14" s="22">
        <v>28</v>
      </c>
      <c r="DD14" s="22">
        <v>41</v>
      </c>
      <c r="DE14" s="22">
        <v>34</v>
      </c>
      <c r="DF14" s="22">
        <v>5994</v>
      </c>
      <c r="DG14" s="22">
        <v>20</v>
      </c>
      <c r="DH14" s="22">
        <v>548</v>
      </c>
      <c r="DI14" s="22">
        <v>1006</v>
      </c>
      <c r="DJ14" s="22">
        <v>126</v>
      </c>
      <c r="DK14" s="22">
        <v>172</v>
      </c>
      <c r="DL14" s="22">
        <v>1818</v>
      </c>
      <c r="DM14" s="14">
        <v>81</v>
      </c>
      <c r="DN14" s="14">
        <v>418</v>
      </c>
      <c r="DO14" s="22">
        <v>925</v>
      </c>
      <c r="DP14" s="22">
        <v>47</v>
      </c>
      <c r="DQ14" s="22">
        <v>162</v>
      </c>
      <c r="DR14" s="22">
        <v>640</v>
      </c>
      <c r="DS14" s="22">
        <v>342</v>
      </c>
      <c r="DT14" s="22">
        <v>72</v>
      </c>
      <c r="DU14" s="22">
        <v>128</v>
      </c>
      <c r="DV14" s="22">
        <v>56</v>
      </c>
      <c r="DW14" s="22">
        <v>91</v>
      </c>
      <c r="DX14" s="22">
        <v>24</v>
      </c>
      <c r="DY14" s="22">
        <v>27</v>
      </c>
      <c r="DZ14" s="22">
        <v>74</v>
      </c>
      <c r="EA14" s="22">
        <v>130</v>
      </c>
      <c r="EB14" s="14">
        <v>172</v>
      </c>
      <c r="EC14" s="14">
        <v>68</v>
      </c>
      <c r="ED14" s="14">
        <v>24</v>
      </c>
      <c r="EE14" s="22">
        <v>69</v>
      </c>
      <c r="EF14" s="22">
        <v>603</v>
      </c>
      <c r="EG14" s="22">
        <v>100</v>
      </c>
      <c r="EH14" s="22">
        <v>68</v>
      </c>
      <c r="EI14" s="22">
        <v>6981</v>
      </c>
      <c r="EJ14" s="22">
        <v>2957</v>
      </c>
      <c r="EK14" s="22">
        <v>147</v>
      </c>
      <c r="EL14" s="22">
        <v>123</v>
      </c>
      <c r="EM14" s="22">
        <v>111</v>
      </c>
      <c r="EN14" s="22">
        <v>401</v>
      </c>
      <c r="EO14" s="22">
        <v>68</v>
      </c>
      <c r="EP14" s="22">
        <v>53</v>
      </c>
      <c r="EQ14" s="22">
        <v>54</v>
      </c>
      <c r="ER14" s="22">
        <v>48</v>
      </c>
      <c r="ES14" s="22">
        <v>45</v>
      </c>
      <c r="ET14" s="22">
        <v>105</v>
      </c>
      <c r="EU14" s="22">
        <v>308</v>
      </c>
      <c r="EV14" s="22">
        <v>32</v>
      </c>
      <c r="EW14" s="22">
        <v>111</v>
      </c>
      <c r="EX14" s="22">
        <v>40</v>
      </c>
      <c r="EY14" s="22">
        <v>163</v>
      </c>
      <c r="EZ14" s="22">
        <v>39</v>
      </c>
      <c r="FA14" s="22">
        <v>619</v>
      </c>
      <c r="FB14" s="22">
        <v>87</v>
      </c>
      <c r="FC14" s="22">
        <v>275</v>
      </c>
      <c r="FD14" s="22">
        <v>127</v>
      </c>
      <c r="FE14" s="22">
        <v>25</v>
      </c>
      <c r="FF14" s="22">
        <v>63</v>
      </c>
      <c r="FG14" s="22">
        <v>16</v>
      </c>
      <c r="FH14" s="22">
        <v>18</v>
      </c>
      <c r="FI14" s="22">
        <v>453</v>
      </c>
      <c r="FJ14" s="22">
        <v>369</v>
      </c>
      <c r="FK14" s="22">
        <v>506</v>
      </c>
      <c r="FL14" s="22">
        <v>657</v>
      </c>
      <c r="FM14" s="22">
        <v>275</v>
      </c>
      <c r="FN14" s="22">
        <v>8885</v>
      </c>
      <c r="FO14" s="22">
        <v>307</v>
      </c>
      <c r="FP14" s="22">
        <v>752</v>
      </c>
      <c r="FQ14" s="22">
        <v>184</v>
      </c>
      <c r="FR14" s="22">
        <v>31</v>
      </c>
      <c r="FS14" s="22">
        <v>18</v>
      </c>
      <c r="FT14" s="22">
        <v>16</v>
      </c>
      <c r="FU14" s="22">
        <v>332</v>
      </c>
      <c r="FV14" s="22">
        <v>237</v>
      </c>
      <c r="FW14" s="22">
        <v>50</v>
      </c>
      <c r="FX14" s="22">
        <v>16</v>
      </c>
      <c r="FY14" s="22"/>
      <c r="FZ14" s="12">
        <f t="shared" si="0"/>
        <v>196828</v>
      </c>
      <c r="GA14" s="12"/>
      <c r="GB14" s="12"/>
      <c r="GC14" s="12"/>
      <c r="GD14" s="12"/>
      <c r="GE14" s="12"/>
      <c r="GF14" s="12"/>
      <c r="GG14" s="2"/>
      <c r="GH14" s="12"/>
      <c r="GI14" s="12"/>
      <c r="GJ14" s="12"/>
      <c r="GK14" s="12"/>
      <c r="GL14" s="12"/>
      <c r="GM14" s="12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x14ac:dyDescent="0.35">
      <c r="A15" s="23" t="s">
        <v>432</v>
      </c>
      <c r="B15" s="12" t="s">
        <v>659</v>
      </c>
      <c r="C15" s="24">
        <v>5176.7</v>
      </c>
      <c r="D15" s="24">
        <v>19189.2</v>
      </c>
      <c r="E15" s="24">
        <v>4643.6000000000004</v>
      </c>
      <c r="F15" s="24">
        <v>12173.3</v>
      </c>
      <c r="G15" s="24">
        <v>624.9</v>
      </c>
      <c r="H15" s="24">
        <v>471.3</v>
      </c>
      <c r="I15" s="24">
        <v>6069.7</v>
      </c>
      <c r="J15" s="24">
        <v>1509.8</v>
      </c>
      <c r="K15" s="24">
        <v>189.7</v>
      </c>
      <c r="L15" s="24">
        <v>1440.9</v>
      </c>
      <c r="M15" s="24">
        <v>801.6</v>
      </c>
      <c r="N15" s="24">
        <v>18893.5</v>
      </c>
      <c r="O15" s="24">
        <v>2880.3</v>
      </c>
      <c r="P15" s="24">
        <v>214.1</v>
      </c>
      <c r="Q15" s="24">
        <v>31315.3</v>
      </c>
      <c r="R15" s="24">
        <v>3518.7</v>
      </c>
      <c r="S15" s="24">
        <v>941.9</v>
      </c>
      <c r="T15" s="24">
        <v>126.1</v>
      </c>
      <c r="U15" s="24">
        <v>37.1</v>
      </c>
      <c r="V15" s="24">
        <v>180</v>
      </c>
      <c r="W15" s="24">
        <v>110</v>
      </c>
      <c r="X15" s="24">
        <v>15.9</v>
      </c>
      <c r="Y15" s="24">
        <v>771.3</v>
      </c>
      <c r="Z15" s="24">
        <v>102.5</v>
      </c>
      <c r="AA15" s="24">
        <v>10287.1</v>
      </c>
      <c r="AB15" s="24">
        <v>6971.2</v>
      </c>
      <c r="AC15" s="24">
        <v>333.4</v>
      </c>
      <c r="AD15" s="24">
        <v>524.6</v>
      </c>
      <c r="AE15" s="24">
        <v>49.3</v>
      </c>
      <c r="AF15" s="24">
        <v>97.7</v>
      </c>
      <c r="AG15" s="24">
        <v>181.9</v>
      </c>
      <c r="AH15" s="24">
        <v>630.79999999999995</v>
      </c>
      <c r="AI15" s="24">
        <v>271.39999999999998</v>
      </c>
      <c r="AJ15" s="24">
        <v>139.9</v>
      </c>
      <c r="AK15" s="24">
        <v>146</v>
      </c>
      <c r="AL15" s="24">
        <v>236.6</v>
      </c>
      <c r="AM15" s="24">
        <v>237.4</v>
      </c>
      <c r="AN15" s="24">
        <v>159.80000000000001</v>
      </c>
      <c r="AO15" s="24">
        <v>2636.9</v>
      </c>
      <c r="AP15" s="24">
        <v>52011.5</v>
      </c>
      <c r="AQ15" s="24">
        <v>134.19999999999999</v>
      </c>
      <c r="AR15" s="24">
        <v>10472.1</v>
      </c>
      <c r="AS15" s="24">
        <v>2612.3000000000002</v>
      </c>
      <c r="AT15" s="24">
        <v>881.1</v>
      </c>
      <c r="AU15" s="24">
        <v>129.1</v>
      </c>
      <c r="AV15" s="24">
        <v>175.1</v>
      </c>
      <c r="AW15" s="24">
        <v>98.9</v>
      </c>
      <c r="AX15" s="24">
        <v>31.5</v>
      </c>
      <c r="AY15" s="24">
        <v>266.39999999999998</v>
      </c>
      <c r="AZ15" s="24">
        <v>8556.7999999999993</v>
      </c>
      <c r="BA15" s="24">
        <v>4804.3</v>
      </c>
      <c r="BB15" s="24">
        <v>3909.5</v>
      </c>
      <c r="BC15" s="24">
        <v>15608.6</v>
      </c>
      <c r="BD15" s="24">
        <v>669</v>
      </c>
      <c r="BE15" s="24">
        <v>504</v>
      </c>
      <c r="BF15" s="24">
        <v>5476.6</v>
      </c>
      <c r="BG15" s="24">
        <v>572.6</v>
      </c>
      <c r="BH15" s="24">
        <v>234.7</v>
      </c>
      <c r="BI15" s="24">
        <v>180.7</v>
      </c>
      <c r="BJ15" s="24">
        <v>985.8</v>
      </c>
      <c r="BK15" s="24">
        <v>13007.6</v>
      </c>
      <c r="BL15" s="24">
        <v>56.9</v>
      </c>
      <c r="BM15" s="24">
        <v>292.10000000000002</v>
      </c>
      <c r="BN15" s="24">
        <v>1957.8</v>
      </c>
      <c r="BO15" s="24">
        <v>715.5</v>
      </c>
      <c r="BP15" s="24">
        <v>107.5</v>
      </c>
      <c r="BQ15" s="24">
        <v>3075</v>
      </c>
      <c r="BR15" s="24">
        <v>1580.5</v>
      </c>
      <c r="BS15" s="24">
        <v>777.4</v>
      </c>
      <c r="BT15" s="24">
        <v>155.80000000000001</v>
      </c>
      <c r="BU15" s="24">
        <v>171.8</v>
      </c>
      <c r="BV15" s="24">
        <v>427.2</v>
      </c>
      <c r="BW15" s="24">
        <v>669.5</v>
      </c>
      <c r="BX15" s="24">
        <v>33</v>
      </c>
      <c r="BY15" s="24">
        <v>373.8</v>
      </c>
      <c r="BZ15" s="24">
        <v>129.19999999999999</v>
      </c>
      <c r="CA15" s="24">
        <v>52.9</v>
      </c>
      <c r="CB15" s="24">
        <v>23458.9</v>
      </c>
      <c r="CC15" s="24">
        <v>127.1</v>
      </c>
      <c r="CD15" s="24">
        <v>23.6</v>
      </c>
      <c r="CE15" s="24">
        <v>80.400000000000006</v>
      </c>
      <c r="CF15" s="24">
        <v>53.2</v>
      </c>
      <c r="CG15" s="24">
        <v>111.9</v>
      </c>
      <c r="CH15" s="24">
        <v>83.4</v>
      </c>
      <c r="CI15" s="24">
        <v>472</v>
      </c>
      <c r="CJ15" s="24">
        <v>453</v>
      </c>
      <c r="CK15" s="24">
        <v>2213.6</v>
      </c>
      <c r="CL15" s="24">
        <v>524</v>
      </c>
      <c r="CM15" s="24">
        <v>424.8</v>
      </c>
      <c r="CN15" s="24">
        <v>10662.6</v>
      </c>
      <c r="CO15" s="24">
        <v>5983</v>
      </c>
      <c r="CP15" s="24">
        <v>474.8</v>
      </c>
      <c r="CQ15" s="24">
        <v>622.20000000000005</v>
      </c>
      <c r="CR15" s="24">
        <v>134.5</v>
      </c>
      <c r="CS15" s="24">
        <v>122.7</v>
      </c>
      <c r="CT15" s="24">
        <v>83.7</v>
      </c>
      <c r="CU15" s="24">
        <v>178.1</v>
      </c>
      <c r="CV15" s="24">
        <v>7.7</v>
      </c>
      <c r="CW15" s="24">
        <v>112.1</v>
      </c>
      <c r="CX15" s="24">
        <v>248.5</v>
      </c>
      <c r="CY15" s="24">
        <v>21.1</v>
      </c>
      <c r="CZ15" s="24">
        <v>1072</v>
      </c>
      <c r="DA15" s="24">
        <v>51</v>
      </c>
      <c r="DB15" s="24">
        <v>105.6</v>
      </c>
      <c r="DC15" s="24">
        <v>47.6</v>
      </c>
      <c r="DD15" s="24">
        <v>114</v>
      </c>
      <c r="DE15" s="24">
        <v>127.4</v>
      </c>
      <c r="DF15" s="24">
        <v>10610.5</v>
      </c>
      <c r="DG15" s="24">
        <v>64.7</v>
      </c>
      <c r="DH15" s="24">
        <v>1090.7</v>
      </c>
      <c r="DI15" s="24">
        <v>1560.4</v>
      </c>
      <c r="DJ15" s="24">
        <v>325.89999999999998</v>
      </c>
      <c r="DK15" s="24">
        <v>291.39999999999998</v>
      </c>
      <c r="DL15" s="24">
        <v>3503.3</v>
      </c>
      <c r="DM15" s="24">
        <v>137.80000000000001</v>
      </c>
      <c r="DN15" s="24">
        <v>922.9</v>
      </c>
      <c r="DO15" s="24">
        <v>2233.1</v>
      </c>
      <c r="DP15" s="24">
        <v>87.4</v>
      </c>
      <c r="DQ15" s="24">
        <v>335.8</v>
      </c>
      <c r="DR15" s="24">
        <v>1056.8</v>
      </c>
      <c r="DS15" s="24">
        <v>479.3</v>
      </c>
      <c r="DT15" s="24">
        <v>152.6</v>
      </c>
      <c r="DU15" s="24">
        <v>213.2</v>
      </c>
      <c r="DV15" s="24">
        <v>111.3</v>
      </c>
      <c r="DW15" s="24">
        <v>164.6</v>
      </c>
      <c r="DX15" s="24">
        <v>50.9</v>
      </c>
      <c r="DY15" s="24">
        <v>76.599999999999994</v>
      </c>
      <c r="DZ15" s="24">
        <v>252.7</v>
      </c>
      <c r="EA15" s="24">
        <v>219.5</v>
      </c>
      <c r="EB15" s="24">
        <v>359.2</v>
      </c>
      <c r="EC15" s="24">
        <v>95</v>
      </c>
      <c r="ED15" s="24">
        <v>102.9</v>
      </c>
      <c r="EE15" s="24">
        <v>136.1</v>
      </c>
      <c r="EF15" s="24">
        <v>1043</v>
      </c>
      <c r="EG15" s="24">
        <v>154.69999999999999</v>
      </c>
      <c r="EH15" s="24">
        <v>136.1</v>
      </c>
      <c r="EI15" s="24">
        <v>11555.8</v>
      </c>
      <c r="EJ15" s="24">
        <v>5611.2</v>
      </c>
      <c r="EK15" s="24">
        <v>271.39999999999998</v>
      </c>
      <c r="EL15" s="24">
        <v>249.3</v>
      </c>
      <c r="EM15" s="24">
        <v>208.8</v>
      </c>
      <c r="EN15" s="24">
        <v>692.7</v>
      </c>
      <c r="EO15" s="24">
        <v>146.6</v>
      </c>
      <c r="EP15" s="24">
        <v>115.7</v>
      </c>
      <c r="EQ15" s="24">
        <v>531.5</v>
      </c>
      <c r="ER15" s="24">
        <v>79.599999999999994</v>
      </c>
      <c r="ES15" s="24">
        <v>137</v>
      </c>
      <c r="ET15" s="24">
        <v>135.5</v>
      </c>
      <c r="EU15" s="24">
        <v>526.29999999999995</v>
      </c>
      <c r="EV15" s="24">
        <v>46.9</v>
      </c>
      <c r="EW15" s="24">
        <v>194.6</v>
      </c>
      <c r="EX15" s="24">
        <v>83.2</v>
      </c>
      <c r="EY15" s="24">
        <v>556.4</v>
      </c>
      <c r="EZ15" s="24">
        <v>67.8</v>
      </c>
      <c r="FA15" s="24">
        <v>1472.7</v>
      </c>
      <c r="FB15" s="24">
        <v>209.5</v>
      </c>
      <c r="FC15" s="24">
        <v>638.79999999999995</v>
      </c>
      <c r="FD15" s="24">
        <v>242.5</v>
      </c>
      <c r="FE15" s="24">
        <v>46.8</v>
      </c>
      <c r="FF15" s="24">
        <v>117.2</v>
      </c>
      <c r="FG15" s="24">
        <v>63.5</v>
      </c>
      <c r="FH15" s="24">
        <v>38.1</v>
      </c>
      <c r="FI15" s="24">
        <v>914.5</v>
      </c>
      <c r="FJ15" s="24">
        <v>767.8</v>
      </c>
      <c r="FK15" s="24">
        <v>1473.5</v>
      </c>
      <c r="FL15" s="24">
        <v>1944.5</v>
      </c>
      <c r="FM15" s="24">
        <v>1402.9</v>
      </c>
      <c r="FN15" s="24">
        <v>16633.3</v>
      </c>
      <c r="FO15" s="24">
        <v>587.4</v>
      </c>
      <c r="FP15" s="24">
        <v>1310.4000000000001</v>
      </c>
      <c r="FQ15" s="24">
        <v>475</v>
      </c>
      <c r="FR15" s="24">
        <v>66.2</v>
      </c>
      <c r="FS15" s="24">
        <v>44.9</v>
      </c>
      <c r="FT15" s="24">
        <v>41.1</v>
      </c>
      <c r="FU15" s="24">
        <v>555.4</v>
      </c>
      <c r="FV15" s="24">
        <v>490</v>
      </c>
      <c r="FW15" s="24">
        <v>82.4</v>
      </c>
      <c r="FX15" s="24">
        <v>25.6</v>
      </c>
      <c r="FY15" s="12"/>
      <c r="FZ15" s="12">
        <f t="shared" si="0"/>
        <v>391216.9</v>
      </c>
      <c r="GA15" s="12"/>
      <c r="GB15" s="12"/>
      <c r="GC15" s="12"/>
      <c r="GD15" s="12"/>
      <c r="GE15" s="12"/>
      <c r="GF15" s="12"/>
      <c r="GG15" s="2"/>
      <c r="GH15" s="12"/>
      <c r="GI15" s="12"/>
      <c r="GJ15" s="12"/>
      <c r="GK15" s="12"/>
      <c r="GL15" s="12"/>
      <c r="GM15" s="12"/>
      <c r="GN15" s="25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35">
      <c r="A16" s="23" t="s">
        <v>433</v>
      </c>
      <c r="B16" s="2" t="s">
        <v>660</v>
      </c>
      <c r="C16" s="26">
        <f>ROUND(FZ86/FZ18,4)</f>
        <v>0.47170000000000001</v>
      </c>
      <c r="D16" s="27">
        <v>0.47170000000000001</v>
      </c>
      <c r="E16" s="27">
        <v>0.47170000000000001</v>
      </c>
      <c r="F16" s="27">
        <v>0.47170000000000001</v>
      </c>
      <c r="G16" s="27">
        <v>0.47170000000000001</v>
      </c>
      <c r="H16" s="27">
        <v>0.47170000000000001</v>
      </c>
      <c r="I16" s="27">
        <v>0.47170000000000001</v>
      </c>
      <c r="J16" s="27">
        <v>0.47170000000000001</v>
      </c>
      <c r="K16" s="27">
        <v>0.47170000000000001</v>
      </c>
      <c r="L16" s="27">
        <v>0.47170000000000001</v>
      </c>
      <c r="M16" s="27">
        <v>0.47170000000000001</v>
      </c>
      <c r="N16" s="27">
        <v>0.47170000000000001</v>
      </c>
      <c r="O16" s="27">
        <v>0.47170000000000001</v>
      </c>
      <c r="P16" s="27">
        <v>0.47170000000000001</v>
      </c>
      <c r="Q16" s="27">
        <v>0.47170000000000001</v>
      </c>
      <c r="R16" s="27">
        <v>0.47170000000000001</v>
      </c>
      <c r="S16" s="27">
        <v>0.47170000000000001</v>
      </c>
      <c r="T16" s="27">
        <v>0.47170000000000001</v>
      </c>
      <c r="U16" s="27">
        <v>0.47170000000000001</v>
      </c>
      <c r="V16" s="27">
        <v>0.47170000000000001</v>
      </c>
      <c r="W16" s="27">
        <v>0.47170000000000001</v>
      </c>
      <c r="X16" s="27">
        <v>0.47170000000000001</v>
      </c>
      <c r="Y16" s="27">
        <v>0.47170000000000001</v>
      </c>
      <c r="Z16" s="27">
        <v>0.47170000000000001</v>
      </c>
      <c r="AA16" s="27">
        <v>0.47170000000000001</v>
      </c>
      <c r="AB16" s="27">
        <v>0.47170000000000001</v>
      </c>
      <c r="AC16" s="27">
        <v>0.47170000000000001</v>
      </c>
      <c r="AD16" s="27">
        <v>0.47170000000000001</v>
      </c>
      <c r="AE16" s="27">
        <v>0.47170000000000001</v>
      </c>
      <c r="AF16" s="27">
        <v>0.47170000000000001</v>
      </c>
      <c r="AG16" s="27">
        <v>0.47170000000000001</v>
      </c>
      <c r="AH16" s="27">
        <v>0.47170000000000001</v>
      </c>
      <c r="AI16" s="27">
        <v>0.47170000000000001</v>
      </c>
      <c r="AJ16" s="27">
        <v>0.47170000000000001</v>
      </c>
      <c r="AK16" s="27">
        <v>0.47170000000000001</v>
      </c>
      <c r="AL16" s="27">
        <v>0.47170000000000001</v>
      </c>
      <c r="AM16" s="27">
        <v>0.47170000000000001</v>
      </c>
      <c r="AN16" s="27">
        <v>0.47170000000000001</v>
      </c>
      <c r="AO16" s="27">
        <v>0.47170000000000001</v>
      </c>
      <c r="AP16" s="27">
        <v>0.47170000000000001</v>
      </c>
      <c r="AQ16" s="27">
        <v>0.47170000000000001</v>
      </c>
      <c r="AR16" s="27">
        <v>0.47170000000000001</v>
      </c>
      <c r="AS16" s="27">
        <v>0.47170000000000001</v>
      </c>
      <c r="AT16" s="27">
        <v>0.47170000000000001</v>
      </c>
      <c r="AU16" s="27">
        <v>0.47170000000000001</v>
      </c>
      <c r="AV16" s="27">
        <v>0.47170000000000001</v>
      </c>
      <c r="AW16" s="27">
        <v>0.47170000000000001</v>
      </c>
      <c r="AX16" s="27">
        <v>0.47170000000000001</v>
      </c>
      <c r="AY16" s="27">
        <v>0.47170000000000001</v>
      </c>
      <c r="AZ16" s="27">
        <v>0.47170000000000001</v>
      </c>
      <c r="BA16" s="27">
        <v>0.47170000000000001</v>
      </c>
      <c r="BB16" s="27">
        <v>0.47170000000000001</v>
      </c>
      <c r="BC16" s="27">
        <v>0.47170000000000001</v>
      </c>
      <c r="BD16" s="27">
        <v>0.47170000000000001</v>
      </c>
      <c r="BE16" s="27">
        <v>0.47170000000000001</v>
      </c>
      <c r="BF16" s="27">
        <v>0.47170000000000001</v>
      </c>
      <c r="BG16" s="27">
        <v>0.47170000000000001</v>
      </c>
      <c r="BH16" s="27">
        <v>0.47170000000000001</v>
      </c>
      <c r="BI16" s="27">
        <v>0.47170000000000001</v>
      </c>
      <c r="BJ16" s="27">
        <v>0.47170000000000001</v>
      </c>
      <c r="BK16" s="27">
        <v>0.47170000000000001</v>
      </c>
      <c r="BL16" s="27">
        <v>0.47170000000000001</v>
      </c>
      <c r="BM16" s="27">
        <v>0.47170000000000001</v>
      </c>
      <c r="BN16" s="27">
        <v>0.47170000000000001</v>
      </c>
      <c r="BO16" s="27">
        <v>0.47170000000000001</v>
      </c>
      <c r="BP16" s="27">
        <v>0.47170000000000001</v>
      </c>
      <c r="BQ16" s="27">
        <v>0.47170000000000001</v>
      </c>
      <c r="BR16" s="27">
        <v>0.47170000000000001</v>
      </c>
      <c r="BS16" s="27">
        <v>0.47170000000000001</v>
      </c>
      <c r="BT16" s="27">
        <v>0.47170000000000001</v>
      </c>
      <c r="BU16" s="27">
        <v>0.47170000000000001</v>
      </c>
      <c r="BV16" s="27">
        <v>0.47170000000000001</v>
      </c>
      <c r="BW16" s="27">
        <v>0.47170000000000001</v>
      </c>
      <c r="BX16" s="27">
        <v>0.47170000000000001</v>
      </c>
      <c r="BY16" s="27">
        <v>0.47170000000000001</v>
      </c>
      <c r="BZ16" s="27">
        <v>0.47170000000000001</v>
      </c>
      <c r="CA16" s="27">
        <v>0.47170000000000001</v>
      </c>
      <c r="CB16" s="27">
        <v>0.47170000000000001</v>
      </c>
      <c r="CC16" s="27">
        <v>0.47170000000000001</v>
      </c>
      <c r="CD16" s="27">
        <v>0.47170000000000001</v>
      </c>
      <c r="CE16" s="27">
        <v>0.47170000000000001</v>
      </c>
      <c r="CF16" s="27">
        <v>0.47170000000000001</v>
      </c>
      <c r="CG16" s="27">
        <v>0.47170000000000001</v>
      </c>
      <c r="CH16" s="27">
        <v>0.47170000000000001</v>
      </c>
      <c r="CI16" s="27">
        <v>0.47170000000000001</v>
      </c>
      <c r="CJ16" s="27">
        <v>0.47170000000000001</v>
      </c>
      <c r="CK16" s="27">
        <v>0.47170000000000001</v>
      </c>
      <c r="CL16" s="27">
        <v>0.47170000000000001</v>
      </c>
      <c r="CM16" s="27">
        <v>0.47170000000000001</v>
      </c>
      <c r="CN16" s="27">
        <v>0.47170000000000001</v>
      </c>
      <c r="CO16" s="27">
        <v>0.47170000000000001</v>
      </c>
      <c r="CP16" s="27">
        <v>0.47170000000000001</v>
      </c>
      <c r="CQ16" s="27">
        <v>0.47170000000000001</v>
      </c>
      <c r="CR16" s="27">
        <v>0.47170000000000001</v>
      </c>
      <c r="CS16" s="27">
        <v>0.47170000000000001</v>
      </c>
      <c r="CT16" s="27">
        <v>0.47170000000000001</v>
      </c>
      <c r="CU16" s="27">
        <v>0.47170000000000001</v>
      </c>
      <c r="CV16" s="27">
        <v>0.47170000000000001</v>
      </c>
      <c r="CW16" s="27">
        <v>0.47170000000000001</v>
      </c>
      <c r="CX16" s="27">
        <v>0.47170000000000001</v>
      </c>
      <c r="CY16" s="27">
        <v>0.47170000000000001</v>
      </c>
      <c r="CZ16" s="27">
        <v>0.47170000000000001</v>
      </c>
      <c r="DA16" s="27">
        <v>0.47170000000000001</v>
      </c>
      <c r="DB16" s="27">
        <v>0.47170000000000001</v>
      </c>
      <c r="DC16" s="27">
        <v>0.47170000000000001</v>
      </c>
      <c r="DD16" s="27">
        <v>0.47170000000000001</v>
      </c>
      <c r="DE16" s="27">
        <v>0.47170000000000001</v>
      </c>
      <c r="DF16" s="27">
        <v>0.47170000000000001</v>
      </c>
      <c r="DG16" s="27">
        <v>0.47170000000000001</v>
      </c>
      <c r="DH16" s="27">
        <v>0.47170000000000001</v>
      </c>
      <c r="DI16" s="27">
        <v>0.47170000000000001</v>
      </c>
      <c r="DJ16" s="27">
        <v>0.47170000000000001</v>
      </c>
      <c r="DK16" s="27">
        <v>0.47170000000000001</v>
      </c>
      <c r="DL16" s="27">
        <v>0.47170000000000001</v>
      </c>
      <c r="DM16" s="27">
        <v>0.47170000000000001</v>
      </c>
      <c r="DN16" s="27">
        <v>0.47170000000000001</v>
      </c>
      <c r="DO16" s="27">
        <v>0.47170000000000001</v>
      </c>
      <c r="DP16" s="27">
        <v>0.47170000000000001</v>
      </c>
      <c r="DQ16" s="27">
        <v>0.47170000000000001</v>
      </c>
      <c r="DR16" s="27">
        <v>0.47170000000000001</v>
      </c>
      <c r="DS16" s="27">
        <v>0.47170000000000001</v>
      </c>
      <c r="DT16" s="27">
        <v>0.47170000000000001</v>
      </c>
      <c r="DU16" s="27">
        <v>0.47170000000000001</v>
      </c>
      <c r="DV16" s="27">
        <v>0.47170000000000001</v>
      </c>
      <c r="DW16" s="27">
        <v>0.47170000000000001</v>
      </c>
      <c r="DX16" s="27">
        <v>0.47170000000000001</v>
      </c>
      <c r="DY16" s="27">
        <v>0.47170000000000001</v>
      </c>
      <c r="DZ16" s="27">
        <v>0.47170000000000001</v>
      </c>
      <c r="EA16" s="27">
        <v>0.47170000000000001</v>
      </c>
      <c r="EB16" s="27">
        <v>0.47170000000000001</v>
      </c>
      <c r="EC16" s="27">
        <v>0.47170000000000001</v>
      </c>
      <c r="ED16" s="27">
        <v>0.47170000000000001</v>
      </c>
      <c r="EE16" s="27">
        <v>0.47170000000000001</v>
      </c>
      <c r="EF16" s="27">
        <v>0.47170000000000001</v>
      </c>
      <c r="EG16" s="27">
        <v>0.47170000000000001</v>
      </c>
      <c r="EH16" s="27">
        <v>0.47170000000000001</v>
      </c>
      <c r="EI16" s="27">
        <v>0.47170000000000001</v>
      </c>
      <c r="EJ16" s="27">
        <v>0.47170000000000001</v>
      </c>
      <c r="EK16" s="27">
        <v>0.47170000000000001</v>
      </c>
      <c r="EL16" s="27">
        <v>0.47170000000000001</v>
      </c>
      <c r="EM16" s="27">
        <v>0.47170000000000001</v>
      </c>
      <c r="EN16" s="27">
        <v>0.47170000000000001</v>
      </c>
      <c r="EO16" s="27">
        <v>0.47170000000000001</v>
      </c>
      <c r="EP16" s="27">
        <v>0.47170000000000001</v>
      </c>
      <c r="EQ16" s="27">
        <v>0.47170000000000001</v>
      </c>
      <c r="ER16" s="27">
        <v>0.47170000000000001</v>
      </c>
      <c r="ES16" s="27">
        <v>0.47170000000000001</v>
      </c>
      <c r="ET16" s="27">
        <v>0.47170000000000001</v>
      </c>
      <c r="EU16" s="27">
        <v>0.47170000000000001</v>
      </c>
      <c r="EV16" s="27">
        <v>0.47170000000000001</v>
      </c>
      <c r="EW16" s="27">
        <v>0.47170000000000001</v>
      </c>
      <c r="EX16" s="27">
        <v>0.47170000000000001</v>
      </c>
      <c r="EY16" s="27">
        <v>0.47170000000000001</v>
      </c>
      <c r="EZ16" s="27">
        <v>0.47170000000000001</v>
      </c>
      <c r="FA16" s="27">
        <v>0.47170000000000001</v>
      </c>
      <c r="FB16" s="27">
        <v>0.47170000000000001</v>
      </c>
      <c r="FC16" s="27">
        <v>0.47170000000000001</v>
      </c>
      <c r="FD16" s="27">
        <v>0.47170000000000001</v>
      </c>
      <c r="FE16" s="27">
        <v>0.47170000000000001</v>
      </c>
      <c r="FF16" s="27">
        <v>0.47170000000000001</v>
      </c>
      <c r="FG16" s="27">
        <v>0.47170000000000001</v>
      </c>
      <c r="FH16" s="27">
        <v>0.47170000000000001</v>
      </c>
      <c r="FI16" s="27">
        <v>0.47170000000000001</v>
      </c>
      <c r="FJ16" s="27">
        <v>0.47170000000000001</v>
      </c>
      <c r="FK16" s="27">
        <v>0.47170000000000001</v>
      </c>
      <c r="FL16" s="27">
        <v>0.47170000000000001</v>
      </c>
      <c r="FM16" s="27">
        <v>0.47170000000000001</v>
      </c>
      <c r="FN16" s="27">
        <v>0.47170000000000001</v>
      </c>
      <c r="FO16" s="27">
        <v>0.47170000000000001</v>
      </c>
      <c r="FP16" s="27">
        <v>0.47170000000000001</v>
      </c>
      <c r="FQ16" s="27">
        <v>0.47170000000000001</v>
      </c>
      <c r="FR16" s="27">
        <v>0.47170000000000001</v>
      </c>
      <c r="FS16" s="27">
        <v>0.47170000000000001</v>
      </c>
      <c r="FT16" s="27">
        <v>0.47170000000000001</v>
      </c>
      <c r="FU16" s="27">
        <v>0.47170000000000001</v>
      </c>
      <c r="FV16" s="27">
        <v>0.47170000000000001</v>
      </c>
      <c r="FW16" s="27">
        <v>0.47170000000000001</v>
      </c>
      <c r="FX16" s="27">
        <v>0.47170000000000001</v>
      </c>
      <c r="FY16" s="27"/>
      <c r="FZ16" s="27">
        <f>FX16</f>
        <v>0.47170000000000001</v>
      </c>
      <c r="GA16" s="27"/>
      <c r="GB16" s="27"/>
      <c r="GC16" s="27"/>
      <c r="GD16" s="27"/>
      <c r="GE16" s="27"/>
      <c r="GF16" s="27"/>
      <c r="GG16" s="2"/>
      <c r="GH16" s="27"/>
      <c r="GI16" s="27"/>
      <c r="GJ16" s="27"/>
      <c r="GK16" s="27"/>
      <c r="GL16" s="27"/>
      <c r="GM16" s="27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35">
      <c r="A17" s="3" t="s">
        <v>434</v>
      </c>
      <c r="B17" s="12" t="s">
        <v>661</v>
      </c>
      <c r="C17" s="22">
        <v>5936.4</v>
      </c>
      <c r="D17" s="22">
        <v>28893.599999999999</v>
      </c>
      <c r="E17" s="22">
        <v>4468.8</v>
      </c>
      <c r="F17" s="22">
        <v>15351.599999999999</v>
      </c>
      <c r="G17" s="22">
        <v>850.8</v>
      </c>
      <c r="H17" s="22">
        <v>794.4</v>
      </c>
      <c r="I17" s="22">
        <v>6464.4</v>
      </c>
      <c r="J17" s="22">
        <v>1663.2</v>
      </c>
      <c r="K17" s="22">
        <v>186</v>
      </c>
      <c r="L17" s="22">
        <v>1503.6</v>
      </c>
      <c r="M17" s="22">
        <v>685.19999999999993</v>
      </c>
      <c r="N17" s="22">
        <v>36894</v>
      </c>
      <c r="O17" s="22">
        <v>9018</v>
      </c>
      <c r="P17" s="22">
        <v>188.4</v>
      </c>
      <c r="Q17" s="22">
        <v>28060.799999999999</v>
      </c>
      <c r="R17" s="22">
        <v>3002.4</v>
      </c>
      <c r="S17" s="22">
        <v>1274.3999999999999</v>
      </c>
      <c r="T17" s="22">
        <v>124.8</v>
      </c>
      <c r="U17" s="22">
        <v>37.199999999999996</v>
      </c>
      <c r="V17" s="22">
        <v>208.79999999999998</v>
      </c>
      <c r="W17" s="22">
        <v>190</v>
      </c>
      <c r="X17" s="22">
        <v>36</v>
      </c>
      <c r="Y17" s="22">
        <v>460.79999999999995</v>
      </c>
      <c r="Z17" s="22">
        <v>170.4</v>
      </c>
      <c r="AA17" s="22">
        <v>22339.200000000001</v>
      </c>
      <c r="AB17" s="22">
        <v>19311.599999999999</v>
      </c>
      <c r="AC17" s="22">
        <v>718.8</v>
      </c>
      <c r="AD17" s="22">
        <v>1010.4</v>
      </c>
      <c r="AE17" s="22">
        <v>67.2</v>
      </c>
      <c r="AF17" s="22">
        <v>141.6</v>
      </c>
      <c r="AG17" s="22">
        <v>415.2</v>
      </c>
      <c r="AH17" s="22">
        <v>710.4</v>
      </c>
      <c r="AI17" s="22">
        <v>262.8</v>
      </c>
      <c r="AJ17" s="22">
        <v>108</v>
      </c>
      <c r="AK17" s="22">
        <v>139.19999999999999</v>
      </c>
      <c r="AL17" s="22">
        <v>169.2</v>
      </c>
      <c r="AM17" s="22">
        <v>295.2</v>
      </c>
      <c r="AN17" s="22">
        <v>248.39999999999998</v>
      </c>
      <c r="AO17" s="22">
        <v>3228</v>
      </c>
      <c r="AP17" s="22">
        <v>60844.799999999996</v>
      </c>
      <c r="AQ17" s="22">
        <v>171.6</v>
      </c>
      <c r="AR17" s="22">
        <v>45588</v>
      </c>
      <c r="AS17" s="22">
        <v>4693.2</v>
      </c>
      <c r="AT17" s="22">
        <v>1702.8</v>
      </c>
      <c r="AU17" s="22">
        <v>177.6</v>
      </c>
      <c r="AV17" s="22">
        <v>230.39999999999998</v>
      </c>
      <c r="AW17" s="22">
        <v>178.79999999999998</v>
      </c>
      <c r="AX17" s="22">
        <v>61.199999999999996</v>
      </c>
      <c r="AY17" s="22">
        <v>319.2</v>
      </c>
      <c r="AZ17" s="22">
        <v>10087.199999999999</v>
      </c>
      <c r="BA17" s="22">
        <v>6768</v>
      </c>
      <c r="BB17" s="22">
        <v>6028.8</v>
      </c>
      <c r="BC17" s="22">
        <v>19404</v>
      </c>
      <c r="BD17" s="22">
        <v>2425.1999999999998</v>
      </c>
      <c r="BE17" s="22">
        <v>919.19999999999993</v>
      </c>
      <c r="BF17" s="22">
        <v>18489.599999999999</v>
      </c>
      <c r="BG17" s="22">
        <v>656.4</v>
      </c>
      <c r="BH17" s="22">
        <v>358.8</v>
      </c>
      <c r="BI17" s="22">
        <v>177.6</v>
      </c>
      <c r="BJ17" s="22">
        <v>4314</v>
      </c>
      <c r="BK17" s="22">
        <v>14372.4</v>
      </c>
      <c r="BL17" s="22">
        <v>57.599999999999994</v>
      </c>
      <c r="BM17" s="22">
        <v>207.6</v>
      </c>
      <c r="BN17" s="22">
        <v>2450.4</v>
      </c>
      <c r="BO17" s="22">
        <v>1017.5999999999999</v>
      </c>
      <c r="BP17" s="22">
        <v>153.6</v>
      </c>
      <c r="BQ17" s="22">
        <v>4099.2</v>
      </c>
      <c r="BR17" s="22">
        <v>3291.6</v>
      </c>
      <c r="BS17" s="22">
        <v>853.19999999999993</v>
      </c>
      <c r="BT17" s="22">
        <v>291.59999999999997</v>
      </c>
      <c r="BU17" s="22">
        <v>290.39999999999998</v>
      </c>
      <c r="BV17" s="22">
        <v>890.4</v>
      </c>
      <c r="BW17" s="22">
        <v>1508.3999999999999</v>
      </c>
      <c r="BX17" s="22">
        <v>45.6</v>
      </c>
      <c r="BY17" s="22">
        <v>372</v>
      </c>
      <c r="BZ17" s="22">
        <v>128.4</v>
      </c>
      <c r="CA17" s="22">
        <v>106.8</v>
      </c>
      <c r="CB17" s="22">
        <v>54669.599999999999</v>
      </c>
      <c r="CC17" s="22">
        <v>139.19999999999999</v>
      </c>
      <c r="CD17" s="22">
        <v>122.39999999999999</v>
      </c>
      <c r="CE17" s="22">
        <v>96</v>
      </c>
      <c r="CF17" s="22">
        <v>99.6</v>
      </c>
      <c r="CG17" s="22">
        <v>148.79999999999998</v>
      </c>
      <c r="CH17" s="22">
        <v>66</v>
      </c>
      <c r="CI17" s="22">
        <v>511.2</v>
      </c>
      <c r="CJ17" s="22">
        <v>643.19999999999993</v>
      </c>
      <c r="CK17" s="22">
        <v>4425.5999999999995</v>
      </c>
      <c r="CL17" s="22">
        <v>985.19999999999993</v>
      </c>
      <c r="CM17" s="22">
        <v>456</v>
      </c>
      <c r="CN17" s="22">
        <v>23926.799999999999</v>
      </c>
      <c r="CO17" s="22">
        <v>10768.8</v>
      </c>
      <c r="CP17" s="22">
        <v>679.19999999999993</v>
      </c>
      <c r="CQ17" s="22">
        <v>577.19999999999993</v>
      </c>
      <c r="CR17" s="22">
        <v>177.6</v>
      </c>
      <c r="CS17" s="22">
        <v>240</v>
      </c>
      <c r="CT17" s="22">
        <v>80.399999999999991</v>
      </c>
      <c r="CU17" s="22">
        <v>340.8</v>
      </c>
      <c r="CV17" s="22">
        <v>14.399999999999999</v>
      </c>
      <c r="CW17" s="22">
        <v>150</v>
      </c>
      <c r="CX17" s="22">
        <v>315.59999999999997</v>
      </c>
      <c r="CY17" s="22">
        <v>26.4</v>
      </c>
      <c r="CZ17" s="22">
        <v>1434</v>
      </c>
      <c r="DA17" s="22">
        <v>154.79999999999998</v>
      </c>
      <c r="DB17" s="22">
        <v>228</v>
      </c>
      <c r="DC17" s="22">
        <v>115.19999999999999</v>
      </c>
      <c r="DD17" s="22">
        <v>126</v>
      </c>
      <c r="DE17" s="22">
        <v>177.6</v>
      </c>
      <c r="DF17" s="22">
        <v>15525.599999999999</v>
      </c>
      <c r="DG17" s="22">
        <v>56.4</v>
      </c>
      <c r="DH17" s="22">
        <v>1485.6</v>
      </c>
      <c r="DI17" s="22">
        <v>1899.6</v>
      </c>
      <c r="DJ17" s="22">
        <v>543.6</v>
      </c>
      <c r="DK17" s="22">
        <v>338.4</v>
      </c>
      <c r="DL17" s="22">
        <v>4126.8</v>
      </c>
      <c r="DM17" s="22">
        <v>174</v>
      </c>
      <c r="DN17" s="22">
        <v>985.19999999999993</v>
      </c>
      <c r="DO17" s="22">
        <v>2394</v>
      </c>
      <c r="DP17" s="22">
        <v>163.19999999999999</v>
      </c>
      <c r="DQ17" s="22">
        <v>570</v>
      </c>
      <c r="DR17" s="22">
        <v>1002</v>
      </c>
      <c r="DS17" s="22">
        <v>495.59999999999997</v>
      </c>
      <c r="DT17" s="22">
        <v>106.8</v>
      </c>
      <c r="DU17" s="22">
        <v>266.39999999999998</v>
      </c>
      <c r="DV17" s="22">
        <v>160.79999999999998</v>
      </c>
      <c r="DW17" s="22">
        <v>235.2</v>
      </c>
      <c r="DX17" s="22">
        <v>136.79999999999998</v>
      </c>
      <c r="DY17" s="22">
        <v>223.2</v>
      </c>
      <c r="DZ17" s="22">
        <v>536.4</v>
      </c>
      <c r="EA17" s="22">
        <v>430.8</v>
      </c>
      <c r="EB17" s="22">
        <v>394.8</v>
      </c>
      <c r="EC17" s="22">
        <v>222</v>
      </c>
      <c r="ED17" s="22">
        <v>1160.3999999999999</v>
      </c>
      <c r="EE17" s="22">
        <v>122.39999999999999</v>
      </c>
      <c r="EF17" s="22">
        <v>1033.2</v>
      </c>
      <c r="EG17" s="22">
        <v>186</v>
      </c>
      <c r="EH17" s="22">
        <v>198</v>
      </c>
      <c r="EI17" s="22">
        <v>10844.4</v>
      </c>
      <c r="EJ17" s="22">
        <v>7365.5999999999995</v>
      </c>
      <c r="EK17" s="22">
        <v>490.79999999999995</v>
      </c>
      <c r="EL17" s="22">
        <v>357.59999999999997</v>
      </c>
      <c r="EM17" s="22">
        <v>310.8</v>
      </c>
      <c r="EN17" s="22">
        <v>699.6</v>
      </c>
      <c r="EO17" s="22">
        <v>244.79999999999998</v>
      </c>
      <c r="EP17" s="22">
        <v>316.8</v>
      </c>
      <c r="EQ17" s="22">
        <v>1966.8</v>
      </c>
      <c r="ER17" s="22">
        <v>212.4</v>
      </c>
      <c r="ES17" s="22">
        <v>134.4</v>
      </c>
      <c r="ET17" s="22">
        <v>158.4</v>
      </c>
      <c r="EU17" s="22">
        <v>408</v>
      </c>
      <c r="EV17" s="22">
        <v>60</v>
      </c>
      <c r="EW17" s="22">
        <v>604.79999999999995</v>
      </c>
      <c r="EX17" s="22">
        <v>140.4</v>
      </c>
      <c r="EY17" s="22">
        <v>393.59999999999997</v>
      </c>
      <c r="EZ17" s="22">
        <v>99.6</v>
      </c>
      <c r="FA17" s="22">
        <v>2515.1999999999998</v>
      </c>
      <c r="FB17" s="22">
        <v>220.79999999999998</v>
      </c>
      <c r="FC17" s="22">
        <v>1204.8</v>
      </c>
      <c r="FD17" s="22">
        <v>306</v>
      </c>
      <c r="FE17" s="22">
        <v>56.4</v>
      </c>
      <c r="FF17" s="22">
        <v>146.4</v>
      </c>
      <c r="FG17" s="22">
        <v>92.399999999999991</v>
      </c>
      <c r="FH17" s="22">
        <v>57.599999999999994</v>
      </c>
      <c r="FI17" s="22">
        <v>1282.8</v>
      </c>
      <c r="FJ17" s="22">
        <v>1510.8</v>
      </c>
      <c r="FK17" s="22">
        <v>1927.1999999999998</v>
      </c>
      <c r="FL17" s="22">
        <v>5967.5999999999995</v>
      </c>
      <c r="FM17" s="22">
        <v>2769.6</v>
      </c>
      <c r="FN17" s="22">
        <v>15997.199999999999</v>
      </c>
      <c r="FO17" s="22">
        <v>782.4</v>
      </c>
      <c r="FP17" s="22">
        <v>1665.6</v>
      </c>
      <c r="FQ17" s="22">
        <v>739.19999999999993</v>
      </c>
      <c r="FR17" s="22">
        <v>116.39999999999999</v>
      </c>
      <c r="FS17" s="22">
        <v>141.6</v>
      </c>
      <c r="FT17" s="22">
        <v>48</v>
      </c>
      <c r="FU17" s="22">
        <v>598.79999999999995</v>
      </c>
      <c r="FV17" s="22">
        <v>510</v>
      </c>
      <c r="FW17" s="22">
        <v>120</v>
      </c>
      <c r="FX17" s="22">
        <v>50.4</v>
      </c>
      <c r="FY17" s="22"/>
      <c r="FZ17" s="12">
        <f>SUM(C17:FX17)</f>
        <v>610067.20000000042</v>
      </c>
      <c r="GA17" s="12"/>
      <c r="GB17" s="12"/>
      <c r="GC17" s="12"/>
      <c r="GD17" s="12"/>
      <c r="GE17" s="12"/>
      <c r="GF17" s="12"/>
      <c r="GG17" s="2"/>
      <c r="GH17" s="12"/>
      <c r="GI17" s="12"/>
      <c r="GJ17" s="12"/>
      <c r="GK17" s="12"/>
      <c r="GL17" s="12"/>
      <c r="GM17" s="12"/>
    </row>
    <row r="18" spans="1:256" s="4" customFormat="1" x14ac:dyDescent="0.35">
      <c r="A18" s="3" t="s">
        <v>435</v>
      </c>
      <c r="B18" s="12" t="s">
        <v>662</v>
      </c>
      <c r="C18" s="28">
        <v>6610.5</v>
      </c>
      <c r="D18" s="24">
        <v>36739.800000000003</v>
      </c>
      <c r="E18" s="24">
        <v>5281.6</v>
      </c>
      <c r="F18" s="24">
        <v>23930.3</v>
      </c>
      <c r="G18" s="24">
        <v>1530.6</v>
      </c>
      <c r="H18" s="24">
        <v>1126</v>
      </c>
      <c r="I18" s="24">
        <v>7241.7</v>
      </c>
      <c r="J18" s="24">
        <v>1991.8</v>
      </c>
      <c r="K18" s="24">
        <v>273.5</v>
      </c>
      <c r="L18" s="24">
        <v>2085</v>
      </c>
      <c r="M18" s="24">
        <v>884.2</v>
      </c>
      <c r="N18" s="24">
        <v>49035.9</v>
      </c>
      <c r="O18" s="24">
        <v>12728</v>
      </c>
      <c r="P18" s="24">
        <v>356.9</v>
      </c>
      <c r="Q18" s="24">
        <v>38579.9</v>
      </c>
      <c r="R18" s="24">
        <v>6374.6</v>
      </c>
      <c r="S18" s="24">
        <v>1507.8</v>
      </c>
      <c r="T18" s="24">
        <v>164</v>
      </c>
      <c r="U18" s="24">
        <v>49</v>
      </c>
      <c r="V18" s="24">
        <v>249.5</v>
      </c>
      <c r="W18" s="24">
        <v>361</v>
      </c>
      <c r="X18" s="24">
        <v>30</v>
      </c>
      <c r="Y18" s="24">
        <v>929.6</v>
      </c>
      <c r="Z18" s="24">
        <v>220</v>
      </c>
      <c r="AA18" s="24">
        <v>30975.8</v>
      </c>
      <c r="AB18" s="24">
        <v>26936.400000000001</v>
      </c>
      <c r="AC18" s="24">
        <v>910</v>
      </c>
      <c r="AD18" s="24">
        <v>1416.6</v>
      </c>
      <c r="AE18" s="24">
        <v>92</v>
      </c>
      <c r="AF18" s="24">
        <v>179.5</v>
      </c>
      <c r="AG18" s="24">
        <v>575</v>
      </c>
      <c r="AH18" s="24">
        <v>925</v>
      </c>
      <c r="AI18" s="24">
        <v>411.3</v>
      </c>
      <c r="AJ18" s="24">
        <v>170</v>
      </c>
      <c r="AK18" s="24">
        <v>155</v>
      </c>
      <c r="AL18" s="24">
        <v>280.89999999999998</v>
      </c>
      <c r="AM18" s="24">
        <v>338</v>
      </c>
      <c r="AN18" s="24">
        <v>288.8</v>
      </c>
      <c r="AO18" s="24">
        <v>4147.3999999999996</v>
      </c>
      <c r="AP18" s="24">
        <v>81382.5</v>
      </c>
      <c r="AQ18" s="24">
        <v>230</v>
      </c>
      <c r="AR18" s="24">
        <v>61674.1</v>
      </c>
      <c r="AS18" s="24">
        <v>6382.4</v>
      </c>
      <c r="AT18" s="24">
        <v>3629</v>
      </c>
      <c r="AU18" s="24">
        <v>312.3</v>
      </c>
      <c r="AV18" s="24">
        <v>299</v>
      </c>
      <c r="AW18" s="24">
        <v>256.5</v>
      </c>
      <c r="AX18" s="24">
        <v>60</v>
      </c>
      <c r="AY18" s="24">
        <v>431</v>
      </c>
      <c r="AZ18" s="24">
        <v>12043.5</v>
      </c>
      <c r="BA18" s="24">
        <v>9001.7999999999993</v>
      </c>
      <c r="BB18" s="24">
        <v>7079.8</v>
      </c>
      <c r="BC18" s="24">
        <v>25769.7</v>
      </c>
      <c r="BD18" s="24">
        <v>3653.5</v>
      </c>
      <c r="BE18" s="24">
        <v>1180.5</v>
      </c>
      <c r="BF18" s="24">
        <v>26380.799999999999</v>
      </c>
      <c r="BG18" s="24">
        <v>884.5</v>
      </c>
      <c r="BH18" s="24">
        <v>587.29999999999995</v>
      </c>
      <c r="BI18" s="24">
        <v>247</v>
      </c>
      <c r="BJ18" s="24">
        <v>6380.8</v>
      </c>
      <c r="BK18" s="24">
        <v>25977.1</v>
      </c>
      <c r="BL18" s="24">
        <v>80.2</v>
      </c>
      <c r="BM18" s="24">
        <v>433.9</v>
      </c>
      <c r="BN18" s="24">
        <v>3041</v>
      </c>
      <c r="BO18" s="24">
        <v>1230</v>
      </c>
      <c r="BP18" s="24">
        <v>149</v>
      </c>
      <c r="BQ18" s="24">
        <v>5892.9</v>
      </c>
      <c r="BR18" s="24">
        <v>4496.5</v>
      </c>
      <c r="BS18" s="24">
        <v>1088.5999999999999</v>
      </c>
      <c r="BT18" s="24">
        <v>368</v>
      </c>
      <c r="BU18" s="24">
        <v>425.5</v>
      </c>
      <c r="BV18" s="24">
        <v>1228</v>
      </c>
      <c r="BW18" s="24">
        <v>1988.5</v>
      </c>
      <c r="BX18" s="24">
        <v>69</v>
      </c>
      <c r="BY18" s="24">
        <v>437.5</v>
      </c>
      <c r="BZ18" s="24">
        <v>198</v>
      </c>
      <c r="CA18" s="24">
        <v>139.5</v>
      </c>
      <c r="CB18" s="24">
        <v>72048.3</v>
      </c>
      <c r="CC18" s="24">
        <v>190</v>
      </c>
      <c r="CD18" s="24">
        <v>378.4</v>
      </c>
      <c r="CE18" s="24">
        <v>150</v>
      </c>
      <c r="CF18" s="24">
        <v>108</v>
      </c>
      <c r="CG18" s="24">
        <v>193.5</v>
      </c>
      <c r="CH18" s="24">
        <v>96.5</v>
      </c>
      <c r="CI18" s="24">
        <v>697</v>
      </c>
      <c r="CJ18" s="24">
        <v>821</v>
      </c>
      <c r="CK18" s="24">
        <v>5674.4</v>
      </c>
      <c r="CL18" s="24">
        <v>1209.9000000000001</v>
      </c>
      <c r="CM18" s="24">
        <v>658.4</v>
      </c>
      <c r="CN18" s="24">
        <v>33753</v>
      </c>
      <c r="CO18" s="24">
        <v>14231.8</v>
      </c>
      <c r="CP18" s="24">
        <v>939.6</v>
      </c>
      <c r="CQ18" s="24">
        <v>731</v>
      </c>
      <c r="CR18" s="24">
        <v>231.5</v>
      </c>
      <c r="CS18" s="24">
        <v>266</v>
      </c>
      <c r="CT18" s="24">
        <v>106</v>
      </c>
      <c r="CU18" s="24">
        <v>405.1</v>
      </c>
      <c r="CV18" s="24">
        <v>25.5</v>
      </c>
      <c r="CW18" s="24">
        <v>208</v>
      </c>
      <c r="CX18" s="24">
        <v>457.1</v>
      </c>
      <c r="CY18" s="24">
        <v>35.1</v>
      </c>
      <c r="CZ18" s="24">
        <v>1721</v>
      </c>
      <c r="DA18" s="24">
        <v>192</v>
      </c>
      <c r="DB18" s="24">
        <v>316.5</v>
      </c>
      <c r="DC18" s="24">
        <v>188</v>
      </c>
      <c r="DD18" s="24">
        <v>159.5</v>
      </c>
      <c r="DE18" s="24">
        <v>311</v>
      </c>
      <c r="DF18" s="24">
        <v>19511.7</v>
      </c>
      <c r="DG18" s="24">
        <v>114</v>
      </c>
      <c r="DH18" s="24">
        <v>1762</v>
      </c>
      <c r="DI18" s="24">
        <v>2405.1999999999998</v>
      </c>
      <c r="DJ18" s="24">
        <v>646.79999999999995</v>
      </c>
      <c r="DK18" s="24">
        <v>515.5</v>
      </c>
      <c r="DL18" s="24">
        <v>5728</v>
      </c>
      <c r="DM18" s="24">
        <v>225</v>
      </c>
      <c r="DN18" s="24">
        <v>1347.6</v>
      </c>
      <c r="DO18" s="24">
        <v>3257</v>
      </c>
      <c r="DP18" s="24">
        <v>191</v>
      </c>
      <c r="DQ18" s="24">
        <v>842.6</v>
      </c>
      <c r="DR18" s="24">
        <v>1293.5</v>
      </c>
      <c r="DS18" s="24">
        <v>574</v>
      </c>
      <c r="DT18" s="24">
        <v>171.5</v>
      </c>
      <c r="DU18" s="24">
        <v>360</v>
      </c>
      <c r="DV18" s="24">
        <v>216.5</v>
      </c>
      <c r="DW18" s="24">
        <v>297</v>
      </c>
      <c r="DX18" s="24">
        <v>147</v>
      </c>
      <c r="DY18" s="24">
        <v>289.5</v>
      </c>
      <c r="DZ18" s="24">
        <v>694</v>
      </c>
      <c r="EA18" s="24">
        <v>521.5</v>
      </c>
      <c r="EB18" s="24">
        <v>529</v>
      </c>
      <c r="EC18" s="24">
        <v>275</v>
      </c>
      <c r="ED18" s="24">
        <v>1516</v>
      </c>
      <c r="EE18" s="24">
        <v>184</v>
      </c>
      <c r="EF18" s="24">
        <v>1336</v>
      </c>
      <c r="EG18" s="24">
        <v>238</v>
      </c>
      <c r="EH18" s="24">
        <v>237.5</v>
      </c>
      <c r="EI18" s="24">
        <v>13416.8</v>
      </c>
      <c r="EJ18" s="24">
        <v>10220.700000000001</v>
      </c>
      <c r="EK18" s="24">
        <v>676</v>
      </c>
      <c r="EL18" s="24">
        <v>485</v>
      </c>
      <c r="EM18" s="24">
        <v>355.2</v>
      </c>
      <c r="EN18" s="24">
        <v>935.1</v>
      </c>
      <c r="EO18" s="24">
        <v>283</v>
      </c>
      <c r="EP18" s="24">
        <v>420.5</v>
      </c>
      <c r="EQ18" s="24">
        <v>2559.1999999999998</v>
      </c>
      <c r="ER18" s="24">
        <v>322.5</v>
      </c>
      <c r="ES18" s="24">
        <v>225.9</v>
      </c>
      <c r="ET18" s="24">
        <v>184</v>
      </c>
      <c r="EU18" s="24">
        <v>558</v>
      </c>
      <c r="EV18" s="24">
        <v>78.5</v>
      </c>
      <c r="EW18" s="24">
        <v>716.5</v>
      </c>
      <c r="EX18" s="24">
        <v>168</v>
      </c>
      <c r="EY18" s="24">
        <v>774.6</v>
      </c>
      <c r="EZ18" s="24">
        <v>119</v>
      </c>
      <c r="FA18" s="24">
        <v>3395</v>
      </c>
      <c r="FB18" s="24">
        <v>282</v>
      </c>
      <c r="FC18" s="24">
        <v>1719.9</v>
      </c>
      <c r="FD18" s="24">
        <v>409</v>
      </c>
      <c r="FE18" s="24">
        <v>78</v>
      </c>
      <c r="FF18" s="24">
        <v>201</v>
      </c>
      <c r="FG18" s="24">
        <v>123</v>
      </c>
      <c r="FH18" s="24">
        <v>72</v>
      </c>
      <c r="FI18" s="24">
        <v>1638.4</v>
      </c>
      <c r="FJ18" s="24">
        <v>2038.8</v>
      </c>
      <c r="FK18" s="24">
        <v>2586.9</v>
      </c>
      <c r="FL18" s="24">
        <v>8410.5</v>
      </c>
      <c r="FM18" s="24">
        <v>3922.9</v>
      </c>
      <c r="FN18" s="24">
        <v>22395.7</v>
      </c>
      <c r="FO18" s="24">
        <v>1068</v>
      </c>
      <c r="FP18" s="24">
        <v>2284.9</v>
      </c>
      <c r="FQ18" s="24">
        <v>999.6</v>
      </c>
      <c r="FR18" s="24">
        <v>160.9</v>
      </c>
      <c r="FS18" s="24">
        <v>157</v>
      </c>
      <c r="FT18" s="24">
        <v>60</v>
      </c>
      <c r="FU18" s="24">
        <v>782.5</v>
      </c>
      <c r="FV18" s="24">
        <v>807.2</v>
      </c>
      <c r="FW18" s="24">
        <v>138</v>
      </c>
      <c r="FX18" s="24">
        <v>55.5</v>
      </c>
      <c r="FY18" s="12"/>
      <c r="FZ18" s="12">
        <f>SUM(C18:FX18)</f>
        <v>829406.79999999981</v>
      </c>
      <c r="GA18" s="12"/>
      <c r="GB18" s="12"/>
      <c r="GC18" s="12"/>
      <c r="GD18" s="12"/>
      <c r="GE18" s="29"/>
      <c r="GF18" s="29"/>
      <c r="GG18" s="2"/>
      <c r="GH18" s="29"/>
      <c r="GI18" s="29"/>
      <c r="GJ18" s="29"/>
      <c r="GK18" s="29"/>
      <c r="GL18" s="29"/>
      <c r="GM18" s="29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35">
      <c r="A19" s="23" t="s">
        <v>436</v>
      </c>
      <c r="B19" s="2" t="s">
        <v>663</v>
      </c>
      <c r="C19" s="12">
        <v>0</v>
      </c>
      <c r="D19" s="12">
        <v>3803</v>
      </c>
      <c r="E19" s="12">
        <v>0</v>
      </c>
      <c r="F19" s="12">
        <v>4274</v>
      </c>
      <c r="G19" s="12">
        <v>365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1192</v>
      </c>
      <c r="O19" s="12">
        <v>942</v>
      </c>
      <c r="P19" s="12">
        <v>0</v>
      </c>
      <c r="Q19" s="12">
        <v>6439</v>
      </c>
      <c r="R19" s="12">
        <v>0</v>
      </c>
      <c r="S19" s="12">
        <v>106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3221.5</v>
      </c>
      <c r="AB19" s="12">
        <v>2373</v>
      </c>
      <c r="AC19" s="12">
        <v>0</v>
      </c>
      <c r="AD19" s="12">
        <v>0</v>
      </c>
      <c r="AE19" s="12">
        <v>0</v>
      </c>
      <c r="AF19" s="12">
        <v>0</v>
      </c>
      <c r="AG19" s="12">
        <v>75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352</v>
      </c>
      <c r="AP19" s="12">
        <v>19675</v>
      </c>
      <c r="AQ19" s="12">
        <v>0</v>
      </c>
      <c r="AR19" s="12">
        <v>15311.5</v>
      </c>
      <c r="AS19" s="12">
        <v>360</v>
      </c>
      <c r="AT19" s="12">
        <v>463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4132.5</v>
      </c>
      <c r="BA19" s="12">
        <v>104</v>
      </c>
      <c r="BB19" s="12">
        <v>0</v>
      </c>
      <c r="BC19" s="12">
        <v>1547.5</v>
      </c>
      <c r="BD19" s="12">
        <v>0</v>
      </c>
      <c r="BE19" s="12">
        <v>0</v>
      </c>
      <c r="BF19" s="12">
        <v>4018</v>
      </c>
      <c r="BG19" s="12">
        <v>0</v>
      </c>
      <c r="BH19" s="12">
        <v>0</v>
      </c>
      <c r="BI19" s="12">
        <v>0</v>
      </c>
      <c r="BJ19" s="12">
        <v>1101</v>
      </c>
      <c r="BK19" s="12">
        <v>11716.5</v>
      </c>
      <c r="BL19" s="12">
        <v>0</v>
      </c>
      <c r="BM19" s="12">
        <v>0</v>
      </c>
      <c r="BN19" s="12">
        <v>245</v>
      </c>
      <c r="BO19" s="12">
        <v>0</v>
      </c>
      <c r="BP19" s="12">
        <v>0</v>
      </c>
      <c r="BQ19" s="12">
        <v>524.5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44</v>
      </c>
      <c r="BX19" s="12">
        <v>0</v>
      </c>
      <c r="BY19" s="12">
        <v>77</v>
      </c>
      <c r="BZ19" s="12">
        <v>0</v>
      </c>
      <c r="CA19" s="12">
        <v>0</v>
      </c>
      <c r="CB19" s="12">
        <v>7808.5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169</v>
      </c>
      <c r="CL19" s="12">
        <v>0</v>
      </c>
      <c r="CM19" s="12">
        <v>0</v>
      </c>
      <c r="CN19" s="12">
        <v>2795.5</v>
      </c>
      <c r="CO19" s="12">
        <v>1989.5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1075.5</v>
      </c>
      <c r="DG19" s="12">
        <v>0</v>
      </c>
      <c r="DH19" s="12">
        <v>0</v>
      </c>
      <c r="DI19" s="12">
        <v>403</v>
      </c>
      <c r="DJ19" s="12">
        <v>0</v>
      </c>
      <c r="DK19" s="12">
        <v>0</v>
      </c>
      <c r="DL19" s="12">
        <v>173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145</v>
      </c>
      <c r="EB19" s="12">
        <v>0</v>
      </c>
      <c r="EC19" s="12">
        <v>0</v>
      </c>
      <c r="ED19" s="12">
        <v>137</v>
      </c>
      <c r="EE19" s="12">
        <v>0</v>
      </c>
      <c r="EF19" s="12">
        <v>135</v>
      </c>
      <c r="EG19" s="12">
        <v>0</v>
      </c>
      <c r="EH19" s="12">
        <v>0</v>
      </c>
      <c r="EI19" s="12">
        <v>1635</v>
      </c>
      <c r="EJ19" s="12">
        <v>1670</v>
      </c>
      <c r="EK19" s="12">
        <v>0</v>
      </c>
      <c r="EL19" s="12">
        <v>0</v>
      </c>
      <c r="EM19" s="12">
        <v>0</v>
      </c>
      <c r="EN19" s="12">
        <v>0</v>
      </c>
      <c r="EO19" s="12">
        <v>0</v>
      </c>
      <c r="EP19" s="12">
        <v>0</v>
      </c>
      <c r="EQ19" s="12">
        <v>83</v>
      </c>
      <c r="ER19" s="12">
        <v>0</v>
      </c>
      <c r="ES19" s="12">
        <v>0</v>
      </c>
      <c r="ET19" s="12">
        <v>87</v>
      </c>
      <c r="EU19" s="12">
        <v>0</v>
      </c>
      <c r="EV19" s="12">
        <v>0</v>
      </c>
      <c r="EW19" s="12">
        <v>0</v>
      </c>
      <c r="EX19" s="12">
        <v>0</v>
      </c>
      <c r="EY19" s="12">
        <v>0</v>
      </c>
      <c r="EZ19" s="12">
        <v>0</v>
      </c>
      <c r="FA19" s="12">
        <v>0</v>
      </c>
      <c r="FB19" s="12">
        <v>0</v>
      </c>
      <c r="FC19" s="12">
        <v>398.5</v>
      </c>
      <c r="FD19" s="12">
        <v>0</v>
      </c>
      <c r="FE19" s="12">
        <v>0</v>
      </c>
      <c r="FF19" s="12">
        <v>0</v>
      </c>
      <c r="FG19" s="12">
        <v>0</v>
      </c>
      <c r="FH19" s="12">
        <v>0</v>
      </c>
      <c r="FI19" s="12">
        <v>0</v>
      </c>
      <c r="FJ19" s="12">
        <v>0</v>
      </c>
      <c r="FK19" s="12">
        <v>180</v>
      </c>
      <c r="FL19" s="12">
        <v>1941</v>
      </c>
      <c r="FM19" s="12">
        <v>561</v>
      </c>
      <c r="FN19" s="12">
        <v>4904</v>
      </c>
      <c r="FO19" s="12">
        <v>0</v>
      </c>
      <c r="FP19" s="12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/>
      <c r="FZ19" s="12">
        <f>SUM(C19:FY19)</f>
        <v>108752.5</v>
      </c>
      <c r="GA19" s="12"/>
      <c r="GB19" s="12"/>
      <c r="GC19" s="12"/>
      <c r="GD19" s="12"/>
      <c r="GE19" s="12"/>
      <c r="GF19" s="12"/>
      <c r="GG19" s="2"/>
      <c r="GH19" s="2"/>
      <c r="GI19" s="2"/>
      <c r="GJ19" s="2"/>
      <c r="GK19" s="2"/>
      <c r="GL19" s="2"/>
      <c r="GM19" s="2"/>
    </row>
    <row r="20" spans="1:256" x14ac:dyDescent="0.35">
      <c r="A20" s="23" t="s">
        <v>437</v>
      </c>
      <c r="B20" s="2" t="s">
        <v>679</v>
      </c>
      <c r="C20" s="24">
        <v>6557.7</v>
      </c>
      <c r="D20" s="24">
        <v>40256.300000000003</v>
      </c>
      <c r="E20" s="24">
        <v>6110.9</v>
      </c>
      <c r="F20" s="24">
        <v>23143</v>
      </c>
      <c r="G20" s="24">
        <v>1315</v>
      </c>
      <c r="H20" s="24">
        <v>1141</v>
      </c>
      <c r="I20" s="24">
        <v>8657.6</v>
      </c>
      <c r="J20" s="24">
        <v>2171.3000000000002</v>
      </c>
      <c r="K20" s="24">
        <v>257.7</v>
      </c>
      <c r="L20" s="24">
        <v>2250</v>
      </c>
      <c r="M20" s="24">
        <v>1068.3</v>
      </c>
      <c r="N20" s="24">
        <v>51743.3</v>
      </c>
      <c r="O20" s="24">
        <v>13527.5</v>
      </c>
      <c r="P20" s="24">
        <v>312</v>
      </c>
      <c r="Q20" s="24">
        <v>37594.300000000003</v>
      </c>
      <c r="R20" s="24">
        <v>5341.8</v>
      </c>
      <c r="S20" s="24">
        <v>1647.3</v>
      </c>
      <c r="T20" s="24">
        <v>161.30000000000001</v>
      </c>
      <c r="U20" s="24">
        <v>52.5</v>
      </c>
      <c r="V20" s="24">
        <v>264.89999999999998</v>
      </c>
      <c r="W20" s="24">
        <v>132.6</v>
      </c>
      <c r="X20" s="24">
        <v>50</v>
      </c>
      <c r="Y20" s="24">
        <v>780</v>
      </c>
      <c r="Z20" s="24">
        <v>223.8</v>
      </c>
      <c r="AA20" s="24">
        <v>31156.7</v>
      </c>
      <c r="AB20" s="24">
        <v>27908.6</v>
      </c>
      <c r="AC20" s="24">
        <v>947.9</v>
      </c>
      <c r="AD20" s="24">
        <v>1375.2</v>
      </c>
      <c r="AE20" s="24">
        <v>94.4</v>
      </c>
      <c r="AF20" s="24">
        <v>177</v>
      </c>
      <c r="AG20" s="24">
        <v>634</v>
      </c>
      <c r="AH20" s="24">
        <v>1006.6</v>
      </c>
      <c r="AI20" s="24">
        <v>366</v>
      </c>
      <c r="AJ20" s="24">
        <v>151.5</v>
      </c>
      <c r="AK20" s="24">
        <v>180.1</v>
      </c>
      <c r="AL20" s="24">
        <v>272</v>
      </c>
      <c r="AM20" s="24">
        <v>388.3</v>
      </c>
      <c r="AN20" s="24">
        <v>331</v>
      </c>
      <c r="AO20" s="24">
        <v>4492.5</v>
      </c>
      <c r="AP20" s="24">
        <v>84690.1</v>
      </c>
      <c r="AQ20" s="24">
        <v>248</v>
      </c>
      <c r="AR20" s="24">
        <v>64293.32</v>
      </c>
      <c r="AS20" s="24">
        <v>6713.3</v>
      </c>
      <c r="AT20" s="24">
        <v>2386.1</v>
      </c>
      <c r="AU20" s="24">
        <v>281</v>
      </c>
      <c r="AV20" s="24">
        <v>333</v>
      </c>
      <c r="AW20" s="24">
        <v>250.8</v>
      </c>
      <c r="AX20" s="24">
        <v>70.2</v>
      </c>
      <c r="AY20" s="24">
        <v>430</v>
      </c>
      <c r="AZ20" s="24">
        <v>12624.1</v>
      </c>
      <c r="BA20" s="24">
        <v>9335.2999999999993</v>
      </c>
      <c r="BB20" s="24">
        <v>7852.9</v>
      </c>
      <c r="BC20" s="24">
        <v>26041.1</v>
      </c>
      <c r="BD20" s="24">
        <v>3616</v>
      </c>
      <c r="BE20" s="24">
        <v>1312.9</v>
      </c>
      <c r="BF20" s="24">
        <v>25681.9</v>
      </c>
      <c r="BG20" s="24">
        <v>936.9</v>
      </c>
      <c r="BH20" s="24">
        <v>616</v>
      </c>
      <c r="BI20" s="24">
        <v>270.5</v>
      </c>
      <c r="BJ20" s="24">
        <v>6327.2</v>
      </c>
      <c r="BK20" s="24">
        <v>29321.1</v>
      </c>
      <c r="BL20" s="24">
        <v>128.19999999999999</v>
      </c>
      <c r="BM20" s="24">
        <v>317</v>
      </c>
      <c r="BN20" s="24">
        <v>3328.2</v>
      </c>
      <c r="BO20" s="24">
        <v>1310.9</v>
      </c>
      <c r="BP20" s="24">
        <v>184.4</v>
      </c>
      <c r="BQ20" s="24">
        <v>5940.9</v>
      </c>
      <c r="BR20" s="24">
        <v>4536</v>
      </c>
      <c r="BS20" s="24">
        <v>1135.5</v>
      </c>
      <c r="BT20" s="24">
        <v>406.1</v>
      </c>
      <c r="BU20" s="24">
        <v>403.1</v>
      </c>
      <c r="BV20" s="24">
        <v>1251.2</v>
      </c>
      <c r="BW20" s="24">
        <v>1999.1</v>
      </c>
      <c r="BX20" s="24">
        <v>78</v>
      </c>
      <c r="BY20" s="24">
        <v>474.2</v>
      </c>
      <c r="BZ20" s="24">
        <v>217.3</v>
      </c>
      <c r="CA20" s="24">
        <v>164.9</v>
      </c>
      <c r="CB20" s="24">
        <v>76705.600000000006</v>
      </c>
      <c r="CC20" s="24">
        <v>191</v>
      </c>
      <c r="CD20" s="24">
        <v>231.1</v>
      </c>
      <c r="CE20" s="24">
        <v>153.6</v>
      </c>
      <c r="CF20" s="24">
        <v>127.7</v>
      </c>
      <c r="CG20" s="24">
        <v>202.6</v>
      </c>
      <c r="CH20" s="24">
        <v>107</v>
      </c>
      <c r="CI20" s="24">
        <v>709</v>
      </c>
      <c r="CJ20" s="24">
        <v>930</v>
      </c>
      <c r="CK20" s="24">
        <v>5917.7</v>
      </c>
      <c r="CL20" s="24">
        <v>1320.7</v>
      </c>
      <c r="CM20" s="24">
        <v>744.7</v>
      </c>
      <c r="CN20" s="24">
        <v>32727.200000000001</v>
      </c>
      <c r="CO20" s="24">
        <v>14792.3</v>
      </c>
      <c r="CP20" s="24">
        <v>1013.4</v>
      </c>
      <c r="CQ20" s="24">
        <v>815.5</v>
      </c>
      <c r="CR20" s="24">
        <v>242</v>
      </c>
      <c r="CS20" s="24">
        <v>320.60000000000002</v>
      </c>
      <c r="CT20" s="24">
        <v>105.8</v>
      </c>
      <c r="CU20" s="24">
        <v>448.3</v>
      </c>
      <c r="CV20" s="24">
        <v>50</v>
      </c>
      <c r="CW20" s="24">
        <v>193</v>
      </c>
      <c r="CX20" s="24">
        <v>465.3</v>
      </c>
      <c r="CY20" s="24">
        <v>50</v>
      </c>
      <c r="CZ20" s="24">
        <v>1925.3</v>
      </c>
      <c r="DA20" s="24">
        <v>201.1</v>
      </c>
      <c r="DB20" s="24">
        <v>316</v>
      </c>
      <c r="DC20" s="24">
        <v>173</v>
      </c>
      <c r="DD20" s="24">
        <v>151.80000000000001</v>
      </c>
      <c r="DE20" s="24">
        <v>317.7</v>
      </c>
      <c r="DF20" s="24">
        <v>21637.599999999999</v>
      </c>
      <c r="DG20" s="24">
        <v>88</v>
      </c>
      <c r="DH20" s="24">
        <v>1947.5</v>
      </c>
      <c r="DI20" s="24">
        <v>2520</v>
      </c>
      <c r="DJ20" s="24">
        <v>641</v>
      </c>
      <c r="DK20" s="24">
        <v>467.1</v>
      </c>
      <c r="DL20" s="24">
        <v>5735.8</v>
      </c>
      <c r="DM20" s="24">
        <v>244.5</v>
      </c>
      <c r="DN20" s="24">
        <v>1311.8</v>
      </c>
      <c r="DO20" s="24">
        <v>3209</v>
      </c>
      <c r="DP20" s="24">
        <v>209</v>
      </c>
      <c r="DQ20" s="24">
        <v>834.5</v>
      </c>
      <c r="DR20" s="24">
        <v>1370.5</v>
      </c>
      <c r="DS20" s="24">
        <v>678.8</v>
      </c>
      <c r="DT20" s="24">
        <v>173</v>
      </c>
      <c r="DU20" s="24">
        <v>357.1</v>
      </c>
      <c r="DV20" s="24">
        <v>216</v>
      </c>
      <c r="DW20" s="24">
        <v>314.39999999999998</v>
      </c>
      <c r="DX20" s="24">
        <v>167.6</v>
      </c>
      <c r="DY20" s="24">
        <v>315.5</v>
      </c>
      <c r="DZ20" s="24">
        <v>746.6</v>
      </c>
      <c r="EA20" s="24">
        <v>556.6</v>
      </c>
      <c r="EB20" s="24">
        <v>574.29999999999995</v>
      </c>
      <c r="EC20" s="24">
        <v>304.7</v>
      </c>
      <c r="ED20" s="24">
        <v>1589.1</v>
      </c>
      <c r="EE20" s="24">
        <v>203</v>
      </c>
      <c r="EF20" s="24">
        <v>1448.2</v>
      </c>
      <c r="EG20" s="24">
        <v>257</v>
      </c>
      <c r="EH20" s="24">
        <v>250.7</v>
      </c>
      <c r="EI20" s="24">
        <v>14528.3</v>
      </c>
      <c r="EJ20" s="24">
        <v>10279.700000000001</v>
      </c>
      <c r="EK20" s="24">
        <v>673.8</v>
      </c>
      <c r="EL20" s="24">
        <v>463.6</v>
      </c>
      <c r="EM20" s="24">
        <v>398.2</v>
      </c>
      <c r="EN20" s="24">
        <v>1027.5999999999999</v>
      </c>
      <c r="EO20" s="24">
        <v>332</v>
      </c>
      <c r="EP20" s="24">
        <v>424.5</v>
      </c>
      <c r="EQ20" s="24">
        <v>2717</v>
      </c>
      <c r="ER20" s="24">
        <v>315.60000000000002</v>
      </c>
      <c r="ES20" s="24">
        <v>173.5</v>
      </c>
      <c r="ET20" s="24">
        <v>193</v>
      </c>
      <c r="EU20" s="24">
        <v>581.5</v>
      </c>
      <c r="EV20" s="24">
        <v>78.7</v>
      </c>
      <c r="EW20" s="24">
        <v>875.6</v>
      </c>
      <c r="EX20" s="24">
        <v>173</v>
      </c>
      <c r="EY20" s="24">
        <v>588.29999999999995</v>
      </c>
      <c r="EZ20" s="24">
        <v>126.6</v>
      </c>
      <c r="FA20" s="24">
        <v>3497.7</v>
      </c>
      <c r="FB20" s="24">
        <v>313.7</v>
      </c>
      <c r="FC20" s="24">
        <v>2117.3000000000002</v>
      </c>
      <c r="FD20" s="24">
        <v>425</v>
      </c>
      <c r="FE20" s="24">
        <v>85.4</v>
      </c>
      <c r="FF20" s="24">
        <v>200.2</v>
      </c>
      <c r="FG20" s="24">
        <v>126.2</v>
      </c>
      <c r="FH20" s="24">
        <v>74</v>
      </c>
      <c r="FI20" s="24">
        <v>1785.9</v>
      </c>
      <c r="FJ20" s="24">
        <v>2045.2</v>
      </c>
      <c r="FK20" s="24">
        <v>2603.6999999999998</v>
      </c>
      <c r="FL20" s="24">
        <v>8245.9</v>
      </c>
      <c r="FM20" s="24">
        <v>3828.3</v>
      </c>
      <c r="FN20" s="24">
        <v>22051.7</v>
      </c>
      <c r="FO20" s="24">
        <v>1102.3</v>
      </c>
      <c r="FP20" s="24">
        <v>2366</v>
      </c>
      <c r="FQ20" s="24">
        <v>1002.2</v>
      </c>
      <c r="FR20" s="24">
        <v>174.9</v>
      </c>
      <c r="FS20" s="24">
        <v>191.5</v>
      </c>
      <c r="FT20" s="24">
        <v>60.1</v>
      </c>
      <c r="FU20" s="24">
        <v>834</v>
      </c>
      <c r="FV20" s="24">
        <v>697.5</v>
      </c>
      <c r="FW20" s="24">
        <v>169</v>
      </c>
      <c r="FX20" s="24">
        <v>61.2</v>
      </c>
      <c r="FY20" s="15"/>
      <c r="FZ20" s="12">
        <f t="shared" ref="FZ20:FZ31" si="7">SUM(C20:FX20)</f>
        <v>857775.91999999934</v>
      </c>
      <c r="GA20" s="12"/>
      <c r="GB20" s="12"/>
      <c r="GC20" s="12"/>
      <c r="GD20" s="12"/>
      <c r="GE20" s="12"/>
      <c r="GF20" s="12"/>
      <c r="GG20" s="2"/>
      <c r="GH20" s="2"/>
      <c r="GI20" s="2"/>
      <c r="GJ20" s="2"/>
      <c r="GK20" s="2"/>
      <c r="GL20" s="2"/>
      <c r="GM20" s="2"/>
    </row>
    <row r="21" spans="1:256" x14ac:dyDescent="0.35">
      <c r="A21" s="3" t="s">
        <v>438</v>
      </c>
      <c r="B21" s="2" t="s">
        <v>680</v>
      </c>
      <c r="C21" s="12">
        <v>6387</v>
      </c>
      <c r="D21" s="12">
        <v>32458</v>
      </c>
      <c r="E21" s="12">
        <v>4641</v>
      </c>
      <c r="F21" s="12">
        <v>21037.5</v>
      </c>
      <c r="G21" s="12">
        <v>1524</v>
      </c>
      <c r="H21" s="12">
        <v>1107</v>
      </c>
      <c r="I21" s="12">
        <v>6596</v>
      </c>
      <c r="J21" s="12">
        <v>2012</v>
      </c>
      <c r="K21" s="12">
        <v>270</v>
      </c>
      <c r="L21" s="12">
        <v>2076</v>
      </c>
      <c r="M21" s="12">
        <v>905</v>
      </c>
      <c r="N21" s="12">
        <v>49153.5</v>
      </c>
      <c r="O21" s="12">
        <v>12695.5</v>
      </c>
      <c r="P21" s="12">
        <v>347</v>
      </c>
      <c r="Q21" s="12">
        <v>36692</v>
      </c>
      <c r="R21" s="12">
        <v>505</v>
      </c>
      <c r="S21" s="12">
        <v>1524</v>
      </c>
      <c r="T21" s="12">
        <v>162</v>
      </c>
      <c r="U21" s="12">
        <v>50</v>
      </c>
      <c r="V21" s="12">
        <v>254.5</v>
      </c>
      <c r="W21" s="12">
        <v>204.5</v>
      </c>
      <c r="X21" s="12">
        <v>30</v>
      </c>
      <c r="Y21" s="12">
        <v>426</v>
      </c>
      <c r="Z21" s="12">
        <v>226</v>
      </c>
      <c r="AA21" s="12">
        <v>30289.5</v>
      </c>
      <c r="AB21" s="12">
        <v>26716.5</v>
      </c>
      <c r="AC21" s="12">
        <v>910</v>
      </c>
      <c r="AD21" s="12">
        <v>1258.5</v>
      </c>
      <c r="AE21" s="12">
        <v>94</v>
      </c>
      <c r="AF21" s="12">
        <v>172</v>
      </c>
      <c r="AG21" s="12">
        <v>582.5</v>
      </c>
      <c r="AH21" s="12">
        <v>939</v>
      </c>
      <c r="AI21" s="12">
        <v>400</v>
      </c>
      <c r="AJ21" s="12">
        <v>166</v>
      </c>
      <c r="AK21" s="12">
        <v>156</v>
      </c>
      <c r="AL21" s="12">
        <v>282</v>
      </c>
      <c r="AM21" s="12">
        <v>340</v>
      </c>
      <c r="AN21" s="12">
        <v>296</v>
      </c>
      <c r="AO21" s="12">
        <v>4037.5</v>
      </c>
      <c r="AP21" s="12">
        <v>81646.5</v>
      </c>
      <c r="AQ21" s="12">
        <v>229.5</v>
      </c>
      <c r="AR21" s="12">
        <v>57970.5</v>
      </c>
      <c r="AS21" s="12">
        <v>6071</v>
      </c>
      <c r="AT21" s="12">
        <v>2393</v>
      </c>
      <c r="AU21" s="12">
        <v>305.5</v>
      </c>
      <c r="AV21" s="12">
        <v>296</v>
      </c>
      <c r="AW21" s="12">
        <v>253.5</v>
      </c>
      <c r="AX21" s="12">
        <v>61</v>
      </c>
      <c r="AY21" s="12">
        <v>418</v>
      </c>
      <c r="AZ21" s="12">
        <v>11883</v>
      </c>
      <c r="BA21" s="12">
        <v>8746.5</v>
      </c>
      <c r="BB21" s="12">
        <v>7035</v>
      </c>
      <c r="BC21" s="12">
        <v>21028.5</v>
      </c>
      <c r="BD21" s="12">
        <v>3630</v>
      </c>
      <c r="BE21" s="12">
        <v>1195</v>
      </c>
      <c r="BF21" s="12">
        <v>24471.5</v>
      </c>
      <c r="BG21" s="12">
        <v>887</v>
      </c>
      <c r="BH21" s="12">
        <v>540.5</v>
      </c>
      <c r="BI21" s="12">
        <v>247</v>
      </c>
      <c r="BJ21" s="12">
        <v>6252.5</v>
      </c>
      <c r="BK21" s="12">
        <v>20290</v>
      </c>
      <c r="BL21" s="12">
        <v>56</v>
      </c>
      <c r="BM21" s="12">
        <v>416</v>
      </c>
      <c r="BN21" s="12">
        <v>2992.5</v>
      </c>
      <c r="BO21" s="12">
        <v>1236.5</v>
      </c>
      <c r="BP21" s="12">
        <v>150</v>
      </c>
      <c r="BQ21" s="12">
        <v>5693.5</v>
      </c>
      <c r="BR21" s="12">
        <v>4490.5</v>
      </c>
      <c r="BS21" s="12">
        <v>1096.5</v>
      </c>
      <c r="BT21" s="12">
        <v>365</v>
      </c>
      <c r="BU21" s="12">
        <v>415</v>
      </c>
      <c r="BV21" s="12">
        <v>1227</v>
      </c>
      <c r="BW21" s="12">
        <v>1979</v>
      </c>
      <c r="BX21" s="12">
        <v>68</v>
      </c>
      <c r="BY21" s="12">
        <v>440</v>
      </c>
      <c r="BZ21" s="12">
        <v>199</v>
      </c>
      <c r="CA21" s="12">
        <v>143</v>
      </c>
      <c r="CB21" s="12">
        <v>69969.5</v>
      </c>
      <c r="CC21" s="12">
        <v>184</v>
      </c>
      <c r="CD21" s="12">
        <v>201.5</v>
      </c>
      <c r="CE21" s="12">
        <v>148</v>
      </c>
      <c r="CF21" s="12">
        <v>67</v>
      </c>
      <c r="CG21" s="12">
        <v>193</v>
      </c>
      <c r="CH21" s="12">
        <v>97.5</v>
      </c>
      <c r="CI21" s="12">
        <v>686</v>
      </c>
      <c r="CJ21" s="12">
        <v>843</v>
      </c>
      <c r="CK21" s="12">
        <v>4254.5</v>
      </c>
      <c r="CL21" s="12">
        <v>1222</v>
      </c>
      <c r="CM21" s="12">
        <v>705</v>
      </c>
      <c r="CN21" s="12">
        <v>28366.5</v>
      </c>
      <c r="CO21" s="12">
        <v>14165.5</v>
      </c>
      <c r="CP21" s="12">
        <v>913.5</v>
      </c>
      <c r="CQ21" s="12">
        <v>736</v>
      </c>
      <c r="CR21" s="12">
        <v>231</v>
      </c>
      <c r="CS21" s="12">
        <v>277</v>
      </c>
      <c r="CT21" s="12">
        <v>103</v>
      </c>
      <c r="CU21" s="12">
        <v>72.5</v>
      </c>
      <c r="CV21" s="12">
        <v>24</v>
      </c>
      <c r="CW21" s="12">
        <v>206</v>
      </c>
      <c r="CX21" s="12">
        <v>449.5</v>
      </c>
      <c r="CY21" s="12">
        <v>32.5</v>
      </c>
      <c r="CZ21" s="12">
        <v>1751</v>
      </c>
      <c r="DA21" s="12">
        <v>191</v>
      </c>
      <c r="DB21" s="12">
        <v>318.5</v>
      </c>
      <c r="DC21" s="12">
        <v>183</v>
      </c>
      <c r="DD21" s="12">
        <v>152</v>
      </c>
      <c r="DE21" s="12">
        <v>287.5</v>
      </c>
      <c r="DF21" s="12">
        <v>18732.5</v>
      </c>
      <c r="DG21" s="12">
        <v>104</v>
      </c>
      <c r="DH21" s="12">
        <v>1759</v>
      </c>
      <c r="DI21" s="12">
        <v>2370</v>
      </c>
      <c r="DJ21" s="12">
        <v>637</v>
      </c>
      <c r="DK21" s="12">
        <v>500</v>
      </c>
      <c r="DL21" s="12">
        <v>5698.5</v>
      </c>
      <c r="DM21" s="12">
        <v>226.5</v>
      </c>
      <c r="DN21" s="12">
        <v>1318</v>
      </c>
      <c r="DO21" s="12">
        <v>3247</v>
      </c>
      <c r="DP21" s="12">
        <v>190</v>
      </c>
      <c r="DQ21" s="12">
        <v>834</v>
      </c>
      <c r="DR21" s="12">
        <v>1304.5</v>
      </c>
      <c r="DS21" s="12">
        <v>579</v>
      </c>
      <c r="DT21" s="12">
        <v>169.5</v>
      </c>
      <c r="DU21" s="12">
        <v>361</v>
      </c>
      <c r="DV21" s="12">
        <v>214</v>
      </c>
      <c r="DW21" s="12">
        <v>300</v>
      </c>
      <c r="DX21" s="12">
        <v>154</v>
      </c>
      <c r="DY21" s="12">
        <v>293.5</v>
      </c>
      <c r="DZ21" s="12">
        <v>684</v>
      </c>
      <c r="EA21" s="12">
        <v>517</v>
      </c>
      <c r="EB21" s="12">
        <v>502</v>
      </c>
      <c r="EC21" s="12">
        <v>275.5</v>
      </c>
      <c r="ED21" s="12">
        <v>1517</v>
      </c>
      <c r="EE21" s="12">
        <v>183.5</v>
      </c>
      <c r="EF21" s="12">
        <v>1335</v>
      </c>
      <c r="EG21" s="12">
        <v>242</v>
      </c>
      <c r="EH21" s="12">
        <v>242.5</v>
      </c>
      <c r="EI21" s="12">
        <v>13634</v>
      </c>
      <c r="EJ21" s="12">
        <v>10020.5</v>
      </c>
      <c r="EK21" s="12">
        <v>679.5</v>
      </c>
      <c r="EL21" s="12">
        <v>474.5</v>
      </c>
      <c r="EM21" s="12">
        <v>365</v>
      </c>
      <c r="EN21" s="12">
        <v>889</v>
      </c>
      <c r="EO21" s="12">
        <v>292</v>
      </c>
      <c r="EP21" s="12">
        <v>417</v>
      </c>
      <c r="EQ21" s="12">
        <v>2430.5</v>
      </c>
      <c r="ER21" s="12">
        <v>316</v>
      </c>
      <c r="ES21" s="12">
        <v>180.5</v>
      </c>
      <c r="ET21" s="12">
        <v>189</v>
      </c>
      <c r="EU21" s="12">
        <v>558</v>
      </c>
      <c r="EV21" s="12">
        <v>70</v>
      </c>
      <c r="EW21" s="12">
        <v>771</v>
      </c>
      <c r="EX21" s="12">
        <v>167</v>
      </c>
      <c r="EY21" s="12">
        <v>210</v>
      </c>
      <c r="EZ21" s="12">
        <v>126</v>
      </c>
      <c r="FA21" s="12">
        <v>3395.5</v>
      </c>
      <c r="FB21" s="12">
        <v>275</v>
      </c>
      <c r="FC21" s="12">
        <v>1716</v>
      </c>
      <c r="FD21" s="12">
        <v>399</v>
      </c>
      <c r="FE21" s="12">
        <v>80</v>
      </c>
      <c r="FF21" s="12">
        <v>194.5</v>
      </c>
      <c r="FG21" s="12">
        <v>122</v>
      </c>
      <c r="FH21" s="12">
        <v>69</v>
      </c>
      <c r="FI21" s="12">
        <v>1671</v>
      </c>
      <c r="FJ21" s="12">
        <v>2033</v>
      </c>
      <c r="FK21" s="12">
        <v>2572</v>
      </c>
      <c r="FL21" s="12">
        <v>8294</v>
      </c>
      <c r="FM21" s="12">
        <v>3881</v>
      </c>
      <c r="FN21" s="12">
        <v>21868</v>
      </c>
      <c r="FO21" s="12">
        <v>1076</v>
      </c>
      <c r="FP21" s="12">
        <v>2241</v>
      </c>
      <c r="FQ21" s="12">
        <v>980</v>
      </c>
      <c r="FR21" s="12">
        <v>165</v>
      </c>
      <c r="FS21" s="12">
        <v>163</v>
      </c>
      <c r="FT21" s="12">
        <v>59</v>
      </c>
      <c r="FU21" s="12">
        <v>783.5</v>
      </c>
      <c r="FV21" s="12">
        <v>782</v>
      </c>
      <c r="FW21" s="12">
        <v>142</v>
      </c>
      <c r="FX21" s="12">
        <v>56.5</v>
      </c>
      <c r="FY21" s="12"/>
      <c r="FZ21" s="12">
        <f t="shared" si="7"/>
        <v>781070.5</v>
      </c>
      <c r="GA21" s="12"/>
      <c r="GB21" s="12"/>
      <c r="GC21" s="12"/>
      <c r="GD21" s="12"/>
      <c r="GE21" s="12"/>
      <c r="GF21" s="12"/>
      <c r="GG21" s="2"/>
      <c r="GH21" s="2"/>
      <c r="GI21" s="2"/>
      <c r="GJ21" s="2"/>
      <c r="GK21" s="2"/>
      <c r="GL21" s="2"/>
      <c r="GM21" s="2"/>
    </row>
    <row r="22" spans="1:256" x14ac:dyDescent="0.35">
      <c r="A22" s="3" t="s">
        <v>440</v>
      </c>
      <c r="B22" s="2" t="s">
        <v>439</v>
      </c>
      <c r="C22" s="12">
        <v>6332.5</v>
      </c>
      <c r="D22" s="12">
        <v>33220</v>
      </c>
      <c r="E22" s="12">
        <v>4999.5</v>
      </c>
      <c r="F22" s="12">
        <v>20597.5</v>
      </c>
      <c r="G22" s="12">
        <v>1573</v>
      </c>
      <c r="H22" s="12">
        <v>1094</v>
      </c>
      <c r="I22" s="12">
        <v>7057.5</v>
      </c>
      <c r="J22" s="12">
        <v>2039</v>
      </c>
      <c r="K22" s="12">
        <v>263</v>
      </c>
      <c r="L22" s="12">
        <v>2102</v>
      </c>
      <c r="M22" s="12">
        <v>933</v>
      </c>
      <c r="N22" s="12">
        <v>49949</v>
      </c>
      <c r="O22" s="12">
        <v>12783.5</v>
      </c>
      <c r="P22" s="12">
        <v>330</v>
      </c>
      <c r="Q22" s="12">
        <v>36546</v>
      </c>
      <c r="R22" s="12">
        <v>497</v>
      </c>
      <c r="S22" s="12">
        <v>1567.5</v>
      </c>
      <c r="T22" s="12">
        <v>160</v>
      </c>
      <c r="U22" s="12">
        <v>50</v>
      </c>
      <c r="V22" s="12">
        <v>261.5</v>
      </c>
      <c r="W22" s="12">
        <v>209.5</v>
      </c>
      <c r="X22" s="12">
        <v>27</v>
      </c>
      <c r="Y22" s="12">
        <v>428</v>
      </c>
      <c r="Z22" s="12">
        <v>227</v>
      </c>
      <c r="AA22" s="12">
        <v>30394.5</v>
      </c>
      <c r="AB22" s="12">
        <v>26932</v>
      </c>
      <c r="AC22" s="12">
        <v>909</v>
      </c>
      <c r="AD22" s="12">
        <v>1255</v>
      </c>
      <c r="AE22" s="12">
        <v>94</v>
      </c>
      <c r="AF22" s="12">
        <v>162.5</v>
      </c>
      <c r="AG22" s="12">
        <v>590</v>
      </c>
      <c r="AH22" s="12">
        <v>955</v>
      </c>
      <c r="AI22" s="12">
        <v>385.5</v>
      </c>
      <c r="AJ22" s="12">
        <v>164</v>
      </c>
      <c r="AK22" s="12">
        <v>159</v>
      </c>
      <c r="AL22" s="12">
        <v>276</v>
      </c>
      <c r="AM22" s="12">
        <v>343</v>
      </c>
      <c r="AN22" s="12">
        <v>309</v>
      </c>
      <c r="AO22" s="12">
        <v>4127.5</v>
      </c>
      <c r="AP22" s="12">
        <v>82476.5</v>
      </c>
      <c r="AQ22" s="12">
        <v>232</v>
      </c>
      <c r="AR22" s="12">
        <v>58489.5</v>
      </c>
      <c r="AS22" s="12">
        <v>6165</v>
      </c>
      <c r="AT22" s="12">
        <v>2332.5</v>
      </c>
      <c r="AU22" s="12">
        <v>291</v>
      </c>
      <c r="AV22" s="12">
        <v>297</v>
      </c>
      <c r="AW22" s="12">
        <v>256</v>
      </c>
      <c r="AX22" s="12">
        <v>63</v>
      </c>
      <c r="AY22" s="12">
        <v>415</v>
      </c>
      <c r="AZ22" s="12">
        <v>12050</v>
      </c>
      <c r="BA22" s="12">
        <v>8756</v>
      </c>
      <c r="BB22" s="12">
        <v>7341</v>
      </c>
      <c r="BC22" s="12">
        <v>20943.5</v>
      </c>
      <c r="BD22" s="12">
        <v>3609.5</v>
      </c>
      <c r="BE22" s="12">
        <v>1207</v>
      </c>
      <c r="BF22" s="12">
        <v>24346</v>
      </c>
      <c r="BG22" s="12">
        <v>884.5</v>
      </c>
      <c r="BH22" s="12">
        <v>542</v>
      </c>
      <c r="BI22" s="12">
        <v>253.5</v>
      </c>
      <c r="BJ22" s="12">
        <v>6224.5</v>
      </c>
      <c r="BK22" s="12">
        <v>19735</v>
      </c>
      <c r="BL22" s="12">
        <v>58</v>
      </c>
      <c r="BM22" s="12">
        <v>360.5</v>
      </c>
      <c r="BN22" s="12">
        <v>3019.5</v>
      </c>
      <c r="BO22" s="12">
        <v>1251</v>
      </c>
      <c r="BP22" s="12">
        <v>152</v>
      </c>
      <c r="BQ22" s="12">
        <v>5653</v>
      </c>
      <c r="BR22" s="12">
        <v>4483</v>
      </c>
      <c r="BS22" s="12">
        <v>1106</v>
      </c>
      <c r="BT22" s="12">
        <v>362</v>
      </c>
      <c r="BU22" s="12">
        <v>410</v>
      </c>
      <c r="BV22" s="12">
        <v>1223</v>
      </c>
      <c r="BW22" s="12">
        <v>1985.5</v>
      </c>
      <c r="BX22" s="12">
        <v>67</v>
      </c>
      <c r="BY22" s="12">
        <v>439.5</v>
      </c>
      <c r="BZ22" s="12">
        <v>195</v>
      </c>
      <c r="CA22" s="12">
        <v>139</v>
      </c>
      <c r="CB22" s="12">
        <v>71260.5</v>
      </c>
      <c r="CC22" s="12">
        <v>192</v>
      </c>
      <c r="CD22" s="12">
        <v>204</v>
      </c>
      <c r="CE22" s="12">
        <v>151</v>
      </c>
      <c r="CF22" s="12">
        <v>110</v>
      </c>
      <c r="CG22" s="12">
        <v>201.5</v>
      </c>
      <c r="CH22" s="12">
        <v>99</v>
      </c>
      <c r="CI22" s="12">
        <v>691</v>
      </c>
      <c r="CJ22" s="12">
        <v>873</v>
      </c>
      <c r="CK22" s="12">
        <v>4272.5</v>
      </c>
      <c r="CL22" s="12">
        <v>1244.5</v>
      </c>
      <c r="CM22" s="12">
        <v>701</v>
      </c>
      <c r="CN22" s="12">
        <v>28337.5</v>
      </c>
      <c r="CO22" s="12">
        <v>14308.5</v>
      </c>
      <c r="CP22" s="12">
        <v>937</v>
      </c>
      <c r="CQ22" s="12">
        <v>740</v>
      </c>
      <c r="CR22" s="12">
        <v>230.5</v>
      </c>
      <c r="CS22" s="12">
        <v>290</v>
      </c>
      <c r="CT22" s="12">
        <v>101</v>
      </c>
      <c r="CU22" s="12">
        <v>73</v>
      </c>
      <c r="CV22" s="12">
        <v>23.5</v>
      </c>
      <c r="CW22" s="12">
        <v>205</v>
      </c>
      <c r="CX22" s="12">
        <v>470.5</v>
      </c>
      <c r="CY22" s="12">
        <v>29.5</v>
      </c>
      <c r="CZ22" s="12">
        <v>1759</v>
      </c>
      <c r="DA22" s="12">
        <v>201</v>
      </c>
      <c r="DB22" s="12">
        <v>322.5</v>
      </c>
      <c r="DC22" s="12">
        <v>182</v>
      </c>
      <c r="DD22" s="12">
        <v>156</v>
      </c>
      <c r="DE22" s="12">
        <v>287.5</v>
      </c>
      <c r="DF22" s="12">
        <v>19273</v>
      </c>
      <c r="DG22" s="12">
        <v>95</v>
      </c>
      <c r="DH22" s="12">
        <v>1764</v>
      </c>
      <c r="DI22" s="12">
        <v>2394.5</v>
      </c>
      <c r="DJ22" s="12">
        <v>623</v>
      </c>
      <c r="DK22" s="12">
        <v>485.5</v>
      </c>
      <c r="DL22" s="12">
        <v>5690.5</v>
      </c>
      <c r="DM22" s="12">
        <v>228.5</v>
      </c>
      <c r="DN22" s="12">
        <v>1263.5</v>
      </c>
      <c r="DO22" s="12">
        <v>3230</v>
      </c>
      <c r="DP22" s="12">
        <v>191</v>
      </c>
      <c r="DQ22" s="12">
        <v>817</v>
      </c>
      <c r="DR22" s="12">
        <v>1318.5</v>
      </c>
      <c r="DS22" s="12">
        <v>589</v>
      </c>
      <c r="DT22" s="12">
        <v>180.5</v>
      </c>
      <c r="DU22" s="12">
        <v>355</v>
      </c>
      <c r="DV22" s="12">
        <v>206.5</v>
      </c>
      <c r="DW22" s="12">
        <v>301</v>
      </c>
      <c r="DX22" s="12">
        <v>159</v>
      </c>
      <c r="DY22" s="12">
        <v>296</v>
      </c>
      <c r="DZ22" s="12">
        <v>675</v>
      </c>
      <c r="EA22" s="12">
        <v>510.5</v>
      </c>
      <c r="EB22" s="12">
        <v>527</v>
      </c>
      <c r="EC22" s="12">
        <v>281.5</v>
      </c>
      <c r="ED22" s="12">
        <v>1523</v>
      </c>
      <c r="EE22" s="12">
        <v>189</v>
      </c>
      <c r="EF22" s="12">
        <v>1350</v>
      </c>
      <c r="EG22" s="12">
        <v>246</v>
      </c>
      <c r="EH22" s="12">
        <v>250</v>
      </c>
      <c r="EI22" s="12">
        <v>13862.5</v>
      </c>
      <c r="EJ22" s="12">
        <v>10059</v>
      </c>
      <c r="EK22" s="12">
        <v>686</v>
      </c>
      <c r="EL22" s="12">
        <v>467.5</v>
      </c>
      <c r="EM22" s="12">
        <v>373</v>
      </c>
      <c r="EN22" s="12">
        <v>899</v>
      </c>
      <c r="EO22" s="12">
        <v>296</v>
      </c>
      <c r="EP22" s="12">
        <v>417.5</v>
      </c>
      <c r="EQ22" s="12">
        <v>2509</v>
      </c>
      <c r="ER22" s="12">
        <v>310.5</v>
      </c>
      <c r="ES22" s="12">
        <v>174.5</v>
      </c>
      <c r="ET22" s="12">
        <v>182</v>
      </c>
      <c r="EU22" s="12">
        <v>569</v>
      </c>
      <c r="EV22" s="12">
        <v>71</v>
      </c>
      <c r="EW22" s="12">
        <v>801</v>
      </c>
      <c r="EX22" s="12">
        <v>170</v>
      </c>
      <c r="EY22" s="12">
        <v>216</v>
      </c>
      <c r="EZ22" s="12">
        <v>131</v>
      </c>
      <c r="FA22" s="12">
        <v>3409</v>
      </c>
      <c r="FB22" s="12">
        <v>266.5</v>
      </c>
      <c r="FC22" s="12">
        <v>1815</v>
      </c>
      <c r="FD22" s="12">
        <v>399</v>
      </c>
      <c r="FE22" s="12">
        <v>82</v>
      </c>
      <c r="FF22" s="12">
        <v>183</v>
      </c>
      <c r="FG22" s="12">
        <v>124</v>
      </c>
      <c r="FH22" s="12">
        <v>68</v>
      </c>
      <c r="FI22" s="12">
        <v>1691</v>
      </c>
      <c r="FJ22" s="12">
        <v>2017</v>
      </c>
      <c r="FK22" s="12">
        <v>2536</v>
      </c>
      <c r="FL22" s="12">
        <v>8175.5</v>
      </c>
      <c r="FM22" s="12">
        <v>3824.5</v>
      </c>
      <c r="FN22" s="12">
        <v>21727</v>
      </c>
      <c r="FO22" s="12">
        <v>1082</v>
      </c>
      <c r="FP22" s="12">
        <v>2224.5</v>
      </c>
      <c r="FQ22" s="12">
        <v>956.5</v>
      </c>
      <c r="FR22" s="12">
        <v>164</v>
      </c>
      <c r="FS22" s="12">
        <v>168</v>
      </c>
      <c r="FT22" s="12">
        <v>58</v>
      </c>
      <c r="FU22" s="12">
        <v>785</v>
      </c>
      <c r="FV22" s="12">
        <v>691.5</v>
      </c>
      <c r="FW22" s="12">
        <v>147</v>
      </c>
      <c r="FX22" s="12">
        <v>57.5</v>
      </c>
      <c r="FY22" s="12"/>
      <c r="FZ22" s="12">
        <f t="shared" si="7"/>
        <v>786630</v>
      </c>
      <c r="GA22" s="12"/>
      <c r="GB22" s="12"/>
      <c r="GC22" s="12"/>
      <c r="GD22" s="12"/>
      <c r="GE22" s="12"/>
      <c r="GF22" s="12"/>
      <c r="GG22" s="2"/>
      <c r="GH22" s="2"/>
      <c r="GI22" s="2"/>
      <c r="GJ22" s="2"/>
      <c r="GK22" s="2"/>
      <c r="GL22" s="2"/>
      <c r="GM22" s="2"/>
    </row>
    <row r="23" spans="1:256" x14ac:dyDescent="0.35">
      <c r="A23" s="3" t="s">
        <v>442</v>
      </c>
      <c r="B23" s="2" t="s">
        <v>441</v>
      </c>
      <c r="C23" s="12">
        <v>6372</v>
      </c>
      <c r="D23" s="12">
        <v>34363.5</v>
      </c>
      <c r="E23" s="12">
        <v>5274</v>
      </c>
      <c r="F23" s="12">
        <v>20215.5</v>
      </c>
      <c r="G23" s="12">
        <v>1234</v>
      </c>
      <c r="H23" s="12">
        <v>1129</v>
      </c>
      <c r="I23" s="12">
        <v>7427.5</v>
      </c>
      <c r="J23" s="12">
        <v>2111.5</v>
      </c>
      <c r="K23" s="12">
        <v>249</v>
      </c>
      <c r="L23" s="12">
        <v>2195</v>
      </c>
      <c r="M23" s="12">
        <v>998.5</v>
      </c>
      <c r="N23" s="12">
        <v>50787.5</v>
      </c>
      <c r="O23" s="12">
        <v>13067.5</v>
      </c>
      <c r="P23" s="12">
        <v>303.5</v>
      </c>
      <c r="Q23" s="12">
        <v>36575</v>
      </c>
      <c r="R23" s="12">
        <v>477.5</v>
      </c>
      <c r="S23" s="12">
        <v>1644</v>
      </c>
      <c r="T23" s="12">
        <v>166.5</v>
      </c>
      <c r="U23" s="12">
        <v>48.5</v>
      </c>
      <c r="V23" s="12">
        <v>265.5</v>
      </c>
      <c r="W23" s="12">
        <v>130.5</v>
      </c>
      <c r="X23" s="12">
        <v>30</v>
      </c>
      <c r="Y23" s="12">
        <v>456</v>
      </c>
      <c r="Z23" s="12">
        <v>235.5</v>
      </c>
      <c r="AA23" s="12">
        <v>30979.5</v>
      </c>
      <c r="AB23" s="12">
        <v>27171.5</v>
      </c>
      <c r="AC23" s="12">
        <v>951</v>
      </c>
      <c r="AD23" s="12">
        <v>1259.5</v>
      </c>
      <c r="AE23" s="12">
        <v>92</v>
      </c>
      <c r="AF23" s="12">
        <v>172</v>
      </c>
      <c r="AG23" s="12">
        <v>609</v>
      </c>
      <c r="AH23" s="12">
        <v>991.5</v>
      </c>
      <c r="AI23" s="12">
        <v>365.5</v>
      </c>
      <c r="AJ23" s="12">
        <v>153</v>
      </c>
      <c r="AK23" s="12">
        <v>166.5</v>
      </c>
      <c r="AL23" s="12">
        <v>259.5</v>
      </c>
      <c r="AM23" s="12">
        <v>380</v>
      </c>
      <c r="AN23" s="12">
        <v>318.5</v>
      </c>
      <c r="AO23" s="12">
        <v>4241</v>
      </c>
      <c r="AP23" s="12">
        <v>82330</v>
      </c>
      <c r="AQ23" s="12">
        <v>244.5</v>
      </c>
      <c r="AR23" s="12">
        <v>59455.5</v>
      </c>
      <c r="AS23" s="12">
        <v>6343.5</v>
      </c>
      <c r="AT23" s="12">
        <v>2293.5</v>
      </c>
      <c r="AU23" s="12">
        <v>275</v>
      </c>
      <c r="AV23" s="12">
        <v>329.5</v>
      </c>
      <c r="AW23" s="12">
        <v>248.5</v>
      </c>
      <c r="AX23" s="12">
        <v>69.5</v>
      </c>
      <c r="AY23" s="12">
        <v>409.5</v>
      </c>
      <c r="AZ23" s="12">
        <v>12298.5</v>
      </c>
      <c r="BA23" s="12">
        <v>9225.5</v>
      </c>
      <c r="BB23" s="12">
        <v>7727</v>
      </c>
      <c r="BC23" s="12">
        <v>21009</v>
      </c>
      <c r="BD23" s="12">
        <v>3622.5</v>
      </c>
      <c r="BE23" s="12">
        <v>1286</v>
      </c>
      <c r="BF23" s="12">
        <v>24490.5</v>
      </c>
      <c r="BG23" s="12">
        <v>894</v>
      </c>
      <c r="BH23" s="12">
        <v>566</v>
      </c>
      <c r="BI23" s="12">
        <v>270</v>
      </c>
      <c r="BJ23" s="12">
        <v>6299.5</v>
      </c>
      <c r="BK23" s="12">
        <v>18861.5</v>
      </c>
      <c r="BL23" s="12">
        <v>75.5</v>
      </c>
      <c r="BM23" s="12">
        <v>303</v>
      </c>
      <c r="BN23" s="12">
        <v>3219</v>
      </c>
      <c r="BO23" s="12">
        <v>1303.5</v>
      </c>
      <c r="BP23" s="12">
        <v>175</v>
      </c>
      <c r="BQ23" s="12">
        <v>5661.5</v>
      </c>
      <c r="BR23" s="12">
        <v>4525</v>
      </c>
      <c r="BS23" s="12">
        <v>1123.5</v>
      </c>
      <c r="BT23" s="12">
        <v>379.5</v>
      </c>
      <c r="BU23" s="12">
        <v>395.5</v>
      </c>
      <c r="BV23" s="12">
        <v>1232</v>
      </c>
      <c r="BW23" s="12">
        <v>1990</v>
      </c>
      <c r="BX23" s="12">
        <v>72.5</v>
      </c>
      <c r="BY23" s="12">
        <v>451</v>
      </c>
      <c r="BZ23" s="12">
        <v>217</v>
      </c>
      <c r="CA23" s="12">
        <v>167.5</v>
      </c>
      <c r="CB23" s="12">
        <v>72924.5</v>
      </c>
      <c r="CC23" s="12">
        <v>186</v>
      </c>
      <c r="CD23" s="12">
        <v>223</v>
      </c>
      <c r="CE23" s="12">
        <v>156.5</v>
      </c>
      <c r="CF23" s="12">
        <v>119</v>
      </c>
      <c r="CG23" s="12">
        <v>202.5</v>
      </c>
      <c r="CH23" s="12">
        <v>101.5</v>
      </c>
      <c r="CI23" s="12">
        <v>715.5</v>
      </c>
      <c r="CJ23" s="12">
        <v>900</v>
      </c>
      <c r="CK23" s="12">
        <v>4395</v>
      </c>
      <c r="CL23" s="12">
        <v>1269</v>
      </c>
      <c r="CM23" s="12">
        <v>698</v>
      </c>
      <c r="CN23" s="12">
        <v>28615</v>
      </c>
      <c r="CO23" s="12">
        <v>14617</v>
      </c>
      <c r="CP23" s="12">
        <v>983</v>
      </c>
      <c r="CQ23" s="12">
        <v>805</v>
      </c>
      <c r="CR23" s="12">
        <v>238</v>
      </c>
      <c r="CS23" s="12">
        <v>308</v>
      </c>
      <c r="CT23" s="12">
        <v>107.5</v>
      </c>
      <c r="CU23" s="12">
        <v>69</v>
      </c>
      <c r="CV23" s="12">
        <v>29.5</v>
      </c>
      <c r="CW23" s="12">
        <v>195.5</v>
      </c>
      <c r="CX23" s="12">
        <v>467.5</v>
      </c>
      <c r="CY23" s="12">
        <v>37</v>
      </c>
      <c r="CZ23" s="12">
        <v>1845</v>
      </c>
      <c r="DA23" s="12">
        <v>203.5</v>
      </c>
      <c r="DB23" s="12">
        <v>316</v>
      </c>
      <c r="DC23" s="12">
        <v>162</v>
      </c>
      <c r="DD23" s="12">
        <v>157</v>
      </c>
      <c r="DE23" s="12">
        <v>291.5</v>
      </c>
      <c r="DF23" s="12">
        <v>19957.5</v>
      </c>
      <c r="DG23" s="12">
        <v>85</v>
      </c>
      <c r="DH23" s="12">
        <v>1945</v>
      </c>
      <c r="DI23" s="12">
        <v>2362.5</v>
      </c>
      <c r="DJ23" s="12">
        <v>631.5</v>
      </c>
      <c r="DK23" s="12">
        <v>468</v>
      </c>
      <c r="DL23" s="12">
        <v>5726</v>
      </c>
      <c r="DM23" s="12">
        <v>236</v>
      </c>
      <c r="DN23" s="12">
        <v>1296.5</v>
      </c>
      <c r="DO23" s="12">
        <v>3203</v>
      </c>
      <c r="DP23" s="12">
        <v>208.5</v>
      </c>
      <c r="DQ23" s="12">
        <v>798</v>
      </c>
      <c r="DR23" s="12">
        <v>1356.5</v>
      </c>
      <c r="DS23" s="12">
        <v>632</v>
      </c>
      <c r="DT23" s="12">
        <v>163</v>
      </c>
      <c r="DU23" s="12">
        <v>346.5</v>
      </c>
      <c r="DV23" s="12">
        <v>218</v>
      </c>
      <c r="DW23" s="12">
        <v>314</v>
      </c>
      <c r="DX23" s="12">
        <v>160.5</v>
      </c>
      <c r="DY23" s="12">
        <v>309.5</v>
      </c>
      <c r="DZ23" s="12">
        <v>729.5</v>
      </c>
      <c r="EA23" s="12">
        <v>533.5</v>
      </c>
      <c r="EB23" s="12">
        <v>556.5</v>
      </c>
      <c r="EC23" s="12">
        <v>306.5</v>
      </c>
      <c r="ED23" s="12">
        <v>1552.5</v>
      </c>
      <c r="EE23" s="12">
        <v>198</v>
      </c>
      <c r="EF23" s="12">
        <v>1414</v>
      </c>
      <c r="EG23" s="12">
        <v>252.5</v>
      </c>
      <c r="EH23" s="12">
        <v>248.5</v>
      </c>
      <c r="EI23" s="12">
        <v>14340.5</v>
      </c>
      <c r="EJ23" s="12">
        <v>10073.5</v>
      </c>
      <c r="EK23" s="12">
        <v>673.5</v>
      </c>
      <c r="EL23" s="12">
        <v>457.5</v>
      </c>
      <c r="EM23" s="12">
        <v>391.5</v>
      </c>
      <c r="EN23" s="12">
        <v>896.5</v>
      </c>
      <c r="EO23" s="12">
        <v>322</v>
      </c>
      <c r="EP23" s="12">
        <v>424.5</v>
      </c>
      <c r="EQ23" s="12">
        <v>2592.5</v>
      </c>
      <c r="ER23" s="12">
        <v>316.5</v>
      </c>
      <c r="ES23" s="12">
        <v>168.5</v>
      </c>
      <c r="ET23" s="12">
        <v>166</v>
      </c>
      <c r="EU23" s="12">
        <v>581</v>
      </c>
      <c r="EV23" s="12">
        <v>80</v>
      </c>
      <c r="EW23" s="12">
        <v>871</v>
      </c>
      <c r="EX23" s="12">
        <v>165.5</v>
      </c>
      <c r="EY23" s="12">
        <v>208.5</v>
      </c>
      <c r="EZ23" s="12">
        <v>114</v>
      </c>
      <c r="FA23" s="12">
        <v>3486</v>
      </c>
      <c r="FB23" s="12">
        <v>286.5</v>
      </c>
      <c r="FC23" s="12">
        <v>1944</v>
      </c>
      <c r="FD23" s="12">
        <v>415</v>
      </c>
      <c r="FE23" s="12">
        <v>82</v>
      </c>
      <c r="FF23" s="12">
        <v>188</v>
      </c>
      <c r="FG23" s="12">
        <v>124</v>
      </c>
      <c r="FH23" s="12">
        <v>72</v>
      </c>
      <c r="FI23" s="12">
        <v>1752</v>
      </c>
      <c r="FJ23" s="12">
        <v>1998.5</v>
      </c>
      <c r="FK23" s="12">
        <v>2612.5</v>
      </c>
      <c r="FL23" s="12">
        <v>7995.5</v>
      </c>
      <c r="FM23" s="12">
        <v>3731.5</v>
      </c>
      <c r="FN23" s="12">
        <v>21573.5</v>
      </c>
      <c r="FO23" s="12">
        <v>1104</v>
      </c>
      <c r="FP23" s="12">
        <v>2342</v>
      </c>
      <c r="FQ23" s="12">
        <v>994.5</v>
      </c>
      <c r="FR23" s="12">
        <v>169.5</v>
      </c>
      <c r="FS23" s="12">
        <v>179</v>
      </c>
      <c r="FT23" s="12">
        <v>58</v>
      </c>
      <c r="FU23" s="12">
        <v>832.5</v>
      </c>
      <c r="FV23" s="12">
        <v>689</v>
      </c>
      <c r="FW23" s="12">
        <v>156</v>
      </c>
      <c r="FX23" s="12">
        <v>57.5</v>
      </c>
      <c r="FY23" s="12"/>
      <c r="FZ23" s="12">
        <f t="shared" si="7"/>
        <v>796939.5</v>
      </c>
      <c r="GA23" s="12"/>
      <c r="GB23" s="12"/>
      <c r="GC23" s="12"/>
      <c r="GD23" s="12"/>
      <c r="GE23" s="12"/>
      <c r="GF23" s="12"/>
      <c r="GG23" s="2"/>
      <c r="GH23" s="2"/>
      <c r="GI23" s="2"/>
      <c r="GJ23" s="2"/>
      <c r="GK23" s="2"/>
      <c r="GL23" s="2"/>
      <c r="GM23" s="2"/>
    </row>
    <row r="24" spans="1:256" x14ac:dyDescent="0.35">
      <c r="A24" s="23" t="s">
        <v>443</v>
      </c>
      <c r="B24" s="2" t="s">
        <v>683</v>
      </c>
      <c r="C24" s="12">
        <v>0</v>
      </c>
      <c r="D24" s="12">
        <v>268</v>
      </c>
      <c r="E24" s="12">
        <v>49</v>
      </c>
      <c r="F24" s="12">
        <v>0</v>
      </c>
      <c r="G24" s="12">
        <v>0</v>
      </c>
      <c r="H24" s="12">
        <v>0</v>
      </c>
      <c r="I24" s="12">
        <v>0</v>
      </c>
      <c r="J24" s="12">
        <v>555</v>
      </c>
      <c r="K24" s="12">
        <v>0</v>
      </c>
      <c r="L24" s="12">
        <v>0</v>
      </c>
      <c r="M24" s="12">
        <v>0</v>
      </c>
      <c r="N24" s="12">
        <v>131</v>
      </c>
      <c r="O24" s="12">
        <v>37</v>
      </c>
      <c r="P24" s="12">
        <v>0</v>
      </c>
      <c r="Q24" s="12">
        <v>18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107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28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6</v>
      </c>
      <c r="AP24" s="12">
        <v>0</v>
      </c>
      <c r="AQ24" s="12">
        <v>0</v>
      </c>
      <c r="AR24" s="12">
        <v>84.5</v>
      </c>
      <c r="AS24" s="12">
        <v>71.5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7.5</v>
      </c>
      <c r="BB24" s="12">
        <v>0</v>
      </c>
      <c r="BC24" s="12">
        <v>22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590.5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34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8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307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192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2">
        <v>0</v>
      </c>
      <c r="DX24" s="12">
        <v>0</v>
      </c>
      <c r="DY24" s="12">
        <v>0</v>
      </c>
      <c r="DZ24" s="12">
        <v>0</v>
      </c>
      <c r="EA24" s="12">
        <v>0</v>
      </c>
      <c r="EB24" s="12">
        <v>32</v>
      </c>
      <c r="EC24" s="12">
        <v>0</v>
      </c>
      <c r="ED24" s="12">
        <v>0</v>
      </c>
      <c r="EE24" s="12">
        <v>0</v>
      </c>
      <c r="EF24" s="12">
        <v>0</v>
      </c>
      <c r="EG24" s="12">
        <v>0</v>
      </c>
      <c r="EH24" s="12">
        <v>0</v>
      </c>
      <c r="EI24" s="12">
        <v>272</v>
      </c>
      <c r="EJ24" s="12">
        <v>0</v>
      </c>
      <c r="EK24" s="12">
        <v>0</v>
      </c>
      <c r="EL24" s="12">
        <v>0</v>
      </c>
      <c r="EM24" s="12">
        <v>0</v>
      </c>
      <c r="EN24" s="12">
        <v>0</v>
      </c>
      <c r="EO24" s="12">
        <v>0</v>
      </c>
      <c r="EP24" s="12">
        <v>0</v>
      </c>
      <c r="EQ24" s="12">
        <v>0</v>
      </c>
      <c r="ER24" s="12">
        <v>0</v>
      </c>
      <c r="ES24" s="12">
        <v>0</v>
      </c>
      <c r="ET24" s="12">
        <v>0</v>
      </c>
      <c r="EU24" s="12">
        <v>13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0</v>
      </c>
      <c r="FB24" s="12">
        <v>0</v>
      </c>
      <c r="FC24" s="12">
        <v>19</v>
      </c>
      <c r="FD24" s="12">
        <v>0</v>
      </c>
      <c r="FE24" s="12">
        <v>0</v>
      </c>
      <c r="FF24" s="12">
        <v>0</v>
      </c>
      <c r="FG24" s="12">
        <v>0</v>
      </c>
      <c r="FH24" s="12">
        <v>0</v>
      </c>
      <c r="FI24" s="12">
        <v>8</v>
      </c>
      <c r="FJ24" s="12">
        <v>0</v>
      </c>
      <c r="FK24" s="12">
        <v>0</v>
      </c>
      <c r="FL24" s="12">
        <v>600.5</v>
      </c>
      <c r="FM24" s="12">
        <v>88</v>
      </c>
      <c r="FN24" s="12">
        <v>0</v>
      </c>
      <c r="FO24" s="12">
        <v>0</v>
      </c>
      <c r="FP24" s="12">
        <v>0</v>
      </c>
      <c r="FQ24" s="12">
        <v>0</v>
      </c>
      <c r="FR24" s="12">
        <v>0</v>
      </c>
      <c r="FS24" s="12">
        <v>0</v>
      </c>
      <c r="FT24" s="12">
        <v>0</v>
      </c>
      <c r="FU24" s="12">
        <v>0</v>
      </c>
      <c r="FV24" s="12">
        <v>0</v>
      </c>
      <c r="FW24" s="12">
        <v>0</v>
      </c>
      <c r="FX24" s="12">
        <v>0</v>
      </c>
      <c r="FY24" s="12"/>
      <c r="FZ24" s="12">
        <f t="shared" si="7"/>
        <v>3548.5</v>
      </c>
      <c r="GA24" s="12"/>
      <c r="GB24" s="12"/>
      <c r="GC24" s="12"/>
      <c r="GD24" s="12"/>
      <c r="GE24" s="12"/>
      <c r="GF24" s="12"/>
      <c r="GG24" s="2"/>
      <c r="GH24" s="2"/>
      <c r="GI24" s="2"/>
      <c r="GJ24" s="2"/>
      <c r="GK24" s="2"/>
      <c r="GL24" s="2"/>
      <c r="GM24" s="2"/>
    </row>
    <row r="25" spans="1:256" x14ac:dyDescent="0.35">
      <c r="A25" s="3" t="s">
        <v>444</v>
      </c>
      <c r="B25" s="2" t="s">
        <v>664</v>
      </c>
      <c r="C25" s="30">
        <v>1242</v>
      </c>
      <c r="D25" s="30">
        <v>3941</v>
      </c>
      <c r="E25" s="30">
        <v>1460</v>
      </c>
      <c r="F25" s="30">
        <v>2255</v>
      </c>
      <c r="G25" s="30">
        <v>98</v>
      </c>
      <c r="H25" s="30">
        <v>62</v>
      </c>
      <c r="I25" s="30">
        <v>1471</v>
      </c>
      <c r="J25" s="30">
        <v>186</v>
      </c>
      <c r="K25" s="12">
        <v>0</v>
      </c>
      <c r="L25" s="30">
        <v>126</v>
      </c>
      <c r="M25" s="30">
        <v>159</v>
      </c>
      <c r="N25" s="30">
        <v>4459</v>
      </c>
      <c r="O25" s="30">
        <v>366</v>
      </c>
      <c r="P25" s="12">
        <v>17</v>
      </c>
      <c r="Q25" s="30">
        <v>10422</v>
      </c>
      <c r="R25" s="12">
        <v>64</v>
      </c>
      <c r="S25" s="30">
        <v>54</v>
      </c>
      <c r="T25" s="12">
        <v>1</v>
      </c>
      <c r="U25" s="12">
        <v>0</v>
      </c>
      <c r="V25" s="12">
        <v>0</v>
      </c>
      <c r="W25" s="12">
        <v>0</v>
      </c>
      <c r="X25" s="12">
        <v>0</v>
      </c>
      <c r="Y25" s="12">
        <v>3</v>
      </c>
      <c r="Z25" s="12">
        <v>5</v>
      </c>
      <c r="AA25" s="30">
        <v>1993</v>
      </c>
      <c r="AB25" s="30">
        <v>1343</v>
      </c>
      <c r="AC25" s="30">
        <v>22</v>
      </c>
      <c r="AD25" s="30">
        <v>27</v>
      </c>
      <c r="AE25" s="12">
        <v>3</v>
      </c>
      <c r="AF25" s="30">
        <v>5</v>
      </c>
      <c r="AG25" s="30">
        <v>13</v>
      </c>
      <c r="AH25" s="12">
        <v>0</v>
      </c>
      <c r="AI25" s="12">
        <v>2</v>
      </c>
      <c r="AJ25" s="30">
        <v>2</v>
      </c>
      <c r="AK25" s="30">
        <v>1</v>
      </c>
      <c r="AL25" s="12">
        <v>11</v>
      </c>
      <c r="AM25" s="12">
        <v>0</v>
      </c>
      <c r="AN25" s="12">
        <v>0</v>
      </c>
      <c r="AO25" s="30">
        <v>113</v>
      </c>
      <c r="AP25" s="30">
        <v>13775</v>
      </c>
      <c r="AQ25" s="12">
        <v>0</v>
      </c>
      <c r="AR25" s="30">
        <v>1709</v>
      </c>
      <c r="AS25" s="30">
        <v>1120</v>
      </c>
      <c r="AT25" s="30">
        <v>30</v>
      </c>
      <c r="AU25" s="12">
        <v>4</v>
      </c>
      <c r="AV25" s="12">
        <v>2</v>
      </c>
      <c r="AW25" s="12">
        <v>1</v>
      </c>
      <c r="AX25" s="12">
        <v>7</v>
      </c>
      <c r="AY25" s="12">
        <v>5</v>
      </c>
      <c r="AZ25" s="30">
        <v>939</v>
      </c>
      <c r="BA25" s="30">
        <v>175</v>
      </c>
      <c r="BB25" s="30">
        <v>196</v>
      </c>
      <c r="BC25" s="30">
        <v>1366</v>
      </c>
      <c r="BD25" s="30">
        <v>59</v>
      </c>
      <c r="BE25" s="30">
        <v>4</v>
      </c>
      <c r="BF25" s="30">
        <v>410</v>
      </c>
      <c r="BG25" s="30">
        <v>61</v>
      </c>
      <c r="BH25" s="12">
        <v>9</v>
      </c>
      <c r="BI25" s="30">
        <v>18</v>
      </c>
      <c r="BJ25" s="30">
        <v>63</v>
      </c>
      <c r="BK25" s="30">
        <v>555</v>
      </c>
      <c r="BL25" s="12">
        <v>2</v>
      </c>
      <c r="BM25" s="12">
        <v>13</v>
      </c>
      <c r="BN25" s="30">
        <v>13</v>
      </c>
      <c r="BO25" s="30">
        <v>9</v>
      </c>
      <c r="BP25" s="12">
        <v>1</v>
      </c>
      <c r="BQ25" s="30">
        <v>1170</v>
      </c>
      <c r="BR25" s="30">
        <v>698</v>
      </c>
      <c r="BS25" s="30">
        <v>178</v>
      </c>
      <c r="BT25" s="12">
        <v>2</v>
      </c>
      <c r="BU25" s="12">
        <v>42</v>
      </c>
      <c r="BV25" s="30">
        <v>76</v>
      </c>
      <c r="BW25" s="30">
        <v>146</v>
      </c>
      <c r="BX25" s="12">
        <v>0</v>
      </c>
      <c r="BY25" s="12">
        <v>0</v>
      </c>
      <c r="BZ25" s="12">
        <v>0</v>
      </c>
      <c r="CA25" s="30">
        <v>3</v>
      </c>
      <c r="CB25" s="30">
        <v>2562</v>
      </c>
      <c r="CC25" s="12">
        <v>0</v>
      </c>
      <c r="CD25" s="12">
        <v>1</v>
      </c>
      <c r="CE25" s="12">
        <v>1</v>
      </c>
      <c r="CF25" s="12">
        <v>0</v>
      </c>
      <c r="CG25" s="12">
        <v>16</v>
      </c>
      <c r="CH25" s="30">
        <v>9</v>
      </c>
      <c r="CI25" s="30">
        <v>77</v>
      </c>
      <c r="CJ25" s="30">
        <v>162</v>
      </c>
      <c r="CK25" s="30">
        <v>147</v>
      </c>
      <c r="CL25" s="12">
        <v>25</v>
      </c>
      <c r="CM25" s="30">
        <v>8</v>
      </c>
      <c r="CN25" s="30">
        <v>1172</v>
      </c>
      <c r="CO25" s="30">
        <v>377</v>
      </c>
      <c r="CP25" s="30">
        <v>142</v>
      </c>
      <c r="CQ25" s="30">
        <v>2</v>
      </c>
      <c r="CR25" s="30">
        <v>0</v>
      </c>
      <c r="CS25" s="12">
        <v>3</v>
      </c>
      <c r="CT25" s="30">
        <v>1</v>
      </c>
      <c r="CU25" s="12">
        <v>3</v>
      </c>
      <c r="CV25" s="12">
        <v>0</v>
      </c>
      <c r="CW25" s="12">
        <v>0</v>
      </c>
      <c r="CX25" s="30">
        <v>19</v>
      </c>
      <c r="CY25" s="12">
        <v>0</v>
      </c>
      <c r="CZ25" s="30">
        <v>31</v>
      </c>
      <c r="DA25" s="12">
        <v>0</v>
      </c>
      <c r="DB25" s="12">
        <v>6</v>
      </c>
      <c r="DC25" s="12">
        <v>0</v>
      </c>
      <c r="DD25" s="12">
        <v>4</v>
      </c>
      <c r="DE25" s="12">
        <v>1</v>
      </c>
      <c r="DF25" s="30">
        <v>558</v>
      </c>
      <c r="DG25" s="12">
        <v>0</v>
      </c>
      <c r="DH25" s="30">
        <v>109</v>
      </c>
      <c r="DI25" s="30">
        <v>55</v>
      </c>
      <c r="DJ25" s="30">
        <v>9</v>
      </c>
      <c r="DK25" s="12">
        <v>20</v>
      </c>
      <c r="DL25" s="30">
        <v>298</v>
      </c>
      <c r="DM25" s="12">
        <v>0</v>
      </c>
      <c r="DN25" s="30">
        <v>66</v>
      </c>
      <c r="DO25" s="30">
        <v>494</v>
      </c>
      <c r="DP25" s="12">
        <v>0</v>
      </c>
      <c r="DQ25" s="30">
        <v>57</v>
      </c>
      <c r="DR25" s="30">
        <v>25</v>
      </c>
      <c r="DS25" s="30">
        <v>28</v>
      </c>
      <c r="DT25" s="12">
        <v>4</v>
      </c>
      <c r="DU25" s="12">
        <v>0</v>
      </c>
      <c r="DV25" s="12">
        <v>3</v>
      </c>
      <c r="DW25" s="30">
        <v>0</v>
      </c>
      <c r="DX25" s="12">
        <v>4</v>
      </c>
      <c r="DY25" s="30">
        <v>3</v>
      </c>
      <c r="DZ25" s="12">
        <v>1</v>
      </c>
      <c r="EA25" s="12">
        <v>28</v>
      </c>
      <c r="EB25" s="30">
        <v>66</v>
      </c>
      <c r="EC25" s="12">
        <v>2</v>
      </c>
      <c r="ED25" s="30">
        <v>50</v>
      </c>
      <c r="EE25" s="12">
        <v>11</v>
      </c>
      <c r="EF25" s="30">
        <v>63</v>
      </c>
      <c r="EG25" s="30">
        <v>44</v>
      </c>
      <c r="EH25" s="12">
        <v>9</v>
      </c>
      <c r="EI25" s="30">
        <v>372</v>
      </c>
      <c r="EJ25" s="30">
        <v>211</v>
      </c>
      <c r="EK25" s="30">
        <v>15</v>
      </c>
      <c r="EL25" s="30">
        <v>1</v>
      </c>
      <c r="EM25" s="12">
        <v>2</v>
      </c>
      <c r="EN25" s="30">
        <v>11</v>
      </c>
      <c r="EO25" s="30">
        <v>3</v>
      </c>
      <c r="EP25" s="30">
        <v>15</v>
      </c>
      <c r="EQ25" s="30">
        <v>157</v>
      </c>
      <c r="ER25" s="30">
        <v>17</v>
      </c>
      <c r="ES25" s="12">
        <v>3</v>
      </c>
      <c r="ET25" s="12">
        <v>7</v>
      </c>
      <c r="EU25" s="12">
        <v>92</v>
      </c>
      <c r="EV25" s="12">
        <v>11</v>
      </c>
      <c r="EW25" s="30">
        <v>48</v>
      </c>
      <c r="EX25" s="12">
        <v>2</v>
      </c>
      <c r="EY25" s="12">
        <v>12</v>
      </c>
      <c r="EZ25" s="12">
        <v>0</v>
      </c>
      <c r="FA25" s="30">
        <v>624</v>
      </c>
      <c r="FB25" s="12">
        <v>0</v>
      </c>
      <c r="FC25" s="30">
        <v>24</v>
      </c>
      <c r="FD25" s="12">
        <v>4</v>
      </c>
      <c r="FE25" s="12">
        <v>14</v>
      </c>
      <c r="FF25" s="12">
        <v>0</v>
      </c>
      <c r="FG25" s="30">
        <v>5</v>
      </c>
      <c r="FH25" s="12">
        <v>0</v>
      </c>
      <c r="FI25" s="30">
        <v>145</v>
      </c>
      <c r="FJ25" s="30">
        <v>67</v>
      </c>
      <c r="FK25" s="30">
        <v>229</v>
      </c>
      <c r="FL25" s="30">
        <v>152</v>
      </c>
      <c r="FM25" s="30">
        <v>83</v>
      </c>
      <c r="FN25" s="30">
        <v>2952</v>
      </c>
      <c r="FO25" s="30">
        <v>43</v>
      </c>
      <c r="FP25" s="30">
        <v>287</v>
      </c>
      <c r="FQ25" s="30">
        <v>56</v>
      </c>
      <c r="FR25" s="12">
        <v>0</v>
      </c>
      <c r="FS25" s="12">
        <v>0</v>
      </c>
      <c r="FT25" s="12">
        <v>0</v>
      </c>
      <c r="FU25" s="30">
        <v>130</v>
      </c>
      <c r="FV25" s="30">
        <v>92</v>
      </c>
      <c r="FW25" s="30">
        <v>8</v>
      </c>
      <c r="FX25" s="12">
        <v>1</v>
      </c>
      <c r="FY25" s="12"/>
      <c r="FZ25" s="12">
        <f t="shared" si="7"/>
        <v>65458</v>
      </c>
      <c r="GA25" s="12"/>
      <c r="GB25" s="12"/>
      <c r="GC25" s="12"/>
      <c r="GD25" s="12"/>
      <c r="GE25" s="12"/>
      <c r="GF25" s="12"/>
      <c r="GG25" s="2"/>
      <c r="GH25" s="2"/>
      <c r="GI25" s="2"/>
      <c r="GJ25" s="2"/>
      <c r="GK25" s="2"/>
      <c r="GL25" s="2"/>
      <c r="GM25" s="2"/>
    </row>
    <row r="26" spans="1:256" x14ac:dyDescent="0.35">
      <c r="A26" s="3" t="s">
        <v>445</v>
      </c>
      <c r="B26" s="2" t="s">
        <v>665</v>
      </c>
      <c r="C26" s="31">
        <v>0</v>
      </c>
      <c r="D26" s="31">
        <v>4560.5</v>
      </c>
      <c r="E26" s="31">
        <v>775</v>
      </c>
      <c r="F26" s="31">
        <v>839</v>
      </c>
      <c r="G26" s="31">
        <v>0</v>
      </c>
      <c r="H26" s="31">
        <v>0</v>
      </c>
      <c r="I26" s="31">
        <v>896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1002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151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2204.5</v>
      </c>
      <c r="AS26" s="32">
        <v>299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3797.5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213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819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581</v>
      </c>
      <c r="CL26" s="31">
        <v>0</v>
      </c>
      <c r="CM26" s="31">
        <v>0</v>
      </c>
      <c r="CN26" s="31">
        <v>3132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1270</v>
      </c>
      <c r="DG26" s="31">
        <v>0</v>
      </c>
      <c r="DH26" s="31">
        <v>0</v>
      </c>
      <c r="DI26" s="31">
        <v>55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1">
        <v>0</v>
      </c>
      <c r="DZ26" s="31">
        <v>0</v>
      </c>
      <c r="EA26" s="31">
        <v>0</v>
      </c>
      <c r="EB26" s="31">
        <v>0</v>
      </c>
      <c r="EC26" s="31">
        <v>0</v>
      </c>
      <c r="ED26" s="31">
        <v>0</v>
      </c>
      <c r="EE26" s="31">
        <v>0</v>
      </c>
      <c r="EF26" s="31">
        <v>0</v>
      </c>
      <c r="EG26" s="31">
        <v>0</v>
      </c>
      <c r="EH26" s="31">
        <v>0</v>
      </c>
      <c r="EI26" s="31">
        <v>0</v>
      </c>
      <c r="EJ26" s="31">
        <v>0</v>
      </c>
      <c r="EK26" s="31">
        <v>0</v>
      </c>
      <c r="EL26" s="31">
        <v>0</v>
      </c>
      <c r="EM26" s="31">
        <v>0</v>
      </c>
      <c r="EN26" s="31">
        <v>0</v>
      </c>
      <c r="EO26" s="31">
        <v>0</v>
      </c>
      <c r="EP26" s="31">
        <v>0</v>
      </c>
      <c r="EQ26" s="31">
        <v>122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0</v>
      </c>
      <c r="EX26" s="31">
        <v>0</v>
      </c>
      <c r="EY26" s="31">
        <v>0</v>
      </c>
      <c r="EZ26" s="31">
        <v>0</v>
      </c>
      <c r="FA26" s="31">
        <v>0</v>
      </c>
      <c r="FB26" s="31">
        <v>0</v>
      </c>
      <c r="FC26" s="31">
        <v>0</v>
      </c>
      <c r="FD26" s="31">
        <v>0</v>
      </c>
      <c r="FE26" s="31">
        <v>0</v>
      </c>
      <c r="FF26" s="31">
        <v>0</v>
      </c>
      <c r="FG26" s="31">
        <v>0</v>
      </c>
      <c r="FH26" s="31">
        <v>0</v>
      </c>
      <c r="FI26" s="31">
        <v>0</v>
      </c>
      <c r="FJ26" s="31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1">
        <v>0</v>
      </c>
      <c r="FQ26" s="31">
        <v>0</v>
      </c>
      <c r="FR26" s="31">
        <v>0</v>
      </c>
      <c r="FS26" s="31">
        <v>0</v>
      </c>
      <c r="FT26" s="31">
        <v>0</v>
      </c>
      <c r="FU26" s="31">
        <v>0</v>
      </c>
      <c r="FV26" s="31">
        <v>0</v>
      </c>
      <c r="FW26" s="31">
        <v>0</v>
      </c>
      <c r="FX26" s="31">
        <v>0</v>
      </c>
      <c r="FY26" s="12"/>
      <c r="FZ26" s="12">
        <f t="shared" si="7"/>
        <v>20716.5</v>
      </c>
      <c r="GA26" s="12"/>
      <c r="GB26" s="12"/>
      <c r="GC26" s="12"/>
      <c r="GD26" s="12"/>
      <c r="GE26" s="12"/>
      <c r="GF26" s="12"/>
      <c r="GG26" s="2"/>
      <c r="GH26" s="2"/>
      <c r="GI26" s="2"/>
      <c r="GJ26" s="2"/>
      <c r="GK26" s="2"/>
      <c r="GL26" s="2"/>
      <c r="GM26" s="2"/>
    </row>
    <row r="27" spans="1:256" x14ac:dyDescent="0.35">
      <c r="A27" s="3" t="s">
        <v>446</v>
      </c>
      <c r="B27" s="2" t="s">
        <v>666</v>
      </c>
      <c r="C27" s="33">
        <v>0</v>
      </c>
      <c r="D27" s="33">
        <v>364</v>
      </c>
      <c r="E27" s="33">
        <v>44</v>
      </c>
      <c r="F27" s="33">
        <v>61</v>
      </c>
      <c r="G27" s="33">
        <v>0</v>
      </c>
      <c r="H27" s="33">
        <v>0</v>
      </c>
      <c r="I27" s="33">
        <v>69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58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18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56</v>
      </c>
      <c r="AS27" s="33">
        <v>24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340.5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18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56.5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3</v>
      </c>
      <c r="CL27" s="33">
        <v>0</v>
      </c>
      <c r="CM27" s="33">
        <v>0</v>
      </c>
      <c r="CN27" s="33">
        <v>207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3">
        <v>0</v>
      </c>
      <c r="DA27" s="33">
        <v>0</v>
      </c>
      <c r="DB27" s="33">
        <v>0</v>
      </c>
      <c r="DC27" s="33">
        <v>0</v>
      </c>
      <c r="DD27" s="33">
        <v>0</v>
      </c>
      <c r="DE27" s="33">
        <v>0</v>
      </c>
      <c r="DF27" s="33">
        <v>78</v>
      </c>
      <c r="DG27" s="33">
        <v>0</v>
      </c>
      <c r="DH27" s="33">
        <v>0</v>
      </c>
      <c r="DI27" s="33">
        <v>12</v>
      </c>
      <c r="DJ27" s="33">
        <v>0</v>
      </c>
      <c r="DK27" s="33">
        <v>0</v>
      </c>
      <c r="DL27" s="33">
        <v>0</v>
      </c>
      <c r="DM27" s="33">
        <v>0</v>
      </c>
      <c r="DN27" s="33">
        <v>0</v>
      </c>
      <c r="DO27" s="33">
        <v>0</v>
      </c>
      <c r="DP27" s="33">
        <v>0</v>
      </c>
      <c r="DQ27" s="33">
        <v>0</v>
      </c>
      <c r="DR27" s="33">
        <v>0</v>
      </c>
      <c r="DS27" s="33">
        <v>0</v>
      </c>
      <c r="DT27" s="33">
        <v>0</v>
      </c>
      <c r="DU27" s="33">
        <v>0</v>
      </c>
      <c r="DV27" s="33">
        <v>0</v>
      </c>
      <c r="DW27" s="33">
        <v>0</v>
      </c>
      <c r="DX27" s="33">
        <v>0</v>
      </c>
      <c r="DY27" s="33">
        <v>0</v>
      </c>
      <c r="DZ27" s="33">
        <v>0</v>
      </c>
      <c r="EA27" s="33">
        <v>0</v>
      </c>
      <c r="EB27" s="33">
        <v>0</v>
      </c>
      <c r="EC27" s="33">
        <v>0</v>
      </c>
      <c r="ED27" s="33">
        <v>0</v>
      </c>
      <c r="EE27" s="33">
        <v>0</v>
      </c>
      <c r="EF27" s="33">
        <v>0</v>
      </c>
      <c r="EG27" s="33">
        <v>0</v>
      </c>
      <c r="EH27" s="33">
        <v>0</v>
      </c>
      <c r="EI27" s="33">
        <v>0</v>
      </c>
      <c r="EJ27" s="33">
        <v>0</v>
      </c>
      <c r="EK27" s="33">
        <v>0</v>
      </c>
      <c r="EL27" s="33">
        <v>0</v>
      </c>
      <c r="EM27" s="33">
        <v>0</v>
      </c>
      <c r="EN27" s="33">
        <v>0</v>
      </c>
      <c r="EO27" s="33">
        <v>0</v>
      </c>
      <c r="EP27" s="33">
        <v>0</v>
      </c>
      <c r="EQ27" s="33">
        <v>22</v>
      </c>
      <c r="ER27" s="33">
        <v>0</v>
      </c>
      <c r="ES27" s="33">
        <v>0</v>
      </c>
      <c r="ET27" s="33">
        <v>0</v>
      </c>
      <c r="EU27" s="33">
        <v>0</v>
      </c>
      <c r="EV27" s="33">
        <v>0</v>
      </c>
      <c r="EW27" s="33">
        <v>0</v>
      </c>
      <c r="EX27" s="33">
        <v>0</v>
      </c>
      <c r="EY27" s="33">
        <v>0</v>
      </c>
      <c r="EZ27" s="33">
        <v>0</v>
      </c>
      <c r="FA27" s="33">
        <v>0</v>
      </c>
      <c r="FB27" s="33">
        <v>0</v>
      </c>
      <c r="FC27" s="33">
        <v>0</v>
      </c>
      <c r="FD27" s="33">
        <v>0</v>
      </c>
      <c r="FE27" s="33">
        <v>0</v>
      </c>
      <c r="FF27" s="33">
        <v>0</v>
      </c>
      <c r="FG27" s="33">
        <v>0</v>
      </c>
      <c r="FH27" s="33">
        <v>0</v>
      </c>
      <c r="FI27" s="33">
        <v>0</v>
      </c>
      <c r="FJ27" s="33">
        <v>0</v>
      </c>
      <c r="FK27" s="33">
        <v>0</v>
      </c>
      <c r="FL27" s="33">
        <v>0</v>
      </c>
      <c r="FM27" s="33">
        <v>0</v>
      </c>
      <c r="FN27" s="33">
        <v>0</v>
      </c>
      <c r="FO27" s="33">
        <v>0</v>
      </c>
      <c r="FP27" s="33">
        <v>0</v>
      </c>
      <c r="FQ27" s="33">
        <v>0</v>
      </c>
      <c r="FR27" s="33">
        <v>0</v>
      </c>
      <c r="FS27" s="33">
        <v>0</v>
      </c>
      <c r="FT27" s="33">
        <v>0</v>
      </c>
      <c r="FU27" s="33">
        <v>0</v>
      </c>
      <c r="FV27" s="33">
        <v>0</v>
      </c>
      <c r="FW27" s="33">
        <v>0</v>
      </c>
      <c r="FX27" s="33">
        <v>0</v>
      </c>
      <c r="FY27" s="12"/>
      <c r="FZ27" s="12">
        <f t="shared" si="7"/>
        <v>1431</v>
      </c>
      <c r="GA27" s="12"/>
      <c r="GB27" s="12"/>
      <c r="GC27" s="12"/>
      <c r="GD27" s="12"/>
      <c r="GE27" s="12"/>
      <c r="GF27" s="12"/>
      <c r="GG27" s="2"/>
      <c r="GH27" s="2"/>
      <c r="GI27" s="2"/>
      <c r="GJ27" s="2"/>
      <c r="GK27" s="2"/>
      <c r="GL27" s="2"/>
      <c r="GM27" s="2"/>
    </row>
    <row r="28" spans="1:256" x14ac:dyDescent="0.35">
      <c r="A28" s="3" t="s">
        <v>447</v>
      </c>
      <c r="B28" s="2" t="s">
        <v>1060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33">
        <v>0</v>
      </c>
      <c r="CU28" s="33">
        <v>0</v>
      </c>
      <c r="CV28" s="33">
        <v>0</v>
      </c>
      <c r="CW28" s="33">
        <v>0</v>
      </c>
      <c r="CX28" s="33">
        <v>0</v>
      </c>
      <c r="CY28" s="33">
        <v>0</v>
      </c>
      <c r="CZ28" s="33">
        <v>0</v>
      </c>
      <c r="DA28" s="33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3">
        <v>0</v>
      </c>
      <c r="DJ28" s="33">
        <v>0</v>
      </c>
      <c r="DK28" s="33">
        <v>0</v>
      </c>
      <c r="DL28" s="33">
        <v>0</v>
      </c>
      <c r="DM28" s="33">
        <v>0</v>
      </c>
      <c r="DN28" s="33">
        <v>0</v>
      </c>
      <c r="DO28" s="33">
        <v>0</v>
      </c>
      <c r="DP28" s="33">
        <v>0</v>
      </c>
      <c r="DQ28" s="33">
        <v>0</v>
      </c>
      <c r="DR28" s="33">
        <v>0</v>
      </c>
      <c r="DS28" s="33">
        <v>0</v>
      </c>
      <c r="DT28" s="33">
        <v>0</v>
      </c>
      <c r="DU28" s="33">
        <v>0</v>
      </c>
      <c r="DV28" s="33">
        <v>0</v>
      </c>
      <c r="DW28" s="33">
        <v>0</v>
      </c>
      <c r="DX28" s="33">
        <v>0</v>
      </c>
      <c r="DY28" s="33">
        <v>0</v>
      </c>
      <c r="DZ28" s="33">
        <v>0</v>
      </c>
      <c r="EA28" s="33">
        <v>0</v>
      </c>
      <c r="EB28" s="33">
        <v>0</v>
      </c>
      <c r="EC28" s="33">
        <v>0</v>
      </c>
      <c r="ED28" s="33">
        <v>0</v>
      </c>
      <c r="EE28" s="33">
        <v>0</v>
      </c>
      <c r="EF28" s="33">
        <v>0</v>
      </c>
      <c r="EG28" s="33">
        <v>0</v>
      </c>
      <c r="EH28" s="33">
        <v>0</v>
      </c>
      <c r="EI28" s="33">
        <v>0</v>
      </c>
      <c r="EJ28" s="33">
        <v>0</v>
      </c>
      <c r="EK28" s="33">
        <v>0</v>
      </c>
      <c r="EL28" s="33">
        <v>0</v>
      </c>
      <c r="EM28" s="33">
        <v>0</v>
      </c>
      <c r="EN28" s="33">
        <v>0</v>
      </c>
      <c r="EO28" s="33">
        <v>0</v>
      </c>
      <c r="EP28" s="33">
        <v>0</v>
      </c>
      <c r="EQ28" s="33">
        <v>0</v>
      </c>
      <c r="ER28" s="33">
        <v>0</v>
      </c>
      <c r="ES28" s="33">
        <v>0</v>
      </c>
      <c r="ET28" s="33">
        <v>0</v>
      </c>
      <c r="EU28" s="33">
        <v>0</v>
      </c>
      <c r="EV28" s="33">
        <v>0</v>
      </c>
      <c r="EW28" s="33">
        <v>0</v>
      </c>
      <c r="EX28" s="33">
        <v>0</v>
      </c>
      <c r="EY28" s="33">
        <v>0</v>
      </c>
      <c r="EZ28" s="33">
        <v>0</v>
      </c>
      <c r="FA28" s="33">
        <v>0</v>
      </c>
      <c r="FB28" s="33">
        <v>0</v>
      </c>
      <c r="FC28" s="33">
        <v>0</v>
      </c>
      <c r="FD28" s="33">
        <v>0</v>
      </c>
      <c r="FE28" s="33">
        <v>0</v>
      </c>
      <c r="FF28" s="33">
        <v>0</v>
      </c>
      <c r="FG28" s="33">
        <v>0</v>
      </c>
      <c r="FH28" s="33">
        <v>0</v>
      </c>
      <c r="FI28" s="33">
        <v>0</v>
      </c>
      <c r="FJ28" s="33">
        <v>0</v>
      </c>
      <c r="FK28" s="33">
        <v>0</v>
      </c>
      <c r="FL28" s="33">
        <v>0</v>
      </c>
      <c r="FM28" s="33">
        <v>0</v>
      </c>
      <c r="FN28" s="33">
        <v>0</v>
      </c>
      <c r="FO28" s="33">
        <v>0</v>
      </c>
      <c r="FP28" s="33">
        <v>0</v>
      </c>
      <c r="FQ28" s="33">
        <v>0</v>
      </c>
      <c r="FR28" s="33">
        <v>0</v>
      </c>
      <c r="FS28" s="33">
        <v>0</v>
      </c>
      <c r="FT28" s="33">
        <v>0</v>
      </c>
      <c r="FU28" s="33">
        <v>0</v>
      </c>
      <c r="FV28" s="33">
        <v>0</v>
      </c>
      <c r="FW28" s="33">
        <v>0</v>
      </c>
      <c r="FX28" s="33">
        <v>0</v>
      </c>
      <c r="FY28" s="12"/>
      <c r="FZ28" s="12">
        <f t="shared" si="7"/>
        <v>0</v>
      </c>
      <c r="GA28" s="12"/>
      <c r="GB28" s="12"/>
      <c r="GC28" s="12"/>
      <c r="GD28" s="12"/>
      <c r="GE28" s="12"/>
      <c r="GF28" s="12"/>
      <c r="GG28" s="2"/>
      <c r="GH28" s="2"/>
      <c r="GI28" s="2"/>
      <c r="GJ28" s="2"/>
      <c r="GK28" s="2"/>
      <c r="GL28" s="2"/>
      <c r="GM28" s="2"/>
    </row>
    <row r="29" spans="1:256" x14ac:dyDescent="0.35">
      <c r="A29" s="3" t="s">
        <v>448</v>
      </c>
      <c r="B29" s="2" t="s">
        <v>1055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318.5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0</v>
      </c>
      <c r="DZ29" s="15">
        <v>0</v>
      </c>
      <c r="EA29" s="15">
        <v>0</v>
      </c>
      <c r="EB29" s="15">
        <v>0</v>
      </c>
      <c r="EC29" s="15">
        <v>0</v>
      </c>
      <c r="ED29" s="15">
        <v>0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0</v>
      </c>
      <c r="EL29" s="15">
        <v>0</v>
      </c>
      <c r="EM29" s="15">
        <v>0</v>
      </c>
      <c r="EN29" s="15">
        <v>0</v>
      </c>
      <c r="EO29" s="15">
        <v>0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0</v>
      </c>
      <c r="EZ29" s="15">
        <v>0</v>
      </c>
      <c r="FA29" s="15">
        <v>0</v>
      </c>
      <c r="FB29" s="15">
        <v>0</v>
      </c>
      <c r="FC29" s="15">
        <v>0</v>
      </c>
      <c r="FD29" s="15">
        <v>0</v>
      </c>
      <c r="FE29" s="15">
        <v>0</v>
      </c>
      <c r="FF29" s="15">
        <v>0</v>
      </c>
      <c r="FG29" s="15">
        <v>0</v>
      </c>
      <c r="FH29" s="15">
        <v>0</v>
      </c>
      <c r="FI29" s="15">
        <v>0</v>
      </c>
      <c r="FJ29" s="15">
        <v>0</v>
      </c>
      <c r="FK29" s="15">
        <v>0</v>
      </c>
      <c r="FL29" s="15">
        <v>0</v>
      </c>
      <c r="FM29" s="15">
        <v>0</v>
      </c>
      <c r="FN29" s="15">
        <v>0</v>
      </c>
      <c r="FO29" s="15">
        <v>0</v>
      </c>
      <c r="FP29" s="15">
        <v>0</v>
      </c>
      <c r="FQ29" s="15">
        <v>0</v>
      </c>
      <c r="FR29" s="15">
        <v>0</v>
      </c>
      <c r="FS29" s="15">
        <v>0</v>
      </c>
      <c r="FT29" s="15">
        <v>0</v>
      </c>
      <c r="FU29" s="15">
        <v>0</v>
      </c>
      <c r="FV29" s="15">
        <v>0</v>
      </c>
      <c r="FW29" s="15">
        <v>0</v>
      </c>
      <c r="FX29" s="15">
        <v>0</v>
      </c>
      <c r="FY29" s="15"/>
      <c r="FZ29" s="12">
        <f t="shared" si="7"/>
        <v>318.5</v>
      </c>
      <c r="GA29" s="15"/>
      <c r="GB29" s="12"/>
      <c r="GC29" s="12"/>
      <c r="GD29" s="12"/>
      <c r="GE29" s="12"/>
      <c r="GF29" s="12"/>
      <c r="GG29" s="2"/>
      <c r="GH29" s="2"/>
      <c r="GI29" s="2"/>
      <c r="GJ29" s="2"/>
      <c r="GK29" s="2"/>
      <c r="GL29" s="2"/>
      <c r="GM29" s="2"/>
    </row>
    <row r="30" spans="1:256" x14ac:dyDescent="0.35">
      <c r="A30" s="3" t="s">
        <v>449</v>
      </c>
      <c r="B30" s="2" t="s">
        <v>1056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  <c r="DO30" s="12">
        <v>0</v>
      </c>
      <c r="DP30" s="12">
        <v>0</v>
      </c>
      <c r="DQ30" s="12">
        <v>0</v>
      </c>
      <c r="DR30" s="12">
        <v>0</v>
      </c>
      <c r="DS30" s="12">
        <v>0</v>
      </c>
      <c r="DT30" s="12">
        <v>0</v>
      </c>
      <c r="DU30" s="12">
        <v>0</v>
      </c>
      <c r="DV30" s="12">
        <v>0</v>
      </c>
      <c r="DW30" s="12">
        <v>0</v>
      </c>
      <c r="DX30" s="12">
        <v>0</v>
      </c>
      <c r="DY30" s="12">
        <v>0</v>
      </c>
      <c r="DZ30" s="12">
        <v>0</v>
      </c>
      <c r="EA30" s="12">
        <v>0</v>
      </c>
      <c r="EB30" s="12">
        <v>0</v>
      </c>
      <c r="EC30" s="12">
        <v>0</v>
      </c>
      <c r="ED30" s="12">
        <v>0</v>
      </c>
      <c r="EE30" s="12">
        <v>0</v>
      </c>
      <c r="EF30" s="12">
        <v>0</v>
      </c>
      <c r="EG30" s="12">
        <v>0</v>
      </c>
      <c r="EH30" s="12">
        <v>0</v>
      </c>
      <c r="EI30" s="12">
        <v>0</v>
      </c>
      <c r="EJ30" s="12">
        <v>0</v>
      </c>
      <c r="EK30" s="12">
        <v>0</v>
      </c>
      <c r="EL30" s="12">
        <v>0</v>
      </c>
      <c r="EM30" s="12">
        <v>0</v>
      </c>
      <c r="EN30" s="12">
        <v>0</v>
      </c>
      <c r="EO30" s="12">
        <v>0</v>
      </c>
      <c r="EP30" s="12">
        <v>0</v>
      </c>
      <c r="EQ30" s="12">
        <v>0</v>
      </c>
      <c r="ER30" s="12">
        <v>0</v>
      </c>
      <c r="ES30" s="12">
        <v>0</v>
      </c>
      <c r="ET30" s="12">
        <v>0</v>
      </c>
      <c r="EU30" s="12">
        <v>0</v>
      </c>
      <c r="EV30" s="12">
        <v>0</v>
      </c>
      <c r="EW30" s="12">
        <v>0</v>
      </c>
      <c r="EX30" s="12">
        <v>0</v>
      </c>
      <c r="EY30" s="12">
        <v>0</v>
      </c>
      <c r="EZ30" s="12">
        <v>0</v>
      </c>
      <c r="FA30" s="12">
        <v>0</v>
      </c>
      <c r="FB30" s="12">
        <v>0</v>
      </c>
      <c r="FC30" s="12">
        <v>0</v>
      </c>
      <c r="FD30" s="12">
        <v>0</v>
      </c>
      <c r="FE30" s="12">
        <v>0</v>
      </c>
      <c r="FF30" s="12">
        <v>0</v>
      </c>
      <c r="FG30" s="12">
        <v>0</v>
      </c>
      <c r="FH30" s="12">
        <v>0</v>
      </c>
      <c r="FI30" s="12">
        <v>0</v>
      </c>
      <c r="FJ30" s="12">
        <v>0</v>
      </c>
      <c r="FK30" s="12">
        <v>0</v>
      </c>
      <c r="FL30" s="12">
        <v>0</v>
      </c>
      <c r="FM30" s="12">
        <v>0</v>
      </c>
      <c r="FN30" s="12">
        <v>0</v>
      </c>
      <c r="FO30" s="12">
        <v>0</v>
      </c>
      <c r="FP30" s="12">
        <v>0</v>
      </c>
      <c r="FQ30" s="12">
        <v>0</v>
      </c>
      <c r="FR30" s="12">
        <v>0</v>
      </c>
      <c r="FS30" s="12">
        <v>0</v>
      </c>
      <c r="FT30" s="12">
        <v>0</v>
      </c>
      <c r="FU30" s="12">
        <v>0</v>
      </c>
      <c r="FV30" s="12">
        <v>0</v>
      </c>
      <c r="FW30" s="12">
        <v>0</v>
      </c>
      <c r="FX30" s="12">
        <v>0</v>
      </c>
      <c r="FY30" s="12"/>
      <c r="FZ30" s="12">
        <f t="shared" si="7"/>
        <v>0</v>
      </c>
      <c r="GA30" s="12"/>
      <c r="GB30" s="12"/>
      <c r="GC30" s="12"/>
      <c r="GD30" s="12"/>
      <c r="GE30" s="12"/>
      <c r="GF30" s="12"/>
      <c r="GG30" s="2"/>
      <c r="GH30" s="2"/>
      <c r="GI30" s="2"/>
      <c r="GJ30" s="2"/>
      <c r="GK30" s="2"/>
      <c r="GL30" s="2"/>
      <c r="GM30" s="2"/>
    </row>
    <row r="31" spans="1:256" x14ac:dyDescent="0.35">
      <c r="A31" s="3" t="s">
        <v>450</v>
      </c>
      <c r="B31" s="2" t="s">
        <v>728</v>
      </c>
      <c r="C31" s="12">
        <v>0</v>
      </c>
      <c r="D31" s="12">
        <v>4707.3</v>
      </c>
      <c r="E31" s="12">
        <v>815.8</v>
      </c>
      <c r="F31" s="12">
        <v>875.8</v>
      </c>
      <c r="G31" s="12">
        <v>0</v>
      </c>
      <c r="H31" s="12">
        <v>0</v>
      </c>
      <c r="I31" s="12">
        <v>969.1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1060.3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151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2205</v>
      </c>
      <c r="AS31" s="12">
        <v>307.60000000000002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3884.1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275.60000000000002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825.8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581</v>
      </c>
      <c r="CL31" s="12">
        <v>0</v>
      </c>
      <c r="CM31" s="12">
        <v>0</v>
      </c>
      <c r="CN31" s="12">
        <v>3313.3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1275.3</v>
      </c>
      <c r="DG31" s="12">
        <v>0</v>
      </c>
      <c r="DH31" s="12">
        <v>0</v>
      </c>
      <c r="DI31" s="12">
        <v>55</v>
      </c>
      <c r="DJ31" s="12">
        <v>0</v>
      </c>
      <c r="DK31" s="12">
        <v>0</v>
      </c>
      <c r="DL31" s="12">
        <v>0</v>
      </c>
      <c r="DM31" s="12">
        <v>0</v>
      </c>
      <c r="DN31" s="12">
        <v>0</v>
      </c>
      <c r="DO31" s="12">
        <v>0</v>
      </c>
      <c r="DP31" s="12">
        <v>0</v>
      </c>
      <c r="DQ31" s="12">
        <v>0</v>
      </c>
      <c r="DR31" s="12">
        <v>0</v>
      </c>
      <c r="DS31" s="12">
        <v>0</v>
      </c>
      <c r="DT31" s="12">
        <v>0</v>
      </c>
      <c r="DU31" s="12">
        <v>0</v>
      </c>
      <c r="DV31" s="12">
        <v>0</v>
      </c>
      <c r="DW31" s="12">
        <v>0</v>
      </c>
      <c r="DX31" s="12">
        <v>0</v>
      </c>
      <c r="DY31" s="12">
        <v>0</v>
      </c>
      <c r="DZ31" s="12">
        <v>0</v>
      </c>
      <c r="EA31" s="12">
        <v>0</v>
      </c>
      <c r="EB31" s="12">
        <v>0</v>
      </c>
      <c r="EC31" s="12">
        <v>0</v>
      </c>
      <c r="ED31" s="12">
        <v>0</v>
      </c>
      <c r="EE31" s="12">
        <v>0</v>
      </c>
      <c r="EF31" s="12">
        <v>0</v>
      </c>
      <c r="EG31" s="12">
        <v>0</v>
      </c>
      <c r="EH31" s="12">
        <v>0</v>
      </c>
      <c r="EI31" s="12">
        <v>0</v>
      </c>
      <c r="EJ31" s="12">
        <v>0</v>
      </c>
      <c r="EK31" s="12">
        <v>0</v>
      </c>
      <c r="EL31" s="12">
        <v>0</v>
      </c>
      <c r="EM31" s="12">
        <v>0</v>
      </c>
      <c r="EN31" s="12">
        <v>0</v>
      </c>
      <c r="EO31" s="12">
        <v>0</v>
      </c>
      <c r="EP31" s="12">
        <v>0</v>
      </c>
      <c r="EQ31" s="12">
        <v>128</v>
      </c>
      <c r="ER31" s="12">
        <v>0</v>
      </c>
      <c r="ES31" s="12">
        <v>0</v>
      </c>
      <c r="ET31" s="12">
        <v>0</v>
      </c>
      <c r="EU31" s="12">
        <v>0</v>
      </c>
      <c r="EV31" s="12">
        <v>0</v>
      </c>
      <c r="EW31" s="12">
        <v>0</v>
      </c>
      <c r="EX31" s="12">
        <v>0</v>
      </c>
      <c r="EY31" s="12">
        <v>0</v>
      </c>
      <c r="EZ31" s="12">
        <v>0</v>
      </c>
      <c r="FA31" s="12">
        <v>0</v>
      </c>
      <c r="FB31" s="12">
        <v>0</v>
      </c>
      <c r="FC31" s="12">
        <v>0</v>
      </c>
      <c r="FD31" s="12">
        <v>0</v>
      </c>
      <c r="FE31" s="12">
        <v>0</v>
      </c>
      <c r="FF31" s="12">
        <v>0</v>
      </c>
      <c r="FG31" s="12">
        <v>0</v>
      </c>
      <c r="FH31" s="12">
        <v>0</v>
      </c>
      <c r="FI31" s="12">
        <v>0</v>
      </c>
      <c r="FJ31" s="12">
        <v>0</v>
      </c>
      <c r="FK31" s="12">
        <v>0</v>
      </c>
      <c r="FL31" s="12">
        <v>0</v>
      </c>
      <c r="FM31" s="12">
        <v>0</v>
      </c>
      <c r="FN31" s="12">
        <v>0</v>
      </c>
      <c r="FO31" s="12">
        <v>0</v>
      </c>
      <c r="FP31" s="12">
        <v>0</v>
      </c>
      <c r="FQ31" s="12">
        <v>0</v>
      </c>
      <c r="FR31" s="12">
        <v>0</v>
      </c>
      <c r="FS31" s="12">
        <v>0</v>
      </c>
      <c r="FT31" s="12">
        <v>0</v>
      </c>
      <c r="FU31" s="12">
        <v>0</v>
      </c>
      <c r="FV31" s="12">
        <v>0</v>
      </c>
      <c r="FW31" s="12">
        <v>0</v>
      </c>
      <c r="FX31" s="12">
        <v>0</v>
      </c>
      <c r="FY31" s="12"/>
      <c r="FZ31" s="12">
        <f t="shared" si="7"/>
        <v>21430</v>
      </c>
      <c r="GA31" s="12"/>
      <c r="GB31" s="12"/>
      <c r="GC31" s="12"/>
      <c r="GD31" s="12"/>
      <c r="GE31" s="12"/>
      <c r="GF31" s="12"/>
      <c r="GG31" s="2"/>
      <c r="GH31" s="2"/>
      <c r="GI31" s="2"/>
      <c r="GJ31" s="2"/>
      <c r="GK31" s="2"/>
      <c r="GL31" s="2"/>
      <c r="GM31" s="2"/>
    </row>
    <row r="32" spans="1:256" x14ac:dyDescent="0.35">
      <c r="A32" s="3"/>
      <c r="B32" s="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12"/>
      <c r="FZ32" s="12"/>
      <c r="GA32" s="12"/>
      <c r="GB32" s="12"/>
      <c r="GC32" s="12"/>
      <c r="GD32" s="12"/>
      <c r="GE32" s="12"/>
      <c r="GF32" s="12"/>
      <c r="GG32" s="2"/>
      <c r="GH32" s="2"/>
      <c r="GI32" s="2"/>
      <c r="GJ32" s="2"/>
      <c r="GK32" s="2"/>
      <c r="GL32" s="2"/>
      <c r="GM32" s="2"/>
    </row>
    <row r="33" spans="1:256" s="42" customFormat="1" x14ac:dyDescent="0.35">
      <c r="A33" s="2"/>
      <c r="B33" s="35" t="s">
        <v>451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2"/>
      <c r="FZ33" s="38"/>
      <c r="GA33" s="40"/>
      <c r="GB33" s="12"/>
      <c r="GC33" s="12"/>
      <c r="GD33" s="12"/>
      <c r="GE33" s="12"/>
      <c r="GF33" s="12"/>
      <c r="GG33" s="2"/>
      <c r="GH33" s="2"/>
      <c r="GI33" s="2"/>
      <c r="GJ33" s="2"/>
      <c r="GK33" s="2"/>
      <c r="GL33" s="2"/>
      <c r="GM33" s="2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35">
      <c r="A34" s="43" t="s">
        <v>452</v>
      </c>
      <c r="B34" s="40" t="s">
        <v>668</v>
      </c>
      <c r="C34" s="44">
        <v>1618697.92</v>
      </c>
      <c r="D34" s="45">
        <v>6068580.4500000002</v>
      </c>
      <c r="E34" s="45">
        <v>1444121.25</v>
      </c>
      <c r="F34" s="45">
        <v>2186086.4300000002</v>
      </c>
      <c r="G34" s="45">
        <v>428862.04</v>
      </c>
      <c r="H34" s="45">
        <v>184982.61</v>
      </c>
      <c r="I34" s="45">
        <v>1809421.81</v>
      </c>
      <c r="J34" s="45">
        <v>600359.41</v>
      </c>
      <c r="K34" s="45">
        <v>149409.51999999999</v>
      </c>
      <c r="L34" s="45">
        <v>1285932.06</v>
      </c>
      <c r="M34" s="45">
        <v>495734.92</v>
      </c>
      <c r="N34" s="45">
        <v>12893543.369999999</v>
      </c>
      <c r="O34" s="45">
        <v>5184910.91</v>
      </c>
      <c r="P34" s="45">
        <v>98033.26</v>
      </c>
      <c r="Q34" s="45">
        <v>6984070.2400000002</v>
      </c>
      <c r="R34" s="45">
        <v>117387.96</v>
      </c>
      <c r="S34" s="45">
        <v>941027.17</v>
      </c>
      <c r="T34" s="45">
        <v>50774.68</v>
      </c>
      <c r="U34" s="45">
        <v>51513.32</v>
      </c>
      <c r="V34" s="45">
        <v>91452.54</v>
      </c>
      <c r="W34" s="45">
        <v>20485.07</v>
      </c>
      <c r="X34" s="45">
        <v>23503.47</v>
      </c>
      <c r="Y34" s="45">
        <v>145352.82</v>
      </c>
      <c r="Z34" s="45">
        <v>63731.5</v>
      </c>
      <c r="AA34" s="45">
        <v>6802241.46</v>
      </c>
      <c r="AB34" s="45">
        <v>12251040.92</v>
      </c>
      <c r="AC34" s="45">
        <v>578302.21</v>
      </c>
      <c r="AD34" s="45">
        <v>703196.53</v>
      </c>
      <c r="AE34" s="45">
        <v>48617.120000000003</v>
      </c>
      <c r="AF34" s="45">
        <v>86811.59</v>
      </c>
      <c r="AG34" s="46">
        <v>322958.38</v>
      </c>
      <c r="AH34" s="45">
        <v>172657.77</v>
      </c>
      <c r="AI34" s="45">
        <v>53122.47</v>
      </c>
      <c r="AJ34" s="45">
        <v>128163.01</v>
      </c>
      <c r="AK34" s="45">
        <v>74603.09</v>
      </c>
      <c r="AL34" s="45">
        <v>98388.41</v>
      </c>
      <c r="AM34" s="45">
        <v>115377.55</v>
      </c>
      <c r="AN34" s="45">
        <v>413990.07</v>
      </c>
      <c r="AO34" s="45">
        <v>1676936.43</v>
      </c>
      <c r="AP34" s="45">
        <v>37700132.310000002</v>
      </c>
      <c r="AQ34" s="45">
        <v>97428.55</v>
      </c>
      <c r="AR34" s="45">
        <v>21880966.199999999</v>
      </c>
      <c r="AS34" s="45">
        <v>2513262.4</v>
      </c>
      <c r="AT34" s="45">
        <v>1167107.3600000001</v>
      </c>
      <c r="AU34" s="45">
        <v>178802.57</v>
      </c>
      <c r="AV34" s="45">
        <v>179035.75</v>
      </c>
      <c r="AW34" s="45">
        <v>102589.94</v>
      </c>
      <c r="AX34" s="45">
        <v>78396.2</v>
      </c>
      <c r="AY34" s="45">
        <v>127245.96</v>
      </c>
      <c r="AZ34" s="45">
        <v>1512386.73</v>
      </c>
      <c r="BA34" s="45">
        <v>2187937.56</v>
      </c>
      <c r="BB34" s="45">
        <v>485771.55</v>
      </c>
      <c r="BC34" s="45">
        <v>8539684.5500000007</v>
      </c>
      <c r="BD34" s="45">
        <v>1409316.74</v>
      </c>
      <c r="BE34" s="45">
        <v>425098.36</v>
      </c>
      <c r="BF34" s="45">
        <v>6979427.0599999996</v>
      </c>
      <c r="BG34" s="45">
        <v>115579.55</v>
      </c>
      <c r="BH34" s="45">
        <v>147663.12</v>
      </c>
      <c r="BI34" s="45">
        <v>55868.160000000003</v>
      </c>
      <c r="BJ34" s="45">
        <v>1934186.26</v>
      </c>
      <c r="BK34" s="45">
        <v>1031173.03</v>
      </c>
      <c r="BL34" s="45">
        <v>18195.330000000002</v>
      </c>
      <c r="BM34" s="45">
        <v>91995.89</v>
      </c>
      <c r="BN34" s="45">
        <v>1139858.77</v>
      </c>
      <c r="BO34" s="45">
        <v>396388.6</v>
      </c>
      <c r="BP34" s="45">
        <v>245997.25</v>
      </c>
      <c r="BQ34" s="45">
        <v>1733716.34</v>
      </c>
      <c r="BR34" s="45">
        <v>459017.22</v>
      </c>
      <c r="BS34" s="45">
        <v>258944.15</v>
      </c>
      <c r="BT34" s="45">
        <v>149392.14000000001</v>
      </c>
      <c r="BU34" s="45">
        <v>109362.84</v>
      </c>
      <c r="BV34" s="45">
        <v>817601.21</v>
      </c>
      <c r="BW34" s="45">
        <v>711654.23</v>
      </c>
      <c r="BX34" s="45">
        <v>99943.77</v>
      </c>
      <c r="BY34" s="45">
        <v>193396.48000000001</v>
      </c>
      <c r="BZ34" s="45">
        <v>99867.18</v>
      </c>
      <c r="CA34" s="45">
        <v>394616.81</v>
      </c>
      <c r="CB34" s="45">
        <v>24768877.350000001</v>
      </c>
      <c r="CC34" s="45">
        <v>91062.73</v>
      </c>
      <c r="CD34" s="45">
        <v>72919.69</v>
      </c>
      <c r="CE34" s="45">
        <v>104487.79</v>
      </c>
      <c r="CF34" s="45">
        <v>86249.23</v>
      </c>
      <c r="CG34" s="45">
        <v>74426.7</v>
      </c>
      <c r="CH34" s="45">
        <v>33444.1</v>
      </c>
      <c r="CI34" s="45">
        <v>320790.64</v>
      </c>
      <c r="CJ34" s="45">
        <v>313858.84000000003</v>
      </c>
      <c r="CK34" s="45">
        <v>1519908.61</v>
      </c>
      <c r="CL34" s="45">
        <v>233618.03</v>
      </c>
      <c r="CM34" s="45">
        <v>113893.58</v>
      </c>
      <c r="CN34" s="45">
        <v>8605084.4100000001</v>
      </c>
      <c r="CO34" s="45">
        <v>5153394.09</v>
      </c>
      <c r="CP34" s="45">
        <v>734189.06</v>
      </c>
      <c r="CQ34" s="45">
        <v>386426.67</v>
      </c>
      <c r="CR34" s="45">
        <v>80485.73</v>
      </c>
      <c r="CS34" s="45">
        <v>248224.67</v>
      </c>
      <c r="CT34" s="45">
        <v>85958.85</v>
      </c>
      <c r="CU34" s="45">
        <v>58359.59</v>
      </c>
      <c r="CV34" s="45">
        <v>47858.69</v>
      </c>
      <c r="CW34" s="2">
        <v>134115.63</v>
      </c>
      <c r="CX34" s="45">
        <v>243713.34</v>
      </c>
      <c r="CY34" s="45">
        <v>18970.75</v>
      </c>
      <c r="CZ34" s="45">
        <v>629899.39</v>
      </c>
      <c r="DA34" s="45">
        <v>123499.93</v>
      </c>
      <c r="DB34" s="45">
        <v>101395.44</v>
      </c>
      <c r="DC34" s="45">
        <v>112080.46</v>
      </c>
      <c r="DD34" s="45">
        <v>97944.92</v>
      </c>
      <c r="DE34" s="45">
        <v>288400.14</v>
      </c>
      <c r="DF34" s="45">
        <v>7817551.8200000003</v>
      </c>
      <c r="DG34" s="45">
        <v>118174.05</v>
      </c>
      <c r="DH34" s="45">
        <v>1002544.97</v>
      </c>
      <c r="DI34" s="45">
        <v>1169415.45</v>
      </c>
      <c r="DJ34" s="45">
        <v>169846.5</v>
      </c>
      <c r="DK34" s="45">
        <v>88144.5</v>
      </c>
      <c r="DL34" s="45">
        <v>2420056.54</v>
      </c>
      <c r="DM34" s="45">
        <v>77790.55</v>
      </c>
      <c r="DN34" s="45">
        <v>628414.66</v>
      </c>
      <c r="DO34" s="45">
        <v>761258.72</v>
      </c>
      <c r="DP34" s="45">
        <v>77422.7</v>
      </c>
      <c r="DQ34" s="45">
        <v>409714.16</v>
      </c>
      <c r="DR34" s="45">
        <v>475735.48</v>
      </c>
      <c r="DS34" s="45">
        <v>198489</v>
      </c>
      <c r="DT34" s="45">
        <v>53085.02</v>
      </c>
      <c r="DU34" s="45">
        <v>128255.13</v>
      </c>
      <c r="DV34" s="45">
        <v>49041.63</v>
      </c>
      <c r="DW34" s="45">
        <v>105819.77</v>
      </c>
      <c r="DX34" s="45">
        <v>165524.42000000001</v>
      </c>
      <c r="DY34" s="45">
        <v>211849.28</v>
      </c>
      <c r="DZ34" s="45">
        <v>440337.14</v>
      </c>
      <c r="EA34" s="45">
        <v>606678.97</v>
      </c>
      <c r="EB34" s="45">
        <v>264983.83</v>
      </c>
      <c r="EC34" s="45">
        <v>112196.29</v>
      </c>
      <c r="ED34" s="45">
        <v>606490.69999999995</v>
      </c>
      <c r="EE34" s="45">
        <v>69368.460000000006</v>
      </c>
      <c r="EF34" s="45">
        <v>327633.84999999998</v>
      </c>
      <c r="EG34" s="45">
        <v>120677.96</v>
      </c>
      <c r="EH34" s="45">
        <v>51207.78</v>
      </c>
      <c r="EI34" s="45">
        <v>3323220.8</v>
      </c>
      <c r="EJ34" s="45">
        <v>2056399.34</v>
      </c>
      <c r="EK34" s="45">
        <v>137117.85</v>
      </c>
      <c r="EL34" s="45">
        <v>36713.550000000003</v>
      </c>
      <c r="EM34" s="45">
        <v>247634.55</v>
      </c>
      <c r="EN34" s="45">
        <v>285190.57</v>
      </c>
      <c r="EO34" s="45">
        <v>144936.91</v>
      </c>
      <c r="EP34" s="45">
        <v>223170.3</v>
      </c>
      <c r="EQ34" s="45">
        <v>1024267.5</v>
      </c>
      <c r="ER34" s="45">
        <v>209171.85</v>
      </c>
      <c r="ES34" s="45">
        <v>106678.02</v>
      </c>
      <c r="ET34" s="45">
        <v>133939.82999999999</v>
      </c>
      <c r="EU34" s="45">
        <v>189375.43</v>
      </c>
      <c r="EV34" s="45">
        <v>43464.959999999999</v>
      </c>
      <c r="EW34" s="45">
        <v>341846.47</v>
      </c>
      <c r="EX34" s="45">
        <v>19788.41</v>
      </c>
      <c r="EY34" s="45">
        <v>106184.84</v>
      </c>
      <c r="EZ34" s="45">
        <v>92250.34</v>
      </c>
      <c r="FA34" s="45">
        <v>1567984.63</v>
      </c>
      <c r="FB34" s="46">
        <v>469609.63</v>
      </c>
      <c r="FC34" s="45">
        <v>926616</v>
      </c>
      <c r="FD34" s="45">
        <v>157711.57</v>
      </c>
      <c r="FE34" s="45">
        <v>64813.09</v>
      </c>
      <c r="FF34" s="45">
        <v>70542.399999999994</v>
      </c>
      <c r="FG34" s="45">
        <v>71488.67</v>
      </c>
      <c r="FH34" s="45">
        <v>112198.64</v>
      </c>
      <c r="FI34" s="45">
        <v>558618.73</v>
      </c>
      <c r="FJ34" s="45">
        <v>861473.15</v>
      </c>
      <c r="FK34" s="45">
        <v>927120.98</v>
      </c>
      <c r="FL34" s="45">
        <v>1829177.87</v>
      </c>
      <c r="FM34" s="45">
        <v>532404.37</v>
      </c>
      <c r="FN34" s="45">
        <v>3532207.73</v>
      </c>
      <c r="FO34" s="46">
        <v>629176.46</v>
      </c>
      <c r="FP34" s="45">
        <v>752042.46</v>
      </c>
      <c r="FQ34" s="45">
        <v>409839.03</v>
      </c>
      <c r="FR34" s="45">
        <v>177143.45</v>
      </c>
      <c r="FS34" s="45">
        <v>72860.350000000006</v>
      </c>
      <c r="FT34" s="46">
        <v>109456.97</v>
      </c>
      <c r="FU34" s="45">
        <v>297429.19</v>
      </c>
      <c r="FV34" s="45">
        <v>195022.78</v>
      </c>
      <c r="FW34" s="45">
        <v>48430.720000000001</v>
      </c>
      <c r="FX34" s="45">
        <v>39107.11</v>
      </c>
      <c r="FY34" s="40"/>
      <c r="FZ34" s="38">
        <f>SUM(C34:FX34)</f>
        <v>248978465.73999995</v>
      </c>
      <c r="GA34" s="2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</row>
    <row r="35" spans="1:256" x14ac:dyDescent="0.35">
      <c r="A35" s="3" t="s">
        <v>453</v>
      </c>
      <c r="B35" s="2" t="s">
        <v>669</v>
      </c>
      <c r="C35" s="47">
        <v>1280836656.9685376</v>
      </c>
      <c r="D35" s="46">
        <v>4671787877.8414116</v>
      </c>
      <c r="E35" s="46">
        <v>1300022256.1087251</v>
      </c>
      <c r="F35" s="46">
        <v>3424782112.8367915</v>
      </c>
      <c r="G35" s="46">
        <v>589492705.29649127</v>
      </c>
      <c r="H35" s="46">
        <v>151176466.81112373</v>
      </c>
      <c r="I35" s="46">
        <v>1225196366.562428</v>
      </c>
      <c r="J35" s="46">
        <v>204236785.59465206</v>
      </c>
      <c r="K35" s="46">
        <v>54942313.614620075</v>
      </c>
      <c r="L35" s="46">
        <v>934711513.4838891</v>
      </c>
      <c r="M35" s="46">
        <v>350165073.72390193</v>
      </c>
      <c r="N35" s="46">
        <v>9957141395.9630299</v>
      </c>
      <c r="O35" s="46">
        <v>2816233578.0403056</v>
      </c>
      <c r="P35" s="46">
        <v>60446439.695987374</v>
      </c>
      <c r="Q35" s="46">
        <v>6015496405.2973146</v>
      </c>
      <c r="R35" s="46">
        <v>79529361.150127485</v>
      </c>
      <c r="S35" s="46">
        <v>627616431.25151074</v>
      </c>
      <c r="T35" s="46">
        <v>29012231.705502186</v>
      </c>
      <c r="U35" s="46">
        <v>33347590.203780424</v>
      </c>
      <c r="V35" s="46">
        <v>41775659.846681461</v>
      </c>
      <c r="W35" s="46">
        <v>7288197.2441361258</v>
      </c>
      <c r="X35" s="46">
        <v>20418492.189602856</v>
      </c>
      <c r="Y35" s="46">
        <v>84141190.540534884</v>
      </c>
      <c r="Z35" s="46">
        <v>29700968.268932153</v>
      </c>
      <c r="AA35" s="46">
        <v>7079101069.5172367</v>
      </c>
      <c r="AB35" s="46">
        <v>10922324874.316427</v>
      </c>
      <c r="AC35" s="46">
        <v>496405146.64828861</v>
      </c>
      <c r="AD35" s="46">
        <v>532700828.06746984</v>
      </c>
      <c r="AE35" s="46">
        <v>53995187.695716321</v>
      </c>
      <c r="AF35" s="46">
        <v>103181114.52065296</v>
      </c>
      <c r="AG35" s="46">
        <v>397354300.18877506</v>
      </c>
      <c r="AH35" s="46">
        <v>50017670.197309256</v>
      </c>
      <c r="AI35" s="46">
        <v>12862509.065539146</v>
      </c>
      <c r="AJ35" s="46">
        <v>43494827.988703087</v>
      </c>
      <c r="AK35" s="46">
        <v>72510379.074180007</v>
      </c>
      <c r="AL35" s="46">
        <v>98807920.849691302</v>
      </c>
      <c r="AM35" s="46">
        <v>65927485.534586452</v>
      </c>
      <c r="AN35" s="46">
        <v>182442239.57390964</v>
      </c>
      <c r="AO35" s="46">
        <v>626192931.81531107</v>
      </c>
      <c r="AP35" s="46">
        <v>26147549218.18148</v>
      </c>
      <c r="AQ35" s="46">
        <v>100567672.13045326</v>
      </c>
      <c r="AR35" s="46">
        <v>11132553673.429991</v>
      </c>
      <c r="AS35" s="46">
        <v>5017468870.1535501</v>
      </c>
      <c r="AT35" s="46">
        <v>419650006.98865569</v>
      </c>
      <c r="AU35" s="46">
        <v>75043916.290337369</v>
      </c>
      <c r="AV35" s="46">
        <v>48994032.214249998</v>
      </c>
      <c r="AW35" s="46">
        <v>40810441.030424654</v>
      </c>
      <c r="AX35" s="46">
        <v>32273988.064605959</v>
      </c>
      <c r="AY35" s="46">
        <v>64504660.305363432</v>
      </c>
      <c r="AZ35" s="46">
        <v>1161731894.2994552</v>
      </c>
      <c r="BA35" s="46">
        <v>1008283269.244458</v>
      </c>
      <c r="BB35" s="46">
        <v>296153533.69833535</v>
      </c>
      <c r="BC35" s="46">
        <v>4890539618.3993855</v>
      </c>
      <c r="BD35" s="46">
        <v>647292169.40467584</v>
      </c>
      <c r="BE35" s="46">
        <v>215734323.46265262</v>
      </c>
      <c r="BF35" s="46">
        <v>3153311667.9540806</v>
      </c>
      <c r="BG35" s="46">
        <v>71343674.975751206</v>
      </c>
      <c r="BH35" s="46">
        <v>87590769.71508579</v>
      </c>
      <c r="BI35" s="46">
        <v>58430916.908296078</v>
      </c>
      <c r="BJ35" s="46">
        <v>1059018781.5182087</v>
      </c>
      <c r="BK35" s="46">
        <v>2057371196.0813673</v>
      </c>
      <c r="BL35" s="46">
        <v>8522893.9370430633</v>
      </c>
      <c r="BM35" s="46">
        <v>45952137.957608514</v>
      </c>
      <c r="BN35" s="46">
        <v>415632185.95167875</v>
      </c>
      <c r="BO35" s="46">
        <v>224107510.107317</v>
      </c>
      <c r="BP35" s="46">
        <v>109289839.78684571</v>
      </c>
      <c r="BQ35" s="46">
        <v>2226629430.3267498</v>
      </c>
      <c r="BR35" s="46">
        <v>1245775678.440361</v>
      </c>
      <c r="BS35" s="46">
        <v>949505979.03905618</v>
      </c>
      <c r="BT35" s="46">
        <v>494480662.54687512</v>
      </c>
      <c r="BU35" s="46">
        <v>184850770.0272271</v>
      </c>
      <c r="BV35" s="46">
        <v>1524931331.3877621</v>
      </c>
      <c r="BW35" s="46">
        <v>1226021702.3816071</v>
      </c>
      <c r="BX35" s="46">
        <v>74434208.872419551</v>
      </c>
      <c r="BY35" s="46">
        <v>146752616.25665313</v>
      </c>
      <c r="BZ35" s="46">
        <v>46591106.803810894</v>
      </c>
      <c r="CA35" s="46">
        <v>113468737.42242713</v>
      </c>
      <c r="CB35" s="46">
        <v>15291504016.871555</v>
      </c>
      <c r="CC35" s="46">
        <v>22921451.41621675</v>
      </c>
      <c r="CD35" s="46">
        <v>20958052.615745693</v>
      </c>
      <c r="CE35" s="46">
        <v>49083876.896107331</v>
      </c>
      <c r="CF35" s="46">
        <v>34463970.213539563</v>
      </c>
      <c r="CG35" s="46">
        <v>27757345.190902714</v>
      </c>
      <c r="CH35" s="46">
        <v>19915083.009402569</v>
      </c>
      <c r="CI35" s="46">
        <v>133764324.09850898</v>
      </c>
      <c r="CJ35" s="46">
        <v>455434221.56795192</v>
      </c>
      <c r="CK35" s="46">
        <v>1813816763.7278054</v>
      </c>
      <c r="CL35" s="46">
        <v>280482812.43534482</v>
      </c>
      <c r="CM35" s="46">
        <v>297461565.98846132</v>
      </c>
      <c r="CN35" s="46">
        <v>5596041979.271884</v>
      </c>
      <c r="CO35" s="46">
        <v>3730287153.9077158</v>
      </c>
      <c r="CP35" s="46">
        <v>704617492.59201217</v>
      </c>
      <c r="CQ35" s="46">
        <v>191863574.58114448</v>
      </c>
      <c r="CR35" s="46">
        <v>169642427.73849595</v>
      </c>
      <c r="CS35" s="46">
        <v>62120931.682415724</v>
      </c>
      <c r="CT35" s="46">
        <v>68823192.417362317</v>
      </c>
      <c r="CU35" s="46">
        <v>21255605.004575793</v>
      </c>
      <c r="CV35" s="46">
        <v>26387276.330014292</v>
      </c>
      <c r="CW35" s="46">
        <v>81981949.910075054</v>
      </c>
      <c r="CX35" s="46">
        <v>96461660.343570262</v>
      </c>
      <c r="CY35" s="46">
        <v>7216705.4536521565</v>
      </c>
      <c r="CZ35" s="46">
        <v>270420561.69534981</v>
      </c>
      <c r="DA35" s="46">
        <v>51885000.569827959</v>
      </c>
      <c r="DB35" s="46">
        <v>46539722.093324199</v>
      </c>
      <c r="DC35" s="46">
        <v>65667558.168257609</v>
      </c>
      <c r="DD35" s="46">
        <v>303715046.50990593</v>
      </c>
      <c r="DE35" s="46">
        <v>180245226.47701475</v>
      </c>
      <c r="DF35" s="46">
        <v>2983865434.8008528</v>
      </c>
      <c r="DG35" s="46">
        <v>68540454.298666343</v>
      </c>
      <c r="DH35" s="46">
        <v>425987388.2351954</v>
      </c>
      <c r="DI35" s="46">
        <v>624025933.92275286</v>
      </c>
      <c r="DJ35" s="46">
        <v>71185757.439467251</v>
      </c>
      <c r="DK35" s="46">
        <v>67201978.761594817</v>
      </c>
      <c r="DL35" s="46">
        <v>955605421.43796527</v>
      </c>
      <c r="DM35" s="46">
        <v>29235448.476806834</v>
      </c>
      <c r="DN35" s="46">
        <v>299815928.8837921</v>
      </c>
      <c r="DO35" s="46">
        <v>403697396.25072074</v>
      </c>
      <c r="DP35" s="46">
        <v>35795657.359529205</v>
      </c>
      <c r="DQ35" s="46">
        <v>510254490.30448014</v>
      </c>
      <c r="DR35" s="46">
        <v>103999003.57767212</v>
      </c>
      <c r="DS35" s="46">
        <v>47431039.494662307</v>
      </c>
      <c r="DT35" s="46">
        <v>13012759.496809233</v>
      </c>
      <c r="DU35" s="46">
        <v>34107357.406050906</v>
      </c>
      <c r="DV35" s="46">
        <v>10373659.01811932</v>
      </c>
      <c r="DW35" s="46">
        <v>25776248.442884706</v>
      </c>
      <c r="DX35" s="46">
        <v>121322463.78419876</v>
      </c>
      <c r="DY35" s="46">
        <v>231132633.00000209</v>
      </c>
      <c r="DZ35" s="46">
        <v>265041641.40691352</v>
      </c>
      <c r="EA35" s="46">
        <v>686722702.55154967</v>
      </c>
      <c r="EB35" s="46">
        <v>97514338.053457141</v>
      </c>
      <c r="EC35" s="46">
        <v>42232312.050966121</v>
      </c>
      <c r="ED35" s="46">
        <v>6006409806.8121347</v>
      </c>
      <c r="EE35" s="46">
        <v>20110787.864825983</v>
      </c>
      <c r="EF35" s="46">
        <v>115346396.38736066</v>
      </c>
      <c r="EG35" s="46">
        <v>34996419.470817529</v>
      </c>
      <c r="EH35" s="46">
        <v>16398640.540103629</v>
      </c>
      <c r="EI35" s="46">
        <v>1595309661.3769922</v>
      </c>
      <c r="EJ35" s="46">
        <v>1278943058.9761267</v>
      </c>
      <c r="EK35" s="46">
        <v>632359104.57681823</v>
      </c>
      <c r="EL35" s="46">
        <v>297507179.55501628</v>
      </c>
      <c r="EM35" s="46">
        <v>140100876.41973725</v>
      </c>
      <c r="EN35" s="46">
        <v>89824342.273422092</v>
      </c>
      <c r="EO35" s="46">
        <v>50487085.120040052</v>
      </c>
      <c r="EP35" s="46">
        <v>164159836.07427317</v>
      </c>
      <c r="EQ35" s="46">
        <v>2019988939.6914716</v>
      </c>
      <c r="ER35" s="46">
        <v>154834205.27111837</v>
      </c>
      <c r="ES35" s="46">
        <v>40249558.558439001</v>
      </c>
      <c r="ET35" s="46">
        <v>58732493.888309702</v>
      </c>
      <c r="EU35" s="46">
        <v>50726881.288219437</v>
      </c>
      <c r="EV35" s="46">
        <v>86434171.750513911</v>
      </c>
      <c r="EW35" s="46">
        <v>1383634083.0086164</v>
      </c>
      <c r="EX35" s="46">
        <v>61136412.301591218</v>
      </c>
      <c r="EY35" s="46">
        <v>36775706.931992576</v>
      </c>
      <c r="EZ35" s="46">
        <v>32229412.087596901</v>
      </c>
      <c r="FA35" s="46">
        <v>3936445409.3413792</v>
      </c>
      <c r="FB35" s="46">
        <v>509453994.39222342</v>
      </c>
      <c r="FC35" s="46">
        <v>491611253.50046778</v>
      </c>
      <c r="FD35" s="46">
        <v>58561320.894453898</v>
      </c>
      <c r="FE35" s="46">
        <v>35663212.228144668</v>
      </c>
      <c r="FF35" s="46">
        <v>26527864.199084453</v>
      </c>
      <c r="FG35" s="46">
        <v>33046253.298748713</v>
      </c>
      <c r="FH35" s="46">
        <v>39945640.708005004</v>
      </c>
      <c r="FI35" s="46">
        <v>1464713269.0340619</v>
      </c>
      <c r="FJ35" s="46">
        <v>1008954326.8232789</v>
      </c>
      <c r="FK35" s="46">
        <v>2214170751.0789738</v>
      </c>
      <c r="FL35" s="46">
        <v>2342266419.4142513</v>
      </c>
      <c r="FM35" s="46">
        <v>1202351213.263869</v>
      </c>
      <c r="FN35" s="46">
        <v>3124918264.2753401</v>
      </c>
      <c r="FO35" s="46">
        <v>3264021801.8255939</v>
      </c>
      <c r="FP35" s="46">
        <v>1580939647.2098014</v>
      </c>
      <c r="FQ35" s="46">
        <v>558653860.49747694</v>
      </c>
      <c r="FR35" s="46">
        <v>581264329.80624402</v>
      </c>
      <c r="FS35" s="46">
        <v>451308222.98757005</v>
      </c>
      <c r="FT35" s="46">
        <v>471069831.13737118</v>
      </c>
      <c r="FU35" s="46">
        <v>182798993.2199384</v>
      </c>
      <c r="FV35" s="46">
        <v>152424302.80814618</v>
      </c>
      <c r="FW35" s="46">
        <v>22175590.113604505</v>
      </c>
      <c r="FX35" s="46">
        <v>18754350.521164253</v>
      </c>
      <c r="FY35" s="40"/>
      <c r="FZ35" s="40">
        <f>SUM(C35:FX35)</f>
        <v>197965330821.02792</v>
      </c>
      <c r="GA35" s="40"/>
      <c r="GB35" s="40"/>
      <c r="GC35" s="40"/>
      <c r="GD35" s="40"/>
      <c r="GE35" s="40"/>
      <c r="GF35" s="40"/>
      <c r="GG35" s="2"/>
      <c r="GH35" s="2"/>
      <c r="GI35" s="2"/>
      <c r="GJ35" s="2"/>
      <c r="GK35" s="2"/>
      <c r="GL35" s="2"/>
      <c r="GM35" s="2"/>
    </row>
    <row r="36" spans="1:256" x14ac:dyDescent="0.35">
      <c r="A36" s="3" t="s">
        <v>454</v>
      </c>
      <c r="B36" s="22" t="s">
        <v>691</v>
      </c>
      <c r="C36" s="48">
        <v>27</v>
      </c>
      <c r="D36" s="34">
        <v>27</v>
      </c>
      <c r="E36" s="34">
        <v>27</v>
      </c>
      <c r="F36" s="34">
        <v>27</v>
      </c>
      <c r="G36" s="34">
        <v>25.265000000000001</v>
      </c>
      <c r="H36" s="34">
        <v>27</v>
      </c>
      <c r="I36" s="34">
        <v>27</v>
      </c>
      <c r="J36" s="34">
        <v>27</v>
      </c>
      <c r="K36" s="34">
        <v>27</v>
      </c>
      <c r="L36" s="34">
        <v>26.895</v>
      </c>
      <c r="M36" s="34">
        <v>25.947000000000003</v>
      </c>
      <c r="N36" s="34">
        <v>18.755999999999997</v>
      </c>
      <c r="O36" s="34">
        <v>27</v>
      </c>
      <c r="P36" s="34">
        <v>27</v>
      </c>
      <c r="Q36" s="34">
        <v>27</v>
      </c>
      <c r="R36" s="34">
        <v>27</v>
      </c>
      <c r="S36" s="34">
        <v>26.013999999999999</v>
      </c>
      <c r="T36" s="34">
        <v>24.300999999999998</v>
      </c>
      <c r="U36" s="34">
        <v>23.800999999999998</v>
      </c>
      <c r="V36" s="34">
        <v>27</v>
      </c>
      <c r="W36" s="34">
        <v>27</v>
      </c>
      <c r="X36" s="34">
        <v>15.755999999999998</v>
      </c>
      <c r="Y36" s="34">
        <v>24.497999999999998</v>
      </c>
      <c r="Z36" s="34">
        <v>23.59</v>
      </c>
      <c r="AA36" s="34">
        <v>27</v>
      </c>
      <c r="AB36" s="34">
        <v>27</v>
      </c>
      <c r="AC36" s="34">
        <v>20.981999999999999</v>
      </c>
      <c r="AD36" s="34">
        <v>19.692999999999998</v>
      </c>
      <c r="AE36" s="34">
        <v>12.814</v>
      </c>
      <c r="AF36" s="34">
        <v>11.673999999999999</v>
      </c>
      <c r="AG36" s="34">
        <v>12.484999999999999</v>
      </c>
      <c r="AH36" s="34">
        <v>22.123000000000001</v>
      </c>
      <c r="AI36" s="34">
        <v>27</v>
      </c>
      <c r="AJ36" s="34">
        <v>23.788</v>
      </c>
      <c r="AK36" s="34">
        <v>21.28</v>
      </c>
      <c r="AL36" s="34">
        <v>27</v>
      </c>
      <c r="AM36" s="34">
        <v>21.448999999999998</v>
      </c>
      <c r="AN36" s="34">
        <v>27</v>
      </c>
      <c r="AO36" s="34">
        <v>27</v>
      </c>
      <c r="AP36" s="34">
        <v>27</v>
      </c>
      <c r="AQ36" s="34">
        <v>18.684999999999999</v>
      </c>
      <c r="AR36" s="34">
        <v>27</v>
      </c>
      <c r="AS36" s="34">
        <v>12.138</v>
      </c>
      <c r="AT36" s="34">
        <v>27</v>
      </c>
      <c r="AU36" s="34">
        <v>24.188000000000002</v>
      </c>
      <c r="AV36" s="34">
        <v>27</v>
      </c>
      <c r="AW36" s="34">
        <v>24.431000000000001</v>
      </c>
      <c r="AX36" s="34">
        <v>21.798000000000002</v>
      </c>
      <c r="AY36" s="34">
        <v>27</v>
      </c>
      <c r="AZ36" s="34">
        <v>15.72</v>
      </c>
      <c r="BA36" s="34">
        <v>26.894000000000002</v>
      </c>
      <c r="BB36" s="34">
        <v>24.684000000000001</v>
      </c>
      <c r="BC36" s="34">
        <v>20.715</v>
      </c>
      <c r="BD36" s="34">
        <v>27</v>
      </c>
      <c r="BE36" s="34">
        <v>27</v>
      </c>
      <c r="BF36" s="34">
        <v>27</v>
      </c>
      <c r="BG36" s="34">
        <v>27</v>
      </c>
      <c r="BH36" s="34">
        <v>26.419</v>
      </c>
      <c r="BI36" s="34">
        <v>13.433</v>
      </c>
      <c r="BJ36" s="34">
        <v>27</v>
      </c>
      <c r="BK36" s="34">
        <v>27</v>
      </c>
      <c r="BL36" s="34">
        <v>27</v>
      </c>
      <c r="BM36" s="34">
        <v>25.834</v>
      </c>
      <c r="BN36" s="34">
        <v>27</v>
      </c>
      <c r="BO36" s="34">
        <v>20.202999999999999</v>
      </c>
      <c r="BP36" s="34">
        <v>26.702000000000002</v>
      </c>
      <c r="BQ36" s="34">
        <v>26.759</v>
      </c>
      <c r="BR36" s="34">
        <v>9.7000000000000011</v>
      </c>
      <c r="BS36" s="34">
        <v>4.3949999999999996</v>
      </c>
      <c r="BT36" s="34">
        <v>6.6509999999999998</v>
      </c>
      <c r="BU36" s="34">
        <v>13.811</v>
      </c>
      <c r="BV36" s="34">
        <v>12.777000000000001</v>
      </c>
      <c r="BW36" s="34">
        <v>15.736000000000001</v>
      </c>
      <c r="BX36" s="34">
        <v>19.067</v>
      </c>
      <c r="BY36" s="34">
        <v>27</v>
      </c>
      <c r="BZ36" s="34">
        <v>27</v>
      </c>
      <c r="CA36" s="34">
        <v>23.041</v>
      </c>
      <c r="CB36" s="34">
        <v>27</v>
      </c>
      <c r="CC36" s="34">
        <v>27</v>
      </c>
      <c r="CD36" s="34">
        <v>24.52</v>
      </c>
      <c r="CE36" s="34">
        <v>27</v>
      </c>
      <c r="CF36" s="34">
        <v>24.334000000000003</v>
      </c>
      <c r="CG36" s="34">
        <v>27</v>
      </c>
      <c r="CH36" s="34">
        <v>27</v>
      </c>
      <c r="CI36" s="34">
        <v>27</v>
      </c>
      <c r="CJ36" s="34">
        <v>26.513999999999999</v>
      </c>
      <c r="CK36" s="34">
        <v>11.601000000000001</v>
      </c>
      <c r="CL36" s="34">
        <v>13.228999999999999</v>
      </c>
      <c r="CM36" s="34">
        <v>7.274</v>
      </c>
      <c r="CN36" s="34">
        <v>27</v>
      </c>
      <c r="CO36" s="34">
        <v>27</v>
      </c>
      <c r="CP36" s="34">
        <v>17.523</v>
      </c>
      <c r="CQ36" s="34">
        <v>17.427000000000003</v>
      </c>
      <c r="CR36" s="34">
        <v>4.1689999999999996</v>
      </c>
      <c r="CS36" s="34">
        <v>27</v>
      </c>
      <c r="CT36" s="34">
        <v>13.520000000000001</v>
      </c>
      <c r="CU36" s="34">
        <v>24.616</v>
      </c>
      <c r="CV36" s="34">
        <v>15.979000000000001</v>
      </c>
      <c r="CW36" s="34">
        <v>17.378999999999998</v>
      </c>
      <c r="CX36" s="34">
        <v>26.824000000000002</v>
      </c>
      <c r="CY36" s="34">
        <v>27</v>
      </c>
      <c r="CZ36" s="34">
        <v>27</v>
      </c>
      <c r="DA36" s="34">
        <v>27</v>
      </c>
      <c r="DB36" s="34">
        <v>27</v>
      </c>
      <c r="DC36" s="34">
        <v>22.417999999999999</v>
      </c>
      <c r="DD36" s="34">
        <v>3.4299999999999997</v>
      </c>
      <c r="DE36" s="34">
        <v>11.895</v>
      </c>
      <c r="DF36" s="34">
        <v>27</v>
      </c>
      <c r="DG36" s="34">
        <v>25.452999999999999</v>
      </c>
      <c r="DH36" s="34">
        <v>25.516000000000002</v>
      </c>
      <c r="DI36" s="34">
        <v>23.845000000000002</v>
      </c>
      <c r="DJ36" s="34">
        <v>25.882999999999999</v>
      </c>
      <c r="DK36" s="34">
        <v>20.657999999999998</v>
      </c>
      <c r="DL36" s="34">
        <v>26.967000000000002</v>
      </c>
      <c r="DM36" s="34">
        <v>24.899000000000001</v>
      </c>
      <c r="DN36" s="34">
        <v>27</v>
      </c>
      <c r="DO36" s="34">
        <v>27</v>
      </c>
      <c r="DP36" s="34">
        <v>27</v>
      </c>
      <c r="DQ36" s="34">
        <v>24.545000000000002</v>
      </c>
      <c r="DR36" s="34">
        <v>27</v>
      </c>
      <c r="DS36" s="34">
        <v>27</v>
      </c>
      <c r="DT36" s="34">
        <v>26.728999999999999</v>
      </c>
      <c r="DU36" s="34">
        <v>27</v>
      </c>
      <c r="DV36" s="34">
        <v>27</v>
      </c>
      <c r="DW36" s="34">
        <v>26.997</v>
      </c>
      <c r="DX36" s="34">
        <v>23.931000000000001</v>
      </c>
      <c r="DY36" s="34">
        <v>17.928000000000001</v>
      </c>
      <c r="DZ36" s="34">
        <v>22.662000000000003</v>
      </c>
      <c r="EA36" s="34">
        <v>12.173</v>
      </c>
      <c r="EB36" s="34">
        <v>27</v>
      </c>
      <c r="EC36" s="34">
        <v>27</v>
      </c>
      <c r="ED36" s="34">
        <v>4.4119999999999999</v>
      </c>
      <c r="EE36" s="34">
        <v>27</v>
      </c>
      <c r="EF36" s="34">
        <v>24.594999999999999</v>
      </c>
      <c r="EG36" s="34">
        <v>27</v>
      </c>
      <c r="EH36" s="34">
        <v>27</v>
      </c>
      <c r="EI36" s="34">
        <v>27</v>
      </c>
      <c r="EJ36" s="34">
        <v>27</v>
      </c>
      <c r="EK36" s="34">
        <v>5.7670000000000003</v>
      </c>
      <c r="EL36" s="34">
        <v>6.1429999999999998</v>
      </c>
      <c r="EM36" s="34">
        <v>21.308</v>
      </c>
      <c r="EN36" s="34">
        <v>27</v>
      </c>
      <c r="EO36" s="34">
        <v>27</v>
      </c>
      <c r="EP36" s="34">
        <v>25.586000000000002</v>
      </c>
      <c r="EQ36" s="34">
        <v>5.1879999999999997</v>
      </c>
      <c r="ER36" s="34">
        <v>21.283000000000001</v>
      </c>
      <c r="ES36" s="34">
        <v>27</v>
      </c>
      <c r="ET36" s="34">
        <v>27</v>
      </c>
      <c r="EU36" s="34">
        <v>27</v>
      </c>
      <c r="EV36" s="34">
        <v>15.009</v>
      </c>
      <c r="EW36" s="34">
        <v>7.2810000000000006</v>
      </c>
      <c r="EX36" s="34">
        <v>8.91</v>
      </c>
      <c r="EY36" s="34">
        <v>27</v>
      </c>
      <c r="EZ36" s="34">
        <v>27</v>
      </c>
      <c r="FA36" s="34">
        <v>10.666</v>
      </c>
      <c r="FB36" s="34">
        <v>9.2639999999999993</v>
      </c>
      <c r="FC36" s="34">
        <v>27</v>
      </c>
      <c r="FD36" s="34">
        <v>27</v>
      </c>
      <c r="FE36" s="34">
        <v>19.181000000000001</v>
      </c>
      <c r="FF36" s="34">
        <v>27</v>
      </c>
      <c r="FG36" s="34">
        <v>27</v>
      </c>
      <c r="FH36" s="34">
        <v>24.771999999999998</v>
      </c>
      <c r="FI36" s="34">
        <v>9.6389999999999993</v>
      </c>
      <c r="FJ36" s="34">
        <v>22.207999999999998</v>
      </c>
      <c r="FK36" s="34">
        <v>10.845000000000001</v>
      </c>
      <c r="FL36" s="34">
        <v>27</v>
      </c>
      <c r="FM36" s="34">
        <v>23.414000000000001</v>
      </c>
      <c r="FN36" s="34">
        <v>27</v>
      </c>
      <c r="FO36" s="34">
        <v>5.6239999999999997</v>
      </c>
      <c r="FP36" s="34">
        <v>12.142999999999999</v>
      </c>
      <c r="FQ36" s="34">
        <v>21.88</v>
      </c>
      <c r="FR36" s="34">
        <v>12.375999999999999</v>
      </c>
      <c r="FS36" s="34">
        <v>5.0679999999999996</v>
      </c>
      <c r="FT36" s="34">
        <v>4.2930000000000001</v>
      </c>
      <c r="FU36" s="34">
        <v>23.345000000000002</v>
      </c>
      <c r="FV36" s="34">
        <v>20.032</v>
      </c>
      <c r="FW36" s="34">
        <v>26.498000000000001</v>
      </c>
      <c r="FX36" s="34">
        <v>24.675000000000001</v>
      </c>
      <c r="FY36" s="34"/>
      <c r="FZ36" s="132">
        <f>SUM(C36:FX36)</f>
        <v>3929.1349999999989</v>
      </c>
      <c r="GA36" s="2"/>
      <c r="GB36" s="2"/>
      <c r="GC36" s="2"/>
      <c r="GD36" s="2"/>
      <c r="GE36" s="2"/>
      <c r="GF36" s="2"/>
      <c r="GG36" s="50"/>
      <c r="GH36" s="22"/>
      <c r="GI36" s="22"/>
      <c r="GJ36" s="22"/>
      <c r="GK36" s="22"/>
      <c r="GL36" s="22"/>
      <c r="GM36" s="22"/>
    </row>
    <row r="37" spans="1:256" x14ac:dyDescent="0.35">
      <c r="A37" s="3" t="s">
        <v>455</v>
      </c>
      <c r="B37" s="2" t="s">
        <v>692</v>
      </c>
      <c r="C37" s="51">
        <v>999999999</v>
      </c>
      <c r="D37" s="2">
        <v>999999999</v>
      </c>
      <c r="E37" s="2">
        <v>999999999</v>
      </c>
      <c r="F37" s="2">
        <v>999999999</v>
      </c>
      <c r="G37" s="2">
        <v>999999999</v>
      </c>
      <c r="H37" s="2">
        <v>999999999</v>
      </c>
      <c r="I37" s="2">
        <v>999999999</v>
      </c>
      <c r="J37" s="2">
        <v>999999999</v>
      </c>
      <c r="K37" s="2">
        <v>999999999</v>
      </c>
      <c r="L37" s="2">
        <v>999999999</v>
      </c>
      <c r="M37" s="2">
        <v>999999999</v>
      </c>
      <c r="N37" s="2">
        <v>999999999</v>
      </c>
      <c r="O37" s="2">
        <v>999999999</v>
      </c>
      <c r="P37" s="2">
        <v>999999999</v>
      </c>
      <c r="Q37" s="2">
        <v>999999999</v>
      </c>
      <c r="R37" s="2">
        <v>999999999</v>
      </c>
      <c r="S37" s="2">
        <v>999999999</v>
      </c>
      <c r="T37" s="2">
        <v>999999999</v>
      </c>
      <c r="U37" s="2">
        <v>999999999</v>
      </c>
      <c r="V37" s="2">
        <v>999999999</v>
      </c>
      <c r="W37" s="2">
        <v>999999999</v>
      </c>
      <c r="X37" s="2">
        <v>999999999</v>
      </c>
      <c r="Y37" s="2">
        <v>999999999</v>
      </c>
      <c r="Z37" s="2">
        <v>999999999</v>
      </c>
      <c r="AA37" s="2">
        <v>999999999</v>
      </c>
      <c r="AB37" s="2">
        <v>999999999</v>
      </c>
      <c r="AC37" s="2">
        <v>999999999</v>
      </c>
      <c r="AD37" s="2">
        <v>999999999</v>
      </c>
      <c r="AE37" s="2">
        <v>999999999</v>
      </c>
      <c r="AF37" s="2">
        <v>999999999</v>
      </c>
      <c r="AG37" s="2">
        <v>999999999</v>
      </c>
      <c r="AH37" s="2">
        <v>999999999</v>
      </c>
      <c r="AI37" s="2">
        <v>999999999</v>
      </c>
      <c r="AJ37" s="2">
        <v>999999999</v>
      </c>
      <c r="AK37" s="2">
        <v>999999999</v>
      </c>
      <c r="AL37" s="2">
        <v>999999999</v>
      </c>
      <c r="AM37" s="2">
        <v>999999999</v>
      </c>
      <c r="AN37" s="2">
        <v>999999999</v>
      </c>
      <c r="AO37" s="2">
        <v>999999999</v>
      </c>
      <c r="AP37" s="2">
        <v>999999999</v>
      </c>
      <c r="AQ37" s="2">
        <v>999999999</v>
      </c>
      <c r="AR37" s="2">
        <v>999999999</v>
      </c>
      <c r="AS37" s="2">
        <v>999999999</v>
      </c>
      <c r="AT37" s="2">
        <v>999999999</v>
      </c>
      <c r="AU37" s="2">
        <v>999999999</v>
      </c>
      <c r="AV37" s="2">
        <v>999999999</v>
      </c>
      <c r="AW37" s="2">
        <v>999999999</v>
      </c>
      <c r="AX37" s="2">
        <v>999999999</v>
      </c>
      <c r="AY37" s="2">
        <v>999999999</v>
      </c>
      <c r="AZ37" s="2">
        <v>10783078.660301581</v>
      </c>
      <c r="BA37" s="2">
        <v>999999999</v>
      </c>
      <c r="BB37" s="2">
        <v>999999999</v>
      </c>
      <c r="BC37" s="2">
        <v>999999999</v>
      </c>
      <c r="BD37" s="2">
        <v>999999999</v>
      </c>
      <c r="BE37" s="2">
        <v>999999999</v>
      </c>
      <c r="BF37" s="2">
        <v>999999999</v>
      </c>
      <c r="BG37" s="2">
        <v>999999999</v>
      </c>
      <c r="BH37" s="2">
        <v>999999999</v>
      </c>
      <c r="BI37" s="2">
        <v>999999999</v>
      </c>
      <c r="BJ37" s="2">
        <v>999999999</v>
      </c>
      <c r="BK37" s="2">
        <v>999999999</v>
      </c>
      <c r="BL37" s="2">
        <v>999999999</v>
      </c>
      <c r="BM37" s="2">
        <v>999999999</v>
      </c>
      <c r="BN37" s="2">
        <v>999999999</v>
      </c>
      <c r="BO37" s="2">
        <v>999999999</v>
      </c>
      <c r="BP37" s="2">
        <v>999999999</v>
      </c>
      <c r="BQ37" s="2">
        <v>999999999</v>
      </c>
      <c r="BR37" s="2">
        <v>999999999</v>
      </c>
      <c r="BS37" s="2">
        <v>999999999</v>
      </c>
      <c r="BT37" s="2">
        <v>999999999</v>
      </c>
      <c r="BU37" s="2">
        <v>999999999</v>
      </c>
      <c r="BV37" s="2">
        <v>999999999</v>
      </c>
      <c r="BW37" s="2">
        <v>999999999</v>
      </c>
      <c r="BX37" s="2">
        <v>999999999</v>
      </c>
      <c r="BY37" s="2">
        <v>999999999</v>
      </c>
      <c r="BZ37" s="2">
        <v>999999999</v>
      </c>
      <c r="CA37" s="2">
        <v>999999999</v>
      </c>
      <c r="CB37" s="2">
        <v>999999999</v>
      </c>
      <c r="CC37" s="2">
        <v>999999999</v>
      </c>
      <c r="CD37" s="2">
        <v>999999999</v>
      </c>
      <c r="CE37" s="2">
        <v>999999999</v>
      </c>
      <c r="CF37" s="2">
        <v>999999999</v>
      </c>
      <c r="CG37" s="2">
        <v>999999999</v>
      </c>
      <c r="CH37" s="2">
        <v>999999999</v>
      </c>
      <c r="CI37" s="2">
        <v>999999999</v>
      </c>
      <c r="CJ37" s="2">
        <v>999999999</v>
      </c>
      <c r="CK37" s="2">
        <v>999999999</v>
      </c>
      <c r="CL37" s="2">
        <v>999999999</v>
      </c>
      <c r="CM37" s="2">
        <v>999999999</v>
      </c>
      <c r="CN37" s="2">
        <v>999999999</v>
      </c>
      <c r="CO37" s="2">
        <v>999999999</v>
      </c>
      <c r="CP37" s="2">
        <v>999999999</v>
      </c>
      <c r="CQ37" s="2">
        <v>999999999</v>
      </c>
      <c r="CR37" s="2">
        <v>999999999</v>
      </c>
      <c r="CS37" s="2">
        <v>999999999</v>
      </c>
      <c r="CT37" s="2">
        <v>999999999</v>
      </c>
      <c r="CU37" s="2">
        <v>999999999</v>
      </c>
      <c r="CV37" s="2">
        <v>999999999</v>
      </c>
      <c r="CW37" s="2">
        <v>999999999</v>
      </c>
      <c r="CX37" s="2">
        <v>999999999</v>
      </c>
      <c r="CY37" s="2">
        <v>999999999</v>
      </c>
      <c r="CZ37" s="2">
        <v>999999999</v>
      </c>
      <c r="DA37" s="2">
        <v>999999999</v>
      </c>
      <c r="DB37" s="2">
        <v>999999999</v>
      </c>
      <c r="DC37" s="2">
        <v>999999999</v>
      </c>
      <c r="DD37" s="2">
        <v>999999999</v>
      </c>
      <c r="DE37" s="2">
        <v>999999999</v>
      </c>
      <c r="DF37" s="2">
        <v>999999999</v>
      </c>
      <c r="DG37" s="2">
        <v>999999999</v>
      </c>
      <c r="DH37" s="2">
        <v>999999999</v>
      </c>
      <c r="DI37" s="2">
        <v>999999999</v>
      </c>
      <c r="DJ37" s="2">
        <v>999999999</v>
      </c>
      <c r="DK37" s="2">
        <v>999999999</v>
      </c>
      <c r="DL37" s="2">
        <v>999999999</v>
      </c>
      <c r="DM37" s="2">
        <v>999999999</v>
      </c>
      <c r="DN37" s="2">
        <v>999999999</v>
      </c>
      <c r="DO37" s="2">
        <v>999999999</v>
      </c>
      <c r="DP37" s="2">
        <v>999999999</v>
      </c>
      <c r="DQ37" s="2">
        <v>999999999</v>
      </c>
      <c r="DR37" s="2">
        <v>999999999</v>
      </c>
      <c r="DS37" s="2">
        <v>999999999</v>
      </c>
      <c r="DT37" s="2">
        <v>999999999</v>
      </c>
      <c r="DU37" s="2">
        <v>999999999</v>
      </c>
      <c r="DV37" s="2">
        <v>999999999</v>
      </c>
      <c r="DW37" s="2">
        <v>999999999</v>
      </c>
      <c r="DX37" s="2">
        <v>999999999</v>
      </c>
      <c r="DY37" s="2">
        <v>999999999</v>
      </c>
      <c r="DZ37" s="2">
        <v>999999999</v>
      </c>
      <c r="EA37" s="2">
        <v>999999999</v>
      </c>
      <c r="EB37" s="2">
        <v>999999999</v>
      </c>
      <c r="EC37" s="2">
        <v>999999999</v>
      </c>
      <c r="ED37" s="2">
        <v>999999999</v>
      </c>
      <c r="EE37" s="2">
        <v>999999999</v>
      </c>
      <c r="EF37" s="2">
        <v>999999999</v>
      </c>
      <c r="EG37" s="2">
        <v>999999999</v>
      </c>
      <c r="EH37" s="2">
        <v>999999999</v>
      </c>
      <c r="EI37" s="2">
        <v>999999999</v>
      </c>
      <c r="EJ37" s="2">
        <v>999999999</v>
      </c>
      <c r="EK37" s="2">
        <v>999999999</v>
      </c>
      <c r="EL37" s="2">
        <v>999999999</v>
      </c>
      <c r="EM37" s="2">
        <v>999999999</v>
      </c>
      <c r="EN37" s="2">
        <v>999999999</v>
      </c>
      <c r="EO37" s="2">
        <v>999999999</v>
      </c>
      <c r="EP37" s="2">
        <v>999999999</v>
      </c>
      <c r="EQ37" s="2">
        <v>9292514.1549352165</v>
      </c>
      <c r="ER37" s="2">
        <v>999999999</v>
      </c>
      <c r="ES37" s="2">
        <v>999999999</v>
      </c>
      <c r="ET37" s="2">
        <v>999999999</v>
      </c>
      <c r="EU37" s="2">
        <v>999999999</v>
      </c>
      <c r="EV37" s="2">
        <v>999999999</v>
      </c>
      <c r="EW37" s="2">
        <v>999999999</v>
      </c>
      <c r="EX37" s="2">
        <v>999999999</v>
      </c>
      <c r="EY37" s="2">
        <v>999999999</v>
      </c>
      <c r="EZ37" s="2">
        <v>999999999</v>
      </c>
      <c r="FA37" s="2">
        <v>999999999</v>
      </c>
      <c r="FB37" s="2">
        <v>999999999</v>
      </c>
      <c r="FC37" s="2">
        <v>999999999</v>
      </c>
      <c r="FD37" s="2">
        <v>999999999</v>
      </c>
      <c r="FE37" s="2">
        <v>999999999</v>
      </c>
      <c r="FF37" s="2">
        <v>999999999</v>
      </c>
      <c r="FG37" s="2">
        <v>999999999</v>
      </c>
      <c r="FH37" s="2">
        <v>999999999</v>
      </c>
      <c r="FI37" s="2">
        <v>999999999</v>
      </c>
      <c r="FJ37" s="2">
        <v>999999999</v>
      </c>
      <c r="FK37" s="2">
        <v>999999999</v>
      </c>
      <c r="FL37" s="2">
        <v>999999999</v>
      </c>
      <c r="FM37" s="2">
        <v>999999999</v>
      </c>
      <c r="FN37" s="2">
        <v>999999999</v>
      </c>
      <c r="FO37" s="2">
        <v>999999999</v>
      </c>
      <c r="FP37" s="2">
        <v>999999999</v>
      </c>
      <c r="FQ37" s="2">
        <v>999999999</v>
      </c>
      <c r="FR37" s="2">
        <v>999999999</v>
      </c>
      <c r="FS37" s="2">
        <v>999999999</v>
      </c>
      <c r="FT37" s="2">
        <v>999999999</v>
      </c>
      <c r="FU37" s="2">
        <v>999999999</v>
      </c>
      <c r="FV37" s="2">
        <v>999999999</v>
      </c>
      <c r="FW37" s="2">
        <v>999999999</v>
      </c>
      <c r="FX37" s="2">
        <v>999999999</v>
      </c>
      <c r="FY37" s="2"/>
      <c r="FZ37" s="40">
        <f>SUM(C37:FX37)</f>
        <v>176020075416.81525</v>
      </c>
      <c r="GA37" s="2"/>
      <c r="GB37" s="40"/>
      <c r="GC37" s="40"/>
      <c r="GD37" s="40"/>
      <c r="GE37" s="40"/>
      <c r="GF37" s="40"/>
      <c r="GG37" s="2"/>
      <c r="GH37" s="2"/>
      <c r="GI37" s="2"/>
      <c r="GJ37" s="2"/>
      <c r="GK37" s="2"/>
      <c r="GL37" s="2"/>
      <c r="GM37" s="2"/>
    </row>
    <row r="38" spans="1:256" x14ac:dyDescent="0.35">
      <c r="A38" s="3"/>
      <c r="B38" s="2"/>
      <c r="C38" s="5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40"/>
      <c r="GA38" s="2"/>
      <c r="GB38" s="40"/>
      <c r="GC38" s="40"/>
      <c r="GD38" s="40"/>
      <c r="GE38" s="40"/>
      <c r="GF38" s="40"/>
      <c r="GG38" s="2"/>
      <c r="GH38" s="2"/>
      <c r="GI38" s="2"/>
      <c r="GJ38" s="2"/>
      <c r="GK38" s="2"/>
      <c r="GL38" s="2"/>
      <c r="GM38" s="2"/>
    </row>
    <row r="39" spans="1:256" x14ac:dyDescent="0.35">
      <c r="A39" s="2"/>
      <c r="B39" s="35" t="s">
        <v>464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5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</row>
    <row r="40" spans="1:256" x14ac:dyDescent="0.35">
      <c r="A40" s="3" t="s">
        <v>465</v>
      </c>
      <c r="B40" s="2" t="s">
        <v>466</v>
      </c>
      <c r="C40" s="53">
        <v>214049.99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518609.48</v>
      </c>
      <c r="J40" s="53">
        <v>0</v>
      </c>
      <c r="K40" s="53">
        <v>0</v>
      </c>
      <c r="L40" s="53">
        <v>0</v>
      </c>
      <c r="M40" s="53">
        <v>0</v>
      </c>
      <c r="N40" s="53">
        <v>6454001.4400000004</v>
      </c>
      <c r="O40" s="53">
        <v>2315346.59</v>
      </c>
      <c r="P40" s="53">
        <v>6508.04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4645.62</v>
      </c>
      <c r="Y40" s="53">
        <v>0</v>
      </c>
      <c r="Z40" s="53">
        <v>125782.95</v>
      </c>
      <c r="AA40" s="53">
        <v>0</v>
      </c>
      <c r="AB40" s="53">
        <v>0</v>
      </c>
      <c r="AC40" s="53">
        <v>0</v>
      </c>
      <c r="AD40" s="53">
        <v>0</v>
      </c>
      <c r="AE40" s="53">
        <v>73409.77</v>
      </c>
      <c r="AF40" s="53">
        <v>0</v>
      </c>
      <c r="AG40" s="53">
        <v>0</v>
      </c>
      <c r="AH40" s="53">
        <v>189856.48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2116980.9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40575.480000000003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784125.51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64538.16</v>
      </c>
      <c r="CE40" s="53">
        <v>0</v>
      </c>
      <c r="CF40" s="53">
        <v>139360.24</v>
      </c>
      <c r="CG40" s="53">
        <v>0</v>
      </c>
      <c r="CH40" s="53">
        <v>0</v>
      </c>
      <c r="CI40" s="53">
        <v>0</v>
      </c>
      <c r="CJ40" s="53">
        <v>0</v>
      </c>
      <c r="CK40" s="53">
        <v>2621262.39</v>
      </c>
      <c r="CL40" s="53">
        <v>34407.54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78694.86</v>
      </c>
      <c r="CS40" s="53">
        <v>0</v>
      </c>
      <c r="CT40" s="53">
        <v>29636.04</v>
      </c>
      <c r="CU40" s="53">
        <v>0</v>
      </c>
      <c r="CV40" s="53">
        <v>28341.66</v>
      </c>
      <c r="CW40" s="53">
        <v>0</v>
      </c>
      <c r="CX40" s="53">
        <v>0</v>
      </c>
      <c r="CY40" s="53">
        <v>0</v>
      </c>
      <c r="CZ40" s="53">
        <v>0</v>
      </c>
      <c r="DA40" s="53">
        <v>18622.72</v>
      </c>
      <c r="DB40" s="53">
        <v>0</v>
      </c>
      <c r="DC40" s="53">
        <v>36496.36</v>
      </c>
      <c r="DD40" s="53">
        <v>5221.7700000000004</v>
      </c>
      <c r="DE40" s="53">
        <v>0</v>
      </c>
      <c r="DF40" s="53">
        <v>0</v>
      </c>
      <c r="DG40" s="53">
        <v>0</v>
      </c>
      <c r="DH40" s="53">
        <v>277847.37</v>
      </c>
      <c r="DI40" s="53">
        <v>0</v>
      </c>
      <c r="DJ40" s="53">
        <v>0</v>
      </c>
      <c r="DK40" s="53">
        <v>0</v>
      </c>
      <c r="DL40" s="53">
        <v>0</v>
      </c>
      <c r="DM40" s="53">
        <v>0</v>
      </c>
      <c r="DN40" s="53">
        <v>0</v>
      </c>
      <c r="DO40" s="53">
        <v>0</v>
      </c>
      <c r="DP40" s="53">
        <v>9617.9</v>
      </c>
      <c r="DQ40" s="53">
        <v>0</v>
      </c>
      <c r="DR40" s="53">
        <v>0</v>
      </c>
      <c r="DS40" s="53">
        <v>0</v>
      </c>
      <c r="DT40" s="53">
        <v>0</v>
      </c>
      <c r="DU40" s="53">
        <v>0</v>
      </c>
      <c r="DV40" s="53">
        <v>0</v>
      </c>
      <c r="DW40" s="53">
        <v>0</v>
      </c>
      <c r="DX40" s="53">
        <v>0</v>
      </c>
      <c r="DY40" s="53">
        <v>0</v>
      </c>
      <c r="DZ40" s="53">
        <v>0</v>
      </c>
      <c r="EA40" s="53">
        <v>550952.78</v>
      </c>
      <c r="EB40" s="53">
        <v>0</v>
      </c>
      <c r="EC40" s="53">
        <v>0</v>
      </c>
      <c r="ED40" s="53">
        <v>710551.13</v>
      </c>
      <c r="EE40" s="53">
        <v>0</v>
      </c>
      <c r="EF40" s="53">
        <v>0</v>
      </c>
      <c r="EG40" s="53">
        <v>0</v>
      </c>
      <c r="EH40" s="53">
        <v>0</v>
      </c>
      <c r="EI40" s="53">
        <v>0</v>
      </c>
      <c r="EJ40" s="53">
        <v>0</v>
      </c>
      <c r="EK40" s="53">
        <v>0</v>
      </c>
      <c r="EL40" s="53">
        <v>671262.95</v>
      </c>
      <c r="EM40" s="53">
        <v>0</v>
      </c>
      <c r="EN40" s="53">
        <v>0</v>
      </c>
      <c r="EO40" s="53">
        <v>0</v>
      </c>
      <c r="EP40" s="53">
        <v>0</v>
      </c>
      <c r="EQ40" s="53">
        <v>1064161.06</v>
      </c>
      <c r="ER40" s="53">
        <v>0</v>
      </c>
      <c r="ES40" s="53">
        <v>0</v>
      </c>
      <c r="ET40" s="53">
        <v>0</v>
      </c>
      <c r="EU40" s="53">
        <v>0</v>
      </c>
      <c r="EV40" s="53">
        <v>19817.919999999998</v>
      </c>
      <c r="EW40" s="53">
        <v>0</v>
      </c>
      <c r="EX40" s="53">
        <v>0</v>
      </c>
      <c r="EY40" s="53">
        <v>0</v>
      </c>
      <c r="EZ40" s="53">
        <v>74228.81</v>
      </c>
      <c r="FA40" s="53">
        <v>1475032.01</v>
      </c>
      <c r="FB40" s="53">
        <v>0</v>
      </c>
      <c r="FC40" s="53">
        <v>0</v>
      </c>
      <c r="FD40" s="53">
        <v>0</v>
      </c>
      <c r="FE40" s="53">
        <v>7823.44</v>
      </c>
      <c r="FF40" s="53">
        <v>0</v>
      </c>
      <c r="FG40" s="53">
        <v>0</v>
      </c>
      <c r="FH40" s="53">
        <v>76952.78</v>
      </c>
      <c r="FI40" s="53">
        <v>0</v>
      </c>
      <c r="FJ40" s="53">
        <v>0</v>
      </c>
      <c r="FK40" s="53">
        <v>46526.37</v>
      </c>
      <c r="FL40" s="53">
        <v>0</v>
      </c>
      <c r="FM40" s="53">
        <v>0</v>
      </c>
      <c r="FN40" s="53">
        <v>0</v>
      </c>
      <c r="FO40" s="53">
        <v>0</v>
      </c>
      <c r="FP40" s="53">
        <v>0</v>
      </c>
      <c r="FQ40" s="53">
        <v>0</v>
      </c>
      <c r="FR40" s="53">
        <v>0</v>
      </c>
      <c r="FS40" s="53">
        <v>0</v>
      </c>
      <c r="FT40" s="53">
        <v>0</v>
      </c>
      <c r="FU40" s="53">
        <v>0</v>
      </c>
      <c r="FV40" s="53">
        <v>0</v>
      </c>
      <c r="FW40" s="53">
        <v>0</v>
      </c>
      <c r="FX40" s="53">
        <v>0</v>
      </c>
      <c r="FY40" s="54"/>
      <c r="FZ40" s="2">
        <f>SUM(C40:FX40)</f>
        <v>20885248.509999998</v>
      </c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</row>
    <row r="41" spans="1:256" x14ac:dyDescent="0.35">
      <c r="A41" s="3" t="s">
        <v>467</v>
      </c>
      <c r="B41" s="2" t="s">
        <v>468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387510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0</v>
      </c>
      <c r="DF41" s="53">
        <v>0</v>
      </c>
      <c r="DG41" s="53">
        <v>0</v>
      </c>
      <c r="DH41" s="53">
        <v>0</v>
      </c>
      <c r="DI41" s="53">
        <v>0</v>
      </c>
      <c r="DJ41" s="53">
        <v>0</v>
      </c>
      <c r="DK41" s="53">
        <v>0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0</v>
      </c>
      <c r="DZ41" s="53">
        <v>0</v>
      </c>
      <c r="EA41" s="53">
        <v>0</v>
      </c>
      <c r="EB41" s="53">
        <v>0</v>
      </c>
      <c r="EC41" s="53">
        <v>0</v>
      </c>
      <c r="ED41" s="53">
        <v>0</v>
      </c>
      <c r="EE41" s="53">
        <v>0</v>
      </c>
      <c r="EF41" s="53">
        <v>0</v>
      </c>
      <c r="EG41" s="53">
        <v>0</v>
      </c>
      <c r="EH41" s="53">
        <v>0</v>
      </c>
      <c r="EI41" s="53">
        <v>0</v>
      </c>
      <c r="EJ41" s="53">
        <v>0</v>
      </c>
      <c r="EK41" s="53">
        <v>0</v>
      </c>
      <c r="EL41" s="53">
        <v>0</v>
      </c>
      <c r="EM41" s="53">
        <v>0</v>
      </c>
      <c r="EN41" s="53">
        <v>0</v>
      </c>
      <c r="EO41" s="53">
        <v>0</v>
      </c>
      <c r="EP41" s="53">
        <v>0</v>
      </c>
      <c r="EQ41" s="53">
        <v>0</v>
      </c>
      <c r="ER41" s="53">
        <v>0</v>
      </c>
      <c r="ES41" s="53">
        <v>0</v>
      </c>
      <c r="ET41" s="53">
        <v>0</v>
      </c>
      <c r="EU41" s="53">
        <v>0</v>
      </c>
      <c r="EV41" s="53">
        <v>0</v>
      </c>
      <c r="EW41" s="53">
        <v>0</v>
      </c>
      <c r="EX41" s="53">
        <v>0</v>
      </c>
      <c r="EY41" s="53">
        <v>0</v>
      </c>
      <c r="EZ41" s="53">
        <v>0</v>
      </c>
      <c r="FA41" s="53">
        <v>0</v>
      </c>
      <c r="FB41" s="53">
        <v>0</v>
      </c>
      <c r="FC41" s="53">
        <v>0</v>
      </c>
      <c r="FD41" s="53">
        <v>0</v>
      </c>
      <c r="FE41" s="53">
        <v>0</v>
      </c>
      <c r="FF41" s="53">
        <v>0</v>
      </c>
      <c r="FG41" s="53">
        <v>0</v>
      </c>
      <c r="FH41" s="53">
        <v>0</v>
      </c>
      <c r="FI41" s="53">
        <v>0</v>
      </c>
      <c r="FJ41" s="53">
        <v>0</v>
      </c>
      <c r="FK41" s="53">
        <v>0</v>
      </c>
      <c r="FL41" s="53">
        <v>0</v>
      </c>
      <c r="FM41" s="53">
        <v>0</v>
      </c>
      <c r="FN41" s="53">
        <v>0</v>
      </c>
      <c r="FO41" s="53">
        <v>0</v>
      </c>
      <c r="FP41" s="53">
        <v>0</v>
      </c>
      <c r="FQ41" s="53">
        <v>0</v>
      </c>
      <c r="FR41" s="53">
        <v>0</v>
      </c>
      <c r="FS41" s="53">
        <v>0</v>
      </c>
      <c r="FT41" s="53">
        <v>0</v>
      </c>
      <c r="FU41" s="53">
        <v>0</v>
      </c>
      <c r="FV41" s="53">
        <v>0</v>
      </c>
      <c r="FW41" s="53">
        <v>0</v>
      </c>
      <c r="FX41" s="53">
        <v>0</v>
      </c>
      <c r="FY41" s="54"/>
      <c r="FZ41" s="2">
        <f>SUM(C41:FX41)</f>
        <v>387510</v>
      </c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</row>
    <row r="42" spans="1:256" x14ac:dyDescent="0.35">
      <c r="A42" s="3" t="s">
        <v>469</v>
      </c>
      <c r="B42" s="2" t="s">
        <v>470</v>
      </c>
      <c r="C42">
        <v>4670000</v>
      </c>
      <c r="D42">
        <v>63655851</v>
      </c>
      <c r="E42">
        <v>4890000</v>
      </c>
      <c r="F42">
        <v>750000</v>
      </c>
      <c r="G42">
        <v>1200000</v>
      </c>
      <c r="H42">
        <v>300000</v>
      </c>
      <c r="I42" s="55">
        <v>7845103</v>
      </c>
      <c r="J42">
        <v>0</v>
      </c>
      <c r="K42">
        <v>0</v>
      </c>
      <c r="L42">
        <v>4655850</v>
      </c>
      <c r="M42">
        <v>1000000</v>
      </c>
      <c r="N42">
        <v>77763000</v>
      </c>
      <c r="O42">
        <v>26498234</v>
      </c>
      <c r="P42">
        <v>0</v>
      </c>
      <c r="Q42">
        <v>37339028</v>
      </c>
      <c r="R42">
        <v>0</v>
      </c>
      <c r="S42">
        <v>0</v>
      </c>
      <c r="T42">
        <v>0</v>
      </c>
      <c r="U42">
        <v>100000</v>
      </c>
      <c r="V42">
        <v>0</v>
      </c>
      <c r="W42">
        <v>0</v>
      </c>
      <c r="X42">
        <v>150000</v>
      </c>
      <c r="Y42">
        <v>0</v>
      </c>
      <c r="Z42">
        <v>0</v>
      </c>
      <c r="AA42">
        <v>32635664</v>
      </c>
      <c r="AB42" s="55">
        <v>75286702</v>
      </c>
      <c r="AC42" s="55">
        <v>2044227</v>
      </c>
      <c r="AD42" s="55">
        <v>2497712</v>
      </c>
      <c r="AE42">
        <v>245000</v>
      </c>
      <c r="AF42" s="55">
        <v>217915</v>
      </c>
      <c r="AG42">
        <v>1839046</v>
      </c>
      <c r="AH42">
        <v>0</v>
      </c>
      <c r="AI42">
        <v>0</v>
      </c>
      <c r="AJ42">
        <v>0</v>
      </c>
      <c r="AK42">
        <v>0</v>
      </c>
      <c r="AL42">
        <v>330575</v>
      </c>
      <c r="AM42">
        <v>0</v>
      </c>
      <c r="AN42">
        <v>0</v>
      </c>
      <c r="AO42">
        <v>0</v>
      </c>
      <c r="AP42">
        <v>129959655</v>
      </c>
      <c r="AQ42">
        <v>0</v>
      </c>
      <c r="AR42">
        <v>73713000</v>
      </c>
      <c r="AS42">
        <v>5944650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5750000</v>
      </c>
      <c r="BA42">
        <v>3950000</v>
      </c>
      <c r="BB42">
        <v>700000</v>
      </c>
      <c r="BC42" s="55">
        <v>71315127.650000006</v>
      </c>
      <c r="BD42">
        <v>5157461</v>
      </c>
      <c r="BE42">
        <v>1900000</v>
      </c>
      <c r="BF42">
        <v>26750862</v>
      </c>
      <c r="BG42">
        <v>0</v>
      </c>
      <c r="BH42">
        <v>0</v>
      </c>
      <c r="BI42">
        <v>0</v>
      </c>
      <c r="BJ42">
        <v>4000000</v>
      </c>
      <c r="BK42">
        <v>7500000</v>
      </c>
      <c r="BL42">
        <v>0</v>
      </c>
      <c r="BM42">
        <v>0</v>
      </c>
      <c r="BN42">
        <v>0</v>
      </c>
      <c r="BO42">
        <v>350000</v>
      </c>
      <c r="BP42">
        <v>0</v>
      </c>
      <c r="BQ42">
        <v>8800000</v>
      </c>
      <c r="BR42">
        <v>4300000</v>
      </c>
      <c r="BS42">
        <v>2167002</v>
      </c>
      <c r="BT42">
        <v>980488</v>
      </c>
      <c r="BU42" s="56">
        <v>1100007.0868799998</v>
      </c>
      <c r="BV42">
        <v>1330000</v>
      </c>
      <c r="BW42">
        <v>3800000</v>
      </c>
      <c r="BX42">
        <v>0</v>
      </c>
      <c r="BY42">
        <v>0</v>
      </c>
      <c r="BZ42">
        <v>0</v>
      </c>
      <c r="CA42">
        <v>0</v>
      </c>
      <c r="CB42">
        <v>113302585</v>
      </c>
      <c r="CC42">
        <v>0</v>
      </c>
      <c r="CD42">
        <v>0</v>
      </c>
      <c r="CE42">
        <v>0</v>
      </c>
      <c r="CF42">
        <v>0</v>
      </c>
      <c r="CG42">
        <v>119200</v>
      </c>
      <c r="CH42">
        <v>0</v>
      </c>
      <c r="CI42">
        <v>270068</v>
      </c>
      <c r="CJ42">
        <v>667783</v>
      </c>
      <c r="CK42">
        <v>5600000</v>
      </c>
      <c r="CL42">
        <v>2016949</v>
      </c>
      <c r="CM42">
        <v>1100000</v>
      </c>
      <c r="CN42">
        <v>35012147</v>
      </c>
      <c r="CO42">
        <v>14040000</v>
      </c>
      <c r="CP42">
        <v>1921000</v>
      </c>
      <c r="CQ42">
        <v>0</v>
      </c>
      <c r="CR42">
        <v>350000</v>
      </c>
      <c r="CS42">
        <v>0</v>
      </c>
      <c r="CT42">
        <v>0</v>
      </c>
      <c r="CU42">
        <v>205000</v>
      </c>
      <c r="CV42">
        <v>171656</v>
      </c>
      <c r="CW42">
        <v>0</v>
      </c>
      <c r="CX42">
        <v>0</v>
      </c>
      <c r="CY42">
        <v>0</v>
      </c>
      <c r="CZ42">
        <v>500000</v>
      </c>
      <c r="DA42">
        <v>0</v>
      </c>
      <c r="DB42">
        <v>0</v>
      </c>
      <c r="DC42">
        <v>445000</v>
      </c>
      <c r="DD42">
        <v>0</v>
      </c>
      <c r="DE42">
        <v>350000</v>
      </c>
      <c r="DF42" s="55">
        <v>15736474.08</v>
      </c>
      <c r="DG42">
        <v>70000</v>
      </c>
      <c r="DH42">
        <v>1900000</v>
      </c>
      <c r="DI42">
        <v>0</v>
      </c>
      <c r="DJ42">
        <v>390000</v>
      </c>
      <c r="DK42">
        <v>333800</v>
      </c>
      <c r="DL42">
        <v>0</v>
      </c>
      <c r="DM42">
        <v>248000</v>
      </c>
      <c r="DN42">
        <v>400000</v>
      </c>
      <c r="DO42">
        <v>550000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15862</v>
      </c>
      <c r="DX42">
        <v>155000</v>
      </c>
      <c r="DY42">
        <v>516372</v>
      </c>
      <c r="DZ42">
        <v>550204</v>
      </c>
      <c r="EA42">
        <v>207000</v>
      </c>
      <c r="EB42">
        <v>447872</v>
      </c>
      <c r="EC42">
        <v>0</v>
      </c>
      <c r="ED42">
        <v>3905390.5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404670</v>
      </c>
      <c r="EL42">
        <v>0</v>
      </c>
      <c r="EM42">
        <v>832600</v>
      </c>
      <c r="EN42">
        <v>195000</v>
      </c>
      <c r="EO42">
        <v>75000</v>
      </c>
      <c r="EP42">
        <v>905473</v>
      </c>
      <c r="EQ42">
        <v>1573000</v>
      </c>
      <c r="ER42">
        <v>914457</v>
      </c>
      <c r="ES42">
        <v>0</v>
      </c>
      <c r="ET42">
        <v>164087</v>
      </c>
      <c r="EU42">
        <v>0</v>
      </c>
      <c r="EV42">
        <v>0</v>
      </c>
      <c r="EW42">
        <v>1848603.33</v>
      </c>
      <c r="EX42">
        <v>397784.63</v>
      </c>
      <c r="EY42">
        <v>0</v>
      </c>
      <c r="EZ42">
        <v>0</v>
      </c>
      <c r="FA42">
        <v>4687317</v>
      </c>
      <c r="FB42">
        <v>584000</v>
      </c>
      <c r="FC42">
        <v>1100000</v>
      </c>
      <c r="FD42">
        <v>0</v>
      </c>
      <c r="FE42">
        <v>250000</v>
      </c>
      <c r="FF42">
        <v>0</v>
      </c>
      <c r="FG42">
        <v>0</v>
      </c>
      <c r="FH42">
        <v>155000</v>
      </c>
      <c r="FI42">
        <v>3904000</v>
      </c>
      <c r="FJ42">
        <v>1200000</v>
      </c>
      <c r="FK42">
        <v>4500000</v>
      </c>
      <c r="FL42">
        <v>2595350</v>
      </c>
      <c r="FM42">
        <v>500000</v>
      </c>
      <c r="FN42">
        <v>0</v>
      </c>
      <c r="FO42">
        <v>1974045</v>
      </c>
      <c r="FP42">
        <v>2675000</v>
      </c>
      <c r="FQ42">
        <v>900000</v>
      </c>
      <c r="FR42">
        <v>497743</v>
      </c>
      <c r="FS42">
        <v>75000</v>
      </c>
      <c r="FT42">
        <v>130000</v>
      </c>
      <c r="FU42">
        <v>1194000</v>
      </c>
      <c r="FV42">
        <v>400000</v>
      </c>
      <c r="FW42">
        <v>0</v>
      </c>
      <c r="FX42">
        <v>292380</v>
      </c>
      <c r="FY42" s="54"/>
      <c r="FZ42" s="2">
        <f>SUM(C42:FX42)</f>
        <v>941804032.27688003</v>
      </c>
      <c r="GA42" s="1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</row>
    <row r="43" spans="1:256" x14ac:dyDescent="0.35">
      <c r="A43" s="57"/>
      <c r="B43" s="58" t="s">
        <v>471</v>
      </c>
      <c r="C43" s="59">
        <v>1023645.96</v>
      </c>
      <c r="D43" s="59">
        <v>5923407.6999999881</v>
      </c>
      <c r="E43" s="59">
        <v>1501809.63</v>
      </c>
      <c r="F43" s="59">
        <v>1480552.63</v>
      </c>
      <c r="G43" s="59">
        <v>313409.98</v>
      </c>
      <c r="H43" s="59">
        <v>197482.31</v>
      </c>
      <c r="I43" s="60">
        <v>3049421.53</v>
      </c>
      <c r="J43" s="59">
        <v>0</v>
      </c>
      <c r="K43" s="59">
        <v>0</v>
      </c>
      <c r="L43" s="59">
        <v>767975.6099999994</v>
      </c>
      <c r="M43" s="59">
        <v>339255.28999999911</v>
      </c>
      <c r="N43" s="59">
        <v>1003951.56</v>
      </c>
      <c r="O43" s="59">
        <v>3157850.6999999881</v>
      </c>
      <c r="P43" s="59">
        <v>0</v>
      </c>
      <c r="Q43" s="59">
        <v>2551562.3199999998</v>
      </c>
      <c r="R43" s="59">
        <v>93067.899999999907</v>
      </c>
      <c r="S43" s="59">
        <v>147716.44999999925</v>
      </c>
      <c r="T43" s="59">
        <v>0</v>
      </c>
      <c r="U43" s="59">
        <v>0</v>
      </c>
      <c r="V43" s="59">
        <v>0</v>
      </c>
      <c r="W43">
        <v>0</v>
      </c>
      <c r="X43" s="59">
        <v>0</v>
      </c>
      <c r="Y43" s="59">
        <v>0</v>
      </c>
      <c r="Z43" s="59">
        <v>0</v>
      </c>
      <c r="AA43" s="59">
        <v>3107770.19</v>
      </c>
      <c r="AB43" s="60">
        <v>5484100.7199999997</v>
      </c>
      <c r="AC43" s="60">
        <v>179452.74</v>
      </c>
      <c r="AD43" s="60">
        <v>173421.01</v>
      </c>
      <c r="AE43" s="59">
        <v>0</v>
      </c>
      <c r="AF43" s="60">
        <v>0</v>
      </c>
      <c r="AG43" s="59">
        <v>585726.86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23452.35999999987</v>
      </c>
      <c r="AO43" s="59">
        <v>0</v>
      </c>
      <c r="AP43" s="59">
        <v>13961260.089999974</v>
      </c>
      <c r="AQ43" s="59">
        <v>4996.7000000001863</v>
      </c>
      <c r="AR43" s="59">
        <v>4936260.97</v>
      </c>
      <c r="AS43" s="59">
        <v>3140096.46</v>
      </c>
      <c r="AT43" s="59">
        <v>706569</v>
      </c>
      <c r="AU43" s="59">
        <v>183362.49</v>
      </c>
      <c r="AV43" s="59">
        <v>0</v>
      </c>
      <c r="AW43" s="59">
        <v>127133.32</v>
      </c>
      <c r="AX43" s="59">
        <v>17799.04</v>
      </c>
      <c r="AY43" s="59">
        <v>67342.069999999832</v>
      </c>
      <c r="AZ43" s="59">
        <v>5661380.25</v>
      </c>
      <c r="BA43" s="59">
        <v>4239435.37</v>
      </c>
      <c r="BB43" s="59">
        <v>2450915.0699999998</v>
      </c>
      <c r="BC43" s="60">
        <v>13979440.599999994</v>
      </c>
      <c r="BD43" s="59">
        <v>2610812.9700000002</v>
      </c>
      <c r="BE43" s="59">
        <v>691421.59</v>
      </c>
      <c r="BF43" s="59">
        <v>12423538.810000002</v>
      </c>
      <c r="BG43" s="59">
        <v>177371.84</v>
      </c>
      <c r="BH43" s="59">
        <v>272348.34999999998</v>
      </c>
      <c r="BI43" s="59">
        <v>117074.81</v>
      </c>
      <c r="BJ43" s="59">
        <v>2978693.21</v>
      </c>
      <c r="BK43" s="59">
        <v>3075849.87</v>
      </c>
      <c r="BL43" s="59">
        <v>26731.37</v>
      </c>
      <c r="BM43" s="59">
        <v>73715.73</v>
      </c>
      <c r="BN43" s="59">
        <v>0</v>
      </c>
      <c r="BO43" s="59">
        <v>46591.460000000894</v>
      </c>
      <c r="BP43" s="59">
        <v>66821.180000000168</v>
      </c>
      <c r="BQ43" s="59">
        <v>831665.80999999866</v>
      </c>
      <c r="BR43" s="59">
        <v>53981.400000002235</v>
      </c>
      <c r="BS43" s="59">
        <v>0</v>
      </c>
      <c r="BT43" s="59">
        <v>96176.64000000013</v>
      </c>
      <c r="BU43" s="59">
        <v>45796.089999999851</v>
      </c>
      <c r="BV43" s="59">
        <v>680000</v>
      </c>
      <c r="BW43" s="59">
        <v>271620.42</v>
      </c>
      <c r="BX43" s="59">
        <v>30925.080000000075</v>
      </c>
      <c r="BY43" s="59">
        <v>20772.939999999478</v>
      </c>
      <c r="BZ43" s="59">
        <v>128574.8</v>
      </c>
      <c r="CA43" s="59">
        <v>0</v>
      </c>
      <c r="CB43" s="59">
        <v>14199549.600000024</v>
      </c>
      <c r="CC43" s="59">
        <v>51316.119999999879</v>
      </c>
      <c r="CD43" s="59">
        <v>32213.38</v>
      </c>
      <c r="CE43" s="59">
        <v>35823.39000000013</v>
      </c>
      <c r="CF43" s="59">
        <v>60736.420000000158</v>
      </c>
      <c r="CG43" s="59">
        <f>52674.03+119000</f>
        <v>171674.03</v>
      </c>
      <c r="CH43" s="59">
        <v>42137.689999999944</v>
      </c>
      <c r="CI43" s="59">
        <v>191859.43000000063</v>
      </c>
      <c r="CJ43" s="59">
        <v>127581.31</v>
      </c>
      <c r="CK43" s="59">
        <v>0</v>
      </c>
      <c r="CL43" s="59">
        <v>0</v>
      </c>
      <c r="CM43" s="59">
        <v>0</v>
      </c>
      <c r="CN43" s="59">
        <v>5532198.7100000083</v>
      </c>
      <c r="CO43" s="59">
        <v>3311063.7200000137</v>
      </c>
      <c r="CP43" s="59">
        <v>487185.26</v>
      </c>
      <c r="CQ43" s="59">
        <v>0</v>
      </c>
      <c r="CR43" s="59">
        <v>0</v>
      </c>
      <c r="CS43" s="59">
        <v>0</v>
      </c>
      <c r="CT43" s="59">
        <v>0</v>
      </c>
      <c r="CU43" s="59">
        <v>0</v>
      </c>
      <c r="CV43" s="59">
        <v>0</v>
      </c>
      <c r="CW43" s="59">
        <v>2963.7100000001956</v>
      </c>
      <c r="CX43" s="59">
        <v>34454.619999999646</v>
      </c>
      <c r="CY43" s="59">
        <v>0</v>
      </c>
      <c r="CZ43" s="59">
        <v>0</v>
      </c>
      <c r="DA43" s="59">
        <v>0</v>
      </c>
      <c r="DB43" s="59">
        <v>0</v>
      </c>
      <c r="DC43" s="59">
        <v>0</v>
      </c>
      <c r="DD43" s="59">
        <v>31853.880000000121</v>
      </c>
      <c r="DE43" s="59">
        <v>0</v>
      </c>
      <c r="DF43" s="60">
        <v>964429.94000001252</v>
      </c>
      <c r="DG43" s="59">
        <v>0</v>
      </c>
      <c r="DH43" s="59">
        <v>0</v>
      </c>
      <c r="DI43" s="59">
        <v>187923.21999999881</v>
      </c>
      <c r="DJ43" s="59">
        <v>70570.470000000205</v>
      </c>
      <c r="DK43" s="59">
        <v>63148.970000000205</v>
      </c>
      <c r="DL43" s="59">
        <v>0</v>
      </c>
      <c r="DM43" s="59">
        <v>0</v>
      </c>
      <c r="DN43" s="59">
        <v>0</v>
      </c>
      <c r="DO43" s="59">
        <v>0</v>
      </c>
      <c r="DP43" s="59">
        <v>1230.7399999999907</v>
      </c>
      <c r="DQ43" s="59">
        <v>0</v>
      </c>
      <c r="DR43" s="59">
        <v>0</v>
      </c>
      <c r="DS43" s="59">
        <v>0</v>
      </c>
      <c r="DT43" s="59">
        <v>0</v>
      </c>
      <c r="DU43" s="59">
        <v>0</v>
      </c>
      <c r="DV43" s="59">
        <v>0</v>
      </c>
      <c r="DW43" s="59">
        <v>0</v>
      </c>
      <c r="DX43" s="59">
        <v>27492.279999999795</v>
      </c>
      <c r="DY43" s="59">
        <v>0</v>
      </c>
      <c r="DZ43" s="59">
        <v>739613.14999999944</v>
      </c>
      <c r="EA43" s="59">
        <v>139332.39000000001</v>
      </c>
      <c r="EB43" s="59">
        <v>81512.760000000242</v>
      </c>
      <c r="EC43" s="59">
        <v>108091.72</v>
      </c>
      <c r="ED43" s="59">
        <v>1114082.5</v>
      </c>
      <c r="EE43" s="59">
        <v>0</v>
      </c>
      <c r="EF43" s="59">
        <v>0</v>
      </c>
      <c r="EG43" s="59">
        <v>8952.6699999999255</v>
      </c>
      <c r="EH43" s="59">
        <v>6739.7900000000373</v>
      </c>
      <c r="EI43" s="59">
        <v>984513.67000000179</v>
      </c>
      <c r="EJ43" s="59">
        <v>556718.94000000507</v>
      </c>
      <c r="EK43" s="59">
        <v>0</v>
      </c>
      <c r="EL43" s="59">
        <v>19606.400000000001</v>
      </c>
      <c r="EM43" s="59">
        <v>0</v>
      </c>
      <c r="EN43" s="59">
        <v>0</v>
      </c>
      <c r="EO43" s="59">
        <v>0</v>
      </c>
      <c r="EP43" s="59">
        <v>0</v>
      </c>
      <c r="EQ43" s="59">
        <v>773723.74</v>
      </c>
      <c r="ER43" s="59">
        <v>13739.379999999888</v>
      </c>
      <c r="ES43" s="59">
        <v>0</v>
      </c>
      <c r="ET43" s="59">
        <v>0</v>
      </c>
      <c r="EU43" s="59">
        <v>0</v>
      </c>
      <c r="EV43" s="59">
        <v>25108.400000000001</v>
      </c>
      <c r="EW43" s="59">
        <v>2296.6300000003539</v>
      </c>
      <c r="EX43" s="59">
        <v>6362.1400000001304</v>
      </c>
      <c r="EY43" s="59">
        <v>0</v>
      </c>
      <c r="EZ43" s="59">
        <v>3088.3899999998976</v>
      </c>
      <c r="FA43" s="59">
        <v>650000</v>
      </c>
      <c r="FB43" s="59">
        <v>235967.64</v>
      </c>
      <c r="FC43" s="59">
        <v>1157745.67</v>
      </c>
      <c r="FD43" s="59">
        <v>0</v>
      </c>
      <c r="FE43" s="59">
        <v>0</v>
      </c>
      <c r="FF43" s="59">
        <v>0</v>
      </c>
      <c r="FG43" s="59">
        <v>0</v>
      </c>
      <c r="FH43" s="59">
        <v>0</v>
      </c>
      <c r="FI43" s="59">
        <v>464593.6400000006</v>
      </c>
      <c r="FJ43" s="59">
        <v>402051.60000000056</v>
      </c>
      <c r="FK43" s="59">
        <v>263308.68</v>
      </c>
      <c r="FL43" s="59">
        <v>679899.57</v>
      </c>
      <c r="FM43" s="59">
        <v>418806.28000000119</v>
      </c>
      <c r="FN43" s="59">
        <v>2545812.86</v>
      </c>
      <c r="FO43" s="59">
        <v>243119.79</v>
      </c>
      <c r="FP43" s="59">
        <v>520740.68999999948</v>
      </c>
      <c r="FQ43" s="59">
        <v>223101.13</v>
      </c>
      <c r="FR43" s="59">
        <v>0</v>
      </c>
      <c r="FS43" s="59">
        <v>0</v>
      </c>
      <c r="FT43" s="59">
        <v>0</v>
      </c>
      <c r="FU43" s="59">
        <v>0</v>
      </c>
      <c r="FV43" s="59">
        <v>0</v>
      </c>
      <c r="FW43" s="59">
        <v>0</v>
      </c>
      <c r="FX43" s="59">
        <v>0</v>
      </c>
      <c r="FY43" s="54"/>
      <c r="FZ43" s="2">
        <f>SUM(C43:FX43)</f>
        <v>143317546.35999998</v>
      </c>
      <c r="GA43" s="1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</row>
    <row r="44" spans="1:256" x14ac:dyDescent="0.35">
      <c r="A44" s="57"/>
      <c r="B44" s="58" t="s">
        <v>472</v>
      </c>
      <c r="C44" s="58">
        <f t="shared" ref="C44:AH44" si="8">((C149*0.25)+C43)</f>
        <v>21550515.15295</v>
      </c>
      <c r="D44" s="58">
        <f t="shared" si="8"/>
        <v>118175669.13544999</v>
      </c>
      <c r="E44" s="58">
        <f t="shared" si="8"/>
        <v>19724762.542999998</v>
      </c>
      <c r="F44" s="58">
        <f t="shared" si="8"/>
        <v>70874438.670149997</v>
      </c>
      <c r="G44" s="58">
        <f t="shared" si="8"/>
        <v>5079622.3224999998</v>
      </c>
      <c r="H44" s="58">
        <f t="shared" si="8"/>
        <v>3715037.5761500001</v>
      </c>
      <c r="I44" s="58">
        <f t="shared" si="8"/>
        <v>27791709.595150001</v>
      </c>
      <c r="J44" s="58">
        <f t="shared" si="8"/>
        <v>6066546.8963500001</v>
      </c>
      <c r="K44" s="58">
        <f t="shared" si="8"/>
        <v>1117795.0618999999</v>
      </c>
      <c r="L44" s="58">
        <f t="shared" si="8"/>
        <v>7468249.55045</v>
      </c>
      <c r="M44" s="58">
        <f t="shared" si="8"/>
        <v>3683983.8223499991</v>
      </c>
      <c r="N44" s="58">
        <f t="shared" si="8"/>
        <v>148464728.69235</v>
      </c>
      <c r="O44" s="58">
        <f t="shared" si="8"/>
        <v>39571885.321749993</v>
      </c>
      <c r="P44" s="58">
        <f t="shared" si="8"/>
        <v>1424325.4546999999</v>
      </c>
      <c r="Q44" s="58">
        <f t="shared" si="8"/>
        <v>124485481.53869998</v>
      </c>
      <c r="R44" s="58">
        <f t="shared" si="8"/>
        <v>17492773.268599998</v>
      </c>
      <c r="S44" s="58">
        <f t="shared" si="8"/>
        <v>4979733.0149499988</v>
      </c>
      <c r="T44" s="58">
        <f t="shared" si="8"/>
        <v>832016.16594999994</v>
      </c>
      <c r="U44" s="58">
        <f t="shared" si="8"/>
        <v>314900.98084999999</v>
      </c>
      <c r="V44" s="58">
        <f t="shared" si="8"/>
        <v>1070723.0043000001</v>
      </c>
      <c r="W44" s="58">
        <f t="shared" si="8"/>
        <v>938693.69770000002</v>
      </c>
      <c r="X44" s="58">
        <f t="shared" si="8"/>
        <v>299279.35200000001</v>
      </c>
      <c r="Y44" s="58">
        <f t="shared" si="8"/>
        <v>2848651.7182499999</v>
      </c>
      <c r="Z44" s="58">
        <f t="shared" si="8"/>
        <v>966622.10305000003</v>
      </c>
      <c r="AA44" s="58">
        <f t="shared" si="8"/>
        <v>91441864.014699996</v>
      </c>
      <c r="AB44" s="58">
        <f t="shared" si="8"/>
        <v>83920571.0053</v>
      </c>
      <c r="AC44" s="58">
        <f t="shared" si="8"/>
        <v>3024274.2659999998</v>
      </c>
      <c r="AD44" s="58">
        <f t="shared" si="8"/>
        <v>4316694.9089000002</v>
      </c>
      <c r="AE44" s="58">
        <f t="shared" si="8"/>
        <v>516924.15064999997</v>
      </c>
      <c r="AF44" s="58">
        <f t="shared" si="8"/>
        <v>882943.24659999995</v>
      </c>
      <c r="AG44" s="58">
        <f t="shared" si="8"/>
        <v>2576977.8107499997</v>
      </c>
      <c r="AH44" s="58">
        <f t="shared" si="8"/>
        <v>2935694.6115999999</v>
      </c>
      <c r="AI44" s="58">
        <f t="shared" ref="AI44:BN44" si="9">((AI149*0.25)+AI43)</f>
        <v>1426797.0918999999</v>
      </c>
      <c r="AJ44" s="58">
        <f t="shared" si="9"/>
        <v>875339.73239999998</v>
      </c>
      <c r="AK44" s="58">
        <f t="shared" si="9"/>
        <v>840085.11010000005</v>
      </c>
      <c r="AL44" s="58">
        <f t="shared" si="9"/>
        <v>1161243.91365</v>
      </c>
      <c r="AM44" s="58">
        <f t="shared" si="9"/>
        <v>1334071.13705</v>
      </c>
      <c r="AN44" s="58">
        <f t="shared" si="9"/>
        <v>1247476.7654499998</v>
      </c>
      <c r="AO44" s="58">
        <f t="shared" si="9"/>
        <v>12287508.803650001</v>
      </c>
      <c r="AP44" s="58">
        <f t="shared" si="9"/>
        <v>266363605.87164998</v>
      </c>
      <c r="AQ44" s="58">
        <f t="shared" si="9"/>
        <v>1081337.8553500003</v>
      </c>
      <c r="AR44" s="58">
        <f t="shared" si="9"/>
        <v>179957346.7638</v>
      </c>
      <c r="AS44" s="58">
        <f t="shared" si="9"/>
        <v>23443763.371850003</v>
      </c>
      <c r="AT44" s="58">
        <f t="shared" si="9"/>
        <v>9293808.118449999</v>
      </c>
      <c r="AU44" s="58">
        <f t="shared" si="9"/>
        <v>1461155.50125</v>
      </c>
      <c r="AV44" s="58">
        <f t="shared" si="9"/>
        <v>1265803.1360500001</v>
      </c>
      <c r="AW44" s="58">
        <f t="shared" si="9"/>
        <v>1246161.2452</v>
      </c>
      <c r="AX44" s="58">
        <f t="shared" si="9"/>
        <v>422483.6862</v>
      </c>
      <c r="AY44" s="58">
        <f t="shared" si="9"/>
        <v>1620709.1703999999</v>
      </c>
      <c r="AZ44" s="58">
        <f t="shared" si="9"/>
        <v>41985525.850899994</v>
      </c>
      <c r="BA44" s="58">
        <f t="shared" si="9"/>
        <v>29935627.520950001</v>
      </c>
      <c r="BB44" s="58">
        <f t="shared" si="9"/>
        <v>23449902.826450001</v>
      </c>
      <c r="BC44" s="58">
        <f t="shared" si="9"/>
        <v>88270710.466049984</v>
      </c>
      <c r="BD44" s="58">
        <f t="shared" si="9"/>
        <v>12795552.2234</v>
      </c>
      <c r="BE44" s="58">
        <f t="shared" si="9"/>
        <v>4402808.8876499999</v>
      </c>
      <c r="BF44" s="58">
        <f t="shared" si="9"/>
        <v>83693594.500950009</v>
      </c>
      <c r="BG44" s="58">
        <f t="shared" si="9"/>
        <v>3104563.0634499998</v>
      </c>
      <c r="BH44" s="58">
        <f t="shared" si="9"/>
        <v>2217942.3722999999</v>
      </c>
      <c r="BI44" s="58">
        <f t="shared" si="9"/>
        <v>1268178.98805</v>
      </c>
      <c r="BJ44" s="58">
        <f t="shared" si="9"/>
        <v>20521115.080450002</v>
      </c>
      <c r="BK44" s="58">
        <f t="shared" si="9"/>
        <v>91754362.256150007</v>
      </c>
      <c r="BL44" s="58">
        <f t="shared" si="9"/>
        <v>486895.01250000001</v>
      </c>
      <c r="BM44" s="58">
        <f t="shared" si="9"/>
        <v>1608626.3740000001</v>
      </c>
      <c r="BN44" s="58">
        <f t="shared" si="9"/>
        <v>8978694.5227499995</v>
      </c>
      <c r="BO44" s="58">
        <f t="shared" ref="BO44:CT44" si="10">((BO149*0.25)+BO43)</f>
        <v>3857955.0070000011</v>
      </c>
      <c r="BP44" s="58">
        <f t="shared" si="10"/>
        <v>913251.74190000014</v>
      </c>
      <c r="BQ44" s="58">
        <f t="shared" si="10"/>
        <v>19690283.6217</v>
      </c>
      <c r="BR44" s="58">
        <f t="shared" si="10"/>
        <v>13023717.038950002</v>
      </c>
      <c r="BS44" s="58">
        <f t="shared" si="10"/>
        <v>3609728.9231500002</v>
      </c>
      <c r="BT44" s="58">
        <f t="shared" si="10"/>
        <v>1535274.7050500002</v>
      </c>
      <c r="BU44" s="58">
        <f t="shared" si="10"/>
        <v>1608721.2257999997</v>
      </c>
      <c r="BV44" s="58">
        <f t="shared" si="10"/>
        <v>4481935.5512000006</v>
      </c>
      <c r="BW44" s="58">
        <f t="shared" si="10"/>
        <v>6304378.0003000004</v>
      </c>
      <c r="BX44" s="58">
        <f t="shared" si="10"/>
        <v>465568.92140000005</v>
      </c>
      <c r="BY44" s="58">
        <f t="shared" si="10"/>
        <v>1581866.4475999994</v>
      </c>
      <c r="BZ44" s="58">
        <f t="shared" si="10"/>
        <v>1066118.4789499999</v>
      </c>
      <c r="CA44" s="58">
        <f t="shared" si="10"/>
        <v>780916.88344999996</v>
      </c>
      <c r="CB44" s="58">
        <f t="shared" si="10"/>
        <v>222847195.44190001</v>
      </c>
      <c r="CC44" s="58">
        <f t="shared" si="10"/>
        <v>947749.76494999987</v>
      </c>
      <c r="CD44" s="58">
        <f t="shared" si="10"/>
        <v>912703.48474999995</v>
      </c>
      <c r="CE44" s="58">
        <f t="shared" si="10"/>
        <v>801190.92370000016</v>
      </c>
      <c r="CF44" s="58">
        <f t="shared" si="10"/>
        <v>635518.34515000018</v>
      </c>
      <c r="CG44" s="58">
        <f t="shared" si="10"/>
        <v>1102461.2367</v>
      </c>
      <c r="CH44" s="58">
        <f t="shared" si="10"/>
        <v>609690.24644999986</v>
      </c>
      <c r="CI44" s="58">
        <f t="shared" si="10"/>
        <v>2372702.2385000004</v>
      </c>
      <c r="CJ44" s="58">
        <f t="shared" si="10"/>
        <v>2972372.2647500001</v>
      </c>
      <c r="CK44" s="58">
        <f t="shared" si="10"/>
        <v>16395947.27705</v>
      </c>
      <c r="CL44" s="58">
        <f t="shared" si="10"/>
        <v>3901985.2780499998</v>
      </c>
      <c r="CM44" s="58">
        <f t="shared" si="10"/>
        <v>2496190.0895000002</v>
      </c>
      <c r="CN44" s="58">
        <f t="shared" si="10"/>
        <v>96023547.543550014</v>
      </c>
      <c r="CO44" s="58">
        <f t="shared" si="10"/>
        <v>43615015.006750017</v>
      </c>
      <c r="CP44" s="58">
        <f t="shared" si="10"/>
        <v>3549130.3720500004</v>
      </c>
      <c r="CQ44" s="58">
        <f t="shared" si="10"/>
        <v>2538128.9116000002</v>
      </c>
      <c r="CR44" s="58">
        <f t="shared" si="10"/>
        <v>1031543.5999500001</v>
      </c>
      <c r="CS44" s="58">
        <f t="shared" si="10"/>
        <v>1128244.0385499999</v>
      </c>
      <c r="CT44" s="58">
        <f t="shared" si="10"/>
        <v>595089.55299999996</v>
      </c>
      <c r="CU44" s="58">
        <f t="shared" ref="CU44:DZ44" si="11">((CU149*0.25)+CU43)</f>
        <v>1173384.96955</v>
      </c>
      <c r="CV44" s="58">
        <f t="shared" si="11"/>
        <v>284321.00764999999</v>
      </c>
      <c r="CW44" s="58">
        <f t="shared" si="11"/>
        <v>972492.96695000015</v>
      </c>
      <c r="CX44" s="58">
        <f t="shared" si="11"/>
        <v>1582042.2141499997</v>
      </c>
      <c r="CY44" s="58">
        <f t="shared" si="11"/>
        <v>306890.26999999996</v>
      </c>
      <c r="CZ44" s="58">
        <f t="shared" si="11"/>
        <v>5262498.3994000005</v>
      </c>
      <c r="DA44" s="58">
        <f t="shared" si="11"/>
        <v>910319.13040000002</v>
      </c>
      <c r="DB44" s="58">
        <f t="shared" si="11"/>
        <v>1218534.05535</v>
      </c>
      <c r="DC44" s="58">
        <f t="shared" si="11"/>
        <v>888991.02355000004</v>
      </c>
      <c r="DD44" s="58">
        <f t="shared" si="11"/>
        <v>867260.14895000018</v>
      </c>
      <c r="DE44" s="58">
        <f t="shared" si="11"/>
        <v>1205889.5800999999</v>
      </c>
      <c r="DF44" s="58">
        <f t="shared" si="11"/>
        <v>58037324.992500015</v>
      </c>
      <c r="DG44" s="58">
        <f t="shared" si="11"/>
        <v>645627.50020000001</v>
      </c>
      <c r="DH44" s="58">
        <f t="shared" si="11"/>
        <v>5371960.1831499999</v>
      </c>
      <c r="DI44" s="58">
        <f t="shared" si="11"/>
        <v>7266380.1234999988</v>
      </c>
      <c r="DJ44" s="58">
        <f t="shared" si="11"/>
        <v>2176866.6652500001</v>
      </c>
      <c r="DK44" s="58">
        <f t="shared" si="11"/>
        <v>1789217.3941500001</v>
      </c>
      <c r="DL44" s="58">
        <f t="shared" si="11"/>
        <v>17043770.815049998</v>
      </c>
      <c r="DM44" s="58">
        <f t="shared" si="11"/>
        <v>1089211.9858500001</v>
      </c>
      <c r="DN44" s="58">
        <f t="shared" si="11"/>
        <v>4257314.2145999996</v>
      </c>
      <c r="DO44" s="58">
        <f t="shared" si="11"/>
        <v>9816318.8094500005</v>
      </c>
      <c r="DP44" s="58">
        <f t="shared" si="11"/>
        <v>962460.17800000007</v>
      </c>
      <c r="DQ44" s="58">
        <f t="shared" si="11"/>
        <v>2700672.7513000001</v>
      </c>
      <c r="DR44" s="58">
        <f t="shared" si="11"/>
        <v>4096173.0522000003</v>
      </c>
      <c r="DS44" s="58">
        <f t="shared" si="11"/>
        <v>2036396.2185500001</v>
      </c>
      <c r="DT44" s="58">
        <f t="shared" si="11"/>
        <v>900410.80160000001</v>
      </c>
      <c r="DU44" s="58">
        <f t="shared" si="11"/>
        <v>1339512.7708999999</v>
      </c>
      <c r="DV44" s="58">
        <f t="shared" si="11"/>
        <v>981003.70964999998</v>
      </c>
      <c r="DW44" s="58">
        <f t="shared" si="11"/>
        <v>1175561.2987000002</v>
      </c>
      <c r="DX44" s="58">
        <f t="shared" si="11"/>
        <v>922555.75499999977</v>
      </c>
      <c r="DY44" s="58">
        <f t="shared" si="11"/>
        <v>1269967.26825</v>
      </c>
      <c r="DZ44" s="58">
        <f t="shared" si="11"/>
        <v>3098874.1039499994</v>
      </c>
      <c r="EA44" s="58">
        <f t="shared" ref="EA44:FF44" si="12">((EA149*0.25)+EA43)</f>
        <v>1940300.21355</v>
      </c>
      <c r="EB44" s="58">
        <f t="shared" si="12"/>
        <v>1894595.9952000002</v>
      </c>
      <c r="EC44" s="58">
        <f t="shared" si="12"/>
        <v>1199487.7694000001</v>
      </c>
      <c r="ED44" s="58">
        <f t="shared" si="12"/>
        <v>6930697.9850000003</v>
      </c>
      <c r="EE44" s="58">
        <f t="shared" si="12"/>
        <v>905899.45780000009</v>
      </c>
      <c r="EF44" s="58">
        <f t="shared" si="12"/>
        <v>4191687.1039</v>
      </c>
      <c r="EG44" s="58">
        <f t="shared" si="12"/>
        <v>1038801.73275</v>
      </c>
      <c r="EH44" s="58">
        <f t="shared" si="12"/>
        <v>1029378.67165</v>
      </c>
      <c r="EI44" s="58">
        <f t="shared" si="12"/>
        <v>42746377.059100002</v>
      </c>
      <c r="EJ44" s="58">
        <f t="shared" si="12"/>
        <v>29327599.743200004</v>
      </c>
      <c r="EK44" s="58">
        <f t="shared" si="12"/>
        <v>2130704.1511499998</v>
      </c>
      <c r="EL44" s="58">
        <f t="shared" si="12"/>
        <v>1579819.2144499999</v>
      </c>
      <c r="EM44" s="58">
        <f t="shared" si="12"/>
        <v>1399955.09115</v>
      </c>
      <c r="EN44" s="58">
        <f t="shared" si="12"/>
        <v>2933301.7027000003</v>
      </c>
      <c r="EO44" s="58">
        <f t="shared" si="12"/>
        <v>1166694.2052000002</v>
      </c>
      <c r="EP44" s="58">
        <f t="shared" si="12"/>
        <v>1533075.86255</v>
      </c>
      <c r="EQ44" s="58">
        <f t="shared" si="12"/>
        <v>8581217.8008999992</v>
      </c>
      <c r="ER44" s="58">
        <f t="shared" si="12"/>
        <v>1320735.95995</v>
      </c>
      <c r="ES44" s="58">
        <f t="shared" si="12"/>
        <v>898030.78989999997</v>
      </c>
      <c r="ET44" s="58">
        <f t="shared" si="12"/>
        <v>1007935.2025</v>
      </c>
      <c r="EU44" s="58">
        <f t="shared" si="12"/>
        <v>1972521.8827</v>
      </c>
      <c r="EV44" s="58">
        <f t="shared" si="12"/>
        <v>499226.10655000003</v>
      </c>
      <c r="EW44" s="58">
        <f t="shared" si="12"/>
        <v>3183062.95</v>
      </c>
      <c r="EX44" s="58">
        <f t="shared" si="12"/>
        <v>912246.71135000011</v>
      </c>
      <c r="EY44" s="58">
        <f t="shared" si="12"/>
        <v>2243009.6941</v>
      </c>
      <c r="EZ44" s="58">
        <f t="shared" si="12"/>
        <v>675529.48154999991</v>
      </c>
      <c r="FA44" s="58">
        <f t="shared" si="12"/>
        <v>11502671.745300001</v>
      </c>
      <c r="FB44" s="58">
        <f t="shared" si="12"/>
        <v>1438994.9573499998</v>
      </c>
      <c r="FC44" s="58">
        <f t="shared" si="12"/>
        <v>6489762.8490999993</v>
      </c>
      <c r="FD44" s="58">
        <f t="shared" si="12"/>
        <v>1456324.06415</v>
      </c>
      <c r="FE44" s="58">
        <f t="shared" si="12"/>
        <v>482372.12985000003</v>
      </c>
      <c r="FF44" s="58">
        <f t="shared" si="12"/>
        <v>963091.47025000001</v>
      </c>
      <c r="FG44" s="58">
        <f t="shared" ref="FG44:FX44" si="13">((FG149*0.25)+FG43)</f>
        <v>681739.45860000001</v>
      </c>
      <c r="FH44" s="58">
        <f t="shared" si="13"/>
        <v>424368.92385000002</v>
      </c>
      <c r="FI44" s="58">
        <f t="shared" si="13"/>
        <v>5667699.4432500005</v>
      </c>
      <c r="FJ44" s="58">
        <f t="shared" si="13"/>
        <v>6193921.6408000002</v>
      </c>
      <c r="FK44" s="58">
        <f t="shared" si="13"/>
        <v>8010006.3945999993</v>
      </c>
      <c r="FL44" s="58">
        <f t="shared" si="13"/>
        <v>23869596.80235</v>
      </c>
      <c r="FM44" s="58">
        <f t="shared" si="13"/>
        <v>11489138.39445</v>
      </c>
      <c r="FN44" s="58">
        <f t="shared" si="13"/>
        <v>68852628.607700005</v>
      </c>
      <c r="FO44" s="58">
        <f t="shared" si="13"/>
        <v>3597520.8691000002</v>
      </c>
      <c r="FP44" s="58">
        <f t="shared" si="13"/>
        <v>7304005.0181499999</v>
      </c>
      <c r="FQ44" s="58">
        <f t="shared" si="13"/>
        <v>3308226.3835999998</v>
      </c>
      <c r="FR44" s="58">
        <f t="shared" si="13"/>
        <v>849865.01170000003</v>
      </c>
      <c r="FS44" s="58">
        <f t="shared" si="13"/>
        <v>837750.62030000007</v>
      </c>
      <c r="FT44" s="58">
        <f t="shared" si="13"/>
        <v>374362.85879999999</v>
      </c>
      <c r="FU44" s="58">
        <f t="shared" si="13"/>
        <v>2652964.1950500002</v>
      </c>
      <c r="FV44" s="58">
        <f t="shared" si="13"/>
        <v>2571134.3482000004</v>
      </c>
      <c r="FW44" s="58">
        <f t="shared" si="13"/>
        <v>795820.64364999998</v>
      </c>
      <c r="FX44" s="58">
        <f t="shared" si="13"/>
        <v>358649.58585000003</v>
      </c>
      <c r="FY44" s="2"/>
      <c r="FZ44" s="2">
        <f>SUM(C44:FX44)</f>
        <v>2636817721.3498988</v>
      </c>
      <c r="GA44" s="1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</row>
    <row r="45" spans="1:256" x14ac:dyDescent="0.3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40"/>
      <c r="GA45" s="2"/>
      <c r="GB45" s="40"/>
      <c r="GC45" s="40"/>
      <c r="GD45" s="40"/>
      <c r="GE45" s="40"/>
      <c r="GF45" s="40"/>
      <c r="GG45" s="2"/>
      <c r="GH45" s="2"/>
      <c r="GI45" s="2"/>
      <c r="GJ45" s="2"/>
      <c r="GK45" s="2"/>
      <c r="GL45" s="2"/>
      <c r="GM45" s="2"/>
    </row>
    <row r="46" spans="1:256" x14ac:dyDescent="0.35">
      <c r="A46" s="2"/>
      <c r="B46" s="35" t="s">
        <v>742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x14ac:dyDescent="0.35">
      <c r="A47" s="3" t="s">
        <v>778</v>
      </c>
      <c r="B47" s="2" t="s">
        <v>670</v>
      </c>
      <c r="C47" s="2">
        <v>697497.30999999994</v>
      </c>
      <c r="D47" s="2">
        <v>2168719.42</v>
      </c>
      <c r="E47" s="2">
        <v>565272.54</v>
      </c>
      <c r="F47" s="2">
        <v>1751045.75</v>
      </c>
      <c r="G47" s="2">
        <v>147399.19</v>
      </c>
      <c r="H47" s="2">
        <v>96189.78</v>
      </c>
      <c r="I47" s="2">
        <v>605952.93999999994</v>
      </c>
      <c r="J47" s="2">
        <v>126923.52</v>
      </c>
      <c r="K47" s="2">
        <v>34722.910000000003</v>
      </c>
      <c r="L47" s="2">
        <v>168959.35</v>
      </c>
      <c r="M47" s="2">
        <v>169958.68</v>
      </c>
      <c r="N47" s="2">
        <v>5939396.0299999993</v>
      </c>
      <c r="O47" s="2">
        <v>1456566.06</v>
      </c>
      <c r="P47" s="2">
        <v>34379.660000000003</v>
      </c>
      <c r="Q47" s="2">
        <v>3108548.51</v>
      </c>
      <c r="R47" s="2">
        <v>85497.98</v>
      </c>
      <c r="S47" s="2">
        <v>205002.87</v>
      </c>
      <c r="T47" s="2">
        <v>31691.32</v>
      </c>
      <c r="U47" s="2">
        <v>16409.02</v>
      </c>
      <c r="V47" s="2">
        <v>26609.120000000003</v>
      </c>
      <c r="W47" s="2">
        <v>9732</v>
      </c>
      <c r="X47" s="2">
        <v>12037.17</v>
      </c>
      <c r="Y47" s="2">
        <v>43210.43</v>
      </c>
      <c r="Z47" s="2">
        <v>26042.13</v>
      </c>
      <c r="AA47" s="2">
        <v>2508462.8899999997</v>
      </c>
      <c r="AB47" s="2">
        <v>3541654.82</v>
      </c>
      <c r="AC47" s="2">
        <v>77715.14</v>
      </c>
      <c r="AD47" s="2">
        <v>70144.040000000008</v>
      </c>
      <c r="AE47" s="2">
        <v>39114.17</v>
      </c>
      <c r="AF47" s="2">
        <v>24419.410000000003</v>
      </c>
      <c r="AG47" s="2">
        <v>166389.91999999998</v>
      </c>
      <c r="AH47" s="2">
        <v>66604.070000000007</v>
      </c>
      <c r="AI47" s="2">
        <v>25268.53</v>
      </c>
      <c r="AJ47" s="2">
        <v>17680.77</v>
      </c>
      <c r="AK47" s="2">
        <v>44683.990000000005</v>
      </c>
      <c r="AL47" s="2">
        <v>49065.229999999996</v>
      </c>
      <c r="AM47" s="2">
        <v>42619.1</v>
      </c>
      <c r="AN47" s="2">
        <v>38548.79</v>
      </c>
      <c r="AO47" s="2">
        <v>354800.28</v>
      </c>
      <c r="AP47" s="2">
        <v>6739062.6300000008</v>
      </c>
      <c r="AQ47" s="2">
        <v>62272.66</v>
      </c>
      <c r="AR47" s="2">
        <v>5063728.4800000004</v>
      </c>
      <c r="AS47" s="2">
        <v>496146.54000000004</v>
      </c>
      <c r="AT47" s="2">
        <v>301541.02</v>
      </c>
      <c r="AU47" s="2">
        <v>70802.41</v>
      </c>
      <c r="AV47" s="2">
        <v>73343.3</v>
      </c>
      <c r="AW47" s="2">
        <v>23649.53</v>
      </c>
      <c r="AX47" s="2">
        <v>30420.870000000003</v>
      </c>
      <c r="AY47" s="2">
        <v>105403.42</v>
      </c>
      <c r="AZ47" s="2">
        <v>669767.04</v>
      </c>
      <c r="BA47" s="2">
        <v>933882.48</v>
      </c>
      <c r="BB47" s="2">
        <v>996083.8899999999</v>
      </c>
      <c r="BC47" s="2">
        <v>1166550.45</v>
      </c>
      <c r="BD47" s="2">
        <v>56130.22</v>
      </c>
      <c r="BE47" s="2">
        <v>135192.22999999998</v>
      </c>
      <c r="BF47" s="2">
        <v>1780023.46</v>
      </c>
      <c r="BG47" s="2">
        <v>150035.60999999999</v>
      </c>
      <c r="BH47" s="2">
        <v>86478.69</v>
      </c>
      <c r="BI47" s="2">
        <v>93478.17</v>
      </c>
      <c r="BJ47" s="2">
        <v>547957.69999999995</v>
      </c>
      <c r="BK47" s="2">
        <v>1125315.8400000001</v>
      </c>
      <c r="BL47" s="2">
        <v>41152.239999999998</v>
      </c>
      <c r="BM47" s="2">
        <v>91707.45</v>
      </c>
      <c r="BN47" s="2">
        <v>150912.20000000001</v>
      </c>
      <c r="BO47" s="2">
        <v>152299.70000000001</v>
      </c>
      <c r="BP47" s="2">
        <v>39724.230000000003</v>
      </c>
      <c r="BQ47" s="2">
        <v>379468.6</v>
      </c>
      <c r="BR47" s="2">
        <v>321414.49</v>
      </c>
      <c r="BS47" s="2">
        <v>84118.69</v>
      </c>
      <c r="BT47" s="2">
        <v>69224.239999999991</v>
      </c>
      <c r="BU47" s="2">
        <v>33392.559999999998</v>
      </c>
      <c r="BV47" s="2">
        <v>165315.57</v>
      </c>
      <c r="BW47" s="2">
        <v>98504.77</v>
      </c>
      <c r="BX47" s="2">
        <v>2114.5299999999997</v>
      </c>
      <c r="BY47" s="2">
        <v>66277.2</v>
      </c>
      <c r="BZ47" s="2">
        <v>3920.46</v>
      </c>
      <c r="CA47" s="2">
        <v>0</v>
      </c>
      <c r="CB47" s="2">
        <v>5201829.55</v>
      </c>
      <c r="CC47" s="2">
        <v>33312.85</v>
      </c>
      <c r="CD47" s="2">
        <v>0</v>
      </c>
      <c r="CE47" s="2">
        <v>37054.160000000003</v>
      </c>
      <c r="CF47" s="2">
        <v>42215.08</v>
      </c>
      <c r="CG47" s="2">
        <v>18726.89</v>
      </c>
      <c r="CH47" s="2">
        <v>11271.21</v>
      </c>
      <c r="CI47" s="2">
        <v>40108.33</v>
      </c>
      <c r="CJ47" s="2">
        <v>70601.039999999994</v>
      </c>
      <c r="CK47" s="2">
        <v>425422.56</v>
      </c>
      <c r="CL47" s="2">
        <v>111147.12</v>
      </c>
      <c r="CM47" s="2">
        <v>106768.75</v>
      </c>
      <c r="CN47" s="2">
        <v>2415573.65</v>
      </c>
      <c r="CO47" s="2">
        <v>1256723.27</v>
      </c>
      <c r="CP47" s="2">
        <v>90748.47</v>
      </c>
      <c r="CQ47" s="2">
        <v>65131.15</v>
      </c>
      <c r="CR47" s="2">
        <v>42604.41</v>
      </c>
      <c r="CS47" s="2">
        <v>40695.129999999997</v>
      </c>
      <c r="CT47" s="2">
        <v>16848.120000000003</v>
      </c>
      <c r="CU47" s="2">
        <v>16150.37</v>
      </c>
      <c r="CV47" s="2">
        <v>23282.04</v>
      </c>
      <c r="CW47" s="2">
        <v>38479.520000000004</v>
      </c>
      <c r="CX47" s="2">
        <v>69032.320000000007</v>
      </c>
      <c r="CY47" s="2">
        <v>16164.100000000002</v>
      </c>
      <c r="CZ47" s="2">
        <v>91783.03</v>
      </c>
      <c r="DA47" s="2">
        <v>27800.370000000003</v>
      </c>
      <c r="DB47" s="2">
        <v>39947.79</v>
      </c>
      <c r="DC47" s="2">
        <v>46604.61</v>
      </c>
      <c r="DD47" s="2">
        <v>7838.59</v>
      </c>
      <c r="DE47" s="2">
        <v>27083.3</v>
      </c>
      <c r="DF47" s="2">
        <v>1640144.51</v>
      </c>
      <c r="DG47" s="2">
        <v>11407.47</v>
      </c>
      <c r="DH47" s="2">
        <v>134322.12</v>
      </c>
      <c r="DI47" s="2">
        <v>237514.09</v>
      </c>
      <c r="DJ47" s="2">
        <v>64937.760000000002</v>
      </c>
      <c r="DK47" s="2">
        <v>23600.9</v>
      </c>
      <c r="DL47" s="2">
        <v>354790.94</v>
      </c>
      <c r="DM47" s="2">
        <v>46435.4</v>
      </c>
      <c r="DN47" s="2">
        <v>116072.59</v>
      </c>
      <c r="DO47" s="2">
        <v>174489.86</v>
      </c>
      <c r="DP47" s="2">
        <v>40481.380000000005</v>
      </c>
      <c r="DQ47" s="2">
        <v>0</v>
      </c>
      <c r="DR47" s="2">
        <v>43298.490000000005</v>
      </c>
      <c r="DS47" s="2">
        <v>33595.360000000001</v>
      </c>
      <c r="DT47" s="2">
        <v>12921.04</v>
      </c>
      <c r="DU47" s="2">
        <v>23276.34</v>
      </c>
      <c r="DV47" s="2">
        <v>15827.57</v>
      </c>
      <c r="DW47" s="2">
        <v>10215.44</v>
      </c>
      <c r="DX47" s="2">
        <v>7390.14</v>
      </c>
      <c r="DY47" s="2">
        <v>48221.45</v>
      </c>
      <c r="DZ47" s="2">
        <v>207927.90999999997</v>
      </c>
      <c r="EA47" s="2">
        <v>51290.509999999995</v>
      </c>
      <c r="EB47" s="2">
        <v>51171.21</v>
      </c>
      <c r="EC47" s="2">
        <v>36378.83</v>
      </c>
      <c r="ED47" s="2">
        <v>235930.71000000002</v>
      </c>
      <c r="EE47" s="2">
        <v>15254.9</v>
      </c>
      <c r="EF47" s="2">
        <v>44880.91</v>
      </c>
      <c r="EG47" s="2">
        <v>0</v>
      </c>
      <c r="EH47" s="2">
        <v>15553.09</v>
      </c>
      <c r="EI47" s="2">
        <v>551440.48</v>
      </c>
      <c r="EJ47" s="2">
        <v>769632.75</v>
      </c>
      <c r="EK47" s="2">
        <v>54562.509999999995</v>
      </c>
      <c r="EL47" s="2">
        <v>53503.22</v>
      </c>
      <c r="EM47" s="2">
        <v>32640.719999999998</v>
      </c>
      <c r="EN47" s="2">
        <v>43058.49</v>
      </c>
      <c r="EO47" s="2">
        <v>22223.699999999997</v>
      </c>
      <c r="EP47" s="2">
        <v>37492.730000000003</v>
      </c>
      <c r="EQ47" s="2">
        <v>192154.94</v>
      </c>
      <c r="ER47" s="2">
        <v>40048.68</v>
      </c>
      <c r="ES47" s="2">
        <v>29171.47</v>
      </c>
      <c r="ET47" s="2">
        <v>37351.58</v>
      </c>
      <c r="EU47" s="2">
        <v>37184.619999999995</v>
      </c>
      <c r="EV47" s="2">
        <v>0</v>
      </c>
      <c r="EW47" s="2">
        <v>27828.920000000002</v>
      </c>
      <c r="EX47" s="2">
        <v>18691.82</v>
      </c>
      <c r="EY47" s="2">
        <v>11348.86</v>
      </c>
      <c r="EZ47" s="2">
        <v>14494.98</v>
      </c>
      <c r="FA47" s="2">
        <v>272683.63</v>
      </c>
      <c r="FB47" s="2">
        <v>89633.77</v>
      </c>
      <c r="FC47" s="2">
        <v>238137.23</v>
      </c>
      <c r="FD47" s="2">
        <v>60159.840000000004</v>
      </c>
      <c r="FE47" s="2">
        <v>39159</v>
      </c>
      <c r="FF47" s="2">
        <v>36444.94</v>
      </c>
      <c r="FG47" s="2">
        <v>23340.29</v>
      </c>
      <c r="FH47" s="2">
        <v>47738.979999999996</v>
      </c>
      <c r="FI47" s="2">
        <v>137919.6</v>
      </c>
      <c r="FJ47" s="2">
        <v>138772.41999999998</v>
      </c>
      <c r="FK47" s="2">
        <v>237051.26</v>
      </c>
      <c r="FL47" s="2">
        <v>555910.47</v>
      </c>
      <c r="FM47" s="2">
        <v>259631.81</v>
      </c>
      <c r="FN47" s="2">
        <v>1223607.6400000001</v>
      </c>
      <c r="FO47" s="2">
        <v>0</v>
      </c>
      <c r="FP47" s="2">
        <v>223380.72999999998</v>
      </c>
      <c r="FQ47" s="2">
        <v>159404.06</v>
      </c>
      <c r="FR47" s="2">
        <v>0</v>
      </c>
      <c r="FS47" s="2">
        <v>35109.230000000003</v>
      </c>
      <c r="FT47" s="2">
        <v>32418.11</v>
      </c>
      <c r="FU47" s="2">
        <v>63173.090000000004</v>
      </c>
      <c r="FV47" s="2">
        <v>100180.31</v>
      </c>
      <c r="FW47" s="2">
        <v>47784.91</v>
      </c>
      <c r="FX47" s="2">
        <v>19641.560000000001</v>
      </c>
      <c r="FY47" s="2"/>
      <c r="FZ47" s="2">
        <f>SUM(C47:FY47)</f>
        <v>67144140.459999993</v>
      </c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x14ac:dyDescent="0.35">
      <c r="A48" s="3" t="s">
        <v>779</v>
      </c>
      <c r="B48" s="2" t="s">
        <v>671</v>
      </c>
      <c r="C48" s="36">
        <v>0</v>
      </c>
      <c r="D48" s="36">
        <v>2209860</v>
      </c>
      <c r="E48" s="36">
        <v>93166</v>
      </c>
      <c r="F48" s="36">
        <v>884043</v>
      </c>
      <c r="G48" s="36">
        <v>48632</v>
      </c>
      <c r="H48" s="36">
        <v>0</v>
      </c>
      <c r="I48" s="36">
        <v>297415</v>
      </c>
      <c r="J48" s="36">
        <v>98643</v>
      </c>
      <c r="K48" s="36">
        <v>64384</v>
      </c>
      <c r="L48" s="36">
        <v>219486</v>
      </c>
      <c r="M48" s="36">
        <v>0</v>
      </c>
      <c r="N48" s="36">
        <v>1975268</v>
      </c>
      <c r="O48" s="36">
        <v>555149</v>
      </c>
      <c r="P48" s="36">
        <v>41346</v>
      </c>
      <c r="Q48" s="36">
        <v>850098</v>
      </c>
      <c r="R48" s="36">
        <v>34250</v>
      </c>
      <c r="S48" s="36">
        <v>55379</v>
      </c>
      <c r="T48" s="36">
        <v>0</v>
      </c>
      <c r="U48" s="36">
        <v>1641</v>
      </c>
      <c r="V48" s="36">
        <v>10619</v>
      </c>
      <c r="W48" s="36">
        <v>0</v>
      </c>
      <c r="X48" s="36">
        <v>0</v>
      </c>
      <c r="Y48" s="36">
        <v>0</v>
      </c>
      <c r="Z48" s="36">
        <v>34140</v>
      </c>
      <c r="AA48" s="36">
        <v>1269611</v>
      </c>
      <c r="AB48" s="36">
        <v>1620720</v>
      </c>
      <c r="AC48" s="36">
        <v>0</v>
      </c>
      <c r="AD48" s="36">
        <v>0</v>
      </c>
      <c r="AE48" s="36">
        <v>10745</v>
      </c>
      <c r="AF48" s="36">
        <v>28859</v>
      </c>
      <c r="AG48" s="36">
        <v>0</v>
      </c>
      <c r="AH48" s="36">
        <v>170214</v>
      </c>
      <c r="AI48" s="36">
        <v>29386</v>
      </c>
      <c r="AJ48" s="36">
        <v>0</v>
      </c>
      <c r="AK48" s="36">
        <v>0</v>
      </c>
      <c r="AL48" s="36">
        <v>0</v>
      </c>
      <c r="AM48" s="36">
        <v>44176</v>
      </c>
      <c r="AN48" s="36">
        <v>0</v>
      </c>
      <c r="AO48" s="36">
        <v>296289</v>
      </c>
      <c r="AP48" s="36">
        <v>2307259</v>
      </c>
      <c r="AQ48" s="36">
        <v>19913</v>
      </c>
      <c r="AR48" s="36">
        <v>742087</v>
      </c>
      <c r="AS48" s="36">
        <v>97293</v>
      </c>
      <c r="AT48" s="36">
        <v>0</v>
      </c>
      <c r="AU48" s="36">
        <v>0</v>
      </c>
      <c r="AV48" s="36">
        <v>42097</v>
      </c>
      <c r="AW48" s="36">
        <v>16103</v>
      </c>
      <c r="AX48" s="36">
        <v>0</v>
      </c>
      <c r="AY48" s="36">
        <v>74442</v>
      </c>
      <c r="AZ48" s="36">
        <v>64029</v>
      </c>
      <c r="BA48" s="36">
        <v>641670</v>
      </c>
      <c r="BB48" s="36">
        <v>180338</v>
      </c>
      <c r="BC48" s="36">
        <v>707879</v>
      </c>
      <c r="BD48" s="36">
        <v>157668</v>
      </c>
      <c r="BE48" s="36">
        <v>203922</v>
      </c>
      <c r="BF48" s="36">
        <v>302104</v>
      </c>
      <c r="BG48" s="36">
        <v>58630</v>
      </c>
      <c r="BH48" s="36">
        <v>78110</v>
      </c>
      <c r="BI48" s="36">
        <v>0</v>
      </c>
      <c r="BJ48" s="36">
        <v>75786</v>
      </c>
      <c r="BK48" s="36">
        <v>461466</v>
      </c>
      <c r="BL48" s="36">
        <v>0</v>
      </c>
      <c r="BM48" s="36">
        <v>85084</v>
      </c>
      <c r="BN48" s="36">
        <v>73862</v>
      </c>
      <c r="BO48" s="36">
        <v>103005</v>
      </c>
      <c r="BP48" s="36">
        <v>0</v>
      </c>
      <c r="BQ48" s="36">
        <v>0</v>
      </c>
      <c r="BR48" s="36">
        <v>59232</v>
      </c>
      <c r="BS48" s="36">
        <v>0</v>
      </c>
      <c r="BT48" s="36">
        <v>0</v>
      </c>
      <c r="BU48" s="36">
        <v>45439</v>
      </c>
      <c r="BV48" s="36">
        <v>28180</v>
      </c>
      <c r="BW48" s="36">
        <v>47347</v>
      </c>
      <c r="BX48" s="36">
        <v>0</v>
      </c>
      <c r="BY48" s="36">
        <v>0</v>
      </c>
      <c r="BZ48" s="36">
        <v>34306</v>
      </c>
      <c r="CA48" s="36">
        <v>0</v>
      </c>
      <c r="CB48" s="36">
        <v>3282293</v>
      </c>
      <c r="CC48" s="36">
        <v>25288</v>
      </c>
      <c r="CD48" s="36">
        <v>0</v>
      </c>
      <c r="CE48" s="36">
        <v>6907</v>
      </c>
      <c r="CF48" s="36">
        <v>0</v>
      </c>
      <c r="CG48" s="36">
        <v>15425</v>
      </c>
      <c r="CH48" s="36">
        <v>28480</v>
      </c>
      <c r="CI48" s="36">
        <v>0</v>
      </c>
      <c r="CJ48" s="36">
        <v>46786</v>
      </c>
      <c r="CK48" s="36">
        <v>172382</v>
      </c>
      <c r="CL48" s="36">
        <v>147877</v>
      </c>
      <c r="CM48" s="36">
        <v>73405</v>
      </c>
      <c r="CN48" s="36">
        <v>3343175</v>
      </c>
      <c r="CO48" s="36">
        <v>344230</v>
      </c>
      <c r="CP48" s="36">
        <v>0</v>
      </c>
      <c r="CQ48" s="36">
        <v>50408</v>
      </c>
      <c r="CR48" s="36">
        <v>34815</v>
      </c>
      <c r="CS48" s="36">
        <v>37305</v>
      </c>
      <c r="CT48" s="36">
        <v>13035</v>
      </c>
      <c r="CU48" s="36">
        <v>10243</v>
      </c>
      <c r="CV48" s="36">
        <v>18971</v>
      </c>
      <c r="CW48" s="36">
        <v>60178</v>
      </c>
      <c r="CX48" s="36">
        <v>0</v>
      </c>
      <c r="CY48" s="36">
        <v>0</v>
      </c>
      <c r="CZ48" s="36">
        <v>78560</v>
      </c>
      <c r="DA48" s="36">
        <v>13836</v>
      </c>
      <c r="DB48" s="36">
        <v>36688</v>
      </c>
      <c r="DC48" s="36">
        <v>61080</v>
      </c>
      <c r="DD48" s="36">
        <v>0</v>
      </c>
      <c r="DE48" s="36">
        <v>28121</v>
      </c>
      <c r="DF48" s="36">
        <v>1846453</v>
      </c>
      <c r="DG48" s="36">
        <v>0</v>
      </c>
      <c r="DH48" s="36">
        <v>0</v>
      </c>
      <c r="DI48" s="36">
        <v>53127</v>
      </c>
      <c r="DJ48" s="36">
        <v>15299</v>
      </c>
      <c r="DK48" s="36">
        <v>33929</v>
      </c>
      <c r="DL48" s="36">
        <v>61994</v>
      </c>
      <c r="DM48" s="36">
        <v>24858</v>
      </c>
      <c r="DN48" s="36">
        <v>64362</v>
      </c>
      <c r="DO48" s="36">
        <v>40948</v>
      </c>
      <c r="DP48" s="36">
        <v>12491</v>
      </c>
      <c r="DQ48" s="36">
        <v>28815</v>
      </c>
      <c r="DR48" s="36">
        <v>37556</v>
      </c>
      <c r="DS48" s="36">
        <v>0</v>
      </c>
      <c r="DT48" s="36">
        <v>532</v>
      </c>
      <c r="DU48" s="36">
        <v>29769</v>
      </c>
      <c r="DV48" s="36">
        <v>27383</v>
      </c>
      <c r="DW48" s="36">
        <v>39527</v>
      </c>
      <c r="DX48" s="36">
        <v>15498</v>
      </c>
      <c r="DY48" s="36">
        <v>0</v>
      </c>
      <c r="DZ48" s="36">
        <v>37573</v>
      </c>
      <c r="EA48" s="36">
        <v>6370</v>
      </c>
      <c r="EB48" s="36">
        <v>30728</v>
      </c>
      <c r="EC48" s="36">
        <v>13315</v>
      </c>
      <c r="ED48" s="36">
        <v>98440</v>
      </c>
      <c r="EE48" s="36">
        <v>0</v>
      </c>
      <c r="EF48" s="36">
        <v>19796</v>
      </c>
      <c r="EG48" s="36">
        <v>18160</v>
      </c>
      <c r="EH48" s="36">
        <v>17505</v>
      </c>
      <c r="EI48" s="36">
        <v>192383</v>
      </c>
      <c r="EJ48" s="36">
        <v>325808</v>
      </c>
      <c r="EK48" s="36">
        <v>33783</v>
      </c>
      <c r="EL48" s="36">
        <v>35772</v>
      </c>
      <c r="EM48" s="36">
        <v>0</v>
      </c>
      <c r="EN48" s="36">
        <v>48879</v>
      </c>
      <c r="EO48" s="36">
        <v>16844</v>
      </c>
      <c r="EP48" s="36">
        <v>31771</v>
      </c>
      <c r="EQ48" s="36">
        <v>27564</v>
      </c>
      <c r="ER48" s="36">
        <v>56660</v>
      </c>
      <c r="ES48" s="36">
        <v>0</v>
      </c>
      <c r="ET48" s="36">
        <v>0</v>
      </c>
      <c r="EU48" s="36">
        <v>31487</v>
      </c>
      <c r="EV48" s="36">
        <v>0</v>
      </c>
      <c r="EW48" s="36">
        <v>39917</v>
      </c>
      <c r="EX48" s="36">
        <v>7391</v>
      </c>
      <c r="EY48" s="36">
        <v>145108</v>
      </c>
      <c r="EZ48" s="36">
        <v>9859</v>
      </c>
      <c r="FA48" s="36">
        <v>76704</v>
      </c>
      <c r="FB48" s="36">
        <v>0</v>
      </c>
      <c r="FC48" s="36">
        <v>40648</v>
      </c>
      <c r="FD48" s="36">
        <v>39396</v>
      </c>
      <c r="FE48" s="36">
        <v>14935</v>
      </c>
      <c r="FF48" s="36">
        <v>16159</v>
      </c>
      <c r="FG48" s="36">
        <v>4148</v>
      </c>
      <c r="FH48" s="36">
        <v>14948</v>
      </c>
      <c r="FI48" s="36">
        <v>43360</v>
      </c>
      <c r="FJ48" s="36">
        <v>54126</v>
      </c>
      <c r="FK48" s="36">
        <v>48361</v>
      </c>
      <c r="FL48" s="36">
        <v>279025</v>
      </c>
      <c r="FM48" s="36">
        <v>228835</v>
      </c>
      <c r="FN48" s="36">
        <v>161585</v>
      </c>
      <c r="FO48" s="36">
        <v>145622</v>
      </c>
      <c r="FP48" s="36">
        <v>5975</v>
      </c>
      <c r="FQ48" s="36">
        <v>21442</v>
      </c>
      <c r="FR48" s="36">
        <v>703</v>
      </c>
      <c r="FS48" s="36">
        <v>0</v>
      </c>
      <c r="FT48" s="36">
        <v>16088</v>
      </c>
      <c r="FU48" s="36">
        <v>1960</v>
      </c>
      <c r="FV48" s="36">
        <v>14932</v>
      </c>
      <c r="FW48" s="36">
        <v>12924</v>
      </c>
      <c r="FX48" s="36">
        <v>9218</v>
      </c>
      <c r="FY48" s="2"/>
      <c r="FZ48" s="2">
        <f>SUM(C48:FY48)</f>
        <v>30409006</v>
      </c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</row>
    <row r="49" spans="1:256" x14ac:dyDescent="0.35">
      <c r="A49" s="3" t="s">
        <v>780</v>
      </c>
      <c r="B49" s="2" t="s">
        <v>672</v>
      </c>
      <c r="C49" s="2">
        <v>606546.89</v>
      </c>
      <c r="D49" s="2">
        <v>1647980.56</v>
      </c>
      <c r="E49" s="2">
        <v>646456.05000000005</v>
      </c>
      <c r="F49" s="2">
        <v>1015890.13</v>
      </c>
      <c r="G49" s="2">
        <v>46408.07</v>
      </c>
      <c r="H49" s="2">
        <v>38055.68</v>
      </c>
      <c r="I49" s="2">
        <v>643214.76</v>
      </c>
      <c r="J49" s="2">
        <v>88172.78</v>
      </c>
      <c r="K49" s="2">
        <v>1856.93</v>
      </c>
      <c r="L49" s="2">
        <v>64972.08</v>
      </c>
      <c r="M49" s="2">
        <v>80750.81</v>
      </c>
      <c r="N49" s="2">
        <v>2075395.69</v>
      </c>
      <c r="O49" s="2">
        <v>169853.32</v>
      </c>
      <c r="P49" s="2">
        <v>11601.5</v>
      </c>
      <c r="Q49" s="2">
        <v>4537244.34</v>
      </c>
      <c r="R49" s="2">
        <v>32022.9</v>
      </c>
      <c r="S49" s="2">
        <v>23668.44</v>
      </c>
      <c r="T49" s="2">
        <v>464.06</v>
      </c>
      <c r="U49" s="2">
        <v>0</v>
      </c>
      <c r="V49" s="2">
        <v>0</v>
      </c>
      <c r="W49" s="2">
        <v>464.29</v>
      </c>
      <c r="X49" s="2">
        <v>0</v>
      </c>
      <c r="Y49" s="2">
        <v>0</v>
      </c>
      <c r="Z49" s="2">
        <v>928.12</v>
      </c>
      <c r="AA49" s="2">
        <v>1055778.5900000001</v>
      </c>
      <c r="AB49" s="2">
        <v>674317.36</v>
      </c>
      <c r="AC49" s="2">
        <v>10209.32</v>
      </c>
      <c r="AD49" s="2">
        <v>12066.25</v>
      </c>
      <c r="AE49" s="2">
        <v>1392.18</v>
      </c>
      <c r="AF49" s="2">
        <v>928.12</v>
      </c>
      <c r="AG49" s="2">
        <v>6032.78</v>
      </c>
      <c r="AH49" s="2">
        <v>0</v>
      </c>
      <c r="AI49" s="2">
        <v>0</v>
      </c>
      <c r="AJ49" s="2">
        <v>928.12</v>
      </c>
      <c r="AK49" s="2">
        <v>0</v>
      </c>
      <c r="AL49" s="2">
        <v>3248.42</v>
      </c>
      <c r="AM49" s="2">
        <v>0</v>
      </c>
      <c r="AN49" s="2">
        <v>0</v>
      </c>
      <c r="AO49" s="2">
        <v>63579.9</v>
      </c>
      <c r="AP49" s="2">
        <v>6088602.4400000004</v>
      </c>
      <c r="AQ49" s="2">
        <v>0</v>
      </c>
      <c r="AR49" s="2">
        <v>1021510.14</v>
      </c>
      <c r="AS49" s="2">
        <v>545747.9</v>
      </c>
      <c r="AT49" s="2">
        <v>14850.84</v>
      </c>
      <c r="AU49" s="2">
        <v>2320.3000000000002</v>
      </c>
      <c r="AV49" s="2">
        <v>2784.36</v>
      </c>
      <c r="AW49" s="2">
        <v>464.06</v>
      </c>
      <c r="AX49" s="2">
        <v>3248.42</v>
      </c>
      <c r="AY49" s="2">
        <v>6033.01</v>
      </c>
      <c r="AZ49" s="2">
        <v>450630.55</v>
      </c>
      <c r="BA49" s="2">
        <v>88176.69</v>
      </c>
      <c r="BB49" s="2">
        <v>122054.68</v>
      </c>
      <c r="BC49" s="2">
        <v>526720.29</v>
      </c>
      <c r="BD49" s="2">
        <v>29703.29</v>
      </c>
      <c r="BE49" s="2">
        <v>2320.3000000000002</v>
      </c>
      <c r="BF49" s="2">
        <v>216268.52</v>
      </c>
      <c r="BG49" s="2">
        <v>40376.21</v>
      </c>
      <c r="BH49" s="2">
        <v>4640.6000000000004</v>
      </c>
      <c r="BI49" s="2">
        <v>7889.25</v>
      </c>
      <c r="BJ49" s="2">
        <v>50124.23</v>
      </c>
      <c r="BK49" s="2">
        <v>321616.81</v>
      </c>
      <c r="BL49" s="2">
        <v>0</v>
      </c>
      <c r="BM49" s="2">
        <v>2320.5300000000002</v>
      </c>
      <c r="BN49" s="2">
        <v>9746.41</v>
      </c>
      <c r="BO49" s="2">
        <v>6961.13</v>
      </c>
      <c r="BP49" s="2">
        <v>0</v>
      </c>
      <c r="BQ49" s="2">
        <v>523472.33</v>
      </c>
      <c r="BR49" s="2">
        <v>316498.81</v>
      </c>
      <c r="BS49" s="2">
        <v>74250.06</v>
      </c>
      <c r="BT49" s="2">
        <v>2320.3000000000002</v>
      </c>
      <c r="BU49" s="2">
        <v>18562.400000000001</v>
      </c>
      <c r="BV49" s="2">
        <v>34342.050000000003</v>
      </c>
      <c r="BW49" s="2">
        <v>64505.49</v>
      </c>
      <c r="BX49" s="2">
        <v>0</v>
      </c>
      <c r="BY49" s="2">
        <v>928.12</v>
      </c>
      <c r="BZ49" s="2">
        <v>0</v>
      </c>
      <c r="CA49" s="2">
        <v>1392.18</v>
      </c>
      <c r="CB49" s="2">
        <v>1335650.93</v>
      </c>
      <c r="CC49" s="2">
        <v>0</v>
      </c>
      <c r="CD49" s="2">
        <v>4176.54</v>
      </c>
      <c r="CE49" s="2">
        <v>928.12</v>
      </c>
      <c r="CF49" s="2">
        <v>0</v>
      </c>
      <c r="CG49" s="2">
        <v>10673.38</v>
      </c>
      <c r="CH49" s="2">
        <v>4640.6000000000004</v>
      </c>
      <c r="CI49" s="2">
        <v>38053.61</v>
      </c>
      <c r="CJ49" s="2">
        <v>80288.59</v>
      </c>
      <c r="CK49" s="2">
        <v>70076.28</v>
      </c>
      <c r="CL49" s="2">
        <v>13922.26</v>
      </c>
      <c r="CM49" s="2">
        <v>6496.84</v>
      </c>
      <c r="CN49" s="2">
        <v>536017.59</v>
      </c>
      <c r="CO49" s="2">
        <v>190278.17</v>
      </c>
      <c r="CP49" s="2">
        <v>62185.88</v>
      </c>
      <c r="CQ49" s="2">
        <v>3248.42</v>
      </c>
      <c r="CR49" s="2">
        <v>464.29</v>
      </c>
      <c r="CS49" s="2">
        <v>2784.36</v>
      </c>
      <c r="CT49" s="2">
        <v>464.06</v>
      </c>
      <c r="CU49" s="2">
        <v>2320.5300000000002</v>
      </c>
      <c r="CV49" s="2">
        <v>0</v>
      </c>
      <c r="CW49" s="2">
        <v>0</v>
      </c>
      <c r="CX49" s="2">
        <v>11138.82</v>
      </c>
      <c r="CY49" s="2">
        <v>0</v>
      </c>
      <c r="CZ49" s="2">
        <v>24133.19</v>
      </c>
      <c r="DA49" s="2">
        <v>0</v>
      </c>
      <c r="DB49" s="2">
        <v>2320.5300000000002</v>
      </c>
      <c r="DC49" s="2">
        <v>0</v>
      </c>
      <c r="DD49" s="2">
        <v>464.06</v>
      </c>
      <c r="DE49" s="2">
        <v>464.06</v>
      </c>
      <c r="DF49" s="2">
        <v>255247.26</v>
      </c>
      <c r="DG49" s="2">
        <v>0</v>
      </c>
      <c r="DH49" s="2">
        <v>50584.38</v>
      </c>
      <c r="DI49" s="2">
        <v>19490.98</v>
      </c>
      <c r="DJ49" s="2">
        <v>2320.5300000000002</v>
      </c>
      <c r="DK49" s="2">
        <v>11137.67</v>
      </c>
      <c r="DL49" s="2">
        <v>141079.99</v>
      </c>
      <c r="DM49" s="2">
        <v>0</v>
      </c>
      <c r="DN49" s="2">
        <v>40838.89</v>
      </c>
      <c r="DO49" s="2">
        <v>258498.9</v>
      </c>
      <c r="DP49" s="2">
        <v>0</v>
      </c>
      <c r="DQ49" s="2">
        <v>30629.57</v>
      </c>
      <c r="DR49" s="2">
        <v>13458.43</v>
      </c>
      <c r="DS49" s="2">
        <v>11602.65</v>
      </c>
      <c r="DT49" s="2">
        <v>1856.24</v>
      </c>
      <c r="DU49" s="2">
        <v>1392.18</v>
      </c>
      <c r="DV49" s="2">
        <v>1392.18</v>
      </c>
      <c r="DW49" s="2">
        <v>0</v>
      </c>
      <c r="DX49" s="2">
        <v>3248.42</v>
      </c>
      <c r="DY49" s="2">
        <v>928.35</v>
      </c>
      <c r="DZ49" s="2">
        <v>2784.36</v>
      </c>
      <c r="EA49" s="2">
        <v>8817.83</v>
      </c>
      <c r="EB49" s="2">
        <v>42695.13</v>
      </c>
      <c r="EC49" s="2">
        <v>0</v>
      </c>
      <c r="ED49" s="2">
        <v>24597.48</v>
      </c>
      <c r="EE49" s="2">
        <v>8353.5400000000009</v>
      </c>
      <c r="EF49" s="2">
        <v>28772.639999999999</v>
      </c>
      <c r="EG49" s="2">
        <v>21810.82</v>
      </c>
      <c r="EH49" s="2">
        <v>5569.64</v>
      </c>
      <c r="EI49" s="2">
        <v>209762.94</v>
      </c>
      <c r="EJ49" s="2">
        <v>92817.52</v>
      </c>
      <c r="EK49" s="2">
        <v>6961.59</v>
      </c>
      <c r="EL49" s="2">
        <v>464.06</v>
      </c>
      <c r="EM49" s="2">
        <v>0</v>
      </c>
      <c r="EN49" s="2">
        <v>5104.8900000000003</v>
      </c>
      <c r="EO49" s="2">
        <v>1392.18</v>
      </c>
      <c r="EP49" s="2">
        <v>3712.48</v>
      </c>
      <c r="EQ49" s="2">
        <v>77965.990000000005</v>
      </c>
      <c r="ER49" s="2">
        <v>4640.6000000000004</v>
      </c>
      <c r="ES49" s="2">
        <v>928.12</v>
      </c>
      <c r="ET49" s="2">
        <v>2784.59</v>
      </c>
      <c r="EU49" s="2">
        <v>42694.44</v>
      </c>
      <c r="EV49" s="2">
        <v>6033.24</v>
      </c>
      <c r="EW49" s="2">
        <v>30165.279999999999</v>
      </c>
      <c r="EX49" s="2">
        <v>464.06</v>
      </c>
      <c r="EY49" s="2">
        <v>5569.18</v>
      </c>
      <c r="EZ49" s="2">
        <v>0</v>
      </c>
      <c r="FA49" s="2">
        <v>284011.15999999997</v>
      </c>
      <c r="FB49" s="2">
        <v>0</v>
      </c>
      <c r="FC49" s="2">
        <v>20420.48</v>
      </c>
      <c r="FD49" s="2">
        <v>3712.94</v>
      </c>
      <c r="FE49" s="2">
        <v>3712.71</v>
      </c>
      <c r="FF49" s="2">
        <v>0</v>
      </c>
      <c r="FG49" s="2">
        <v>0</v>
      </c>
      <c r="FH49" s="2">
        <v>0</v>
      </c>
      <c r="FI49" s="2">
        <v>83537.009999999995</v>
      </c>
      <c r="FJ49" s="2">
        <v>36199.67</v>
      </c>
      <c r="FK49" s="2">
        <v>139694.25</v>
      </c>
      <c r="FL49" s="2">
        <v>69148.160000000003</v>
      </c>
      <c r="FM49" s="2">
        <v>41302.720000000001</v>
      </c>
      <c r="FN49" s="2">
        <v>1451675.59</v>
      </c>
      <c r="FO49" s="2">
        <v>27382.99</v>
      </c>
      <c r="FP49" s="2">
        <v>145259.75</v>
      </c>
      <c r="FQ49" s="2">
        <v>30629.57</v>
      </c>
      <c r="FR49" s="2">
        <v>0</v>
      </c>
      <c r="FS49" s="2">
        <v>0</v>
      </c>
      <c r="FT49" s="2">
        <v>0</v>
      </c>
      <c r="FU49" s="2">
        <v>65434.53</v>
      </c>
      <c r="FV49" s="2">
        <v>40375.75</v>
      </c>
      <c r="FW49" s="2">
        <v>5104.8900000000003</v>
      </c>
      <c r="FX49" s="2">
        <v>464.06</v>
      </c>
      <c r="FY49" s="2"/>
      <c r="FZ49" s="2">
        <f>SUM(C49:FY49)</f>
        <v>30489637.699999999</v>
      </c>
      <c r="GA49" s="2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x14ac:dyDescent="0.35">
      <c r="A50" s="3" t="s">
        <v>781</v>
      </c>
      <c r="B50" s="2" t="s">
        <v>693</v>
      </c>
      <c r="C50" s="2">
        <v>2582912.4368625553</v>
      </c>
      <c r="D50" s="2">
        <v>14182763.947547356</v>
      </c>
      <c r="E50" s="2">
        <v>2592399.7945604669</v>
      </c>
      <c r="F50" s="2">
        <v>7875013.5281690154</v>
      </c>
      <c r="G50" s="2">
        <v>485027.1505585236</v>
      </c>
      <c r="H50" s="2">
        <v>721001.39946576022</v>
      </c>
      <c r="I50" s="2">
        <v>3322611.4011656148</v>
      </c>
      <c r="J50" s="2">
        <v>821764.50825643528</v>
      </c>
      <c r="K50" s="2">
        <v>42368.445604662462</v>
      </c>
      <c r="L50" s="2">
        <v>1314897.4621175332</v>
      </c>
      <c r="M50" s="2">
        <v>440816.4769305489</v>
      </c>
      <c r="N50" s="2">
        <v>23057676.337299667</v>
      </c>
      <c r="O50" s="2">
        <v>5635563.6308887824</v>
      </c>
      <c r="P50" s="2">
        <v>145434.4560466246</v>
      </c>
      <c r="Q50" s="2">
        <v>15602197.470616806</v>
      </c>
      <c r="R50" s="2">
        <v>1841647.9286061199</v>
      </c>
      <c r="S50" s="2">
        <v>527395.59616318613</v>
      </c>
      <c r="T50" s="2">
        <v>72855.336813987378</v>
      </c>
      <c r="U50" s="2">
        <v>17868.445604662462</v>
      </c>
      <c r="V50" s="2">
        <v>123697.56483729968</v>
      </c>
      <c r="W50" s="2">
        <v>19250</v>
      </c>
      <c r="X50" s="2">
        <v>14000</v>
      </c>
      <c r="Y50" s="2">
        <v>361237.35769791168</v>
      </c>
      <c r="Z50" s="2">
        <v>78842.228023312302</v>
      </c>
      <c r="AA50" s="2">
        <v>12743155.811801847</v>
      </c>
      <c r="AB50" s="2">
        <v>11472377.261777565</v>
      </c>
      <c r="AC50" s="2">
        <v>444408.70495386119</v>
      </c>
      <c r="AD50" s="2">
        <v>461908.70495386119</v>
      </c>
      <c r="AE50" s="2">
        <v>28368.445604662462</v>
      </c>
      <c r="AF50" s="2">
        <v>66223.782418649847</v>
      </c>
      <c r="AG50" s="2">
        <v>245368.91209324921</v>
      </c>
      <c r="AH50" s="2">
        <v>259645.12967459936</v>
      </c>
      <c r="AI50" s="2">
        <v>61618.445604662462</v>
      </c>
      <c r="AJ50" s="2">
        <v>71473.782418649847</v>
      </c>
      <c r="AK50" s="2">
        <v>60605.336813987378</v>
      </c>
      <c r="AL50" s="2">
        <v>42368.445604662462</v>
      </c>
      <c r="AM50" s="2">
        <v>155934.4560466246</v>
      </c>
      <c r="AN50" s="2">
        <v>126829.11923263723</v>
      </c>
      <c r="AO50" s="2">
        <v>1977226.5813501703</v>
      </c>
      <c r="AP50" s="2">
        <v>33261757.275376402</v>
      </c>
      <c r="AQ50" s="2">
        <v>118079.11923263723</v>
      </c>
      <c r="AR50" s="2">
        <v>24626967.063137449</v>
      </c>
      <c r="AS50" s="2">
        <v>2318845.0269548325</v>
      </c>
      <c r="AT50" s="2">
        <v>941962.07309373491</v>
      </c>
      <c r="AU50" s="2">
        <v>138066.01044196213</v>
      </c>
      <c r="AV50" s="2">
        <v>129316.01044196213</v>
      </c>
      <c r="AW50" s="2">
        <v>109697.56483729968</v>
      </c>
      <c r="AX50" s="2">
        <v>46236.891209324924</v>
      </c>
      <c r="AY50" s="2">
        <v>110710.67362797476</v>
      </c>
      <c r="AZ50" s="2">
        <v>4994693.7858183589</v>
      </c>
      <c r="BA50" s="2">
        <v>3733861.4011656148</v>
      </c>
      <c r="BB50" s="2">
        <v>4775943.3193297721</v>
      </c>
      <c r="BC50" s="2">
        <v>8304962.0259834882</v>
      </c>
      <c r="BD50" s="2">
        <v>1268383.8868382713</v>
      </c>
      <c r="BE50" s="2">
        <v>332961.1401165615</v>
      </c>
      <c r="BF50" s="2">
        <v>7357843.5803788267</v>
      </c>
      <c r="BG50" s="2">
        <v>328355.80330257409</v>
      </c>
      <c r="BH50" s="2">
        <v>147184.4560466246</v>
      </c>
      <c r="BI50" s="2">
        <v>134197.56483729969</v>
      </c>
      <c r="BJ50" s="2">
        <v>2077345.9599320062</v>
      </c>
      <c r="BK50" s="2">
        <v>8915621.663914524</v>
      </c>
      <c r="BL50" s="2">
        <v>39605.336813987378</v>
      </c>
      <c r="BM50" s="2">
        <v>211013.5752792618</v>
      </c>
      <c r="BN50" s="2">
        <v>1651081.9181641578</v>
      </c>
      <c r="BO50" s="2">
        <v>693830.0522098107</v>
      </c>
      <c r="BP50" s="2">
        <v>73960.673627974757</v>
      </c>
      <c r="BQ50" s="2">
        <v>1910727.047838757</v>
      </c>
      <c r="BR50" s="2">
        <v>1520015.4412336089</v>
      </c>
      <c r="BS50" s="2">
        <v>386198.03132588643</v>
      </c>
      <c r="BT50" s="2">
        <v>134566.01044196213</v>
      </c>
      <c r="BU50" s="2">
        <v>128210.67362797476</v>
      </c>
      <c r="BV50" s="2">
        <v>433816.4769305489</v>
      </c>
      <c r="BW50" s="2">
        <v>448829.58572122396</v>
      </c>
      <c r="BX50" s="2">
        <v>54342.228023312302</v>
      </c>
      <c r="BY50" s="2">
        <v>223539.79286061198</v>
      </c>
      <c r="BZ50" s="2">
        <v>106197.56483729968</v>
      </c>
      <c r="CA50" s="2">
        <v>53236.891209324924</v>
      </c>
      <c r="CB50" s="2">
        <v>28732565.355512388</v>
      </c>
      <c r="CC50" s="2">
        <v>66223.782418649847</v>
      </c>
      <c r="CD50" s="2">
        <v>14368.44560466246</v>
      </c>
      <c r="CE50" s="2">
        <v>103710.67362797476</v>
      </c>
      <c r="CF50" s="2">
        <v>28368.445604662462</v>
      </c>
      <c r="CG50" s="2">
        <v>74236.891209324924</v>
      </c>
      <c r="CH50" s="2">
        <v>35736.891209324924</v>
      </c>
      <c r="CI50" s="2">
        <v>407658.70495386119</v>
      </c>
      <c r="CJ50" s="2">
        <v>406737.35769791168</v>
      </c>
      <c r="CK50" s="2">
        <v>2297293.9912578929</v>
      </c>
      <c r="CL50" s="2">
        <v>592146.06265177287</v>
      </c>
      <c r="CM50" s="2">
        <v>330842.69451189903</v>
      </c>
      <c r="CN50" s="2">
        <v>8952280.3688683845</v>
      </c>
      <c r="CO50" s="2">
        <v>6010247.1539582331</v>
      </c>
      <c r="CP50" s="2">
        <v>287737.35769791168</v>
      </c>
      <c r="CQ50" s="2">
        <v>477290.25934919872</v>
      </c>
      <c r="CR50" s="2">
        <v>92105.336813987378</v>
      </c>
      <c r="CS50" s="2">
        <v>85105.336813987378</v>
      </c>
      <c r="CT50" s="2">
        <v>69355.336813987378</v>
      </c>
      <c r="CU50" s="2">
        <v>58118.445604662462</v>
      </c>
      <c r="CV50" s="2">
        <v>3500</v>
      </c>
      <c r="CW50" s="2">
        <v>82986.891209324924</v>
      </c>
      <c r="CX50" s="2">
        <v>290868.91209324921</v>
      </c>
      <c r="CY50" s="2">
        <v>23486.89120932492</v>
      </c>
      <c r="CZ50" s="2">
        <v>1005330.9851869842</v>
      </c>
      <c r="DA50" s="2">
        <v>72486.891209324924</v>
      </c>
      <c r="DB50" s="2">
        <v>145434.4560466246</v>
      </c>
      <c r="DC50" s="2">
        <v>73223.782418649847</v>
      </c>
      <c r="DD50" s="2">
        <v>97816.010441962135</v>
      </c>
      <c r="DE50" s="2">
        <v>112092.2280233123</v>
      </c>
      <c r="DF50" s="2">
        <v>9812543.9441476464</v>
      </c>
      <c r="DG50" s="2">
        <v>33618.445604662462</v>
      </c>
      <c r="DH50" s="2">
        <v>907514.50825643528</v>
      </c>
      <c r="DI50" s="2">
        <v>1451674.1461874698</v>
      </c>
      <c r="DJ50" s="2">
        <v>290592.69451189903</v>
      </c>
      <c r="DK50" s="2">
        <v>199776.68406993692</v>
      </c>
      <c r="DL50" s="2">
        <v>2655582.8511413313</v>
      </c>
      <c r="DM50" s="2">
        <v>118447.56483729968</v>
      </c>
      <c r="DN50" s="2">
        <v>543974.71539582335</v>
      </c>
      <c r="DO50" s="2">
        <v>1157028.0835356971</v>
      </c>
      <c r="DP50" s="2">
        <v>109697.56483729968</v>
      </c>
      <c r="DQ50" s="2">
        <v>284513.5752792618</v>
      </c>
      <c r="DR50" s="2">
        <v>646303.36813987384</v>
      </c>
      <c r="DS50" s="2">
        <v>288013.5752792618</v>
      </c>
      <c r="DT50" s="2">
        <v>44486.891209324924</v>
      </c>
      <c r="DU50" s="2">
        <v>87223.782418649847</v>
      </c>
      <c r="DV50" s="2">
        <v>49368.445604662462</v>
      </c>
      <c r="DW50" s="2">
        <v>67973.782418649847</v>
      </c>
      <c r="DX50" s="2">
        <v>62355.336813987378</v>
      </c>
      <c r="DY50" s="2">
        <v>138434.4560466246</v>
      </c>
      <c r="DZ50" s="2">
        <v>357277.1505585236</v>
      </c>
      <c r="EA50" s="2">
        <v>194434.4560466246</v>
      </c>
      <c r="EB50" s="2">
        <v>277882.02088392427</v>
      </c>
      <c r="EC50" s="2">
        <v>151052.90165128704</v>
      </c>
      <c r="ED50" s="2">
        <v>531908.70495386119</v>
      </c>
      <c r="EE50" s="2">
        <v>66223.782418649847</v>
      </c>
      <c r="EF50" s="2">
        <v>640500.93297717348</v>
      </c>
      <c r="EG50" s="2">
        <v>86210.673627974757</v>
      </c>
      <c r="EH50" s="2">
        <v>67605.336813987378</v>
      </c>
      <c r="EI50" s="2">
        <v>7307002.2853326872</v>
      </c>
      <c r="EJ50" s="2">
        <v>4622955.0286546871</v>
      </c>
      <c r="EK50" s="2">
        <v>215434.4560466246</v>
      </c>
      <c r="EL50" s="2">
        <v>255132.02088392427</v>
      </c>
      <c r="EM50" s="2">
        <v>93855.336813987378</v>
      </c>
      <c r="EN50" s="2">
        <v>482908.70495386119</v>
      </c>
      <c r="EO50" s="2">
        <v>64105.336813987378</v>
      </c>
      <c r="EP50" s="2">
        <v>117710.67362797476</v>
      </c>
      <c r="EQ50" s="2">
        <v>1139344.0939776592</v>
      </c>
      <c r="ER50" s="2">
        <v>70736.891209324924</v>
      </c>
      <c r="ES50" s="2">
        <v>52223.78241864984</v>
      </c>
      <c r="ET50" s="2">
        <v>55723.78241864984</v>
      </c>
      <c r="EU50" s="2">
        <v>200329.11923263723</v>
      </c>
      <c r="EV50" s="2">
        <v>36105.336813987378</v>
      </c>
      <c r="EW50" s="2">
        <v>247763.5752792618</v>
      </c>
      <c r="EX50" s="2">
        <v>49736.891209324924</v>
      </c>
      <c r="EY50" s="2">
        <v>254763.5752792618</v>
      </c>
      <c r="EZ50" s="2">
        <v>60973.78241864984</v>
      </c>
      <c r="FA50" s="2">
        <v>1136948.96430306</v>
      </c>
      <c r="FB50" s="2">
        <v>166526.68406993692</v>
      </c>
      <c r="FC50" s="2">
        <v>783909.63793103467</v>
      </c>
      <c r="FD50" s="2">
        <v>234776.68406993692</v>
      </c>
      <c r="FE50" s="2">
        <v>14000</v>
      </c>
      <c r="FF50" s="2">
        <v>137789.79286061198</v>
      </c>
      <c r="FG50" s="2">
        <v>54342.228023312302</v>
      </c>
      <c r="FH50" s="2">
        <v>22750</v>
      </c>
      <c r="FI50" s="2">
        <v>901896.52914035961</v>
      </c>
      <c r="FJ50" s="2">
        <v>539645.59616318613</v>
      </c>
      <c r="FK50" s="2">
        <v>801225.18188441009</v>
      </c>
      <c r="FL50" s="2">
        <v>2517425.54565323</v>
      </c>
      <c r="FM50" s="2">
        <v>1371265.4412336089</v>
      </c>
      <c r="FN50" s="2">
        <v>8176842.1809130665</v>
      </c>
      <c r="FO50" s="2">
        <v>416316.4769305489</v>
      </c>
      <c r="FP50" s="2">
        <v>868738.29067508515</v>
      </c>
      <c r="FQ50" s="2">
        <v>374961.1401165615</v>
      </c>
      <c r="FR50" s="2">
        <v>84829.119232637226</v>
      </c>
      <c r="FS50" s="2">
        <v>44118.445604662462</v>
      </c>
      <c r="FT50" s="2">
        <v>19618.445604662462</v>
      </c>
      <c r="FU50" s="2">
        <v>442566.4769305489</v>
      </c>
      <c r="FV50" s="2">
        <v>268026.68406993692</v>
      </c>
      <c r="FW50" s="2">
        <v>36105.336813987378</v>
      </c>
      <c r="FX50" s="2">
        <v>5250</v>
      </c>
      <c r="FY50" s="2"/>
      <c r="FZ50" s="2">
        <f>SUM(C50:FY50)</f>
        <v>329437175.29164654</v>
      </c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x14ac:dyDescent="0.35">
      <c r="A51" s="3" t="s">
        <v>782</v>
      </c>
      <c r="B51" s="2" t="s">
        <v>673</v>
      </c>
      <c r="C51" s="2">
        <v>88403</v>
      </c>
      <c r="D51" s="2">
        <v>350949</v>
      </c>
      <c r="E51" s="2">
        <v>60042</v>
      </c>
      <c r="F51" s="2">
        <v>199727.99999999997</v>
      </c>
      <c r="G51" s="2">
        <v>21668.341830747555</v>
      </c>
      <c r="H51" s="2">
        <v>20213.754068961262</v>
      </c>
      <c r="I51" s="2">
        <v>81706</v>
      </c>
      <c r="J51" s="2">
        <v>39103.534821845496</v>
      </c>
      <c r="K51" s="2">
        <v>4841.7420242549715</v>
      </c>
      <c r="L51" s="2">
        <v>41252.092853781105</v>
      </c>
      <c r="M51" s="2">
        <v>28575.292331516539</v>
      </c>
      <c r="N51" s="2">
        <v>525962</v>
      </c>
      <c r="O51" s="2">
        <v>134520</v>
      </c>
      <c r="P51" s="2">
        <v>5433.8048572476509</v>
      </c>
      <c r="Q51" s="2">
        <v>377605</v>
      </c>
      <c r="R51" s="2">
        <v>94815.714909081318</v>
      </c>
      <c r="S51" s="2">
        <v>28741.290225211793</v>
      </c>
      <c r="T51" s="2">
        <v>3954.555757623014</v>
      </c>
      <c r="U51" s="2">
        <v>1274.9660639331028</v>
      </c>
      <c r="V51" s="2">
        <v>6569.3166684010721</v>
      </c>
      <c r="W51" s="2">
        <v>4343.5284550941296</v>
      </c>
      <c r="X51" s="2">
        <v>713.11661203037954</v>
      </c>
      <c r="Y51" s="2">
        <v>16117.875161316204</v>
      </c>
      <c r="Z51" s="2">
        <v>5575.2753304193311</v>
      </c>
      <c r="AA51" s="2">
        <v>318240</v>
      </c>
      <c r="AB51" s="2">
        <v>284900</v>
      </c>
      <c r="AC51" s="2">
        <v>17521.855841931123</v>
      </c>
      <c r="AD51" s="2">
        <v>22564.482959231071</v>
      </c>
      <c r="AE51" s="2">
        <v>1688.6593556369623</v>
      </c>
      <c r="AF51" s="2">
        <v>2976.0531218156366</v>
      </c>
      <c r="AG51" s="2">
        <v>16858.308385207889</v>
      </c>
      <c r="AH51" s="2">
        <v>18258.172213602717</v>
      </c>
      <c r="AI51" s="2">
        <v>7096.2936538698814</v>
      </c>
      <c r="AJ51" s="2">
        <v>3215.5080619097903</v>
      </c>
      <c r="AK51" s="2">
        <v>3566.626758325227</v>
      </c>
      <c r="AL51" s="2">
        <v>5340.7001717926978</v>
      </c>
      <c r="AM51" s="2">
        <v>8348.2658889974773</v>
      </c>
      <c r="AN51" s="2">
        <v>7739.5381679247448</v>
      </c>
      <c r="AO51" s="2">
        <v>46529</v>
      </c>
      <c r="AP51" s="2">
        <v>872911.42728941469</v>
      </c>
      <c r="AQ51" s="2">
        <v>4504.7433428073309</v>
      </c>
      <c r="AR51" s="2">
        <v>627289</v>
      </c>
      <c r="AS51" s="2">
        <v>65689</v>
      </c>
      <c r="AT51" s="2">
        <v>44893.462280049192</v>
      </c>
      <c r="AU51" s="2">
        <v>5166.2944642754592</v>
      </c>
      <c r="AV51" s="2">
        <v>6927.6804774207048</v>
      </c>
      <c r="AW51" s="2">
        <v>5392.4604270227646</v>
      </c>
      <c r="AX51" s="2">
        <v>1354.2713644217222</v>
      </c>
      <c r="AY51" s="2">
        <v>8136.6662671090826</v>
      </c>
      <c r="AZ51" s="2">
        <v>127685.00000000001</v>
      </c>
      <c r="BA51" s="2">
        <v>92017</v>
      </c>
      <c r="BB51" s="2">
        <v>81529</v>
      </c>
      <c r="BC51" s="2">
        <v>229464</v>
      </c>
      <c r="BD51" s="2">
        <v>35756</v>
      </c>
      <c r="BE51" s="2">
        <v>22112.166308160631</v>
      </c>
      <c r="BF51" s="2">
        <v>259259</v>
      </c>
      <c r="BG51" s="2">
        <v>18844.826118634715</v>
      </c>
      <c r="BH51" s="2">
        <v>11897.955390584037</v>
      </c>
      <c r="BI51" s="2">
        <v>5545.9824320625585</v>
      </c>
      <c r="BJ51" s="2">
        <v>95008.254209239836</v>
      </c>
      <c r="BK51" s="2">
        <v>243222.00000000003</v>
      </c>
      <c r="BL51" s="2">
        <v>1803.8835592175797</v>
      </c>
      <c r="BM51" s="2">
        <v>6524.685214191245</v>
      </c>
      <c r="BN51" s="2">
        <v>52587.380630664826</v>
      </c>
      <c r="BO51" s="2">
        <v>26751.209378184107</v>
      </c>
      <c r="BP51" s="2">
        <v>4130.6523929935438</v>
      </c>
      <c r="BQ51" s="2">
        <v>77960.49372219776</v>
      </c>
      <c r="BR51" s="2">
        <v>70329.679728378396</v>
      </c>
      <c r="BS51" s="2">
        <v>18072.706202187324</v>
      </c>
      <c r="BT51" s="2">
        <v>10114.985031124734</v>
      </c>
      <c r="BU51" s="2">
        <v>6734.9001720835349</v>
      </c>
      <c r="BV51" s="2">
        <v>21986.964175020803</v>
      </c>
      <c r="BW51" s="2">
        <v>41989.912093034945</v>
      </c>
      <c r="BX51" s="2">
        <v>1650.2585538747358</v>
      </c>
      <c r="BY51" s="2">
        <v>10674.47539452542</v>
      </c>
      <c r="BZ51" s="2">
        <v>5174.1856291182285</v>
      </c>
      <c r="CA51" s="2">
        <v>3187.5100051082381</v>
      </c>
      <c r="CB51" s="2">
        <v>770637</v>
      </c>
      <c r="CC51" s="2">
        <v>4559.6243981336393</v>
      </c>
      <c r="CD51" s="2">
        <v>9054.4200133554259</v>
      </c>
      <c r="CE51" s="2">
        <v>2875.7367244510647</v>
      </c>
      <c r="CF51" s="2">
        <v>2156.8025433382986</v>
      </c>
      <c r="CG51" s="2">
        <v>3711.7067024891649</v>
      </c>
      <c r="CH51" s="2">
        <v>1805.6951525622962</v>
      </c>
      <c r="CI51" s="2">
        <v>12740.182465300646</v>
      </c>
      <c r="CJ51" s="2">
        <v>16672.928717806553</v>
      </c>
      <c r="CK51" s="2">
        <v>56929</v>
      </c>
      <c r="CL51" s="2">
        <v>21941.3544567916</v>
      </c>
      <c r="CM51" s="2">
        <v>10979.241379237639</v>
      </c>
      <c r="CN51" s="2">
        <v>294033</v>
      </c>
      <c r="CO51" s="2">
        <v>150164</v>
      </c>
      <c r="CP51" s="2">
        <v>27051.112393155905</v>
      </c>
      <c r="CQ51" s="2">
        <v>17305.259499067688</v>
      </c>
      <c r="CR51" s="2">
        <v>5630.7314199227776</v>
      </c>
      <c r="CS51" s="2">
        <v>6935.1479650786332</v>
      </c>
      <c r="CT51" s="2">
        <v>2587.0928145591142</v>
      </c>
      <c r="CU51" s="2">
        <v>9609.2018826481381</v>
      </c>
      <c r="CV51" s="2">
        <v>713.11661203037954</v>
      </c>
      <c r="CW51" s="2">
        <v>3745.1455016106888</v>
      </c>
      <c r="CX51" s="2">
        <v>7640.7655992682357</v>
      </c>
      <c r="CY51" s="2">
        <v>668.7759824304801</v>
      </c>
      <c r="CZ51" s="2">
        <v>39065.236613175031</v>
      </c>
      <c r="DA51" s="2">
        <v>4638.3160761092404</v>
      </c>
      <c r="DB51" s="2">
        <v>6590.1866420737624</v>
      </c>
      <c r="DC51" s="2">
        <v>3735.8382875449988</v>
      </c>
      <c r="DD51" s="2">
        <v>1705.227091633466</v>
      </c>
      <c r="DE51" s="2">
        <v>3149.6547457229904</v>
      </c>
      <c r="DF51" s="2">
        <v>209151.11816264354</v>
      </c>
      <c r="DG51" s="2">
        <v>1589.2740995646091</v>
      </c>
      <c r="DH51" s="2">
        <v>41127.841255864085</v>
      </c>
      <c r="DI51" s="2">
        <v>42152.750443531717</v>
      </c>
      <c r="DJ51" s="2">
        <v>11698.630049952118</v>
      </c>
      <c r="DK51" s="2">
        <v>8718.3055569921344</v>
      </c>
      <c r="DL51" s="2">
        <v>87630.710978183313</v>
      </c>
      <c r="DM51" s="2">
        <v>6925.5217497043432</v>
      </c>
      <c r="DN51" s="2">
        <v>22813.903694941757</v>
      </c>
      <c r="DO51" s="2">
        <v>57304.641778128658</v>
      </c>
      <c r="DP51" s="2">
        <v>3924.7930953962759</v>
      </c>
      <c r="DQ51" s="2">
        <v>14396.475098857829</v>
      </c>
      <c r="DR51" s="2">
        <v>26588.611579981476</v>
      </c>
      <c r="DS51" s="2">
        <v>12392.332240817324</v>
      </c>
      <c r="DT51" s="2">
        <v>3565.4052234260062</v>
      </c>
      <c r="DU51" s="2">
        <v>7543.8756861513666</v>
      </c>
      <c r="DV51" s="2">
        <v>4470.6515045986553</v>
      </c>
      <c r="DW51" s="2">
        <v>6156.949879140253</v>
      </c>
      <c r="DX51" s="2">
        <v>4714.6821142218023</v>
      </c>
      <c r="DY51" s="2">
        <v>8949.9050303871518</v>
      </c>
      <c r="DZ51" s="2">
        <v>19758.929092662776</v>
      </c>
      <c r="EA51" s="2">
        <v>10102.232777082383</v>
      </c>
      <c r="EB51" s="2">
        <v>11711.223395787132</v>
      </c>
      <c r="EC51" s="2">
        <v>7051.9194641298855</v>
      </c>
      <c r="ED51" s="2">
        <v>34659.203850182945</v>
      </c>
      <c r="EE51" s="2">
        <v>4602.843586741541</v>
      </c>
      <c r="EF51" s="2">
        <v>32889.802530613262</v>
      </c>
      <c r="EG51" s="2">
        <v>5899.4192449785942</v>
      </c>
      <c r="EH51" s="2">
        <v>5215.760088698431</v>
      </c>
      <c r="EI51" s="2">
        <v>148622</v>
      </c>
      <c r="EJ51" s="2">
        <v>100630</v>
      </c>
      <c r="EK51" s="2">
        <v>20967.583571875341</v>
      </c>
      <c r="EL51" s="2">
        <v>14132.846385462935</v>
      </c>
      <c r="EM51" s="2">
        <v>7133.253516650454</v>
      </c>
      <c r="EN51" s="2">
        <v>19089.769126165593</v>
      </c>
      <c r="EO51" s="2">
        <v>5950.5379076721401</v>
      </c>
      <c r="EP51" s="2">
        <v>7780.2663565545163</v>
      </c>
      <c r="EQ51" s="2">
        <v>45670.506255986314</v>
      </c>
      <c r="ER51" s="2">
        <v>6100.8256011749072</v>
      </c>
      <c r="ES51" s="2">
        <v>4084.0648372532391</v>
      </c>
      <c r="ET51" s="2">
        <v>3307.9077188612209</v>
      </c>
      <c r="EU51" s="2">
        <v>11217.318353903693</v>
      </c>
      <c r="EV51" s="2">
        <v>1490.1622464799916</v>
      </c>
      <c r="EW51" s="2">
        <v>23839.776792251487</v>
      </c>
      <c r="EX51" s="2">
        <v>5034.3215795927727</v>
      </c>
      <c r="EY51" s="2">
        <v>12739.628317639406</v>
      </c>
      <c r="EZ51" s="2">
        <v>2371.6276769246342</v>
      </c>
      <c r="FA51" s="2">
        <v>56365.809889626064</v>
      </c>
      <c r="FB51" s="2">
        <v>5255.2073306410612</v>
      </c>
      <c r="FC51" s="2">
        <v>35627.955129777416</v>
      </c>
      <c r="FD51" s="2">
        <v>8961.8143189983966</v>
      </c>
      <c r="FE51" s="2">
        <v>1688.6593556369623</v>
      </c>
      <c r="FF51" s="2">
        <v>4218.5589651491282</v>
      </c>
      <c r="FG51" s="2">
        <v>2602.4940879526957</v>
      </c>
      <c r="FH51" s="2">
        <v>1370.9907639824842</v>
      </c>
      <c r="FI51" s="2">
        <v>30680.191132948759</v>
      </c>
      <c r="FJ51" s="2">
        <v>33018.365742972077</v>
      </c>
      <c r="FK51" s="2">
        <v>26669.772941398154</v>
      </c>
      <c r="FL51" s="2">
        <v>79585</v>
      </c>
      <c r="FM51" s="2">
        <v>62453.552158136845</v>
      </c>
      <c r="FN51" s="2">
        <v>217718.00000000003</v>
      </c>
      <c r="FO51" s="2">
        <v>18271.164452610748</v>
      </c>
      <c r="FP51" s="2">
        <v>24151.227058601846</v>
      </c>
      <c r="FQ51" s="2">
        <v>16584.338483951073</v>
      </c>
      <c r="FR51" s="2">
        <v>2956.1207569580461</v>
      </c>
      <c r="FS51" s="2">
        <v>3156.5357235314727</v>
      </c>
      <c r="FT51" s="2">
        <v>1118.9835633682999</v>
      </c>
      <c r="FU51" s="2">
        <v>18595.240015532971</v>
      </c>
      <c r="FV51" s="2">
        <v>15300.146694496092</v>
      </c>
      <c r="FW51" s="2">
        <v>2875.7367244510647</v>
      </c>
      <c r="FX51" s="2">
        <v>1136.9191701318161</v>
      </c>
      <c r="FY51" s="2"/>
      <c r="FZ51" s="2">
        <f>SUM(C51:FY51)</f>
        <v>9454497.1344429776</v>
      </c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</row>
    <row r="52" spans="1:256" x14ac:dyDescent="0.35">
      <c r="A52" s="3" t="s">
        <v>783</v>
      </c>
      <c r="B52" s="2" t="s">
        <v>684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145544.46</v>
      </c>
      <c r="BX52" s="2">
        <v>0</v>
      </c>
      <c r="BY52" s="2">
        <v>126903.89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213115.94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206487.91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93286.26</v>
      </c>
      <c r="DG52" s="2">
        <v>0</v>
      </c>
      <c r="DH52" s="2">
        <v>46455.62</v>
      </c>
      <c r="DI52" s="2">
        <v>0</v>
      </c>
      <c r="DJ52" s="2">
        <v>0</v>
      </c>
      <c r="DK52" s="2">
        <v>0</v>
      </c>
      <c r="DL52" s="2">
        <v>0</v>
      </c>
      <c r="DM52" s="2">
        <v>61919.519999999997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261434.41000000003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159101.96000000002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/>
      <c r="FZ52" s="2">
        <f t="shared" ref="FZ52:FZ53" si="14">SUM(C52:FY52)</f>
        <v>1314249.97</v>
      </c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</row>
    <row r="53" spans="1:256" x14ac:dyDescent="0.35">
      <c r="A53" s="3" t="s">
        <v>784</v>
      </c>
      <c r="B53" s="2" t="s">
        <v>694</v>
      </c>
      <c r="C53" s="2">
        <f t="shared" ref="C53:BN53" si="15">SUM(C47:C52)</f>
        <v>3975359.6368625555</v>
      </c>
      <c r="D53" s="2">
        <f t="shared" si="15"/>
        <v>20560272.927547358</v>
      </c>
      <c r="E53" s="2">
        <f t="shared" si="15"/>
        <v>3957336.3845604667</v>
      </c>
      <c r="F53" s="2">
        <f t="shared" si="15"/>
        <v>11725720.408169016</v>
      </c>
      <c r="G53" s="2">
        <f t="shared" si="15"/>
        <v>749134.75238927116</v>
      </c>
      <c r="H53" s="2">
        <f t="shared" si="15"/>
        <v>875460.61353472143</v>
      </c>
      <c r="I53" s="2">
        <f t="shared" si="15"/>
        <v>4950900.101165615</v>
      </c>
      <c r="J53" s="2">
        <f t="shared" si="15"/>
        <v>1174607.3430782808</v>
      </c>
      <c r="K53" s="2">
        <f t="shared" si="15"/>
        <v>148174.02762891745</v>
      </c>
      <c r="L53" s="2">
        <f t="shared" si="15"/>
        <v>1809566.9849713142</v>
      </c>
      <c r="M53" s="2">
        <f t="shared" si="15"/>
        <v>720101.2592620654</v>
      </c>
      <c r="N53" s="2">
        <f t="shared" si="15"/>
        <v>33573698.057299666</v>
      </c>
      <c r="O53" s="2">
        <f t="shared" si="15"/>
        <v>7951652.0108887823</v>
      </c>
      <c r="P53" s="2">
        <f t="shared" si="15"/>
        <v>238195.42090387226</v>
      </c>
      <c r="Q53" s="2">
        <f t="shared" si="15"/>
        <v>24475693.320616804</v>
      </c>
      <c r="R53" s="2">
        <f t="shared" si="15"/>
        <v>2088234.5235152012</v>
      </c>
      <c r="S53" s="2">
        <f t="shared" si="15"/>
        <v>840187.19638839783</v>
      </c>
      <c r="T53" s="2">
        <f t="shared" si="15"/>
        <v>108965.2725716104</v>
      </c>
      <c r="U53" s="2">
        <f t="shared" si="15"/>
        <v>37193.431668595564</v>
      </c>
      <c r="V53" s="2">
        <f t="shared" si="15"/>
        <v>167495.00150570075</v>
      </c>
      <c r="W53" s="2">
        <f t="shared" si="15"/>
        <v>33789.81845509413</v>
      </c>
      <c r="X53" s="2">
        <f t="shared" si="15"/>
        <v>26750.286612030377</v>
      </c>
      <c r="Y53" s="2">
        <f t="shared" si="15"/>
        <v>420565.66285922786</v>
      </c>
      <c r="Z53" s="2">
        <f t="shared" si="15"/>
        <v>145527.75335373165</v>
      </c>
      <c r="AA53" s="2">
        <f t="shared" si="15"/>
        <v>17895248.291801848</v>
      </c>
      <c r="AB53" s="2">
        <f t="shared" si="15"/>
        <v>17593969.441777565</v>
      </c>
      <c r="AC53" s="2">
        <f t="shared" si="15"/>
        <v>549855.02079579222</v>
      </c>
      <c r="AD53" s="2">
        <f t="shared" si="15"/>
        <v>566683.47791309236</v>
      </c>
      <c r="AE53" s="2">
        <f t="shared" si="15"/>
        <v>81308.454960299423</v>
      </c>
      <c r="AF53" s="2">
        <f t="shared" si="15"/>
        <v>123406.36554046549</v>
      </c>
      <c r="AG53" s="2">
        <f t="shared" si="15"/>
        <v>434649.92047845712</v>
      </c>
      <c r="AH53" s="2">
        <f t="shared" si="15"/>
        <v>514721.37188820203</v>
      </c>
      <c r="AI53" s="2">
        <f t="shared" si="15"/>
        <v>123369.26925853235</v>
      </c>
      <c r="AJ53" s="2">
        <f t="shared" si="15"/>
        <v>93298.180480559633</v>
      </c>
      <c r="AK53" s="2">
        <f t="shared" si="15"/>
        <v>108855.95357231262</v>
      </c>
      <c r="AL53" s="2">
        <f t="shared" si="15"/>
        <v>100022.79577645517</v>
      </c>
      <c r="AM53" s="2">
        <f t="shared" si="15"/>
        <v>251077.82193562208</v>
      </c>
      <c r="AN53" s="2">
        <f t="shared" si="15"/>
        <v>173117.44740056197</v>
      </c>
      <c r="AO53" s="2">
        <f t="shared" si="15"/>
        <v>2738424.7613501702</v>
      </c>
      <c r="AP53" s="2">
        <f t="shared" si="15"/>
        <v>49269592.772665814</v>
      </c>
      <c r="AQ53" s="2">
        <f t="shared" si="15"/>
        <v>204769.52257544457</v>
      </c>
      <c r="AR53" s="2">
        <f t="shared" si="15"/>
        <v>32081581.68313745</v>
      </c>
      <c r="AS53" s="2">
        <f t="shared" si="15"/>
        <v>3523721.4669548324</v>
      </c>
      <c r="AT53" s="2">
        <f t="shared" si="15"/>
        <v>1303247.3953737842</v>
      </c>
      <c r="AU53" s="2">
        <f t="shared" si="15"/>
        <v>216355.0149062376</v>
      </c>
      <c r="AV53" s="2">
        <f t="shared" si="15"/>
        <v>254468.35091938285</v>
      </c>
      <c r="AW53" s="2">
        <f t="shared" si="15"/>
        <v>155306.61526432243</v>
      </c>
      <c r="AX53" s="2">
        <f t="shared" si="15"/>
        <v>81260.452573746647</v>
      </c>
      <c r="AY53" s="2">
        <f t="shared" si="15"/>
        <v>304725.76989508385</v>
      </c>
      <c r="AZ53" s="2">
        <f t="shared" si="15"/>
        <v>6306805.3758183587</v>
      </c>
      <c r="BA53" s="2">
        <f t="shared" si="15"/>
        <v>5489607.5711656148</v>
      </c>
      <c r="BB53" s="2">
        <f t="shared" si="15"/>
        <v>6155948.8893297724</v>
      </c>
      <c r="BC53" s="2">
        <f t="shared" si="15"/>
        <v>10935575.765983488</v>
      </c>
      <c r="BD53" s="2">
        <f t="shared" si="15"/>
        <v>1547641.3968382713</v>
      </c>
      <c r="BE53" s="2">
        <f t="shared" si="15"/>
        <v>696507.8364247221</v>
      </c>
      <c r="BF53" s="2">
        <f t="shared" si="15"/>
        <v>9915498.5603788272</v>
      </c>
      <c r="BG53" s="2">
        <f t="shared" si="15"/>
        <v>596242.4494212087</v>
      </c>
      <c r="BH53" s="2">
        <f t="shared" si="15"/>
        <v>328311.70143720863</v>
      </c>
      <c r="BI53" s="2">
        <f t="shared" si="15"/>
        <v>241110.96726936224</v>
      </c>
      <c r="BJ53" s="2">
        <f t="shared" si="15"/>
        <v>2846222.1441412461</v>
      </c>
      <c r="BK53" s="2">
        <f t="shared" si="15"/>
        <v>11067242.313914524</v>
      </c>
      <c r="BL53" s="2">
        <f t="shared" si="15"/>
        <v>82561.460373204944</v>
      </c>
      <c r="BM53" s="2">
        <f t="shared" si="15"/>
        <v>396650.24049345305</v>
      </c>
      <c r="BN53" s="2">
        <f t="shared" si="15"/>
        <v>1938189.9087948226</v>
      </c>
      <c r="BO53" s="2">
        <f t="shared" ref="BO53:DZ53" si="16">SUM(BO47:BO52)</f>
        <v>982847.09158799471</v>
      </c>
      <c r="BP53" s="2">
        <f t="shared" si="16"/>
        <v>117815.55602096832</v>
      </c>
      <c r="BQ53" s="2">
        <f t="shared" si="16"/>
        <v>2891628.4715609546</v>
      </c>
      <c r="BR53" s="2">
        <f t="shared" si="16"/>
        <v>2287490.4209619872</v>
      </c>
      <c r="BS53" s="2">
        <f t="shared" si="16"/>
        <v>562639.48752807383</v>
      </c>
      <c r="BT53" s="2">
        <f t="shared" si="16"/>
        <v>216225.53547308687</v>
      </c>
      <c r="BU53" s="2">
        <f t="shared" si="16"/>
        <v>232339.53380005827</v>
      </c>
      <c r="BV53" s="2">
        <f t="shared" si="16"/>
        <v>683641.06110556971</v>
      </c>
      <c r="BW53" s="2">
        <f t="shared" si="16"/>
        <v>846721.21781425888</v>
      </c>
      <c r="BX53" s="2">
        <f t="shared" si="16"/>
        <v>58107.016577187038</v>
      </c>
      <c r="BY53" s="2">
        <f t="shared" si="16"/>
        <v>428323.47825513745</v>
      </c>
      <c r="BZ53" s="2">
        <f t="shared" si="16"/>
        <v>149598.21046641792</v>
      </c>
      <c r="CA53" s="2">
        <f t="shared" si="16"/>
        <v>57816.581214433165</v>
      </c>
      <c r="CB53" s="2">
        <f t="shared" si="16"/>
        <v>39322975.835512385</v>
      </c>
      <c r="CC53" s="2">
        <f t="shared" si="16"/>
        <v>129384.2568167835</v>
      </c>
      <c r="CD53" s="2">
        <f t="shared" si="16"/>
        <v>27599.405618017885</v>
      </c>
      <c r="CE53" s="2">
        <f t="shared" si="16"/>
        <v>151475.69035242582</v>
      </c>
      <c r="CF53" s="2">
        <f t="shared" si="16"/>
        <v>72740.328148000757</v>
      </c>
      <c r="CG53" s="2">
        <f t="shared" si="16"/>
        <v>122773.86791181409</v>
      </c>
      <c r="CH53" s="2">
        <f t="shared" si="16"/>
        <v>81934.396361887222</v>
      </c>
      <c r="CI53" s="2">
        <f t="shared" si="16"/>
        <v>498560.82741916185</v>
      </c>
      <c r="CJ53" s="2">
        <f t="shared" si="16"/>
        <v>621085.91641571827</v>
      </c>
      <c r="CK53" s="2">
        <f t="shared" si="16"/>
        <v>3235219.7712578927</v>
      </c>
      <c r="CL53" s="2">
        <f t="shared" si="16"/>
        <v>887033.79710856453</v>
      </c>
      <c r="CM53" s="2">
        <f t="shared" si="16"/>
        <v>528492.52589113661</v>
      </c>
      <c r="CN53" s="2">
        <f t="shared" si="16"/>
        <v>15541079.608868385</v>
      </c>
      <c r="CO53" s="2">
        <f t="shared" si="16"/>
        <v>7951642.5939582326</v>
      </c>
      <c r="CP53" s="2">
        <f t="shared" si="16"/>
        <v>467722.82009106758</v>
      </c>
      <c r="CQ53" s="2">
        <f t="shared" si="16"/>
        <v>613383.0888482664</v>
      </c>
      <c r="CR53" s="2">
        <f t="shared" si="16"/>
        <v>175619.76823391014</v>
      </c>
      <c r="CS53" s="2">
        <f t="shared" si="16"/>
        <v>172824.97477906602</v>
      </c>
      <c r="CT53" s="2">
        <f t="shared" si="16"/>
        <v>102289.6096285465</v>
      </c>
      <c r="CU53" s="2">
        <f t="shared" si="16"/>
        <v>96441.5474873106</v>
      </c>
      <c r="CV53" s="2">
        <f t="shared" si="16"/>
        <v>46466.156612030383</v>
      </c>
      <c r="CW53" s="2">
        <f t="shared" si="16"/>
        <v>185389.55671093561</v>
      </c>
      <c r="CX53" s="2">
        <f t="shared" si="16"/>
        <v>378680.81769251748</v>
      </c>
      <c r="CY53" s="2">
        <f t="shared" si="16"/>
        <v>40319.767191755403</v>
      </c>
      <c r="CZ53" s="2">
        <f t="shared" si="16"/>
        <v>1445360.3518001593</v>
      </c>
      <c r="DA53" s="2">
        <f t="shared" si="16"/>
        <v>118761.57728543418</v>
      </c>
      <c r="DB53" s="2">
        <f t="shared" si="16"/>
        <v>230980.96268869838</v>
      </c>
      <c r="DC53" s="2">
        <f t="shared" si="16"/>
        <v>184644.23070619485</v>
      </c>
      <c r="DD53" s="2">
        <f t="shared" si="16"/>
        <v>107823.8875335956</v>
      </c>
      <c r="DE53" s="2">
        <f t="shared" si="16"/>
        <v>170910.24276903531</v>
      </c>
      <c r="DF53" s="2">
        <f t="shared" si="16"/>
        <v>13856826.092310289</v>
      </c>
      <c r="DG53" s="2">
        <f t="shared" si="16"/>
        <v>46615.189704227072</v>
      </c>
      <c r="DH53" s="2">
        <f t="shared" si="16"/>
        <v>1180004.4695122996</v>
      </c>
      <c r="DI53" s="2">
        <f t="shared" si="16"/>
        <v>1803958.9666310013</v>
      </c>
      <c r="DJ53" s="2">
        <f t="shared" si="16"/>
        <v>384848.61456185119</v>
      </c>
      <c r="DK53" s="2">
        <f t="shared" si="16"/>
        <v>277162.55962692905</v>
      </c>
      <c r="DL53" s="2">
        <f t="shared" si="16"/>
        <v>3301078.4921195148</v>
      </c>
      <c r="DM53" s="2">
        <f t="shared" si="16"/>
        <v>258586.006587004</v>
      </c>
      <c r="DN53" s="2">
        <f t="shared" si="16"/>
        <v>788062.09909076511</v>
      </c>
      <c r="DO53" s="2">
        <f t="shared" si="16"/>
        <v>1688269.4853138258</v>
      </c>
      <c r="DP53" s="2">
        <f t="shared" si="16"/>
        <v>166594.73793269598</v>
      </c>
      <c r="DQ53" s="2">
        <f t="shared" si="16"/>
        <v>358354.62037811964</v>
      </c>
      <c r="DR53" s="2">
        <f t="shared" si="16"/>
        <v>767204.8997198554</v>
      </c>
      <c r="DS53" s="2">
        <f t="shared" si="16"/>
        <v>345603.91752007912</v>
      </c>
      <c r="DT53" s="2">
        <f t="shared" si="16"/>
        <v>63361.576432750931</v>
      </c>
      <c r="DU53" s="2">
        <f t="shared" si="16"/>
        <v>149205.17810480119</v>
      </c>
      <c r="DV53" s="2">
        <f t="shared" si="16"/>
        <v>98441.847109261129</v>
      </c>
      <c r="DW53" s="2">
        <f t="shared" si="16"/>
        <v>123873.17229779011</v>
      </c>
      <c r="DX53" s="2">
        <f t="shared" si="16"/>
        <v>93206.578928209172</v>
      </c>
      <c r="DY53" s="2">
        <f t="shared" si="16"/>
        <v>196534.16107701175</v>
      </c>
      <c r="DZ53" s="2">
        <f t="shared" si="16"/>
        <v>625321.34965118638</v>
      </c>
      <c r="EA53" s="2">
        <f t="shared" ref="EA53:FX53" si="17">SUM(EA47:EA52)</f>
        <v>532449.43882370694</v>
      </c>
      <c r="EB53" s="2">
        <f t="shared" si="17"/>
        <v>414187.58427971142</v>
      </c>
      <c r="EC53" s="2">
        <f t="shared" si="17"/>
        <v>207798.65111541696</v>
      </c>
      <c r="ED53" s="2">
        <f t="shared" si="17"/>
        <v>925536.09880404407</v>
      </c>
      <c r="EE53" s="2">
        <f t="shared" si="17"/>
        <v>94435.066005391389</v>
      </c>
      <c r="EF53" s="2">
        <f t="shared" si="17"/>
        <v>766840.28550778679</v>
      </c>
      <c r="EG53" s="2">
        <f t="shared" si="17"/>
        <v>132080.91287295337</v>
      </c>
      <c r="EH53" s="2">
        <f t="shared" si="17"/>
        <v>111448.8269026858</v>
      </c>
      <c r="EI53" s="2">
        <f t="shared" si="17"/>
        <v>8409210.7053326871</v>
      </c>
      <c r="EJ53" s="2">
        <f t="shared" si="17"/>
        <v>6070945.2586546866</v>
      </c>
      <c r="EK53" s="2">
        <f t="shared" si="17"/>
        <v>331709.13961849996</v>
      </c>
      <c r="EL53" s="2">
        <f t="shared" si="17"/>
        <v>359004.14726938715</v>
      </c>
      <c r="EM53" s="2">
        <f t="shared" si="17"/>
        <v>133629.31033063785</v>
      </c>
      <c r="EN53" s="2">
        <f t="shared" si="17"/>
        <v>599040.85408002674</v>
      </c>
      <c r="EO53" s="2">
        <f t="shared" si="17"/>
        <v>110515.75472165953</v>
      </c>
      <c r="EP53" s="2">
        <f t="shared" si="17"/>
        <v>198467.1499845293</v>
      </c>
      <c r="EQ53" s="2">
        <f t="shared" si="17"/>
        <v>1482699.5302336456</v>
      </c>
      <c r="ER53" s="2">
        <f t="shared" si="17"/>
        <v>178186.99681049981</v>
      </c>
      <c r="ES53" s="2">
        <f t="shared" si="17"/>
        <v>86407.437255903089</v>
      </c>
      <c r="ET53" s="2">
        <f t="shared" si="17"/>
        <v>99167.860137511045</v>
      </c>
      <c r="EU53" s="2">
        <f t="shared" si="17"/>
        <v>322912.49758654094</v>
      </c>
      <c r="EV53" s="2">
        <f t="shared" si="17"/>
        <v>43628.739060467371</v>
      </c>
      <c r="EW53" s="2">
        <f t="shared" si="17"/>
        <v>369514.55207151332</v>
      </c>
      <c r="EX53" s="2">
        <f t="shared" si="17"/>
        <v>81318.092788917696</v>
      </c>
      <c r="EY53" s="2">
        <f t="shared" si="17"/>
        <v>429529.24359690119</v>
      </c>
      <c r="EZ53" s="2">
        <f t="shared" si="17"/>
        <v>87699.390095574476</v>
      </c>
      <c r="FA53" s="2">
        <f t="shared" si="17"/>
        <v>1826713.564192686</v>
      </c>
      <c r="FB53" s="2">
        <f t="shared" si="17"/>
        <v>261415.66140057801</v>
      </c>
      <c r="FC53" s="2">
        <f t="shared" si="17"/>
        <v>1118743.3030608119</v>
      </c>
      <c r="FD53" s="2">
        <f t="shared" si="17"/>
        <v>347007.27838893526</v>
      </c>
      <c r="FE53" s="2">
        <f t="shared" si="17"/>
        <v>73495.369355636954</v>
      </c>
      <c r="FF53" s="2">
        <f t="shared" si="17"/>
        <v>194612.29182576112</v>
      </c>
      <c r="FG53" s="2">
        <f t="shared" si="17"/>
        <v>84433.012111264994</v>
      </c>
      <c r="FH53" s="2">
        <f t="shared" si="17"/>
        <v>86807.970763982477</v>
      </c>
      <c r="FI53" s="2">
        <f t="shared" si="17"/>
        <v>1197393.3302733083</v>
      </c>
      <c r="FJ53" s="2">
        <f t="shared" si="17"/>
        <v>801762.05190615822</v>
      </c>
      <c r="FK53" s="2">
        <f t="shared" si="17"/>
        <v>1253001.4648258083</v>
      </c>
      <c r="FL53" s="2">
        <f t="shared" si="17"/>
        <v>3501094.1756532299</v>
      </c>
      <c r="FM53" s="2">
        <f t="shared" si="17"/>
        <v>1963488.5233917458</v>
      </c>
      <c r="FN53" s="2">
        <f t="shared" si="17"/>
        <v>11231428.410913067</v>
      </c>
      <c r="FO53" s="2">
        <f t="shared" si="17"/>
        <v>607592.63138315966</v>
      </c>
      <c r="FP53" s="2">
        <f t="shared" si="17"/>
        <v>1267504.9977336868</v>
      </c>
      <c r="FQ53" s="2">
        <f t="shared" si="17"/>
        <v>603021.10860051261</v>
      </c>
      <c r="FR53" s="2">
        <f t="shared" si="17"/>
        <v>88488.239989595269</v>
      </c>
      <c r="FS53" s="2">
        <f t="shared" si="17"/>
        <v>82384.211328193938</v>
      </c>
      <c r="FT53" s="2">
        <f t="shared" si="17"/>
        <v>69243.539168030751</v>
      </c>
      <c r="FU53" s="2">
        <f t="shared" si="17"/>
        <v>591729.33694608184</v>
      </c>
      <c r="FV53" s="2">
        <f t="shared" si="17"/>
        <v>438814.89076443302</v>
      </c>
      <c r="FW53" s="2">
        <f t="shared" si="17"/>
        <v>104794.87353843845</v>
      </c>
      <c r="FX53" s="2">
        <f t="shared" si="17"/>
        <v>35710.539170131822</v>
      </c>
      <c r="FY53" s="2"/>
      <c r="FZ53" s="2">
        <f t="shared" si="14"/>
        <v>468248706.55608988</v>
      </c>
      <c r="GA53" s="5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</row>
    <row r="55" spans="1:256" x14ac:dyDescent="0.35">
      <c r="A55" s="61">
        <v>0.08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1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</row>
    <row r="56" spans="1:256" x14ac:dyDescent="0.35">
      <c r="A56" s="2"/>
      <c r="B56" s="35" t="s">
        <v>473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1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</row>
    <row r="57" spans="1:256" x14ac:dyDescent="0.35">
      <c r="A57" s="3" t="s">
        <v>474</v>
      </c>
      <c r="B57" s="2" t="s">
        <v>715</v>
      </c>
      <c r="C57" s="12">
        <f t="shared" ref="C57:AH57" si="18">C13</f>
        <v>6449</v>
      </c>
      <c r="D57" s="12">
        <f t="shared" si="18"/>
        <v>31711</v>
      </c>
      <c r="E57" s="12">
        <f t="shared" si="18"/>
        <v>4466</v>
      </c>
      <c r="F57" s="12">
        <f t="shared" si="18"/>
        <v>21448.5</v>
      </c>
      <c r="G57" s="12">
        <f t="shared" si="18"/>
        <v>1531.5</v>
      </c>
      <c r="H57" s="12">
        <f t="shared" si="18"/>
        <v>1123</v>
      </c>
      <c r="I57" s="12">
        <f t="shared" si="18"/>
        <v>6326</v>
      </c>
      <c r="J57" s="12">
        <f t="shared" si="18"/>
        <v>1986</v>
      </c>
      <c r="K57" s="12">
        <f t="shared" si="18"/>
        <v>273.5</v>
      </c>
      <c r="L57" s="12">
        <f t="shared" si="18"/>
        <v>2060</v>
      </c>
      <c r="M57" s="12">
        <f t="shared" si="18"/>
        <v>881</v>
      </c>
      <c r="N57" s="12">
        <f t="shared" si="18"/>
        <v>48499</v>
      </c>
      <c r="O57" s="12">
        <f t="shared" si="18"/>
        <v>12660.5</v>
      </c>
      <c r="P57" s="12">
        <f t="shared" si="18"/>
        <v>358</v>
      </c>
      <c r="Q57" s="12">
        <f t="shared" si="18"/>
        <v>36860.5</v>
      </c>
      <c r="R57" s="12">
        <f t="shared" si="18"/>
        <v>520</v>
      </c>
      <c r="S57" s="12">
        <f t="shared" si="18"/>
        <v>1483</v>
      </c>
      <c r="T57" s="12">
        <f t="shared" si="18"/>
        <v>164</v>
      </c>
      <c r="U57" s="12">
        <f t="shared" si="18"/>
        <v>49</v>
      </c>
      <c r="V57" s="12">
        <f t="shared" si="18"/>
        <v>249</v>
      </c>
      <c r="W57" s="12">
        <f t="shared" si="18"/>
        <v>208.5</v>
      </c>
      <c r="X57" s="12">
        <f t="shared" si="18"/>
        <v>30</v>
      </c>
      <c r="Y57" s="12">
        <f t="shared" si="18"/>
        <v>412</v>
      </c>
      <c r="Z57" s="12">
        <f t="shared" si="18"/>
        <v>219</v>
      </c>
      <c r="AA57" s="12">
        <f t="shared" si="18"/>
        <v>30214.5</v>
      </c>
      <c r="AB57" s="12">
        <f t="shared" si="18"/>
        <v>26565.5</v>
      </c>
      <c r="AC57" s="12">
        <f t="shared" si="18"/>
        <v>910</v>
      </c>
      <c r="AD57" s="12">
        <f t="shared" si="18"/>
        <v>1260.5</v>
      </c>
      <c r="AE57" s="12">
        <f t="shared" si="18"/>
        <v>92</v>
      </c>
      <c r="AF57" s="12">
        <f t="shared" si="18"/>
        <v>179</v>
      </c>
      <c r="AG57" s="12">
        <f t="shared" si="18"/>
        <v>572.5</v>
      </c>
      <c r="AH57" s="12">
        <f t="shared" si="18"/>
        <v>925</v>
      </c>
      <c r="AI57" s="12">
        <f t="shared" ref="AI57:BN57" si="19">AI13</f>
        <v>414</v>
      </c>
      <c r="AJ57" s="12">
        <f t="shared" si="19"/>
        <v>170</v>
      </c>
      <c r="AK57" s="12">
        <f t="shared" si="19"/>
        <v>153</v>
      </c>
      <c r="AL57" s="12">
        <f t="shared" si="19"/>
        <v>284</v>
      </c>
      <c r="AM57" s="12">
        <f t="shared" si="19"/>
        <v>335</v>
      </c>
      <c r="AN57" s="12">
        <f t="shared" si="19"/>
        <v>287</v>
      </c>
      <c r="AO57" s="12">
        <f t="shared" si="19"/>
        <v>3973.5</v>
      </c>
      <c r="AP57" s="12">
        <f t="shared" si="19"/>
        <v>80794.5</v>
      </c>
      <c r="AQ57" s="12">
        <f t="shared" si="19"/>
        <v>228</v>
      </c>
      <c r="AR57" s="12">
        <f t="shared" si="19"/>
        <v>57342.5</v>
      </c>
      <c r="AS57" s="12">
        <f t="shared" si="19"/>
        <v>6047</v>
      </c>
      <c r="AT57" s="12">
        <f t="shared" si="19"/>
        <v>2428</v>
      </c>
      <c r="AU57" s="12">
        <f t="shared" si="19"/>
        <v>315.5</v>
      </c>
      <c r="AV57" s="12">
        <f t="shared" si="19"/>
        <v>299</v>
      </c>
      <c r="AW57" s="12">
        <f t="shared" si="19"/>
        <v>255.5</v>
      </c>
      <c r="AX57" s="12">
        <f t="shared" si="19"/>
        <v>60</v>
      </c>
      <c r="AY57" s="12">
        <f t="shared" si="19"/>
        <v>427</v>
      </c>
      <c r="AZ57" s="12">
        <f t="shared" si="19"/>
        <v>11743</v>
      </c>
      <c r="BA57" s="12">
        <f t="shared" si="19"/>
        <v>8758</v>
      </c>
      <c r="BB57" s="12">
        <f t="shared" si="19"/>
        <v>7048.5</v>
      </c>
      <c r="BC57" s="12">
        <f t="shared" si="19"/>
        <v>21034.5</v>
      </c>
      <c r="BD57" s="12">
        <f t="shared" si="19"/>
        <v>3648</v>
      </c>
      <c r="BE57" s="12">
        <f t="shared" si="19"/>
        <v>1183.5</v>
      </c>
      <c r="BF57" s="12">
        <f t="shared" si="19"/>
        <v>24551.5</v>
      </c>
      <c r="BG57" s="12">
        <f t="shared" si="19"/>
        <v>883</v>
      </c>
      <c r="BH57" s="12">
        <f t="shared" si="19"/>
        <v>543.5</v>
      </c>
      <c r="BI57" s="12">
        <f t="shared" si="19"/>
        <v>246.5</v>
      </c>
      <c r="BJ57" s="12">
        <f t="shared" si="19"/>
        <v>6275.5</v>
      </c>
      <c r="BK57" s="12">
        <f t="shared" si="19"/>
        <v>20853</v>
      </c>
      <c r="BL57" s="12">
        <f t="shared" si="19"/>
        <v>58</v>
      </c>
      <c r="BM57" s="12">
        <f t="shared" si="19"/>
        <v>420</v>
      </c>
      <c r="BN57" s="12">
        <f t="shared" si="19"/>
        <v>2977.5</v>
      </c>
      <c r="BO57" s="12">
        <f t="shared" ref="BO57:CT57" si="20">BO13</f>
        <v>1224.5</v>
      </c>
      <c r="BP57" s="12">
        <f t="shared" si="20"/>
        <v>149</v>
      </c>
      <c r="BQ57" s="12">
        <f t="shared" si="20"/>
        <v>5735.5</v>
      </c>
      <c r="BR57" s="12">
        <f t="shared" si="20"/>
        <v>4492.5</v>
      </c>
      <c r="BS57" s="12">
        <f t="shared" si="20"/>
        <v>1100.5</v>
      </c>
      <c r="BT57" s="12">
        <f t="shared" si="20"/>
        <v>367</v>
      </c>
      <c r="BU57" s="12">
        <f t="shared" si="20"/>
        <v>422.5</v>
      </c>
      <c r="BV57" s="12">
        <f t="shared" si="20"/>
        <v>1228</v>
      </c>
      <c r="BW57" s="12">
        <f t="shared" si="20"/>
        <v>1984</v>
      </c>
      <c r="BX57" s="12">
        <f t="shared" si="20"/>
        <v>69</v>
      </c>
      <c r="BY57" s="12">
        <f t="shared" si="20"/>
        <v>437</v>
      </c>
      <c r="BZ57" s="12">
        <f t="shared" si="20"/>
        <v>198</v>
      </c>
      <c r="CA57" s="12">
        <f t="shared" si="20"/>
        <v>139.5</v>
      </c>
      <c r="CB57" s="12">
        <f t="shared" si="20"/>
        <v>69115.5</v>
      </c>
      <c r="CC57" s="12">
        <f t="shared" si="20"/>
        <v>190</v>
      </c>
      <c r="CD57" s="12">
        <f t="shared" si="20"/>
        <v>200.5</v>
      </c>
      <c r="CE57" s="12">
        <f t="shared" si="20"/>
        <v>148</v>
      </c>
      <c r="CF57" s="12">
        <f t="shared" si="20"/>
        <v>108</v>
      </c>
      <c r="CG57" s="12">
        <f t="shared" si="20"/>
        <v>193</v>
      </c>
      <c r="CH57" s="12">
        <f t="shared" si="20"/>
        <v>95.5</v>
      </c>
      <c r="CI57" s="12">
        <f t="shared" si="20"/>
        <v>697</v>
      </c>
      <c r="CJ57" s="12">
        <f t="shared" si="20"/>
        <v>819</v>
      </c>
      <c r="CK57" s="12">
        <f t="shared" si="20"/>
        <v>4228.5</v>
      </c>
      <c r="CL57" s="12">
        <f t="shared" si="20"/>
        <v>1203</v>
      </c>
      <c r="CM57" s="12">
        <f t="shared" si="20"/>
        <v>715.5</v>
      </c>
      <c r="CN57" s="12">
        <f t="shared" si="20"/>
        <v>28463.5</v>
      </c>
      <c r="CO57" s="12">
        <f t="shared" si="20"/>
        <v>14033.5</v>
      </c>
      <c r="CP57" s="12">
        <f t="shared" si="20"/>
        <v>907.5</v>
      </c>
      <c r="CQ57" s="12">
        <f t="shared" si="20"/>
        <v>729</v>
      </c>
      <c r="CR57" s="12">
        <f t="shared" si="20"/>
        <v>231</v>
      </c>
      <c r="CS57" s="12">
        <f t="shared" si="20"/>
        <v>266</v>
      </c>
      <c r="CT57" s="12">
        <f t="shared" si="20"/>
        <v>106</v>
      </c>
      <c r="CU57" s="12">
        <f t="shared" ref="CU57:DZ57" si="21">CU13</f>
        <v>74</v>
      </c>
      <c r="CV57" s="12">
        <f t="shared" si="21"/>
        <v>25</v>
      </c>
      <c r="CW57" s="12">
        <f t="shared" si="21"/>
        <v>208</v>
      </c>
      <c r="CX57" s="12">
        <f t="shared" si="21"/>
        <v>458.5</v>
      </c>
      <c r="CY57" s="12">
        <f t="shared" si="21"/>
        <v>34.5</v>
      </c>
      <c r="CZ57" s="12">
        <f t="shared" si="21"/>
        <v>1720</v>
      </c>
      <c r="DA57" s="12">
        <f t="shared" si="21"/>
        <v>191</v>
      </c>
      <c r="DB57" s="12">
        <f t="shared" si="21"/>
        <v>316</v>
      </c>
      <c r="DC57" s="12">
        <f t="shared" si="21"/>
        <v>188</v>
      </c>
      <c r="DD57" s="12">
        <f t="shared" si="21"/>
        <v>158.5</v>
      </c>
      <c r="DE57" s="12">
        <f t="shared" si="21"/>
        <v>310.5</v>
      </c>
      <c r="DF57" s="12">
        <f t="shared" si="21"/>
        <v>18066.5</v>
      </c>
      <c r="DG57" s="12">
        <f t="shared" si="21"/>
        <v>114</v>
      </c>
      <c r="DH57" s="12">
        <f t="shared" si="21"/>
        <v>1758</v>
      </c>
      <c r="DI57" s="12">
        <f t="shared" si="21"/>
        <v>2334</v>
      </c>
      <c r="DJ57" s="12">
        <f t="shared" si="21"/>
        <v>648</v>
      </c>
      <c r="DK57" s="12">
        <f t="shared" si="21"/>
        <v>515</v>
      </c>
      <c r="DL57" s="12">
        <f t="shared" si="21"/>
        <v>5706.5</v>
      </c>
      <c r="DM57" s="12">
        <f t="shared" si="21"/>
        <v>224.5</v>
      </c>
      <c r="DN57" s="12">
        <f t="shared" si="21"/>
        <v>1358</v>
      </c>
      <c r="DO57" s="12">
        <f t="shared" si="21"/>
        <v>3262</v>
      </c>
      <c r="DP57" s="12">
        <f t="shared" si="21"/>
        <v>191</v>
      </c>
      <c r="DQ57" s="12">
        <f t="shared" si="21"/>
        <v>852</v>
      </c>
      <c r="DR57" s="12">
        <f t="shared" si="21"/>
        <v>1292</v>
      </c>
      <c r="DS57" s="12">
        <f t="shared" si="21"/>
        <v>574</v>
      </c>
      <c r="DT57" s="12">
        <f t="shared" si="21"/>
        <v>171</v>
      </c>
      <c r="DU57" s="12">
        <f t="shared" si="21"/>
        <v>360</v>
      </c>
      <c r="DV57" s="12">
        <f t="shared" si="21"/>
        <v>216</v>
      </c>
      <c r="DW57" s="12">
        <f t="shared" si="21"/>
        <v>296</v>
      </c>
      <c r="DX57" s="12">
        <f t="shared" si="21"/>
        <v>147</v>
      </c>
      <c r="DY57" s="12">
        <f t="shared" si="21"/>
        <v>287.5</v>
      </c>
      <c r="DZ57" s="12">
        <f t="shared" si="21"/>
        <v>693</v>
      </c>
      <c r="EA57" s="12">
        <f t="shared" ref="EA57:FF57" si="22">EA13</f>
        <v>518</v>
      </c>
      <c r="EB57" s="12">
        <f t="shared" si="22"/>
        <v>494</v>
      </c>
      <c r="EC57" s="12">
        <f t="shared" si="22"/>
        <v>271.5</v>
      </c>
      <c r="ED57" s="12">
        <f t="shared" si="22"/>
        <v>1514</v>
      </c>
      <c r="EE57" s="12">
        <f t="shared" si="22"/>
        <v>184</v>
      </c>
      <c r="EF57" s="12">
        <f t="shared" si="22"/>
        <v>1334</v>
      </c>
      <c r="EG57" s="12">
        <f t="shared" si="22"/>
        <v>237</v>
      </c>
      <c r="EH57" s="12">
        <f t="shared" si="22"/>
        <v>236.5</v>
      </c>
      <c r="EI57" s="12">
        <f t="shared" si="22"/>
        <v>13398</v>
      </c>
      <c r="EJ57" s="12">
        <f t="shared" si="22"/>
        <v>9983.5</v>
      </c>
      <c r="EK57" s="12">
        <f t="shared" si="22"/>
        <v>672</v>
      </c>
      <c r="EL57" s="12">
        <f t="shared" si="22"/>
        <v>484.5</v>
      </c>
      <c r="EM57" s="12">
        <f t="shared" si="22"/>
        <v>357</v>
      </c>
      <c r="EN57" s="12">
        <f t="shared" si="22"/>
        <v>878</v>
      </c>
      <c r="EO57" s="12">
        <f t="shared" si="22"/>
        <v>283</v>
      </c>
      <c r="EP57" s="12">
        <f t="shared" si="22"/>
        <v>420</v>
      </c>
      <c r="EQ57" s="12">
        <f t="shared" si="22"/>
        <v>2433</v>
      </c>
      <c r="ER57" s="12">
        <f t="shared" si="22"/>
        <v>321</v>
      </c>
      <c r="ES57" s="12">
        <f t="shared" si="22"/>
        <v>182.5</v>
      </c>
      <c r="ET57" s="12">
        <f t="shared" si="22"/>
        <v>184</v>
      </c>
      <c r="EU57" s="12">
        <f t="shared" si="22"/>
        <v>557</v>
      </c>
      <c r="EV57" s="12">
        <f t="shared" si="22"/>
        <v>73.5</v>
      </c>
      <c r="EW57" s="12">
        <f t="shared" si="22"/>
        <v>716.5</v>
      </c>
      <c r="EX57" s="12">
        <f t="shared" si="22"/>
        <v>168</v>
      </c>
      <c r="EY57" s="12">
        <f t="shared" si="22"/>
        <v>205</v>
      </c>
      <c r="EZ57" s="12">
        <f t="shared" si="22"/>
        <v>119</v>
      </c>
      <c r="FA57" s="12">
        <f t="shared" si="22"/>
        <v>3381.5</v>
      </c>
      <c r="FB57" s="12">
        <f t="shared" si="22"/>
        <v>288</v>
      </c>
      <c r="FC57" s="12">
        <f t="shared" si="22"/>
        <v>1660</v>
      </c>
      <c r="FD57" s="12">
        <f t="shared" si="22"/>
        <v>408</v>
      </c>
      <c r="FE57" s="12">
        <f t="shared" si="22"/>
        <v>78</v>
      </c>
      <c r="FF57" s="12">
        <f t="shared" si="22"/>
        <v>201</v>
      </c>
      <c r="FG57" s="12">
        <f t="shared" ref="FG57:FX57" si="23">FG13</f>
        <v>123</v>
      </c>
      <c r="FH57" s="12">
        <f t="shared" si="23"/>
        <v>72</v>
      </c>
      <c r="FI57" s="12">
        <f t="shared" si="23"/>
        <v>1654</v>
      </c>
      <c r="FJ57" s="12">
        <f t="shared" si="23"/>
        <v>2049</v>
      </c>
      <c r="FK57" s="12">
        <f t="shared" si="23"/>
        <v>2593</v>
      </c>
      <c r="FL57" s="12">
        <f t="shared" si="23"/>
        <v>8371</v>
      </c>
      <c r="FM57" s="12">
        <f t="shared" si="23"/>
        <v>3938</v>
      </c>
      <c r="FN57" s="12">
        <f t="shared" si="23"/>
        <v>21983</v>
      </c>
      <c r="FO57" s="12">
        <f t="shared" si="23"/>
        <v>1066</v>
      </c>
      <c r="FP57" s="12">
        <f t="shared" si="23"/>
        <v>2247</v>
      </c>
      <c r="FQ57" s="12">
        <f t="shared" si="23"/>
        <v>997</v>
      </c>
      <c r="FR57" s="12">
        <f t="shared" si="23"/>
        <v>167</v>
      </c>
      <c r="FS57" s="12">
        <f t="shared" si="23"/>
        <v>157</v>
      </c>
      <c r="FT57" s="12">
        <f t="shared" si="23"/>
        <v>60</v>
      </c>
      <c r="FU57" s="12">
        <f t="shared" si="23"/>
        <v>781.5</v>
      </c>
      <c r="FV57" s="12">
        <f t="shared" si="23"/>
        <v>800</v>
      </c>
      <c r="FW57" s="12">
        <f t="shared" si="23"/>
        <v>138</v>
      </c>
      <c r="FX57" s="12">
        <f t="shared" si="23"/>
        <v>55</v>
      </c>
      <c r="FY57" s="2"/>
      <c r="FZ57" s="12">
        <f t="shared" ref="FZ57:FZ61" si="24">SUM(C57:FX57)</f>
        <v>776964</v>
      </c>
      <c r="GA57" s="14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</row>
    <row r="58" spans="1:256" x14ac:dyDescent="0.35">
      <c r="A58" s="3" t="s">
        <v>475</v>
      </c>
      <c r="B58" s="2" t="s">
        <v>716</v>
      </c>
      <c r="C58" s="12">
        <f t="shared" ref="C58:AH58" si="25">C21</f>
        <v>6387</v>
      </c>
      <c r="D58" s="12">
        <f t="shared" si="25"/>
        <v>32458</v>
      </c>
      <c r="E58" s="12">
        <f t="shared" si="25"/>
        <v>4641</v>
      </c>
      <c r="F58" s="12">
        <f t="shared" si="25"/>
        <v>21037.5</v>
      </c>
      <c r="G58" s="12">
        <f t="shared" si="25"/>
        <v>1524</v>
      </c>
      <c r="H58" s="12">
        <f t="shared" si="25"/>
        <v>1107</v>
      </c>
      <c r="I58" s="12">
        <f t="shared" si="25"/>
        <v>6596</v>
      </c>
      <c r="J58" s="12">
        <f t="shared" si="25"/>
        <v>2012</v>
      </c>
      <c r="K58" s="12">
        <f t="shared" si="25"/>
        <v>270</v>
      </c>
      <c r="L58" s="12">
        <f t="shared" si="25"/>
        <v>2076</v>
      </c>
      <c r="M58" s="12">
        <f t="shared" si="25"/>
        <v>905</v>
      </c>
      <c r="N58" s="12">
        <f t="shared" si="25"/>
        <v>49153.5</v>
      </c>
      <c r="O58" s="12">
        <f t="shared" si="25"/>
        <v>12695.5</v>
      </c>
      <c r="P58" s="12">
        <f t="shared" si="25"/>
        <v>347</v>
      </c>
      <c r="Q58" s="12">
        <f t="shared" si="25"/>
        <v>36692</v>
      </c>
      <c r="R58" s="12">
        <f t="shared" si="25"/>
        <v>505</v>
      </c>
      <c r="S58" s="12">
        <f t="shared" si="25"/>
        <v>1524</v>
      </c>
      <c r="T58" s="12">
        <f t="shared" si="25"/>
        <v>162</v>
      </c>
      <c r="U58" s="12">
        <f t="shared" si="25"/>
        <v>50</v>
      </c>
      <c r="V58" s="12">
        <f t="shared" si="25"/>
        <v>254.5</v>
      </c>
      <c r="W58" s="12">
        <f t="shared" si="25"/>
        <v>204.5</v>
      </c>
      <c r="X58" s="12">
        <f t="shared" si="25"/>
        <v>30</v>
      </c>
      <c r="Y58" s="12">
        <f t="shared" si="25"/>
        <v>426</v>
      </c>
      <c r="Z58" s="12">
        <f t="shared" si="25"/>
        <v>226</v>
      </c>
      <c r="AA58" s="12">
        <f t="shared" si="25"/>
        <v>30289.5</v>
      </c>
      <c r="AB58" s="12">
        <f t="shared" si="25"/>
        <v>26716.5</v>
      </c>
      <c r="AC58" s="12">
        <f t="shared" si="25"/>
        <v>910</v>
      </c>
      <c r="AD58" s="12">
        <f t="shared" si="25"/>
        <v>1258.5</v>
      </c>
      <c r="AE58" s="12">
        <f t="shared" si="25"/>
        <v>94</v>
      </c>
      <c r="AF58" s="12">
        <f t="shared" si="25"/>
        <v>172</v>
      </c>
      <c r="AG58" s="12">
        <f t="shared" si="25"/>
        <v>582.5</v>
      </c>
      <c r="AH58" s="12">
        <f t="shared" si="25"/>
        <v>939</v>
      </c>
      <c r="AI58" s="12">
        <f t="shared" ref="AI58:BN58" si="26">AI21</f>
        <v>400</v>
      </c>
      <c r="AJ58" s="12">
        <f t="shared" si="26"/>
        <v>166</v>
      </c>
      <c r="AK58" s="12">
        <f t="shared" si="26"/>
        <v>156</v>
      </c>
      <c r="AL58" s="12">
        <f t="shared" si="26"/>
        <v>282</v>
      </c>
      <c r="AM58" s="12">
        <f t="shared" si="26"/>
        <v>340</v>
      </c>
      <c r="AN58" s="12">
        <f t="shared" si="26"/>
        <v>296</v>
      </c>
      <c r="AO58" s="12">
        <f t="shared" si="26"/>
        <v>4037.5</v>
      </c>
      <c r="AP58" s="12">
        <f t="shared" si="26"/>
        <v>81646.5</v>
      </c>
      <c r="AQ58" s="12">
        <f t="shared" si="26"/>
        <v>229.5</v>
      </c>
      <c r="AR58" s="12">
        <f t="shared" si="26"/>
        <v>57970.5</v>
      </c>
      <c r="AS58" s="12">
        <f t="shared" si="26"/>
        <v>6071</v>
      </c>
      <c r="AT58" s="12">
        <f t="shared" si="26"/>
        <v>2393</v>
      </c>
      <c r="AU58" s="12">
        <f t="shared" si="26"/>
        <v>305.5</v>
      </c>
      <c r="AV58" s="12">
        <f t="shared" si="26"/>
        <v>296</v>
      </c>
      <c r="AW58" s="12">
        <f t="shared" si="26"/>
        <v>253.5</v>
      </c>
      <c r="AX58" s="12">
        <f t="shared" si="26"/>
        <v>61</v>
      </c>
      <c r="AY58" s="12">
        <f t="shared" si="26"/>
        <v>418</v>
      </c>
      <c r="AZ58" s="12">
        <f t="shared" si="26"/>
        <v>11883</v>
      </c>
      <c r="BA58" s="12">
        <f t="shared" si="26"/>
        <v>8746.5</v>
      </c>
      <c r="BB58" s="12">
        <f t="shared" si="26"/>
        <v>7035</v>
      </c>
      <c r="BC58" s="12">
        <f t="shared" si="26"/>
        <v>21028.5</v>
      </c>
      <c r="BD58" s="12">
        <f t="shared" si="26"/>
        <v>3630</v>
      </c>
      <c r="BE58" s="12">
        <f t="shared" si="26"/>
        <v>1195</v>
      </c>
      <c r="BF58" s="12">
        <f t="shared" si="26"/>
        <v>24471.5</v>
      </c>
      <c r="BG58" s="12">
        <f t="shared" si="26"/>
        <v>887</v>
      </c>
      <c r="BH58" s="12">
        <f t="shared" si="26"/>
        <v>540.5</v>
      </c>
      <c r="BI58" s="12">
        <f t="shared" si="26"/>
        <v>247</v>
      </c>
      <c r="BJ58" s="12">
        <f t="shared" si="26"/>
        <v>6252.5</v>
      </c>
      <c r="BK58" s="12">
        <f t="shared" si="26"/>
        <v>20290</v>
      </c>
      <c r="BL58" s="12">
        <f t="shared" si="26"/>
        <v>56</v>
      </c>
      <c r="BM58" s="12">
        <f t="shared" si="26"/>
        <v>416</v>
      </c>
      <c r="BN58" s="12">
        <f t="shared" si="26"/>
        <v>2992.5</v>
      </c>
      <c r="BO58" s="12">
        <f t="shared" ref="BO58:CT58" si="27">BO21</f>
        <v>1236.5</v>
      </c>
      <c r="BP58" s="12">
        <f t="shared" si="27"/>
        <v>150</v>
      </c>
      <c r="BQ58" s="12">
        <f t="shared" si="27"/>
        <v>5693.5</v>
      </c>
      <c r="BR58" s="12">
        <f t="shared" si="27"/>
        <v>4490.5</v>
      </c>
      <c r="BS58" s="12">
        <f t="shared" si="27"/>
        <v>1096.5</v>
      </c>
      <c r="BT58" s="12">
        <f t="shared" si="27"/>
        <v>365</v>
      </c>
      <c r="BU58" s="12">
        <f t="shared" si="27"/>
        <v>415</v>
      </c>
      <c r="BV58" s="12">
        <f t="shared" si="27"/>
        <v>1227</v>
      </c>
      <c r="BW58" s="12">
        <f t="shared" si="27"/>
        <v>1979</v>
      </c>
      <c r="BX58" s="12">
        <f t="shared" si="27"/>
        <v>68</v>
      </c>
      <c r="BY58" s="12">
        <f t="shared" si="27"/>
        <v>440</v>
      </c>
      <c r="BZ58" s="12">
        <f t="shared" si="27"/>
        <v>199</v>
      </c>
      <c r="CA58" s="12">
        <f t="shared" si="27"/>
        <v>143</v>
      </c>
      <c r="CB58" s="12">
        <f t="shared" si="27"/>
        <v>69969.5</v>
      </c>
      <c r="CC58" s="12">
        <f t="shared" si="27"/>
        <v>184</v>
      </c>
      <c r="CD58" s="12">
        <f t="shared" si="27"/>
        <v>201.5</v>
      </c>
      <c r="CE58" s="12">
        <f t="shared" si="27"/>
        <v>148</v>
      </c>
      <c r="CF58" s="12">
        <f t="shared" si="27"/>
        <v>67</v>
      </c>
      <c r="CG58" s="12">
        <f t="shared" si="27"/>
        <v>193</v>
      </c>
      <c r="CH58" s="12">
        <f t="shared" si="27"/>
        <v>97.5</v>
      </c>
      <c r="CI58" s="12">
        <f t="shared" si="27"/>
        <v>686</v>
      </c>
      <c r="CJ58" s="12">
        <f t="shared" si="27"/>
        <v>843</v>
      </c>
      <c r="CK58" s="12">
        <f t="shared" si="27"/>
        <v>4254.5</v>
      </c>
      <c r="CL58" s="12">
        <f t="shared" si="27"/>
        <v>1222</v>
      </c>
      <c r="CM58" s="12">
        <f t="shared" si="27"/>
        <v>705</v>
      </c>
      <c r="CN58" s="12">
        <f t="shared" si="27"/>
        <v>28366.5</v>
      </c>
      <c r="CO58" s="12">
        <f t="shared" si="27"/>
        <v>14165.5</v>
      </c>
      <c r="CP58" s="12">
        <f t="shared" si="27"/>
        <v>913.5</v>
      </c>
      <c r="CQ58" s="12">
        <f t="shared" si="27"/>
        <v>736</v>
      </c>
      <c r="CR58" s="12">
        <f t="shared" si="27"/>
        <v>231</v>
      </c>
      <c r="CS58" s="12">
        <f t="shared" si="27"/>
        <v>277</v>
      </c>
      <c r="CT58" s="12">
        <f t="shared" si="27"/>
        <v>103</v>
      </c>
      <c r="CU58" s="12">
        <f t="shared" ref="CU58:DZ58" si="28">CU21</f>
        <v>72.5</v>
      </c>
      <c r="CV58" s="12">
        <f t="shared" si="28"/>
        <v>24</v>
      </c>
      <c r="CW58" s="12">
        <f t="shared" si="28"/>
        <v>206</v>
      </c>
      <c r="CX58" s="12">
        <f t="shared" si="28"/>
        <v>449.5</v>
      </c>
      <c r="CY58" s="12">
        <f t="shared" si="28"/>
        <v>32.5</v>
      </c>
      <c r="CZ58" s="12">
        <f t="shared" si="28"/>
        <v>1751</v>
      </c>
      <c r="DA58" s="12">
        <f t="shared" si="28"/>
        <v>191</v>
      </c>
      <c r="DB58" s="12">
        <f t="shared" si="28"/>
        <v>318.5</v>
      </c>
      <c r="DC58" s="12">
        <f t="shared" si="28"/>
        <v>183</v>
      </c>
      <c r="DD58" s="12">
        <f t="shared" si="28"/>
        <v>152</v>
      </c>
      <c r="DE58" s="12">
        <f t="shared" si="28"/>
        <v>287.5</v>
      </c>
      <c r="DF58" s="12">
        <f t="shared" si="28"/>
        <v>18732.5</v>
      </c>
      <c r="DG58" s="12">
        <f t="shared" si="28"/>
        <v>104</v>
      </c>
      <c r="DH58" s="12">
        <f t="shared" si="28"/>
        <v>1759</v>
      </c>
      <c r="DI58" s="12">
        <f t="shared" si="28"/>
        <v>2370</v>
      </c>
      <c r="DJ58" s="12">
        <f t="shared" si="28"/>
        <v>637</v>
      </c>
      <c r="DK58" s="12">
        <f t="shared" si="28"/>
        <v>500</v>
      </c>
      <c r="DL58" s="12">
        <f t="shared" si="28"/>
        <v>5698.5</v>
      </c>
      <c r="DM58" s="12">
        <f t="shared" si="28"/>
        <v>226.5</v>
      </c>
      <c r="DN58" s="12">
        <f t="shared" si="28"/>
        <v>1318</v>
      </c>
      <c r="DO58" s="12">
        <f t="shared" si="28"/>
        <v>3247</v>
      </c>
      <c r="DP58" s="12">
        <f t="shared" si="28"/>
        <v>190</v>
      </c>
      <c r="DQ58" s="12">
        <f t="shared" si="28"/>
        <v>834</v>
      </c>
      <c r="DR58" s="12">
        <f t="shared" si="28"/>
        <v>1304.5</v>
      </c>
      <c r="DS58" s="12">
        <f t="shared" si="28"/>
        <v>579</v>
      </c>
      <c r="DT58" s="12">
        <f t="shared" si="28"/>
        <v>169.5</v>
      </c>
      <c r="DU58" s="12">
        <f t="shared" si="28"/>
        <v>361</v>
      </c>
      <c r="DV58" s="12">
        <f t="shared" si="28"/>
        <v>214</v>
      </c>
      <c r="DW58" s="12">
        <f t="shared" si="28"/>
        <v>300</v>
      </c>
      <c r="DX58" s="12">
        <f t="shared" si="28"/>
        <v>154</v>
      </c>
      <c r="DY58" s="12">
        <f t="shared" si="28"/>
        <v>293.5</v>
      </c>
      <c r="DZ58" s="12">
        <f t="shared" si="28"/>
        <v>684</v>
      </c>
      <c r="EA58" s="12">
        <f t="shared" ref="EA58:FF58" si="29">EA21</f>
        <v>517</v>
      </c>
      <c r="EB58" s="12">
        <f t="shared" si="29"/>
        <v>502</v>
      </c>
      <c r="EC58" s="12">
        <f t="shared" si="29"/>
        <v>275.5</v>
      </c>
      <c r="ED58" s="12">
        <f t="shared" si="29"/>
        <v>1517</v>
      </c>
      <c r="EE58" s="12">
        <f t="shared" si="29"/>
        <v>183.5</v>
      </c>
      <c r="EF58" s="12">
        <f t="shared" si="29"/>
        <v>1335</v>
      </c>
      <c r="EG58" s="12">
        <f t="shared" si="29"/>
        <v>242</v>
      </c>
      <c r="EH58" s="12">
        <f t="shared" si="29"/>
        <v>242.5</v>
      </c>
      <c r="EI58" s="12">
        <f t="shared" si="29"/>
        <v>13634</v>
      </c>
      <c r="EJ58" s="12">
        <f t="shared" si="29"/>
        <v>10020.5</v>
      </c>
      <c r="EK58" s="12">
        <f t="shared" si="29"/>
        <v>679.5</v>
      </c>
      <c r="EL58" s="12">
        <f t="shared" si="29"/>
        <v>474.5</v>
      </c>
      <c r="EM58" s="12">
        <f t="shared" si="29"/>
        <v>365</v>
      </c>
      <c r="EN58" s="12">
        <f t="shared" si="29"/>
        <v>889</v>
      </c>
      <c r="EO58" s="12">
        <f t="shared" si="29"/>
        <v>292</v>
      </c>
      <c r="EP58" s="12">
        <f t="shared" si="29"/>
        <v>417</v>
      </c>
      <c r="EQ58" s="12">
        <f t="shared" si="29"/>
        <v>2430.5</v>
      </c>
      <c r="ER58" s="12">
        <f t="shared" si="29"/>
        <v>316</v>
      </c>
      <c r="ES58" s="12">
        <f t="shared" si="29"/>
        <v>180.5</v>
      </c>
      <c r="ET58" s="12">
        <f t="shared" si="29"/>
        <v>189</v>
      </c>
      <c r="EU58" s="12">
        <f t="shared" si="29"/>
        <v>558</v>
      </c>
      <c r="EV58" s="12">
        <f t="shared" si="29"/>
        <v>70</v>
      </c>
      <c r="EW58" s="12">
        <f t="shared" si="29"/>
        <v>771</v>
      </c>
      <c r="EX58" s="12">
        <f t="shared" si="29"/>
        <v>167</v>
      </c>
      <c r="EY58" s="12">
        <f t="shared" si="29"/>
        <v>210</v>
      </c>
      <c r="EZ58" s="12">
        <f t="shared" si="29"/>
        <v>126</v>
      </c>
      <c r="FA58" s="12">
        <f t="shared" si="29"/>
        <v>3395.5</v>
      </c>
      <c r="FB58" s="12">
        <f t="shared" si="29"/>
        <v>275</v>
      </c>
      <c r="FC58" s="12">
        <f t="shared" si="29"/>
        <v>1716</v>
      </c>
      <c r="FD58" s="12">
        <f t="shared" si="29"/>
        <v>399</v>
      </c>
      <c r="FE58" s="12">
        <f t="shared" si="29"/>
        <v>80</v>
      </c>
      <c r="FF58" s="12">
        <f t="shared" si="29"/>
        <v>194.5</v>
      </c>
      <c r="FG58" s="12">
        <f t="shared" ref="FG58:FX58" si="30">FG21</f>
        <v>122</v>
      </c>
      <c r="FH58" s="12">
        <f t="shared" si="30"/>
        <v>69</v>
      </c>
      <c r="FI58" s="12">
        <f t="shared" si="30"/>
        <v>1671</v>
      </c>
      <c r="FJ58" s="12">
        <f t="shared" si="30"/>
        <v>2033</v>
      </c>
      <c r="FK58" s="12">
        <f t="shared" si="30"/>
        <v>2572</v>
      </c>
      <c r="FL58" s="12">
        <f t="shared" si="30"/>
        <v>8294</v>
      </c>
      <c r="FM58" s="12">
        <f t="shared" si="30"/>
        <v>3881</v>
      </c>
      <c r="FN58" s="12">
        <f t="shared" si="30"/>
        <v>21868</v>
      </c>
      <c r="FO58" s="12">
        <f t="shared" si="30"/>
        <v>1076</v>
      </c>
      <c r="FP58" s="12">
        <f t="shared" si="30"/>
        <v>2241</v>
      </c>
      <c r="FQ58" s="12">
        <f t="shared" si="30"/>
        <v>980</v>
      </c>
      <c r="FR58" s="12">
        <f t="shared" si="30"/>
        <v>165</v>
      </c>
      <c r="FS58" s="12">
        <f t="shared" si="30"/>
        <v>163</v>
      </c>
      <c r="FT58" s="12">
        <f t="shared" si="30"/>
        <v>59</v>
      </c>
      <c r="FU58" s="12">
        <f t="shared" si="30"/>
        <v>783.5</v>
      </c>
      <c r="FV58" s="12">
        <f t="shared" si="30"/>
        <v>782</v>
      </c>
      <c r="FW58" s="12">
        <f t="shared" si="30"/>
        <v>142</v>
      </c>
      <c r="FX58" s="12">
        <f t="shared" si="30"/>
        <v>56.5</v>
      </c>
      <c r="FY58" s="2"/>
      <c r="FZ58" s="12">
        <f t="shared" si="24"/>
        <v>781070.5</v>
      </c>
      <c r="GA58" s="14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</row>
    <row r="59" spans="1:256" x14ac:dyDescent="0.35">
      <c r="A59" s="3" t="s">
        <v>476</v>
      </c>
      <c r="B59" s="2" t="s">
        <v>717</v>
      </c>
      <c r="C59" s="12">
        <f t="shared" ref="C59:AH59" si="31">C22</f>
        <v>6332.5</v>
      </c>
      <c r="D59" s="12">
        <f t="shared" si="31"/>
        <v>33220</v>
      </c>
      <c r="E59" s="12">
        <f t="shared" si="31"/>
        <v>4999.5</v>
      </c>
      <c r="F59" s="12">
        <f t="shared" si="31"/>
        <v>20597.5</v>
      </c>
      <c r="G59" s="12">
        <f t="shared" si="31"/>
        <v>1573</v>
      </c>
      <c r="H59" s="12">
        <f t="shared" si="31"/>
        <v>1094</v>
      </c>
      <c r="I59" s="12">
        <f t="shared" si="31"/>
        <v>7057.5</v>
      </c>
      <c r="J59" s="12">
        <f t="shared" si="31"/>
        <v>2039</v>
      </c>
      <c r="K59" s="12">
        <f t="shared" si="31"/>
        <v>263</v>
      </c>
      <c r="L59" s="12">
        <f t="shared" si="31"/>
        <v>2102</v>
      </c>
      <c r="M59" s="12">
        <f t="shared" si="31"/>
        <v>933</v>
      </c>
      <c r="N59" s="12">
        <f t="shared" si="31"/>
        <v>49949</v>
      </c>
      <c r="O59" s="12">
        <f t="shared" si="31"/>
        <v>12783.5</v>
      </c>
      <c r="P59" s="12">
        <f t="shared" si="31"/>
        <v>330</v>
      </c>
      <c r="Q59" s="12">
        <f t="shared" si="31"/>
        <v>36546</v>
      </c>
      <c r="R59" s="12">
        <f t="shared" si="31"/>
        <v>497</v>
      </c>
      <c r="S59" s="12">
        <f t="shared" si="31"/>
        <v>1567.5</v>
      </c>
      <c r="T59" s="12">
        <f t="shared" si="31"/>
        <v>160</v>
      </c>
      <c r="U59" s="12">
        <f t="shared" si="31"/>
        <v>50</v>
      </c>
      <c r="V59" s="12">
        <f t="shared" si="31"/>
        <v>261.5</v>
      </c>
      <c r="W59" s="12">
        <f t="shared" si="31"/>
        <v>209.5</v>
      </c>
      <c r="X59" s="12">
        <f t="shared" si="31"/>
        <v>27</v>
      </c>
      <c r="Y59" s="12">
        <f t="shared" si="31"/>
        <v>428</v>
      </c>
      <c r="Z59" s="12">
        <f t="shared" si="31"/>
        <v>227</v>
      </c>
      <c r="AA59" s="12">
        <f t="shared" si="31"/>
        <v>30394.5</v>
      </c>
      <c r="AB59" s="12">
        <f t="shared" si="31"/>
        <v>26932</v>
      </c>
      <c r="AC59" s="12">
        <f t="shared" si="31"/>
        <v>909</v>
      </c>
      <c r="AD59" s="12">
        <f t="shared" si="31"/>
        <v>1255</v>
      </c>
      <c r="AE59" s="12">
        <f t="shared" si="31"/>
        <v>94</v>
      </c>
      <c r="AF59" s="12">
        <f t="shared" si="31"/>
        <v>162.5</v>
      </c>
      <c r="AG59" s="12">
        <f t="shared" si="31"/>
        <v>590</v>
      </c>
      <c r="AH59" s="12">
        <f t="shared" si="31"/>
        <v>955</v>
      </c>
      <c r="AI59" s="12">
        <f t="shared" ref="AI59:BN59" si="32">AI22</f>
        <v>385.5</v>
      </c>
      <c r="AJ59" s="12">
        <f t="shared" si="32"/>
        <v>164</v>
      </c>
      <c r="AK59" s="12">
        <f t="shared" si="32"/>
        <v>159</v>
      </c>
      <c r="AL59" s="12">
        <f t="shared" si="32"/>
        <v>276</v>
      </c>
      <c r="AM59" s="12">
        <f t="shared" si="32"/>
        <v>343</v>
      </c>
      <c r="AN59" s="12">
        <f t="shared" si="32"/>
        <v>309</v>
      </c>
      <c r="AO59" s="12">
        <f t="shared" si="32"/>
        <v>4127.5</v>
      </c>
      <c r="AP59" s="12">
        <f t="shared" si="32"/>
        <v>82476.5</v>
      </c>
      <c r="AQ59" s="12">
        <f t="shared" si="32"/>
        <v>232</v>
      </c>
      <c r="AR59" s="12">
        <f t="shared" si="32"/>
        <v>58489.5</v>
      </c>
      <c r="AS59" s="12">
        <f t="shared" si="32"/>
        <v>6165</v>
      </c>
      <c r="AT59" s="12">
        <f t="shared" si="32"/>
        <v>2332.5</v>
      </c>
      <c r="AU59" s="12">
        <f t="shared" si="32"/>
        <v>291</v>
      </c>
      <c r="AV59" s="12">
        <f t="shared" si="32"/>
        <v>297</v>
      </c>
      <c r="AW59" s="12">
        <f t="shared" si="32"/>
        <v>256</v>
      </c>
      <c r="AX59" s="12">
        <f t="shared" si="32"/>
        <v>63</v>
      </c>
      <c r="AY59" s="12">
        <f t="shared" si="32"/>
        <v>415</v>
      </c>
      <c r="AZ59" s="12">
        <f t="shared" si="32"/>
        <v>12050</v>
      </c>
      <c r="BA59" s="12">
        <f t="shared" si="32"/>
        <v>8756</v>
      </c>
      <c r="BB59" s="12">
        <f t="shared" si="32"/>
        <v>7341</v>
      </c>
      <c r="BC59" s="12">
        <f t="shared" si="32"/>
        <v>20943.5</v>
      </c>
      <c r="BD59" s="12">
        <f t="shared" si="32"/>
        <v>3609.5</v>
      </c>
      <c r="BE59" s="12">
        <f t="shared" si="32"/>
        <v>1207</v>
      </c>
      <c r="BF59" s="12">
        <f t="shared" si="32"/>
        <v>24346</v>
      </c>
      <c r="BG59" s="12">
        <f t="shared" si="32"/>
        <v>884.5</v>
      </c>
      <c r="BH59" s="12">
        <f t="shared" si="32"/>
        <v>542</v>
      </c>
      <c r="BI59" s="12">
        <f t="shared" si="32"/>
        <v>253.5</v>
      </c>
      <c r="BJ59" s="12">
        <f t="shared" si="32"/>
        <v>6224.5</v>
      </c>
      <c r="BK59" s="12">
        <f t="shared" si="32"/>
        <v>19735</v>
      </c>
      <c r="BL59" s="12">
        <f t="shared" si="32"/>
        <v>58</v>
      </c>
      <c r="BM59" s="12">
        <f t="shared" si="32"/>
        <v>360.5</v>
      </c>
      <c r="BN59" s="12">
        <f t="shared" si="32"/>
        <v>3019.5</v>
      </c>
      <c r="BO59" s="12">
        <f t="shared" ref="BO59:CT59" si="33">BO22</f>
        <v>1251</v>
      </c>
      <c r="BP59" s="12">
        <f t="shared" si="33"/>
        <v>152</v>
      </c>
      <c r="BQ59" s="12">
        <f t="shared" si="33"/>
        <v>5653</v>
      </c>
      <c r="BR59" s="12">
        <f t="shared" si="33"/>
        <v>4483</v>
      </c>
      <c r="BS59" s="12">
        <f t="shared" si="33"/>
        <v>1106</v>
      </c>
      <c r="BT59" s="12">
        <f t="shared" si="33"/>
        <v>362</v>
      </c>
      <c r="BU59" s="12">
        <f t="shared" si="33"/>
        <v>410</v>
      </c>
      <c r="BV59" s="12">
        <f t="shared" si="33"/>
        <v>1223</v>
      </c>
      <c r="BW59" s="12">
        <f t="shared" si="33"/>
        <v>1985.5</v>
      </c>
      <c r="BX59" s="12">
        <f t="shared" si="33"/>
        <v>67</v>
      </c>
      <c r="BY59" s="12">
        <f t="shared" si="33"/>
        <v>439.5</v>
      </c>
      <c r="BZ59" s="12">
        <f t="shared" si="33"/>
        <v>195</v>
      </c>
      <c r="CA59" s="12">
        <f t="shared" si="33"/>
        <v>139</v>
      </c>
      <c r="CB59" s="12">
        <f t="shared" si="33"/>
        <v>71260.5</v>
      </c>
      <c r="CC59" s="12">
        <f t="shared" si="33"/>
        <v>192</v>
      </c>
      <c r="CD59" s="12">
        <f t="shared" si="33"/>
        <v>204</v>
      </c>
      <c r="CE59" s="12">
        <f t="shared" si="33"/>
        <v>151</v>
      </c>
      <c r="CF59" s="12">
        <f t="shared" si="33"/>
        <v>110</v>
      </c>
      <c r="CG59" s="12">
        <f t="shared" si="33"/>
        <v>201.5</v>
      </c>
      <c r="CH59" s="12">
        <f t="shared" si="33"/>
        <v>99</v>
      </c>
      <c r="CI59" s="12">
        <f t="shared" si="33"/>
        <v>691</v>
      </c>
      <c r="CJ59" s="12">
        <f t="shared" si="33"/>
        <v>873</v>
      </c>
      <c r="CK59" s="12">
        <f t="shared" si="33"/>
        <v>4272.5</v>
      </c>
      <c r="CL59" s="12">
        <f t="shared" si="33"/>
        <v>1244.5</v>
      </c>
      <c r="CM59" s="12">
        <f t="shared" si="33"/>
        <v>701</v>
      </c>
      <c r="CN59" s="12">
        <f t="shared" si="33"/>
        <v>28337.5</v>
      </c>
      <c r="CO59" s="12">
        <f t="shared" si="33"/>
        <v>14308.5</v>
      </c>
      <c r="CP59" s="12">
        <f t="shared" si="33"/>
        <v>937</v>
      </c>
      <c r="CQ59" s="12">
        <f t="shared" si="33"/>
        <v>740</v>
      </c>
      <c r="CR59" s="12">
        <f t="shared" si="33"/>
        <v>230.5</v>
      </c>
      <c r="CS59" s="12">
        <f t="shared" si="33"/>
        <v>290</v>
      </c>
      <c r="CT59" s="12">
        <f t="shared" si="33"/>
        <v>101</v>
      </c>
      <c r="CU59" s="12">
        <f t="shared" ref="CU59:DZ59" si="34">CU22</f>
        <v>73</v>
      </c>
      <c r="CV59" s="12">
        <f t="shared" si="34"/>
        <v>23.5</v>
      </c>
      <c r="CW59" s="12">
        <f t="shared" si="34"/>
        <v>205</v>
      </c>
      <c r="CX59" s="12">
        <f t="shared" si="34"/>
        <v>470.5</v>
      </c>
      <c r="CY59" s="12">
        <f t="shared" si="34"/>
        <v>29.5</v>
      </c>
      <c r="CZ59" s="12">
        <f t="shared" si="34"/>
        <v>1759</v>
      </c>
      <c r="DA59" s="12">
        <f t="shared" si="34"/>
        <v>201</v>
      </c>
      <c r="DB59" s="12">
        <f t="shared" si="34"/>
        <v>322.5</v>
      </c>
      <c r="DC59" s="12">
        <f t="shared" si="34"/>
        <v>182</v>
      </c>
      <c r="DD59" s="12">
        <f t="shared" si="34"/>
        <v>156</v>
      </c>
      <c r="DE59" s="12">
        <f t="shared" si="34"/>
        <v>287.5</v>
      </c>
      <c r="DF59" s="12">
        <f t="shared" si="34"/>
        <v>19273</v>
      </c>
      <c r="DG59" s="12">
        <f t="shared" si="34"/>
        <v>95</v>
      </c>
      <c r="DH59" s="12">
        <f t="shared" si="34"/>
        <v>1764</v>
      </c>
      <c r="DI59" s="12">
        <f t="shared" si="34"/>
        <v>2394.5</v>
      </c>
      <c r="DJ59" s="12">
        <f t="shared" si="34"/>
        <v>623</v>
      </c>
      <c r="DK59" s="12">
        <f t="shared" si="34"/>
        <v>485.5</v>
      </c>
      <c r="DL59" s="12">
        <f t="shared" si="34"/>
        <v>5690.5</v>
      </c>
      <c r="DM59" s="12">
        <f t="shared" si="34"/>
        <v>228.5</v>
      </c>
      <c r="DN59" s="12">
        <f t="shared" si="34"/>
        <v>1263.5</v>
      </c>
      <c r="DO59" s="12">
        <f t="shared" si="34"/>
        <v>3230</v>
      </c>
      <c r="DP59" s="12">
        <f t="shared" si="34"/>
        <v>191</v>
      </c>
      <c r="DQ59" s="12">
        <f t="shared" si="34"/>
        <v>817</v>
      </c>
      <c r="DR59" s="12">
        <f t="shared" si="34"/>
        <v>1318.5</v>
      </c>
      <c r="DS59" s="12">
        <f t="shared" si="34"/>
        <v>589</v>
      </c>
      <c r="DT59" s="12">
        <f t="shared" si="34"/>
        <v>180.5</v>
      </c>
      <c r="DU59" s="12">
        <f t="shared" si="34"/>
        <v>355</v>
      </c>
      <c r="DV59" s="12">
        <f t="shared" si="34"/>
        <v>206.5</v>
      </c>
      <c r="DW59" s="12">
        <f t="shared" si="34"/>
        <v>301</v>
      </c>
      <c r="DX59" s="12">
        <f t="shared" si="34"/>
        <v>159</v>
      </c>
      <c r="DY59" s="12">
        <f t="shared" si="34"/>
        <v>296</v>
      </c>
      <c r="DZ59" s="12">
        <f t="shared" si="34"/>
        <v>675</v>
      </c>
      <c r="EA59" s="12">
        <f t="shared" ref="EA59:FF59" si="35">EA22</f>
        <v>510.5</v>
      </c>
      <c r="EB59" s="12">
        <f t="shared" si="35"/>
        <v>527</v>
      </c>
      <c r="EC59" s="12">
        <f t="shared" si="35"/>
        <v>281.5</v>
      </c>
      <c r="ED59" s="12">
        <f t="shared" si="35"/>
        <v>1523</v>
      </c>
      <c r="EE59" s="12">
        <f t="shared" si="35"/>
        <v>189</v>
      </c>
      <c r="EF59" s="12">
        <f t="shared" si="35"/>
        <v>1350</v>
      </c>
      <c r="EG59" s="12">
        <f t="shared" si="35"/>
        <v>246</v>
      </c>
      <c r="EH59" s="12">
        <f t="shared" si="35"/>
        <v>250</v>
      </c>
      <c r="EI59" s="12">
        <f t="shared" si="35"/>
        <v>13862.5</v>
      </c>
      <c r="EJ59" s="12">
        <f t="shared" si="35"/>
        <v>10059</v>
      </c>
      <c r="EK59" s="12">
        <f t="shared" si="35"/>
        <v>686</v>
      </c>
      <c r="EL59" s="12">
        <f t="shared" si="35"/>
        <v>467.5</v>
      </c>
      <c r="EM59" s="12">
        <f t="shared" si="35"/>
        <v>373</v>
      </c>
      <c r="EN59" s="12">
        <f t="shared" si="35"/>
        <v>899</v>
      </c>
      <c r="EO59" s="12">
        <f t="shared" si="35"/>
        <v>296</v>
      </c>
      <c r="EP59" s="12">
        <f t="shared" si="35"/>
        <v>417.5</v>
      </c>
      <c r="EQ59" s="12">
        <f t="shared" si="35"/>
        <v>2509</v>
      </c>
      <c r="ER59" s="12">
        <f t="shared" si="35"/>
        <v>310.5</v>
      </c>
      <c r="ES59" s="12">
        <f t="shared" si="35"/>
        <v>174.5</v>
      </c>
      <c r="ET59" s="12">
        <f t="shared" si="35"/>
        <v>182</v>
      </c>
      <c r="EU59" s="12">
        <f t="shared" si="35"/>
        <v>569</v>
      </c>
      <c r="EV59" s="12">
        <f t="shared" si="35"/>
        <v>71</v>
      </c>
      <c r="EW59" s="12">
        <f t="shared" si="35"/>
        <v>801</v>
      </c>
      <c r="EX59" s="12">
        <f t="shared" si="35"/>
        <v>170</v>
      </c>
      <c r="EY59" s="12">
        <f t="shared" si="35"/>
        <v>216</v>
      </c>
      <c r="EZ59" s="12">
        <f t="shared" si="35"/>
        <v>131</v>
      </c>
      <c r="FA59" s="12">
        <f t="shared" si="35"/>
        <v>3409</v>
      </c>
      <c r="FB59" s="12">
        <f t="shared" si="35"/>
        <v>266.5</v>
      </c>
      <c r="FC59" s="12">
        <f t="shared" si="35"/>
        <v>1815</v>
      </c>
      <c r="FD59" s="12">
        <f t="shared" si="35"/>
        <v>399</v>
      </c>
      <c r="FE59" s="12">
        <f t="shared" si="35"/>
        <v>82</v>
      </c>
      <c r="FF59" s="12">
        <f t="shared" si="35"/>
        <v>183</v>
      </c>
      <c r="FG59" s="12">
        <f t="shared" ref="FG59:FX59" si="36">FG22</f>
        <v>124</v>
      </c>
      <c r="FH59" s="12">
        <f t="shared" si="36"/>
        <v>68</v>
      </c>
      <c r="FI59" s="12">
        <f t="shared" si="36"/>
        <v>1691</v>
      </c>
      <c r="FJ59" s="12">
        <f t="shared" si="36"/>
        <v>2017</v>
      </c>
      <c r="FK59" s="12">
        <f t="shared" si="36"/>
        <v>2536</v>
      </c>
      <c r="FL59" s="12">
        <f t="shared" si="36"/>
        <v>8175.5</v>
      </c>
      <c r="FM59" s="12">
        <f t="shared" si="36"/>
        <v>3824.5</v>
      </c>
      <c r="FN59" s="12">
        <f t="shared" si="36"/>
        <v>21727</v>
      </c>
      <c r="FO59" s="12">
        <f t="shared" si="36"/>
        <v>1082</v>
      </c>
      <c r="FP59" s="12">
        <f t="shared" si="36"/>
        <v>2224.5</v>
      </c>
      <c r="FQ59" s="12">
        <f t="shared" si="36"/>
        <v>956.5</v>
      </c>
      <c r="FR59" s="12">
        <f t="shared" si="36"/>
        <v>164</v>
      </c>
      <c r="FS59" s="12">
        <f t="shared" si="36"/>
        <v>168</v>
      </c>
      <c r="FT59" s="12">
        <f t="shared" si="36"/>
        <v>58</v>
      </c>
      <c r="FU59" s="12">
        <f t="shared" si="36"/>
        <v>785</v>
      </c>
      <c r="FV59" s="12">
        <f t="shared" si="36"/>
        <v>691.5</v>
      </c>
      <c r="FW59" s="12">
        <f t="shared" si="36"/>
        <v>147</v>
      </c>
      <c r="FX59" s="12">
        <f t="shared" si="36"/>
        <v>57.5</v>
      </c>
      <c r="FY59" s="12"/>
      <c r="FZ59" s="12">
        <f t="shared" si="24"/>
        <v>786630</v>
      </c>
      <c r="GA59" s="14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</row>
    <row r="60" spans="1:256" x14ac:dyDescent="0.35">
      <c r="A60" s="3" t="s">
        <v>477</v>
      </c>
      <c r="B60" s="2" t="s">
        <v>718</v>
      </c>
      <c r="C60" s="12">
        <f t="shared" ref="C60:AH60" si="37">C23</f>
        <v>6372</v>
      </c>
      <c r="D60" s="12">
        <f t="shared" si="37"/>
        <v>34363.5</v>
      </c>
      <c r="E60" s="12">
        <f t="shared" si="37"/>
        <v>5274</v>
      </c>
      <c r="F60" s="12">
        <f t="shared" si="37"/>
        <v>20215.5</v>
      </c>
      <c r="G60" s="12">
        <f t="shared" si="37"/>
        <v>1234</v>
      </c>
      <c r="H60" s="12">
        <f t="shared" si="37"/>
        <v>1129</v>
      </c>
      <c r="I60" s="12">
        <f t="shared" si="37"/>
        <v>7427.5</v>
      </c>
      <c r="J60" s="12">
        <f t="shared" si="37"/>
        <v>2111.5</v>
      </c>
      <c r="K60" s="12">
        <f t="shared" si="37"/>
        <v>249</v>
      </c>
      <c r="L60" s="12">
        <f t="shared" si="37"/>
        <v>2195</v>
      </c>
      <c r="M60" s="12">
        <f t="shared" si="37"/>
        <v>998.5</v>
      </c>
      <c r="N60" s="12">
        <f t="shared" si="37"/>
        <v>50787.5</v>
      </c>
      <c r="O60" s="12">
        <f t="shared" si="37"/>
        <v>13067.5</v>
      </c>
      <c r="P60" s="12">
        <f t="shared" si="37"/>
        <v>303.5</v>
      </c>
      <c r="Q60" s="12">
        <f t="shared" si="37"/>
        <v>36575</v>
      </c>
      <c r="R60" s="12">
        <f t="shared" si="37"/>
        <v>477.5</v>
      </c>
      <c r="S60" s="12">
        <f t="shared" si="37"/>
        <v>1644</v>
      </c>
      <c r="T60" s="12">
        <f t="shared" si="37"/>
        <v>166.5</v>
      </c>
      <c r="U60" s="12">
        <f t="shared" si="37"/>
        <v>48.5</v>
      </c>
      <c r="V60" s="12">
        <f t="shared" si="37"/>
        <v>265.5</v>
      </c>
      <c r="W60" s="12">
        <f t="shared" si="37"/>
        <v>130.5</v>
      </c>
      <c r="X60" s="12">
        <f t="shared" si="37"/>
        <v>30</v>
      </c>
      <c r="Y60" s="12">
        <f t="shared" si="37"/>
        <v>456</v>
      </c>
      <c r="Z60" s="12">
        <f t="shared" si="37"/>
        <v>235.5</v>
      </c>
      <c r="AA60" s="12">
        <f t="shared" si="37"/>
        <v>30979.5</v>
      </c>
      <c r="AB60" s="12">
        <f t="shared" si="37"/>
        <v>27171.5</v>
      </c>
      <c r="AC60" s="12">
        <f t="shared" si="37"/>
        <v>951</v>
      </c>
      <c r="AD60" s="12">
        <f t="shared" si="37"/>
        <v>1259.5</v>
      </c>
      <c r="AE60" s="12">
        <f t="shared" si="37"/>
        <v>92</v>
      </c>
      <c r="AF60" s="12">
        <f t="shared" si="37"/>
        <v>172</v>
      </c>
      <c r="AG60" s="12">
        <f t="shared" si="37"/>
        <v>609</v>
      </c>
      <c r="AH60" s="12">
        <f t="shared" si="37"/>
        <v>991.5</v>
      </c>
      <c r="AI60" s="12">
        <f t="shared" ref="AI60:BN60" si="38">AI23</f>
        <v>365.5</v>
      </c>
      <c r="AJ60" s="12">
        <f t="shared" si="38"/>
        <v>153</v>
      </c>
      <c r="AK60" s="12">
        <f t="shared" si="38"/>
        <v>166.5</v>
      </c>
      <c r="AL60" s="12">
        <f t="shared" si="38"/>
        <v>259.5</v>
      </c>
      <c r="AM60" s="12">
        <f t="shared" si="38"/>
        <v>380</v>
      </c>
      <c r="AN60" s="12">
        <f t="shared" si="38"/>
        <v>318.5</v>
      </c>
      <c r="AO60" s="12">
        <f t="shared" si="38"/>
        <v>4241</v>
      </c>
      <c r="AP60" s="12">
        <f t="shared" si="38"/>
        <v>82330</v>
      </c>
      <c r="AQ60" s="12">
        <f t="shared" si="38"/>
        <v>244.5</v>
      </c>
      <c r="AR60" s="12">
        <f t="shared" si="38"/>
        <v>59455.5</v>
      </c>
      <c r="AS60" s="12">
        <f t="shared" si="38"/>
        <v>6343.5</v>
      </c>
      <c r="AT60" s="12">
        <f t="shared" si="38"/>
        <v>2293.5</v>
      </c>
      <c r="AU60" s="12">
        <f t="shared" si="38"/>
        <v>275</v>
      </c>
      <c r="AV60" s="12">
        <f t="shared" si="38"/>
        <v>329.5</v>
      </c>
      <c r="AW60" s="12">
        <f t="shared" si="38"/>
        <v>248.5</v>
      </c>
      <c r="AX60" s="12">
        <f t="shared" si="38"/>
        <v>69.5</v>
      </c>
      <c r="AY60" s="12">
        <f t="shared" si="38"/>
        <v>409.5</v>
      </c>
      <c r="AZ60" s="12">
        <f t="shared" si="38"/>
        <v>12298.5</v>
      </c>
      <c r="BA60" s="12">
        <f t="shared" si="38"/>
        <v>9225.5</v>
      </c>
      <c r="BB60" s="12">
        <f t="shared" si="38"/>
        <v>7727</v>
      </c>
      <c r="BC60" s="12">
        <f t="shared" si="38"/>
        <v>21009</v>
      </c>
      <c r="BD60" s="12">
        <f t="shared" si="38"/>
        <v>3622.5</v>
      </c>
      <c r="BE60" s="12">
        <f t="shared" si="38"/>
        <v>1286</v>
      </c>
      <c r="BF60" s="12">
        <f t="shared" si="38"/>
        <v>24490.5</v>
      </c>
      <c r="BG60" s="12">
        <f t="shared" si="38"/>
        <v>894</v>
      </c>
      <c r="BH60" s="12">
        <f t="shared" si="38"/>
        <v>566</v>
      </c>
      <c r="BI60" s="12">
        <f t="shared" si="38"/>
        <v>270</v>
      </c>
      <c r="BJ60" s="12">
        <f t="shared" si="38"/>
        <v>6299.5</v>
      </c>
      <c r="BK60" s="12">
        <f t="shared" si="38"/>
        <v>18861.5</v>
      </c>
      <c r="BL60" s="12">
        <f t="shared" si="38"/>
        <v>75.5</v>
      </c>
      <c r="BM60" s="12">
        <f t="shared" si="38"/>
        <v>303</v>
      </c>
      <c r="BN60" s="12">
        <f t="shared" si="38"/>
        <v>3219</v>
      </c>
      <c r="BO60" s="12">
        <f t="shared" ref="BO60:CT60" si="39">BO23</f>
        <v>1303.5</v>
      </c>
      <c r="BP60" s="12">
        <f t="shared" si="39"/>
        <v>175</v>
      </c>
      <c r="BQ60" s="12">
        <f t="shared" si="39"/>
        <v>5661.5</v>
      </c>
      <c r="BR60" s="12">
        <f t="shared" si="39"/>
        <v>4525</v>
      </c>
      <c r="BS60" s="12">
        <f t="shared" si="39"/>
        <v>1123.5</v>
      </c>
      <c r="BT60" s="12">
        <f t="shared" si="39"/>
        <v>379.5</v>
      </c>
      <c r="BU60" s="12">
        <f t="shared" si="39"/>
        <v>395.5</v>
      </c>
      <c r="BV60" s="12">
        <f t="shared" si="39"/>
        <v>1232</v>
      </c>
      <c r="BW60" s="12">
        <f t="shared" si="39"/>
        <v>1990</v>
      </c>
      <c r="BX60" s="12">
        <f t="shared" si="39"/>
        <v>72.5</v>
      </c>
      <c r="BY60" s="12">
        <f t="shared" si="39"/>
        <v>451</v>
      </c>
      <c r="BZ60" s="12">
        <f t="shared" si="39"/>
        <v>217</v>
      </c>
      <c r="CA60" s="12">
        <f t="shared" si="39"/>
        <v>167.5</v>
      </c>
      <c r="CB60" s="12">
        <f t="shared" si="39"/>
        <v>72924.5</v>
      </c>
      <c r="CC60" s="12">
        <f t="shared" si="39"/>
        <v>186</v>
      </c>
      <c r="CD60" s="12">
        <f t="shared" si="39"/>
        <v>223</v>
      </c>
      <c r="CE60" s="12">
        <f t="shared" si="39"/>
        <v>156.5</v>
      </c>
      <c r="CF60" s="12">
        <f t="shared" si="39"/>
        <v>119</v>
      </c>
      <c r="CG60" s="12">
        <f t="shared" si="39"/>
        <v>202.5</v>
      </c>
      <c r="CH60" s="12">
        <f t="shared" si="39"/>
        <v>101.5</v>
      </c>
      <c r="CI60" s="12">
        <f t="shared" si="39"/>
        <v>715.5</v>
      </c>
      <c r="CJ60" s="12">
        <f t="shared" si="39"/>
        <v>900</v>
      </c>
      <c r="CK60" s="12">
        <f t="shared" si="39"/>
        <v>4395</v>
      </c>
      <c r="CL60" s="12">
        <f t="shared" si="39"/>
        <v>1269</v>
      </c>
      <c r="CM60" s="12">
        <f t="shared" si="39"/>
        <v>698</v>
      </c>
      <c r="CN60" s="12">
        <f t="shared" si="39"/>
        <v>28615</v>
      </c>
      <c r="CO60" s="12">
        <f t="shared" si="39"/>
        <v>14617</v>
      </c>
      <c r="CP60" s="12">
        <f t="shared" si="39"/>
        <v>983</v>
      </c>
      <c r="CQ60" s="12">
        <f t="shared" si="39"/>
        <v>805</v>
      </c>
      <c r="CR60" s="12">
        <f t="shared" si="39"/>
        <v>238</v>
      </c>
      <c r="CS60" s="12">
        <f t="shared" si="39"/>
        <v>308</v>
      </c>
      <c r="CT60" s="12">
        <f t="shared" si="39"/>
        <v>107.5</v>
      </c>
      <c r="CU60" s="12">
        <f t="shared" ref="CU60:DZ60" si="40">CU23</f>
        <v>69</v>
      </c>
      <c r="CV60" s="12">
        <f t="shared" si="40"/>
        <v>29.5</v>
      </c>
      <c r="CW60" s="12">
        <f t="shared" si="40"/>
        <v>195.5</v>
      </c>
      <c r="CX60" s="12">
        <f t="shared" si="40"/>
        <v>467.5</v>
      </c>
      <c r="CY60" s="12">
        <f t="shared" si="40"/>
        <v>37</v>
      </c>
      <c r="CZ60" s="12">
        <f t="shared" si="40"/>
        <v>1845</v>
      </c>
      <c r="DA60" s="12">
        <f t="shared" si="40"/>
        <v>203.5</v>
      </c>
      <c r="DB60" s="12">
        <f t="shared" si="40"/>
        <v>316</v>
      </c>
      <c r="DC60" s="12">
        <f t="shared" si="40"/>
        <v>162</v>
      </c>
      <c r="DD60" s="12">
        <f t="shared" si="40"/>
        <v>157</v>
      </c>
      <c r="DE60" s="12">
        <f t="shared" si="40"/>
        <v>291.5</v>
      </c>
      <c r="DF60" s="12">
        <f t="shared" si="40"/>
        <v>19957.5</v>
      </c>
      <c r="DG60" s="12">
        <f t="shared" si="40"/>
        <v>85</v>
      </c>
      <c r="DH60" s="12">
        <f t="shared" si="40"/>
        <v>1945</v>
      </c>
      <c r="DI60" s="12">
        <f t="shared" si="40"/>
        <v>2362.5</v>
      </c>
      <c r="DJ60" s="12">
        <f t="shared" si="40"/>
        <v>631.5</v>
      </c>
      <c r="DK60" s="12">
        <f t="shared" si="40"/>
        <v>468</v>
      </c>
      <c r="DL60" s="12">
        <f t="shared" si="40"/>
        <v>5726</v>
      </c>
      <c r="DM60" s="12">
        <f t="shared" si="40"/>
        <v>236</v>
      </c>
      <c r="DN60" s="12">
        <f t="shared" si="40"/>
        <v>1296.5</v>
      </c>
      <c r="DO60" s="12">
        <f t="shared" si="40"/>
        <v>3203</v>
      </c>
      <c r="DP60" s="12">
        <f t="shared" si="40"/>
        <v>208.5</v>
      </c>
      <c r="DQ60" s="12">
        <f t="shared" si="40"/>
        <v>798</v>
      </c>
      <c r="DR60" s="12">
        <f t="shared" si="40"/>
        <v>1356.5</v>
      </c>
      <c r="DS60" s="12">
        <f t="shared" si="40"/>
        <v>632</v>
      </c>
      <c r="DT60" s="12">
        <f t="shared" si="40"/>
        <v>163</v>
      </c>
      <c r="DU60" s="12">
        <f t="shared" si="40"/>
        <v>346.5</v>
      </c>
      <c r="DV60" s="12">
        <f t="shared" si="40"/>
        <v>218</v>
      </c>
      <c r="DW60" s="12">
        <f t="shared" si="40"/>
        <v>314</v>
      </c>
      <c r="DX60" s="12">
        <f t="shared" si="40"/>
        <v>160.5</v>
      </c>
      <c r="DY60" s="12">
        <f t="shared" si="40"/>
        <v>309.5</v>
      </c>
      <c r="DZ60" s="12">
        <f t="shared" si="40"/>
        <v>729.5</v>
      </c>
      <c r="EA60" s="12">
        <f t="shared" ref="EA60:FF60" si="41">EA23</f>
        <v>533.5</v>
      </c>
      <c r="EB60" s="12">
        <f t="shared" si="41"/>
        <v>556.5</v>
      </c>
      <c r="EC60" s="12">
        <f t="shared" si="41"/>
        <v>306.5</v>
      </c>
      <c r="ED60" s="12">
        <f t="shared" si="41"/>
        <v>1552.5</v>
      </c>
      <c r="EE60" s="12">
        <f t="shared" si="41"/>
        <v>198</v>
      </c>
      <c r="EF60" s="12">
        <f t="shared" si="41"/>
        <v>1414</v>
      </c>
      <c r="EG60" s="12">
        <f t="shared" si="41"/>
        <v>252.5</v>
      </c>
      <c r="EH60" s="12">
        <f t="shared" si="41"/>
        <v>248.5</v>
      </c>
      <c r="EI60" s="12">
        <f t="shared" si="41"/>
        <v>14340.5</v>
      </c>
      <c r="EJ60" s="12">
        <f t="shared" si="41"/>
        <v>10073.5</v>
      </c>
      <c r="EK60" s="12">
        <f t="shared" si="41"/>
        <v>673.5</v>
      </c>
      <c r="EL60" s="12">
        <f t="shared" si="41"/>
        <v>457.5</v>
      </c>
      <c r="EM60" s="12">
        <f t="shared" si="41"/>
        <v>391.5</v>
      </c>
      <c r="EN60" s="12">
        <f t="shared" si="41"/>
        <v>896.5</v>
      </c>
      <c r="EO60" s="12">
        <f t="shared" si="41"/>
        <v>322</v>
      </c>
      <c r="EP60" s="12">
        <f t="shared" si="41"/>
        <v>424.5</v>
      </c>
      <c r="EQ60" s="12">
        <f t="shared" si="41"/>
        <v>2592.5</v>
      </c>
      <c r="ER60" s="12">
        <f t="shared" si="41"/>
        <v>316.5</v>
      </c>
      <c r="ES60" s="12">
        <f t="shared" si="41"/>
        <v>168.5</v>
      </c>
      <c r="ET60" s="12">
        <f t="shared" si="41"/>
        <v>166</v>
      </c>
      <c r="EU60" s="12">
        <f t="shared" si="41"/>
        <v>581</v>
      </c>
      <c r="EV60" s="12">
        <f t="shared" si="41"/>
        <v>80</v>
      </c>
      <c r="EW60" s="12">
        <f t="shared" si="41"/>
        <v>871</v>
      </c>
      <c r="EX60" s="12">
        <f t="shared" si="41"/>
        <v>165.5</v>
      </c>
      <c r="EY60" s="12">
        <f t="shared" si="41"/>
        <v>208.5</v>
      </c>
      <c r="EZ60" s="12">
        <f t="shared" si="41"/>
        <v>114</v>
      </c>
      <c r="FA60" s="12">
        <f t="shared" si="41"/>
        <v>3486</v>
      </c>
      <c r="FB60" s="12">
        <f t="shared" si="41"/>
        <v>286.5</v>
      </c>
      <c r="FC60" s="12">
        <f t="shared" si="41"/>
        <v>1944</v>
      </c>
      <c r="FD60" s="12">
        <f t="shared" si="41"/>
        <v>415</v>
      </c>
      <c r="FE60" s="12">
        <f t="shared" si="41"/>
        <v>82</v>
      </c>
      <c r="FF60" s="12">
        <f t="shared" si="41"/>
        <v>188</v>
      </c>
      <c r="FG60" s="12">
        <f t="shared" ref="FG60:FX60" si="42">FG23</f>
        <v>124</v>
      </c>
      <c r="FH60" s="12">
        <f t="shared" si="42"/>
        <v>72</v>
      </c>
      <c r="FI60" s="12">
        <f t="shared" si="42"/>
        <v>1752</v>
      </c>
      <c r="FJ60" s="12">
        <f t="shared" si="42"/>
        <v>1998.5</v>
      </c>
      <c r="FK60" s="12">
        <f t="shared" si="42"/>
        <v>2612.5</v>
      </c>
      <c r="FL60" s="12">
        <f t="shared" si="42"/>
        <v>7995.5</v>
      </c>
      <c r="FM60" s="12">
        <f t="shared" si="42"/>
        <v>3731.5</v>
      </c>
      <c r="FN60" s="12">
        <f t="shared" si="42"/>
        <v>21573.5</v>
      </c>
      <c r="FO60" s="12">
        <f t="shared" si="42"/>
        <v>1104</v>
      </c>
      <c r="FP60" s="12">
        <f t="shared" si="42"/>
        <v>2342</v>
      </c>
      <c r="FQ60" s="12">
        <f t="shared" si="42"/>
        <v>994.5</v>
      </c>
      <c r="FR60" s="12">
        <f t="shared" si="42"/>
        <v>169.5</v>
      </c>
      <c r="FS60" s="12">
        <f t="shared" si="42"/>
        <v>179</v>
      </c>
      <c r="FT60" s="12">
        <f t="shared" si="42"/>
        <v>58</v>
      </c>
      <c r="FU60" s="12">
        <f t="shared" si="42"/>
        <v>832.5</v>
      </c>
      <c r="FV60" s="12">
        <f t="shared" si="42"/>
        <v>689</v>
      </c>
      <c r="FW60" s="12">
        <f t="shared" si="42"/>
        <v>156</v>
      </c>
      <c r="FX60" s="12">
        <f t="shared" si="42"/>
        <v>57.5</v>
      </c>
      <c r="FY60" s="12"/>
      <c r="FZ60" s="12">
        <f t="shared" si="24"/>
        <v>796939.5</v>
      </c>
      <c r="GA60" s="14"/>
      <c r="GB60" s="12"/>
      <c r="GC60" s="12"/>
      <c r="GD60" s="12"/>
      <c r="GE60" s="12"/>
      <c r="GF60" s="12"/>
      <c r="GG60" s="2"/>
      <c r="GH60" s="2"/>
      <c r="GI60" s="2"/>
      <c r="GJ60" s="2"/>
      <c r="GK60" s="2"/>
      <c r="GL60" s="2"/>
      <c r="GM60" s="2"/>
    </row>
    <row r="61" spans="1:256" x14ac:dyDescent="0.35">
      <c r="A61" s="3" t="s">
        <v>478</v>
      </c>
      <c r="B61" s="2" t="s">
        <v>719</v>
      </c>
      <c r="C61" s="12">
        <f t="shared" ref="C61:BN61" si="43">ROUND(MAX(C57,ROUND(AVERAGE(C57:C58),1),ROUND(AVERAGE(C57:C59),1),ROUND(AVERAGE(C57:C60),1)),1)</f>
        <v>6449</v>
      </c>
      <c r="D61" s="12">
        <f t="shared" si="43"/>
        <v>32938.1</v>
      </c>
      <c r="E61" s="12">
        <f t="shared" si="43"/>
        <v>4845.1000000000004</v>
      </c>
      <c r="F61" s="12">
        <f t="shared" si="43"/>
        <v>21448.5</v>
      </c>
      <c r="G61" s="12">
        <f t="shared" si="43"/>
        <v>1542.8</v>
      </c>
      <c r="H61" s="12">
        <f t="shared" si="43"/>
        <v>1123</v>
      </c>
      <c r="I61" s="12">
        <f t="shared" si="43"/>
        <v>6851.8</v>
      </c>
      <c r="J61" s="12">
        <f t="shared" si="43"/>
        <v>2037.1</v>
      </c>
      <c r="K61" s="12">
        <f t="shared" si="43"/>
        <v>273.5</v>
      </c>
      <c r="L61" s="12">
        <f t="shared" si="43"/>
        <v>2108.3000000000002</v>
      </c>
      <c r="M61" s="12">
        <f t="shared" si="43"/>
        <v>929.4</v>
      </c>
      <c r="N61" s="12">
        <f t="shared" si="43"/>
        <v>49597.3</v>
      </c>
      <c r="O61" s="12">
        <f t="shared" si="43"/>
        <v>12801.8</v>
      </c>
      <c r="P61" s="12">
        <f t="shared" si="43"/>
        <v>358</v>
      </c>
      <c r="Q61" s="12">
        <f t="shared" si="43"/>
        <v>36860.5</v>
      </c>
      <c r="R61" s="12">
        <f t="shared" si="43"/>
        <v>520</v>
      </c>
      <c r="S61" s="12">
        <f t="shared" si="43"/>
        <v>1554.6</v>
      </c>
      <c r="T61" s="12">
        <f t="shared" si="43"/>
        <v>164</v>
      </c>
      <c r="U61" s="12">
        <f t="shared" si="43"/>
        <v>49.7</v>
      </c>
      <c r="V61" s="12">
        <f t="shared" si="43"/>
        <v>257.60000000000002</v>
      </c>
      <c r="W61" s="12">
        <f t="shared" si="43"/>
        <v>208.5</v>
      </c>
      <c r="X61" s="12">
        <f t="shared" si="43"/>
        <v>30</v>
      </c>
      <c r="Y61" s="12">
        <f t="shared" si="43"/>
        <v>430.5</v>
      </c>
      <c r="Z61" s="12">
        <f t="shared" si="43"/>
        <v>226.9</v>
      </c>
      <c r="AA61" s="12">
        <f t="shared" si="43"/>
        <v>30469.5</v>
      </c>
      <c r="AB61" s="12">
        <f t="shared" si="43"/>
        <v>26846.400000000001</v>
      </c>
      <c r="AC61" s="12">
        <f t="shared" si="43"/>
        <v>920</v>
      </c>
      <c r="AD61" s="12">
        <f t="shared" si="43"/>
        <v>1260.5</v>
      </c>
      <c r="AE61" s="12">
        <f t="shared" si="43"/>
        <v>93.3</v>
      </c>
      <c r="AF61" s="12">
        <f t="shared" si="43"/>
        <v>179</v>
      </c>
      <c r="AG61" s="12">
        <f t="shared" si="43"/>
        <v>588.5</v>
      </c>
      <c r="AH61" s="12">
        <f t="shared" si="43"/>
        <v>952.6</v>
      </c>
      <c r="AI61" s="12">
        <f t="shared" si="43"/>
        <v>414</v>
      </c>
      <c r="AJ61" s="12">
        <f t="shared" si="43"/>
        <v>170</v>
      </c>
      <c r="AK61" s="12">
        <f t="shared" si="43"/>
        <v>158.6</v>
      </c>
      <c r="AL61" s="12">
        <f t="shared" si="43"/>
        <v>284</v>
      </c>
      <c r="AM61" s="12">
        <f t="shared" si="43"/>
        <v>349.5</v>
      </c>
      <c r="AN61" s="12">
        <f t="shared" si="43"/>
        <v>302.60000000000002</v>
      </c>
      <c r="AO61" s="12">
        <f t="shared" si="43"/>
        <v>4094.9</v>
      </c>
      <c r="AP61" s="12">
        <f t="shared" si="43"/>
        <v>81811.899999999994</v>
      </c>
      <c r="AQ61" s="12">
        <f t="shared" si="43"/>
        <v>233.5</v>
      </c>
      <c r="AR61" s="12">
        <f t="shared" si="43"/>
        <v>58314.5</v>
      </c>
      <c r="AS61" s="12">
        <f t="shared" si="43"/>
        <v>6156.6</v>
      </c>
      <c r="AT61" s="12">
        <f t="shared" si="43"/>
        <v>2428</v>
      </c>
      <c r="AU61" s="12">
        <f t="shared" si="43"/>
        <v>315.5</v>
      </c>
      <c r="AV61" s="12">
        <f t="shared" si="43"/>
        <v>305.39999999999998</v>
      </c>
      <c r="AW61" s="12">
        <f t="shared" si="43"/>
        <v>255.5</v>
      </c>
      <c r="AX61" s="12">
        <f t="shared" si="43"/>
        <v>63.4</v>
      </c>
      <c r="AY61" s="12">
        <f t="shared" si="43"/>
        <v>427</v>
      </c>
      <c r="AZ61" s="12">
        <f t="shared" si="43"/>
        <v>11993.6</v>
      </c>
      <c r="BA61" s="12">
        <f t="shared" si="43"/>
        <v>8871.5</v>
      </c>
      <c r="BB61" s="12">
        <f t="shared" si="43"/>
        <v>7287.9</v>
      </c>
      <c r="BC61" s="12">
        <f t="shared" si="43"/>
        <v>21034.5</v>
      </c>
      <c r="BD61" s="12">
        <f t="shared" si="43"/>
        <v>3648</v>
      </c>
      <c r="BE61" s="12">
        <f t="shared" si="43"/>
        <v>1217.9000000000001</v>
      </c>
      <c r="BF61" s="12">
        <f t="shared" si="43"/>
        <v>24551.5</v>
      </c>
      <c r="BG61" s="12">
        <f t="shared" si="43"/>
        <v>887.1</v>
      </c>
      <c r="BH61" s="12">
        <f t="shared" si="43"/>
        <v>548</v>
      </c>
      <c r="BI61" s="12">
        <f t="shared" si="43"/>
        <v>254.3</v>
      </c>
      <c r="BJ61" s="12">
        <f t="shared" si="43"/>
        <v>6275.5</v>
      </c>
      <c r="BK61" s="12">
        <f t="shared" si="43"/>
        <v>20853</v>
      </c>
      <c r="BL61" s="12">
        <f t="shared" si="43"/>
        <v>61.9</v>
      </c>
      <c r="BM61" s="12">
        <f t="shared" si="43"/>
        <v>420</v>
      </c>
      <c r="BN61" s="12">
        <f t="shared" si="43"/>
        <v>3052.1</v>
      </c>
      <c r="BO61" s="12">
        <f t="shared" ref="BO61:DZ61" si="44">ROUND(MAX(BO57,ROUND(AVERAGE(BO57:BO58),1),ROUND(AVERAGE(BO57:BO59),1),ROUND(AVERAGE(BO57:BO60),1)),1)</f>
        <v>1253.9000000000001</v>
      </c>
      <c r="BP61" s="12">
        <f t="shared" si="44"/>
        <v>156.5</v>
      </c>
      <c r="BQ61" s="12">
        <f t="shared" si="44"/>
        <v>5735.5</v>
      </c>
      <c r="BR61" s="12">
        <f t="shared" si="44"/>
        <v>4497.8</v>
      </c>
      <c r="BS61" s="12">
        <f t="shared" si="44"/>
        <v>1106.5999999999999</v>
      </c>
      <c r="BT61" s="12">
        <f t="shared" si="44"/>
        <v>368.4</v>
      </c>
      <c r="BU61" s="12">
        <f t="shared" si="44"/>
        <v>422.5</v>
      </c>
      <c r="BV61" s="12">
        <f t="shared" si="44"/>
        <v>1228</v>
      </c>
      <c r="BW61" s="12">
        <f t="shared" si="44"/>
        <v>1984.6</v>
      </c>
      <c r="BX61" s="12">
        <f t="shared" si="44"/>
        <v>69.099999999999994</v>
      </c>
      <c r="BY61" s="12">
        <f t="shared" si="44"/>
        <v>441.9</v>
      </c>
      <c r="BZ61" s="12">
        <f t="shared" si="44"/>
        <v>202.3</v>
      </c>
      <c r="CA61" s="12">
        <f t="shared" si="44"/>
        <v>147.30000000000001</v>
      </c>
      <c r="CB61" s="12">
        <f t="shared" si="44"/>
        <v>70817.5</v>
      </c>
      <c r="CC61" s="12">
        <f t="shared" si="44"/>
        <v>190</v>
      </c>
      <c r="CD61" s="12">
        <f t="shared" si="44"/>
        <v>207.3</v>
      </c>
      <c r="CE61" s="12">
        <f t="shared" si="44"/>
        <v>150.9</v>
      </c>
      <c r="CF61" s="12">
        <f t="shared" si="44"/>
        <v>108</v>
      </c>
      <c r="CG61" s="12">
        <f t="shared" si="44"/>
        <v>197.5</v>
      </c>
      <c r="CH61" s="12">
        <f t="shared" si="44"/>
        <v>98.4</v>
      </c>
      <c r="CI61" s="12">
        <f t="shared" si="44"/>
        <v>697.4</v>
      </c>
      <c r="CJ61" s="12">
        <f t="shared" si="44"/>
        <v>858.8</v>
      </c>
      <c r="CK61" s="12">
        <f t="shared" si="44"/>
        <v>4287.6000000000004</v>
      </c>
      <c r="CL61" s="12">
        <f t="shared" si="44"/>
        <v>1234.5999999999999</v>
      </c>
      <c r="CM61" s="12">
        <f t="shared" si="44"/>
        <v>715.5</v>
      </c>
      <c r="CN61" s="12">
        <f t="shared" si="44"/>
        <v>28463.5</v>
      </c>
      <c r="CO61" s="12">
        <f t="shared" si="44"/>
        <v>14281.1</v>
      </c>
      <c r="CP61" s="12">
        <f t="shared" si="44"/>
        <v>935.3</v>
      </c>
      <c r="CQ61" s="12">
        <f t="shared" si="44"/>
        <v>752.5</v>
      </c>
      <c r="CR61" s="12">
        <f t="shared" si="44"/>
        <v>232.6</v>
      </c>
      <c r="CS61" s="12">
        <f t="shared" si="44"/>
        <v>285.3</v>
      </c>
      <c r="CT61" s="12">
        <f t="shared" si="44"/>
        <v>106</v>
      </c>
      <c r="CU61" s="12">
        <f t="shared" si="44"/>
        <v>74</v>
      </c>
      <c r="CV61" s="12">
        <f t="shared" si="44"/>
        <v>25.5</v>
      </c>
      <c r="CW61" s="12">
        <f t="shared" si="44"/>
        <v>208</v>
      </c>
      <c r="CX61" s="12">
        <f t="shared" si="44"/>
        <v>461.5</v>
      </c>
      <c r="CY61" s="12">
        <f t="shared" si="44"/>
        <v>34.5</v>
      </c>
      <c r="CZ61" s="12">
        <f t="shared" si="44"/>
        <v>1768.8</v>
      </c>
      <c r="DA61" s="12">
        <f t="shared" si="44"/>
        <v>196.6</v>
      </c>
      <c r="DB61" s="12">
        <f t="shared" si="44"/>
        <v>319</v>
      </c>
      <c r="DC61" s="12">
        <f t="shared" si="44"/>
        <v>188</v>
      </c>
      <c r="DD61" s="12">
        <f t="shared" si="44"/>
        <v>158.5</v>
      </c>
      <c r="DE61" s="12">
        <f t="shared" si="44"/>
        <v>310.5</v>
      </c>
      <c r="DF61" s="12">
        <f t="shared" si="44"/>
        <v>19007.400000000001</v>
      </c>
      <c r="DG61" s="12">
        <f t="shared" si="44"/>
        <v>114</v>
      </c>
      <c r="DH61" s="12">
        <f t="shared" si="44"/>
        <v>1806.5</v>
      </c>
      <c r="DI61" s="12">
        <f t="shared" si="44"/>
        <v>2366.1999999999998</v>
      </c>
      <c r="DJ61" s="12">
        <f t="shared" si="44"/>
        <v>648</v>
      </c>
      <c r="DK61" s="12">
        <f t="shared" si="44"/>
        <v>515</v>
      </c>
      <c r="DL61" s="12">
        <f t="shared" si="44"/>
        <v>5706.5</v>
      </c>
      <c r="DM61" s="12">
        <f t="shared" si="44"/>
        <v>228.9</v>
      </c>
      <c r="DN61" s="12">
        <f t="shared" si="44"/>
        <v>1358</v>
      </c>
      <c r="DO61" s="12">
        <f t="shared" si="44"/>
        <v>3262</v>
      </c>
      <c r="DP61" s="12">
        <f t="shared" si="44"/>
        <v>195.1</v>
      </c>
      <c r="DQ61" s="12">
        <f t="shared" si="44"/>
        <v>852</v>
      </c>
      <c r="DR61" s="12">
        <f t="shared" si="44"/>
        <v>1317.9</v>
      </c>
      <c r="DS61" s="12">
        <f t="shared" si="44"/>
        <v>593.5</v>
      </c>
      <c r="DT61" s="12">
        <f t="shared" si="44"/>
        <v>173.7</v>
      </c>
      <c r="DU61" s="12">
        <f t="shared" si="44"/>
        <v>360.5</v>
      </c>
      <c r="DV61" s="12">
        <f t="shared" si="44"/>
        <v>216</v>
      </c>
      <c r="DW61" s="12">
        <f t="shared" si="44"/>
        <v>302.8</v>
      </c>
      <c r="DX61" s="12">
        <f t="shared" si="44"/>
        <v>155.1</v>
      </c>
      <c r="DY61" s="12">
        <f t="shared" si="44"/>
        <v>296.60000000000002</v>
      </c>
      <c r="DZ61" s="12">
        <f t="shared" si="44"/>
        <v>695.4</v>
      </c>
      <c r="EA61" s="12">
        <f t="shared" ref="EA61:FX61" si="45">ROUND(MAX(EA57,ROUND(AVERAGE(EA57:EA58),1),ROUND(AVERAGE(EA57:EA59),1),ROUND(AVERAGE(EA57:EA60),1)),1)</f>
        <v>519.79999999999995</v>
      </c>
      <c r="EB61" s="12">
        <f t="shared" si="45"/>
        <v>519.9</v>
      </c>
      <c r="EC61" s="12">
        <f t="shared" si="45"/>
        <v>283.8</v>
      </c>
      <c r="ED61" s="12">
        <f t="shared" si="45"/>
        <v>1526.6</v>
      </c>
      <c r="EE61" s="12">
        <f t="shared" si="45"/>
        <v>188.6</v>
      </c>
      <c r="EF61" s="12">
        <f t="shared" si="45"/>
        <v>1358.3</v>
      </c>
      <c r="EG61" s="12">
        <f t="shared" si="45"/>
        <v>244.4</v>
      </c>
      <c r="EH61" s="12">
        <f t="shared" si="45"/>
        <v>244.4</v>
      </c>
      <c r="EI61" s="12">
        <f t="shared" si="45"/>
        <v>13808.8</v>
      </c>
      <c r="EJ61" s="12">
        <f t="shared" si="45"/>
        <v>10034.1</v>
      </c>
      <c r="EK61" s="12">
        <f t="shared" si="45"/>
        <v>679.2</v>
      </c>
      <c r="EL61" s="12">
        <f t="shared" si="45"/>
        <v>484.5</v>
      </c>
      <c r="EM61" s="12">
        <f t="shared" si="45"/>
        <v>371.6</v>
      </c>
      <c r="EN61" s="12">
        <f t="shared" si="45"/>
        <v>890.6</v>
      </c>
      <c r="EO61" s="12">
        <f t="shared" si="45"/>
        <v>298.3</v>
      </c>
      <c r="EP61" s="12">
        <f t="shared" si="45"/>
        <v>420</v>
      </c>
      <c r="EQ61" s="12">
        <f t="shared" si="45"/>
        <v>2491.3000000000002</v>
      </c>
      <c r="ER61" s="12">
        <f t="shared" si="45"/>
        <v>321</v>
      </c>
      <c r="ES61" s="12">
        <f t="shared" si="45"/>
        <v>182.5</v>
      </c>
      <c r="ET61" s="12">
        <f t="shared" si="45"/>
        <v>186.5</v>
      </c>
      <c r="EU61" s="12">
        <f t="shared" si="45"/>
        <v>566.29999999999995</v>
      </c>
      <c r="EV61" s="12">
        <f t="shared" si="45"/>
        <v>73.599999999999994</v>
      </c>
      <c r="EW61" s="12">
        <f t="shared" si="45"/>
        <v>789.9</v>
      </c>
      <c r="EX61" s="12">
        <f t="shared" si="45"/>
        <v>168.3</v>
      </c>
      <c r="EY61" s="12">
        <f t="shared" si="45"/>
        <v>210.3</v>
      </c>
      <c r="EZ61" s="12">
        <f t="shared" si="45"/>
        <v>125.3</v>
      </c>
      <c r="FA61" s="12">
        <f t="shared" si="45"/>
        <v>3418</v>
      </c>
      <c r="FB61" s="12">
        <f t="shared" si="45"/>
        <v>288</v>
      </c>
      <c r="FC61" s="12">
        <f t="shared" si="45"/>
        <v>1783.8</v>
      </c>
      <c r="FD61" s="12">
        <f t="shared" si="45"/>
        <v>408</v>
      </c>
      <c r="FE61" s="12">
        <f t="shared" si="45"/>
        <v>80.5</v>
      </c>
      <c r="FF61" s="12">
        <f t="shared" si="45"/>
        <v>201</v>
      </c>
      <c r="FG61" s="12">
        <f t="shared" si="45"/>
        <v>123.3</v>
      </c>
      <c r="FH61" s="12">
        <f t="shared" si="45"/>
        <v>72</v>
      </c>
      <c r="FI61" s="12">
        <f t="shared" si="45"/>
        <v>1692</v>
      </c>
      <c r="FJ61" s="12">
        <f t="shared" si="45"/>
        <v>2049</v>
      </c>
      <c r="FK61" s="12">
        <f t="shared" si="45"/>
        <v>2593</v>
      </c>
      <c r="FL61" s="12">
        <f t="shared" si="45"/>
        <v>8371</v>
      </c>
      <c r="FM61" s="12">
        <f t="shared" si="45"/>
        <v>3938</v>
      </c>
      <c r="FN61" s="12">
        <f t="shared" si="45"/>
        <v>21983</v>
      </c>
      <c r="FO61" s="12">
        <f t="shared" si="45"/>
        <v>1082</v>
      </c>
      <c r="FP61" s="12">
        <f t="shared" si="45"/>
        <v>2263.6</v>
      </c>
      <c r="FQ61" s="12">
        <f t="shared" si="45"/>
        <v>997</v>
      </c>
      <c r="FR61" s="12">
        <f t="shared" si="45"/>
        <v>167</v>
      </c>
      <c r="FS61" s="12">
        <f t="shared" si="45"/>
        <v>166.8</v>
      </c>
      <c r="FT61" s="12">
        <f t="shared" si="45"/>
        <v>60</v>
      </c>
      <c r="FU61" s="12">
        <f t="shared" si="45"/>
        <v>795.6</v>
      </c>
      <c r="FV61" s="12">
        <f t="shared" si="45"/>
        <v>800</v>
      </c>
      <c r="FW61" s="12">
        <f t="shared" si="45"/>
        <v>145.80000000000001</v>
      </c>
      <c r="FX61" s="12">
        <f t="shared" si="45"/>
        <v>56.6</v>
      </c>
      <c r="FY61" s="12"/>
      <c r="FZ61" s="12">
        <f t="shared" si="24"/>
        <v>788630.60000000079</v>
      </c>
      <c r="GA61" s="62">
        <v>788630.60000000079</v>
      </c>
      <c r="GB61" s="12">
        <f>FZ61-GA61</f>
        <v>0</v>
      </c>
      <c r="GC61" s="12"/>
      <c r="GD61" s="12"/>
      <c r="GE61" s="12"/>
      <c r="GF61" s="12"/>
      <c r="GG61" s="2"/>
      <c r="GH61" s="2"/>
      <c r="GI61" s="2"/>
      <c r="GJ61" s="2"/>
      <c r="GK61" s="2"/>
      <c r="GL61" s="2"/>
      <c r="GM61" s="2"/>
      <c r="GN61" s="17"/>
      <c r="GO61" s="17"/>
    </row>
    <row r="62" spans="1:256" x14ac:dyDescent="0.35">
      <c r="A62" s="2"/>
      <c r="B62" s="2" t="s">
        <v>720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12"/>
      <c r="FZ62" s="14"/>
      <c r="GA62" s="15"/>
      <c r="GB62" s="12"/>
      <c r="GC62" s="12"/>
      <c r="GD62" s="12"/>
      <c r="GE62" s="12"/>
      <c r="GF62" s="12"/>
      <c r="GG62" s="2"/>
      <c r="GH62" s="2"/>
      <c r="GI62" s="2"/>
      <c r="GJ62" s="2"/>
      <c r="GK62" s="2"/>
      <c r="GL62" s="2"/>
      <c r="GM62" s="2"/>
      <c r="GN62" s="17"/>
      <c r="GO62" s="17"/>
    </row>
    <row r="63" spans="1:256" x14ac:dyDescent="0.35">
      <c r="A63" s="3" t="s">
        <v>479</v>
      </c>
      <c r="B63" s="2" t="s">
        <v>1057</v>
      </c>
      <c r="C63" s="38">
        <f t="shared" ref="C63:AH63" si="46">ROUND(C8*2*$A$55,2)</f>
        <v>0</v>
      </c>
      <c r="D63" s="38">
        <f t="shared" si="46"/>
        <v>0</v>
      </c>
      <c r="E63" s="38">
        <f t="shared" si="46"/>
        <v>0.16</v>
      </c>
      <c r="F63" s="38">
        <f t="shared" si="46"/>
        <v>0</v>
      </c>
      <c r="G63" s="38">
        <f t="shared" si="46"/>
        <v>0</v>
      </c>
      <c r="H63" s="38">
        <f t="shared" si="46"/>
        <v>0</v>
      </c>
      <c r="I63" s="38">
        <f t="shared" si="46"/>
        <v>0.08</v>
      </c>
      <c r="J63" s="38">
        <f t="shared" si="46"/>
        <v>0</v>
      </c>
      <c r="K63" s="38">
        <f t="shared" si="46"/>
        <v>0</v>
      </c>
      <c r="L63" s="38">
        <f t="shared" si="46"/>
        <v>0</v>
      </c>
      <c r="M63" s="38">
        <f t="shared" si="46"/>
        <v>0</v>
      </c>
      <c r="N63" s="38">
        <f t="shared" si="46"/>
        <v>3.44</v>
      </c>
      <c r="O63" s="38">
        <f t="shared" si="46"/>
        <v>0</v>
      </c>
      <c r="P63" s="38">
        <f t="shared" si="46"/>
        <v>0</v>
      </c>
      <c r="Q63" s="38">
        <f t="shared" si="46"/>
        <v>4.96</v>
      </c>
      <c r="R63" s="38">
        <f t="shared" si="46"/>
        <v>0</v>
      </c>
      <c r="S63" s="38">
        <f t="shared" si="46"/>
        <v>0.8</v>
      </c>
      <c r="T63" s="38">
        <f t="shared" si="46"/>
        <v>0</v>
      </c>
      <c r="U63" s="38">
        <f t="shared" si="46"/>
        <v>0</v>
      </c>
      <c r="V63" s="38">
        <f t="shared" si="46"/>
        <v>0.08</v>
      </c>
      <c r="W63" s="38">
        <f t="shared" si="46"/>
        <v>0.88</v>
      </c>
      <c r="X63" s="38">
        <f t="shared" si="46"/>
        <v>0</v>
      </c>
      <c r="Y63" s="38">
        <f t="shared" si="46"/>
        <v>0</v>
      </c>
      <c r="Z63" s="38">
        <f t="shared" si="46"/>
        <v>0</v>
      </c>
      <c r="AA63" s="38">
        <f t="shared" si="46"/>
        <v>4.4000000000000004</v>
      </c>
      <c r="AB63" s="38">
        <f t="shared" si="46"/>
        <v>0.16</v>
      </c>
      <c r="AC63" s="38">
        <f t="shared" si="46"/>
        <v>0</v>
      </c>
      <c r="AD63" s="38">
        <f t="shared" si="46"/>
        <v>0.08</v>
      </c>
      <c r="AE63" s="38">
        <f t="shared" si="46"/>
        <v>0</v>
      </c>
      <c r="AF63" s="38">
        <f t="shared" si="46"/>
        <v>0</v>
      </c>
      <c r="AG63" s="38">
        <f t="shared" si="46"/>
        <v>0</v>
      </c>
      <c r="AH63" s="38">
        <f t="shared" si="46"/>
        <v>0</v>
      </c>
      <c r="AI63" s="38">
        <f t="shared" ref="AI63:BN63" si="47">ROUND(AI8*2*$A$55,2)</f>
        <v>0</v>
      </c>
      <c r="AJ63" s="38">
        <f t="shared" si="47"/>
        <v>0</v>
      </c>
      <c r="AK63" s="38">
        <f t="shared" si="47"/>
        <v>0</v>
      </c>
      <c r="AL63" s="38">
        <f t="shared" si="47"/>
        <v>0</v>
      </c>
      <c r="AM63" s="38">
        <f t="shared" si="47"/>
        <v>0</v>
      </c>
      <c r="AN63" s="38">
        <f t="shared" si="47"/>
        <v>0</v>
      </c>
      <c r="AO63" s="38">
        <f t="shared" si="47"/>
        <v>0.56000000000000005</v>
      </c>
      <c r="AP63" s="38">
        <f t="shared" si="47"/>
        <v>0.08</v>
      </c>
      <c r="AQ63" s="38">
        <f t="shared" si="47"/>
        <v>0</v>
      </c>
      <c r="AR63" s="38">
        <f t="shared" si="47"/>
        <v>14.56</v>
      </c>
      <c r="AS63" s="38">
        <f t="shared" si="47"/>
        <v>0</v>
      </c>
      <c r="AT63" s="38">
        <f t="shared" si="47"/>
        <v>2.4</v>
      </c>
      <c r="AU63" s="38">
        <f t="shared" si="47"/>
        <v>0</v>
      </c>
      <c r="AV63" s="38">
        <f t="shared" si="47"/>
        <v>0</v>
      </c>
      <c r="AW63" s="38">
        <f t="shared" si="47"/>
        <v>0</v>
      </c>
      <c r="AX63" s="38">
        <f t="shared" si="47"/>
        <v>0</v>
      </c>
      <c r="AY63" s="38">
        <f t="shared" si="47"/>
        <v>0</v>
      </c>
      <c r="AZ63" s="38">
        <f t="shared" si="47"/>
        <v>2.2400000000000002</v>
      </c>
      <c r="BA63" s="38">
        <f t="shared" si="47"/>
        <v>0</v>
      </c>
      <c r="BB63" s="38">
        <f t="shared" si="47"/>
        <v>0.08</v>
      </c>
      <c r="BC63" s="38">
        <f t="shared" si="47"/>
        <v>5.52</v>
      </c>
      <c r="BD63" s="38">
        <f t="shared" si="47"/>
        <v>0</v>
      </c>
      <c r="BE63" s="38">
        <f t="shared" si="47"/>
        <v>0</v>
      </c>
      <c r="BF63" s="38">
        <f t="shared" si="47"/>
        <v>29.68</v>
      </c>
      <c r="BG63" s="38">
        <f t="shared" si="47"/>
        <v>0</v>
      </c>
      <c r="BH63" s="38">
        <f t="shared" si="47"/>
        <v>0</v>
      </c>
      <c r="BI63" s="38">
        <f t="shared" si="47"/>
        <v>0</v>
      </c>
      <c r="BJ63" s="38">
        <f t="shared" si="47"/>
        <v>3.76</v>
      </c>
      <c r="BK63" s="38">
        <f t="shared" si="47"/>
        <v>36.4</v>
      </c>
      <c r="BL63" s="38">
        <f t="shared" si="47"/>
        <v>0</v>
      </c>
      <c r="BM63" s="38">
        <f t="shared" si="47"/>
        <v>0</v>
      </c>
      <c r="BN63" s="38">
        <f t="shared" si="47"/>
        <v>0.08</v>
      </c>
      <c r="BO63" s="38">
        <f t="shared" ref="BO63:CT63" si="48">ROUND(BO8*2*$A$55,2)</f>
        <v>0</v>
      </c>
      <c r="BP63" s="38">
        <f t="shared" si="48"/>
        <v>0</v>
      </c>
      <c r="BQ63" s="38">
        <f t="shared" si="48"/>
        <v>0</v>
      </c>
      <c r="BR63" s="38">
        <f t="shared" si="48"/>
        <v>0.08</v>
      </c>
      <c r="BS63" s="38">
        <f t="shared" si="48"/>
        <v>0</v>
      </c>
      <c r="BT63" s="38">
        <f t="shared" si="48"/>
        <v>0</v>
      </c>
      <c r="BU63" s="38">
        <f t="shared" si="48"/>
        <v>0</v>
      </c>
      <c r="BV63" s="38">
        <f t="shared" si="48"/>
        <v>0</v>
      </c>
      <c r="BW63" s="38">
        <f t="shared" si="48"/>
        <v>0.16</v>
      </c>
      <c r="BX63" s="38">
        <f t="shared" si="48"/>
        <v>0</v>
      </c>
      <c r="BY63" s="38">
        <f t="shared" si="48"/>
        <v>0</v>
      </c>
      <c r="BZ63" s="38">
        <f t="shared" si="48"/>
        <v>0</v>
      </c>
      <c r="CA63" s="38">
        <f t="shared" si="48"/>
        <v>0</v>
      </c>
      <c r="CB63" s="38">
        <f t="shared" si="48"/>
        <v>11.68</v>
      </c>
      <c r="CC63" s="38">
        <f t="shared" si="48"/>
        <v>0</v>
      </c>
      <c r="CD63" s="38">
        <f t="shared" si="48"/>
        <v>1.84</v>
      </c>
      <c r="CE63" s="38">
        <f t="shared" si="48"/>
        <v>0</v>
      </c>
      <c r="CF63" s="38">
        <f t="shared" si="48"/>
        <v>0</v>
      </c>
      <c r="CG63" s="38">
        <f t="shared" si="48"/>
        <v>0</v>
      </c>
      <c r="CH63" s="38">
        <f t="shared" si="48"/>
        <v>0</v>
      </c>
      <c r="CI63" s="38">
        <f t="shared" si="48"/>
        <v>0</v>
      </c>
      <c r="CJ63" s="38">
        <f t="shared" si="48"/>
        <v>0</v>
      </c>
      <c r="CK63" s="38">
        <f t="shared" si="48"/>
        <v>1.04</v>
      </c>
      <c r="CL63" s="38">
        <f t="shared" si="48"/>
        <v>0.16</v>
      </c>
      <c r="CM63" s="38">
        <f t="shared" si="48"/>
        <v>1.2</v>
      </c>
      <c r="CN63" s="38">
        <f t="shared" si="48"/>
        <v>33.840000000000003</v>
      </c>
      <c r="CO63" s="38">
        <f t="shared" si="48"/>
        <v>4</v>
      </c>
      <c r="CP63" s="38">
        <f t="shared" si="48"/>
        <v>0.24</v>
      </c>
      <c r="CQ63" s="38">
        <f t="shared" si="48"/>
        <v>0</v>
      </c>
      <c r="CR63" s="38">
        <f t="shared" si="48"/>
        <v>0</v>
      </c>
      <c r="CS63" s="38">
        <f t="shared" si="48"/>
        <v>0</v>
      </c>
      <c r="CT63" s="38">
        <f t="shared" si="48"/>
        <v>0</v>
      </c>
      <c r="CU63" s="38">
        <f t="shared" ref="CU63:DZ63" si="49">ROUND(CU8*2*$A$55,2)</f>
        <v>0</v>
      </c>
      <c r="CV63" s="38">
        <f t="shared" si="49"/>
        <v>0</v>
      </c>
      <c r="CW63" s="38">
        <f t="shared" si="49"/>
        <v>0</v>
      </c>
      <c r="CX63" s="38">
        <f t="shared" si="49"/>
        <v>0</v>
      </c>
      <c r="CY63" s="38">
        <f t="shared" si="49"/>
        <v>0</v>
      </c>
      <c r="CZ63" s="38">
        <f t="shared" si="49"/>
        <v>0</v>
      </c>
      <c r="DA63" s="38">
        <f t="shared" si="49"/>
        <v>0</v>
      </c>
      <c r="DB63" s="38">
        <f t="shared" si="49"/>
        <v>0</v>
      </c>
      <c r="DC63" s="38">
        <f t="shared" si="49"/>
        <v>0</v>
      </c>
      <c r="DD63" s="38">
        <f t="shared" si="49"/>
        <v>0</v>
      </c>
      <c r="DE63" s="38">
        <f t="shared" si="49"/>
        <v>0</v>
      </c>
      <c r="DF63" s="38">
        <f t="shared" si="49"/>
        <v>1.92</v>
      </c>
      <c r="DG63" s="38">
        <f t="shared" si="49"/>
        <v>0</v>
      </c>
      <c r="DH63" s="38">
        <f t="shared" si="49"/>
        <v>0</v>
      </c>
      <c r="DI63" s="38">
        <f t="shared" si="49"/>
        <v>0.24</v>
      </c>
      <c r="DJ63" s="38">
        <f t="shared" si="49"/>
        <v>0</v>
      </c>
      <c r="DK63" s="38">
        <f t="shared" si="49"/>
        <v>0</v>
      </c>
      <c r="DL63" s="38">
        <f t="shared" si="49"/>
        <v>0.08</v>
      </c>
      <c r="DM63" s="38">
        <f t="shared" si="49"/>
        <v>0.08</v>
      </c>
      <c r="DN63" s="38">
        <f t="shared" si="49"/>
        <v>0</v>
      </c>
      <c r="DO63" s="38">
        <f t="shared" si="49"/>
        <v>0</v>
      </c>
      <c r="DP63" s="38">
        <f t="shared" si="49"/>
        <v>0</v>
      </c>
      <c r="DQ63" s="38">
        <f t="shared" si="49"/>
        <v>0</v>
      </c>
      <c r="DR63" s="38">
        <f t="shared" si="49"/>
        <v>0</v>
      </c>
      <c r="DS63" s="38">
        <f t="shared" si="49"/>
        <v>0</v>
      </c>
      <c r="DT63" s="38">
        <f t="shared" si="49"/>
        <v>0</v>
      </c>
      <c r="DU63" s="38">
        <f t="shared" si="49"/>
        <v>0</v>
      </c>
      <c r="DV63" s="38">
        <f t="shared" si="49"/>
        <v>0</v>
      </c>
      <c r="DW63" s="38">
        <f t="shared" si="49"/>
        <v>0</v>
      </c>
      <c r="DX63" s="38">
        <f t="shared" si="49"/>
        <v>0</v>
      </c>
      <c r="DY63" s="38">
        <f t="shared" si="49"/>
        <v>0</v>
      </c>
      <c r="DZ63" s="38">
        <f t="shared" si="49"/>
        <v>0</v>
      </c>
      <c r="EA63" s="38">
        <f t="shared" ref="EA63:FF63" si="50">ROUND(EA8*2*$A$55,2)</f>
        <v>0</v>
      </c>
      <c r="EB63" s="38">
        <f t="shared" si="50"/>
        <v>0</v>
      </c>
      <c r="EC63" s="38">
        <f t="shared" si="50"/>
        <v>0</v>
      </c>
      <c r="ED63" s="38">
        <f t="shared" si="50"/>
        <v>0</v>
      </c>
      <c r="EE63" s="38">
        <f t="shared" si="50"/>
        <v>0</v>
      </c>
      <c r="EF63" s="38">
        <f t="shared" si="50"/>
        <v>0</v>
      </c>
      <c r="EG63" s="38">
        <f t="shared" si="50"/>
        <v>0</v>
      </c>
      <c r="EH63" s="38">
        <f t="shared" si="50"/>
        <v>0</v>
      </c>
      <c r="EI63" s="38">
        <f t="shared" si="50"/>
        <v>0</v>
      </c>
      <c r="EJ63" s="38">
        <f t="shared" si="50"/>
        <v>0.08</v>
      </c>
      <c r="EK63" s="38">
        <f t="shared" si="50"/>
        <v>0</v>
      </c>
      <c r="EL63" s="38">
        <f t="shared" si="50"/>
        <v>0</v>
      </c>
      <c r="EM63" s="38">
        <f t="shared" si="50"/>
        <v>0</v>
      </c>
      <c r="EN63" s="38">
        <f t="shared" si="50"/>
        <v>0</v>
      </c>
      <c r="EO63" s="38">
        <f t="shared" si="50"/>
        <v>0</v>
      </c>
      <c r="EP63" s="38">
        <f t="shared" si="50"/>
        <v>0</v>
      </c>
      <c r="EQ63" s="38">
        <f t="shared" si="50"/>
        <v>0</v>
      </c>
      <c r="ER63" s="38">
        <f t="shared" si="50"/>
        <v>0</v>
      </c>
      <c r="ES63" s="38">
        <f t="shared" si="50"/>
        <v>0.88</v>
      </c>
      <c r="ET63" s="38">
        <f t="shared" si="50"/>
        <v>0</v>
      </c>
      <c r="EU63" s="38">
        <f t="shared" si="50"/>
        <v>0</v>
      </c>
      <c r="EV63" s="38">
        <f t="shared" si="50"/>
        <v>0</v>
      </c>
      <c r="EW63" s="38">
        <f t="shared" si="50"/>
        <v>0</v>
      </c>
      <c r="EX63" s="38">
        <f t="shared" si="50"/>
        <v>0</v>
      </c>
      <c r="EY63" s="38">
        <f t="shared" si="50"/>
        <v>0</v>
      </c>
      <c r="EZ63" s="38">
        <f t="shared" si="50"/>
        <v>0</v>
      </c>
      <c r="FA63" s="38">
        <f t="shared" si="50"/>
        <v>0</v>
      </c>
      <c r="FB63" s="38">
        <f t="shared" si="50"/>
        <v>0</v>
      </c>
      <c r="FC63" s="38">
        <f t="shared" si="50"/>
        <v>0.72</v>
      </c>
      <c r="FD63" s="38">
        <f t="shared" si="50"/>
        <v>0</v>
      </c>
      <c r="FE63" s="38">
        <f t="shared" si="50"/>
        <v>0</v>
      </c>
      <c r="FF63" s="38">
        <f t="shared" si="50"/>
        <v>0</v>
      </c>
      <c r="FG63" s="38">
        <f t="shared" ref="FG63:FX63" si="51">ROUND(FG8*2*$A$55,2)</f>
        <v>0</v>
      </c>
      <c r="FH63" s="38">
        <f t="shared" si="51"/>
        <v>0</v>
      </c>
      <c r="FI63" s="38">
        <f t="shared" si="51"/>
        <v>0</v>
      </c>
      <c r="FJ63" s="38">
        <f t="shared" si="51"/>
        <v>0</v>
      </c>
      <c r="FK63" s="38">
        <f t="shared" si="51"/>
        <v>0</v>
      </c>
      <c r="FL63" s="38">
        <f t="shared" si="51"/>
        <v>0</v>
      </c>
      <c r="FM63" s="38">
        <f t="shared" si="51"/>
        <v>0</v>
      </c>
      <c r="FN63" s="38">
        <f t="shared" si="51"/>
        <v>1.36</v>
      </c>
      <c r="FO63" s="38">
        <f t="shared" si="51"/>
        <v>0</v>
      </c>
      <c r="FP63" s="38">
        <f t="shared" si="51"/>
        <v>0</v>
      </c>
      <c r="FQ63" s="38">
        <f t="shared" si="51"/>
        <v>0</v>
      </c>
      <c r="FR63" s="38">
        <f t="shared" si="51"/>
        <v>0</v>
      </c>
      <c r="FS63" s="38">
        <f t="shared" si="51"/>
        <v>0</v>
      </c>
      <c r="FT63" s="38">
        <f t="shared" si="51"/>
        <v>0</v>
      </c>
      <c r="FU63" s="38">
        <f t="shared" si="51"/>
        <v>0</v>
      </c>
      <c r="FV63" s="38">
        <f t="shared" si="51"/>
        <v>0</v>
      </c>
      <c r="FW63" s="38">
        <f t="shared" si="51"/>
        <v>0</v>
      </c>
      <c r="FX63" s="38">
        <f t="shared" si="51"/>
        <v>0</v>
      </c>
      <c r="FY63" s="2"/>
      <c r="FZ63" s="2">
        <f>SUM(C63:FX63)</f>
        <v>170.00000000000006</v>
      </c>
      <c r="GA63" s="15"/>
      <c r="GB63" s="14"/>
      <c r="GC63" s="14"/>
      <c r="GD63" s="14"/>
      <c r="GE63" s="14"/>
      <c r="GF63" s="2"/>
      <c r="GG63" s="2"/>
      <c r="GH63" s="12"/>
      <c r="GI63" s="12"/>
      <c r="GJ63" s="12"/>
      <c r="GK63" s="12"/>
      <c r="GL63" s="12"/>
      <c r="GM63" s="12"/>
      <c r="GN63" s="17"/>
      <c r="GO63" s="17"/>
    </row>
    <row r="64" spans="1:256" x14ac:dyDescent="0.35">
      <c r="A64" s="3" t="s">
        <v>480</v>
      </c>
      <c r="B64" s="2" t="s">
        <v>704</v>
      </c>
      <c r="C64" s="15">
        <f t="shared" ref="C64:AH64" si="52">C31</f>
        <v>0</v>
      </c>
      <c r="D64" s="15">
        <f t="shared" si="52"/>
        <v>4707.3</v>
      </c>
      <c r="E64" s="15">
        <f t="shared" si="52"/>
        <v>815.8</v>
      </c>
      <c r="F64" s="15">
        <f t="shared" si="52"/>
        <v>875.8</v>
      </c>
      <c r="G64" s="15">
        <f t="shared" si="52"/>
        <v>0</v>
      </c>
      <c r="H64" s="15">
        <f t="shared" si="52"/>
        <v>0</v>
      </c>
      <c r="I64" s="15">
        <f t="shared" si="52"/>
        <v>969.1</v>
      </c>
      <c r="J64" s="15">
        <f t="shared" si="52"/>
        <v>0</v>
      </c>
      <c r="K64" s="15">
        <f t="shared" si="52"/>
        <v>0</v>
      </c>
      <c r="L64" s="15">
        <f t="shared" si="52"/>
        <v>0</v>
      </c>
      <c r="M64" s="15">
        <f t="shared" si="52"/>
        <v>0</v>
      </c>
      <c r="N64" s="15">
        <f t="shared" si="52"/>
        <v>0</v>
      </c>
      <c r="O64" s="15">
        <f t="shared" si="52"/>
        <v>0</v>
      </c>
      <c r="P64" s="15">
        <f t="shared" si="52"/>
        <v>0</v>
      </c>
      <c r="Q64" s="15">
        <f t="shared" si="52"/>
        <v>1060.3</v>
      </c>
      <c r="R64" s="15">
        <f t="shared" si="52"/>
        <v>0</v>
      </c>
      <c r="S64" s="15">
        <f t="shared" si="52"/>
        <v>0</v>
      </c>
      <c r="T64" s="15">
        <f t="shared" si="52"/>
        <v>0</v>
      </c>
      <c r="U64" s="15">
        <f t="shared" si="52"/>
        <v>0</v>
      </c>
      <c r="V64" s="15">
        <f t="shared" si="52"/>
        <v>0</v>
      </c>
      <c r="W64" s="15">
        <f t="shared" si="52"/>
        <v>0</v>
      </c>
      <c r="X64" s="15">
        <f t="shared" si="52"/>
        <v>0</v>
      </c>
      <c r="Y64" s="15">
        <f t="shared" si="52"/>
        <v>0</v>
      </c>
      <c r="Z64" s="15">
        <f t="shared" si="52"/>
        <v>0</v>
      </c>
      <c r="AA64" s="15">
        <f t="shared" si="52"/>
        <v>0</v>
      </c>
      <c r="AB64" s="15">
        <f t="shared" si="52"/>
        <v>0</v>
      </c>
      <c r="AC64" s="15">
        <f t="shared" si="52"/>
        <v>0</v>
      </c>
      <c r="AD64" s="15">
        <f t="shared" si="52"/>
        <v>151</v>
      </c>
      <c r="AE64" s="15">
        <f t="shared" si="52"/>
        <v>0</v>
      </c>
      <c r="AF64" s="15">
        <f t="shared" si="52"/>
        <v>0</v>
      </c>
      <c r="AG64" s="15">
        <f t="shared" si="52"/>
        <v>0</v>
      </c>
      <c r="AH64" s="15">
        <f t="shared" si="52"/>
        <v>0</v>
      </c>
      <c r="AI64" s="15">
        <f t="shared" ref="AI64:BN64" si="53">AI31</f>
        <v>0</v>
      </c>
      <c r="AJ64" s="15">
        <f t="shared" si="53"/>
        <v>0</v>
      </c>
      <c r="AK64" s="15">
        <f t="shared" si="53"/>
        <v>0</v>
      </c>
      <c r="AL64" s="15">
        <f t="shared" si="53"/>
        <v>0</v>
      </c>
      <c r="AM64" s="15">
        <f t="shared" si="53"/>
        <v>0</v>
      </c>
      <c r="AN64" s="15">
        <f t="shared" si="53"/>
        <v>0</v>
      </c>
      <c r="AO64" s="15">
        <f t="shared" si="53"/>
        <v>0</v>
      </c>
      <c r="AP64" s="15">
        <f t="shared" si="53"/>
        <v>0</v>
      </c>
      <c r="AQ64" s="15">
        <f t="shared" si="53"/>
        <v>0</v>
      </c>
      <c r="AR64" s="15">
        <f t="shared" si="53"/>
        <v>2205</v>
      </c>
      <c r="AS64" s="15">
        <f t="shared" si="53"/>
        <v>307.60000000000002</v>
      </c>
      <c r="AT64" s="15">
        <f t="shared" si="53"/>
        <v>0</v>
      </c>
      <c r="AU64" s="15">
        <f t="shared" si="53"/>
        <v>0</v>
      </c>
      <c r="AV64" s="15">
        <f t="shared" si="53"/>
        <v>0</v>
      </c>
      <c r="AW64" s="15">
        <f t="shared" si="53"/>
        <v>0</v>
      </c>
      <c r="AX64" s="15">
        <f t="shared" si="53"/>
        <v>0</v>
      </c>
      <c r="AY64" s="15">
        <f t="shared" si="53"/>
        <v>0</v>
      </c>
      <c r="AZ64" s="15">
        <f t="shared" si="53"/>
        <v>0</v>
      </c>
      <c r="BA64" s="15">
        <f t="shared" si="53"/>
        <v>0</v>
      </c>
      <c r="BB64" s="15">
        <f t="shared" si="53"/>
        <v>0</v>
      </c>
      <c r="BC64" s="15">
        <f t="shared" si="53"/>
        <v>3884.1</v>
      </c>
      <c r="BD64" s="15">
        <f t="shared" si="53"/>
        <v>0</v>
      </c>
      <c r="BE64" s="15">
        <f t="shared" si="53"/>
        <v>0</v>
      </c>
      <c r="BF64" s="15">
        <f t="shared" si="53"/>
        <v>0</v>
      </c>
      <c r="BG64" s="15">
        <f t="shared" si="53"/>
        <v>0</v>
      </c>
      <c r="BH64" s="15">
        <f t="shared" si="53"/>
        <v>0</v>
      </c>
      <c r="BI64" s="15">
        <f t="shared" si="53"/>
        <v>0</v>
      </c>
      <c r="BJ64" s="15">
        <f t="shared" si="53"/>
        <v>0</v>
      </c>
      <c r="BK64" s="15">
        <f t="shared" si="53"/>
        <v>0</v>
      </c>
      <c r="BL64" s="15">
        <f t="shared" si="53"/>
        <v>0</v>
      </c>
      <c r="BM64" s="15">
        <f t="shared" si="53"/>
        <v>0</v>
      </c>
      <c r="BN64" s="15">
        <f t="shared" si="53"/>
        <v>0</v>
      </c>
      <c r="BO64" s="15">
        <f t="shared" ref="BO64:CT64" si="54">BO31</f>
        <v>0</v>
      </c>
      <c r="BP64" s="15">
        <f t="shared" si="54"/>
        <v>0</v>
      </c>
      <c r="BQ64" s="15">
        <f t="shared" si="54"/>
        <v>275.60000000000002</v>
      </c>
      <c r="BR64" s="15">
        <f t="shared" si="54"/>
        <v>0</v>
      </c>
      <c r="BS64" s="15">
        <f t="shared" si="54"/>
        <v>0</v>
      </c>
      <c r="BT64" s="15">
        <f t="shared" si="54"/>
        <v>0</v>
      </c>
      <c r="BU64" s="15">
        <f t="shared" si="54"/>
        <v>0</v>
      </c>
      <c r="BV64" s="15">
        <f t="shared" si="54"/>
        <v>0</v>
      </c>
      <c r="BW64" s="15">
        <f t="shared" si="54"/>
        <v>0</v>
      </c>
      <c r="BX64" s="15">
        <f t="shared" si="54"/>
        <v>0</v>
      </c>
      <c r="BY64" s="15">
        <f t="shared" si="54"/>
        <v>0</v>
      </c>
      <c r="BZ64" s="15">
        <f t="shared" si="54"/>
        <v>0</v>
      </c>
      <c r="CA64" s="15">
        <f t="shared" si="54"/>
        <v>0</v>
      </c>
      <c r="CB64" s="15">
        <f t="shared" si="54"/>
        <v>825.8</v>
      </c>
      <c r="CC64" s="15">
        <f t="shared" si="54"/>
        <v>0</v>
      </c>
      <c r="CD64" s="15">
        <f t="shared" si="54"/>
        <v>0</v>
      </c>
      <c r="CE64" s="15">
        <f t="shared" si="54"/>
        <v>0</v>
      </c>
      <c r="CF64" s="15">
        <f t="shared" si="54"/>
        <v>0</v>
      </c>
      <c r="CG64" s="15">
        <f t="shared" si="54"/>
        <v>0</v>
      </c>
      <c r="CH64" s="15">
        <f t="shared" si="54"/>
        <v>0</v>
      </c>
      <c r="CI64" s="15">
        <f t="shared" si="54"/>
        <v>0</v>
      </c>
      <c r="CJ64" s="15">
        <f t="shared" si="54"/>
        <v>0</v>
      </c>
      <c r="CK64" s="15">
        <f t="shared" si="54"/>
        <v>581</v>
      </c>
      <c r="CL64" s="15">
        <f t="shared" si="54"/>
        <v>0</v>
      </c>
      <c r="CM64" s="15">
        <f t="shared" si="54"/>
        <v>0</v>
      </c>
      <c r="CN64" s="15">
        <f t="shared" si="54"/>
        <v>3313.3</v>
      </c>
      <c r="CO64" s="15">
        <f t="shared" si="54"/>
        <v>0</v>
      </c>
      <c r="CP64" s="15">
        <f t="shared" si="54"/>
        <v>0</v>
      </c>
      <c r="CQ64" s="15">
        <f t="shared" si="54"/>
        <v>0</v>
      </c>
      <c r="CR64" s="15">
        <f t="shared" si="54"/>
        <v>0</v>
      </c>
      <c r="CS64" s="15">
        <f t="shared" si="54"/>
        <v>0</v>
      </c>
      <c r="CT64" s="15">
        <f t="shared" si="54"/>
        <v>0</v>
      </c>
      <c r="CU64" s="15">
        <f t="shared" ref="CU64:DZ64" si="55">CU31</f>
        <v>0</v>
      </c>
      <c r="CV64" s="15">
        <f t="shared" si="55"/>
        <v>0</v>
      </c>
      <c r="CW64" s="15">
        <f t="shared" si="55"/>
        <v>0</v>
      </c>
      <c r="CX64" s="15">
        <f t="shared" si="55"/>
        <v>0</v>
      </c>
      <c r="CY64" s="15">
        <f t="shared" si="55"/>
        <v>0</v>
      </c>
      <c r="CZ64" s="15">
        <f t="shared" si="55"/>
        <v>0</v>
      </c>
      <c r="DA64" s="15">
        <f t="shared" si="55"/>
        <v>0</v>
      </c>
      <c r="DB64" s="15">
        <f t="shared" si="55"/>
        <v>0</v>
      </c>
      <c r="DC64" s="15">
        <f t="shared" si="55"/>
        <v>0</v>
      </c>
      <c r="DD64" s="15">
        <f t="shared" si="55"/>
        <v>0</v>
      </c>
      <c r="DE64" s="15">
        <f t="shared" si="55"/>
        <v>0</v>
      </c>
      <c r="DF64" s="15">
        <f t="shared" si="55"/>
        <v>1275.3</v>
      </c>
      <c r="DG64" s="15">
        <f t="shared" si="55"/>
        <v>0</v>
      </c>
      <c r="DH64" s="15">
        <f t="shared" si="55"/>
        <v>0</v>
      </c>
      <c r="DI64" s="15">
        <f t="shared" si="55"/>
        <v>55</v>
      </c>
      <c r="DJ64" s="15">
        <f t="shared" si="55"/>
        <v>0</v>
      </c>
      <c r="DK64" s="15">
        <f t="shared" si="55"/>
        <v>0</v>
      </c>
      <c r="DL64" s="15">
        <f t="shared" si="55"/>
        <v>0</v>
      </c>
      <c r="DM64" s="15">
        <f t="shared" si="55"/>
        <v>0</v>
      </c>
      <c r="DN64" s="15">
        <f t="shared" si="55"/>
        <v>0</v>
      </c>
      <c r="DO64" s="15">
        <f t="shared" si="55"/>
        <v>0</v>
      </c>
      <c r="DP64" s="15">
        <f t="shared" si="55"/>
        <v>0</v>
      </c>
      <c r="DQ64" s="15">
        <f t="shared" si="55"/>
        <v>0</v>
      </c>
      <c r="DR64" s="15">
        <f t="shared" si="55"/>
        <v>0</v>
      </c>
      <c r="DS64" s="15">
        <f t="shared" si="55"/>
        <v>0</v>
      </c>
      <c r="DT64" s="15">
        <f t="shared" si="55"/>
        <v>0</v>
      </c>
      <c r="DU64" s="15">
        <f t="shared" si="55"/>
        <v>0</v>
      </c>
      <c r="DV64" s="15">
        <f t="shared" si="55"/>
        <v>0</v>
      </c>
      <c r="DW64" s="15">
        <f t="shared" si="55"/>
        <v>0</v>
      </c>
      <c r="DX64" s="15">
        <f t="shared" si="55"/>
        <v>0</v>
      </c>
      <c r="DY64" s="15">
        <f t="shared" si="55"/>
        <v>0</v>
      </c>
      <c r="DZ64" s="15">
        <f t="shared" si="55"/>
        <v>0</v>
      </c>
      <c r="EA64" s="15">
        <f t="shared" ref="EA64:FF64" si="56">EA31</f>
        <v>0</v>
      </c>
      <c r="EB64" s="15">
        <f t="shared" si="56"/>
        <v>0</v>
      </c>
      <c r="EC64" s="15">
        <f t="shared" si="56"/>
        <v>0</v>
      </c>
      <c r="ED64" s="15">
        <f t="shared" si="56"/>
        <v>0</v>
      </c>
      <c r="EE64" s="15">
        <f t="shared" si="56"/>
        <v>0</v>
      </c>
      <c r="EF64" s="15">
        <f t="shared" si="56"/>
        <v>0</v>
      </c>
      <c r="EG64" s="15">
        <f t="shared" si="56"/>
        <v>0</v>
      </c>
      <c r="EH64" s="15">
        <f t="shared" si="56"/>
        <v>0</v>
      </c>
      <c r="EI64" s="15">
        <f t="shared" si="56"/>
        <v>0</v>
      </c>
      <c r="EJ64" s="15">
        <f t="shared" si="56"/>
        <v>0</v>
      </c>
      <c r="EK64" s="15">
        <f t="shared" si="56"/>
        <v>0</v>
      </c>
      <c r="EL64" s="15">
        <f t="shared" si="56"/>
        <v>0</v>
      </c>
      <c r="EM64" s="15">
        <f t="shared" si="56"/>
        <v>0</v>
      </c>
      <c r="EN64" s="15">
        <f t="shared" si="56"/>
        <v>0</v>
      </c>
      <c r="EO64" s="15">
        <f t="shared" si="56"/>
        <v>0</v>
      </c>
      <c r="EP64" s="15">
        <f t="shared" si="56"/>
        <v>0</v>
      </c>
      <c r="EQ64" s="15">
        <f t="shared" si="56"/>
        <v>128</v>
      </c>
      <c r="ER64" s="15">
        <f t="shared" si="56"/>
        <v>0</v>
      </c>
      <c r="ES64" s="15">
        <f t="shared" si="56"/>
        <v>0</v>
      </c>
      <c r="ET64" s="15">
        <f t="shared" si="56"/>
        <v>0</v>
      </c>
      <c r="EU64" s="15">
        <f t="shared" si="56"/>
        <v>0</v>
      </c>
      <c r="EV64" s="15">
        <f t="shared" si="56"/>
        <v>0</v>
      </c>
      <c r="EW64" s="15">
        <f t="shared" si="56"/>
        <v>0</v>
      </c>
      <c r="EX64" s="15">
        <f t="shared" si="56"/>
        <v>0</v>
      </c>
      <c r="EY64" s="15">
        <f t="shared" si="56"/>
        <v>0</v>
      </c>
      <c r="EZ64" s="15">
        <f t="shared" si="56"/>
        <v>0</v>
      </c>
      <c r="FA64" s="15">
        <f t="shared" si="56"/>
        <v>0</v>
      </c>
      <c r="FB64" s="15">
        <f t="shared" si="56"/>
        <v>0</v>
      </c>
      <c r="FC64" s="15">
        <f t="shared" si="56"/>
        <v>0</v>
      </c>
      <c r="FD64" s="15">
        <f t="shared" si="56"/>
        <v>0</v>
      </c>
      <c r="FE64" s="15">
        <f t="shared" si="56"/>
        <v>0</v>
      </c>
      <c r="FF64" s="15">
        <f t="shared" si="56"/>
        <v>0</v>
      </c>
      <c r="FG64" s="15">
        <f t="shared" ref="FG64:FX64" si="57">FG31</f>
        <v>0</v>
      </c>
      <c r="FH64" s="15">
        <f t="shared" si="57"/>
        <v>0</v>
      </c>
      <c r="FI64" s="15">
        <f t="shared" si="57"/>
        <v>0</v>
      </c>
      <c r="FJ64" s="15">
        <f t="shared" si="57"/>
        <v>0</v>
      </c>
      <c r="FK64" s="15">
        <f t="shared" si="57"/>
        <v>0</v>
      </c>
      <c r="FL64" s="15">
        <f t="shared" si="57"/>
        <v>0</v>
      </c>
      <c r="FM64" s="15">
        <f t="shared" si="57"/>
        <v>0</v>
      </c>
      <c r="FN64" s="15">
        <f t="shared" si="57"/>
        <v>0</v>
      </c>
      <c r="FO64" s="15">
        <f t="shared" si="57"/>
        <v>0</v>
      </c>
      <c r="FP64" s="15">
        <f t="shared" si="57"/>
        <v>0</v>
      </c>
      <c r="FQ64" s="15">
        <f t="shared" si="57"/>
        <v>0</v>
      </c>
      <c r="FR64" s="15">
        <f t="shared" si="57"/>
        <v>0</v>
      </c>
      <c r="FS64" s="15">
        <f t="shared" si="57"/>
        <v>0</v>
      </c>
      <c r="FT64" s="15">
        <f t="shared" si="57"/>
        <v>0</v>
      </c>
      <c r="FU64" s="15">
        <f t="shared" si="57"/>
        <v>0</v>
      </c>
      <c r="FV64" s="15">
        <f t="shared" si="57"/>
        <v>0</v>
      </c>
      <c r="FW64" s="15">
        <f t="shared" si="57"/>
        <v>0</v>
      </c>
      <c r="FX64" s="15">
        <f t="shared" si="57"/>
        <v>0</v>
      </c>
      <c r="FY64" s="15"/>
      <c r="FZ64" s="15">
        <f>SUM(C64:FY64)</f>
        <v>21430</v>
      </c>
      <c r="GA64" s="14"/>
      <c r="GB64" s="14"/>
      <c r="GC64" s="14"/>
      <c r="GD64" s="14"/>
      <c r="GE64" s="14"/>
      <c r="GF64" s="14"/>
      <c r="GG64" s="2"/>
      <c r="GH64" s="12"/>
      <c r="GI64" s="12"/>
      <c r="GJ64" s="12"/>
      <c r="GK64" s="12"/>
      <c r="GL64" s="12"/>
      <c r="GM64" s="12"/>
      <c r="GN64" s="17"/>
      <c r="GO64" s="17"/>
    </row>
    <row r="65" spans="1:198" x14ac:dyDescent="0.35">
      <c r="A65" s="3" t="s">
        <v>481</v>
      </c>
      <c r="B65" s="2" t="s">
        <v>1058</v>
      </c>
      <c r="C65" s="15">
        <f t="shared" ref="C65:AH65" si="58">ROUND(C28*2*$A$55,2)</f>
        <v>0</v>
      </c>
      <c r="D65" s="15">
        <f t="shared" si="58"/>
        <v>0</v>
      </c>
      <c r="E65" s="15">
        <f t="shared" si="58"/>
        <v>0</v>
      </c>
      <c r="F65" s="15">
        <f t="shared" si="58"/>
        <v>0</v>
      </c>
      <c r="G65" s="15">
        <f t="shared" si="58"/>
        <v>0</v>
      </c>
      <c r="H65" s="15">
        <f t="shared" si="58"/>
        <v>0</v>
      </c>
      <c r="I65" s="15">
        <f t="shared" si="58"/>
        <v>0</v>
      </c>
      <c r="J65" s="15">
        <f t="shared" si="58"/>
        <v>0</v>
      </c>
      <c r="K65" s="15">
        <f t="shared" si="58"/>
        <v>0</v>
      </c>
      <c r="L65" s="15">
        <f t="shared" si="58"/>
        <v>0</v>
      </c>
      <c r="M65" s="15">
        <f t="shared" si="58"/>
        <v>0</v>
      </c>
      <c r="N65" s="15">
        <f t="shared" si="58"/>
        <v>0</v>
      </c>
      <c r="O65" s="15">
        <f t="shared" si="58"/>
        <v>0</v>
      </c>
      <c r="P65" s="15">
        <f t="shared" si="58"/>
        <v>0</v>
      </c>
      <c r="Q65" s="15">
        <f t="shared" si="58"/>
        <v>0</v>
      </c>
      <c r="R65" s="15">
        <f t="shared" si="58"/>
        <v>0</v>
      </c>
      <c r="S65" s="15">
        <f t="shared" si="58"/>
        <v>0</v>
      </c>
      <c r="T65" s="15">
        <f t="shared" si="58"/>
        <v>0</v>
      </c>
      <c r="U65" s="15">
        <f t="shared" si="58"/>
        <v>0</v>
      </c>
      <c r="V65" s="15">
        <f t="shared" si="58"/>
        <v>0</v>
      </c>
      <c r="W65" s="15">
        <f t="shared" si="58"/>
        <v>0</v>
      </c>
      <c r="X65" s="15">
        <f t="shared" si="58"/>
        <v>0</v>
      </c>
      <c r="Y65" s="15">
        <f t="shared" si="58"/>
        <v>0</v>
      </c>
      <c r="Z65" s="15">
        <f t="shared" si="58"/>
        <v>0</v>
      </c>
      <c r="AA65" s="15">
        <f t="shared" si="58"/>
        <v>0</v>
      </c>
      <c r="AB65" s="15">
        <f t="shared" si="58"/>
        <v>0</v>
      </c>
      <c r="AC65" s="15">
        <f t="shared" si="58"/>
        <v>0</v>
      </c>
      <c r="AD65" s="15">
        <f t="shared" si="58"/>
        <v>0</v>
      </c>
      <c r="AE65" s="15">
        <f t="shared" si="58"/>
        <v>0</v>
      </c>
      <c r="AF65" s="15">
        <f t="shared" si="58"/>
        <v>0</v>
      </c>
      <c r="AG65" s="15">
        <f t="shared" si="58"/>
        <v>0</v>
      </c>
      <c r="AH65" s="15">
        <f t="shared" si="58"/>
        <v>0</v>
      </c>
      <c r="AI65" s="15">
        <f t="shared" ref="AI65:BN65" si="59">ROUND(AI28*2*$A$55,2)</f>
        <v>0</v>
      </c>
      <c r="AJ65" s="15">
        <f t="shared" si="59"/>
        <v>0</v>
      </c>
      <c r="AK65" s="15">
        <f t="shared" si="59"/>
        <v>0</v>
      </c>
      <c r="AL65" s="15">
        <f t="shared" si="59"/>
        <v>0</v>
      </c>
      <c r="AM65" s="15">
        <f t="shared" si="59"/>
        <v>0</v>
      </c>
      <c r="AN65" s="15">
        <f t="shared" si="59"/>
        <v>0</v>
      </c>
      <c r="AO65" s="15">
        <f t="shared" si="59"/>
        <v>0</v>
      </c>
      <c r="AP65" s="15">
        <f t="shared" si="59"/>
        <v>0</v>
      </c>
      <c r="AQ65" s="15">
        <f t="shared" si="59"/>
        <v>0</v>
      </c>
      <c r="AR65" s="15">
        <f t="shared" si="59"/>
        <v>0</v>
      </c>
      <c r="AS65" s="15">
        <f t="shared" si="59"/>
        <v>0</v>
      </c>
      <c r="AT65" s="15">
        <f t="shared" si="59"/>
        <v>0</v>
      </c>
      <c r="AU65" s="15">
        <f t="shared" si="59"/>
        <v>0</v>
      </c>
      <c r="AV65" s="15">
        <f t="shared" si="59"/>
        <v>0</v>
      </c>
      <c r="AW65" s="15">
        <f t="shared" si="59"/>
        <v>0</v>
      </c>
      <c r="AX65" s="15">
        <f t="shared" si="59"/>
        <v>0</v>
      </c>
      <c r="AY65" s="15">
        <f t="shared" si="59"/>
        <v>0</v>
      </c>
      <c r="AZ65" s="15">
        <f t="shared" si="59"/>
        <v>0</v>
      </c>
      <c r="BA65" s="15">
        <f t="shared" si="59"/>
        <v>0</v>
      </c>
      <c r="BB65" s="15">
        <f t="shared" si="59"/>
        <v>0</v>
      </c>
      <c r="BC65" s="15">
        <f t="shared" si="59"/>
        <v>0</v>
      </c>
      <c r="BD65" s="15">
        <f t="shared" si="59"/>
        <v>0</v>
      </c>
      <c r="BE65" s="15">
        <f t="shared" si="59"/>
        <v>0</v>
      </c>
      <c r="BF65" s="15">
        <f t="shared" si="59"/>
        <v>0</v>
      </c>
      <c r="BG65" s="15">
        <f t="shared" si="59"/>
        <v>0</v>
      </c>
      <c r="BH65" s="15">
        <f t="shared" si="59"/>
        <v>0</v>
      </c>
      <c r="BI65" s="15">
        <f t="shared" si="59"/>
        <v>0</v>
      </c>
      <c r="BJ65" s="15">
        <f t="shared" si="59"/>
        <v>0</v>
      </c>
      <c r="BK65" s="15">
        <f t="shared" si="59"/>
        <v>0</v>
      </c>
      <c r="BL65" s="15">
        <f t="shared" si="59"/>
        <v>0</v>
      </c>
      <c r="BM65" s="15">
        <f t="shared" si="59"/>
        <v>0</v>
      </c>
      <c r="BN65" s="15">
        <f t="shared" si="59"/>
        <v>0</v>
      </c>
      <c r="BO65" s="15">
        <f t="shared" ref="BO65:CT65" si="60">ROUND(BO28*2*$A$55,2)</f>
        <v>0</v>
      </c>
      <c r="BP65" s="15">
        <f t="shared" si="60"/>
        <v>0</v>
      </c>
      <c r="BQ65" s="15">
        <f t="shared" si="60"/>
        <v>0</v>
      </c>
      <c r="BR65" s="15">
        <f t="shared" si="60"/>
        <v>0</v>
      </c>
      <c r="BS65" s="15">
        <f t="shared" si="60"/>
        <v>0</v>
      </c>
      <c r="BT65" s="15">
        <f t="shared" si="60"/>
        <v>0</v>
      </c>
      <c r="BU65" s="15">
        <f t="shared" si="60"/>
        <v>0</v>
      </c>
      <c r="BV65" s="15">
        <f t="shared" si="60"/>
        <v>0</v>
      </c>
      <c r="BW65" s="15">
        <f t="shared" si="60"/>
        <v>0</v>
      </c>
      <c r="BX65" s="15">
        <f t="shared" si="60"/>
        <v>0</v>
      </c>
      <c r="BY65" s="15">
        <f t="shared" si="60"/>
        <v>0</v>
      </c>
      <c r="BZ65" s="15">
        <f t="shared" si="60"/>
        <v>0</v>
      </c>
      <c r="CA65" s="15">
        <f t="shared" si="60"/>
        <v>0</v>
      </c>
      <c r="CB65" s="15">
        <f t="shared" si="60"/>
        <v>0</v>
      </c>
      <c r="CC65" s="15">
        <f t="shared" si="60"/>
        <v>0</v>
      </c>
      <c r="CD65" s="15">
        <f t="shared" si="60"/>
        <v>0</v>
      </c>
      <c r="CE65" s="15">
        <f t="shared" si="60"/>
        <v>0</v>
      </c>
      <c r="CF65" s="15">
        <f t="shared" si="60"/>
        <v>0</v>
      </c>
      <c r="CG65" s="15">
        <f t="shared" si="60"/>
        <v>0</v>
      </c>
      <c r="CH65" s="15">
        <f t="shared" si="60"/>
        <v>0</v>
      </c>
      <c r="CI65" s="15">
        <f t="shared" si="60"/>
        <v>0</v>
      </c>
      <c r="CJ65" s="15">
        <f t="shared" si="60"/>
        <v>0</v>
      </c>
      <c r="CK65" s="15">
        <f t="shared" si="60"/>
        <v>0</v>
      </c>
      <c r="CL65" s="15">
        <f t="shared" si="60"/>
        <v>0</v>
      </c>
      <c r="CM65" s="15">
        <f t="shared" si="60"/>
        <v>0</v>
      </c>
      <c r="CN65" s="15">
        <f t="shared" si="60"/>
        <v>0</v>
      </c>
      <c r="CO65" s="15">
        <f t="shared" si="60"/>
        <v>0</v>
      </c>
      <c r="CP65" s="15">
        <f t="shared" si="60"/>
        <v>0</v>
      </c>
      <c r="CQ65" s="15">
        <f t="shared" si="60"/>
        <v>0</v>
      </c>
      <c r="CR65" s="15">
        <f t="shared" si="60"/>
        <v>0</v>
      </c>
      <c r="CS65" s="15">
        <f t="shared" si="60"/>
        <v>0</v>
      </c>
      <c r="CT65" s="15">
        <f t="shared" si="60"/>
        <v>0</v>
      </c>
      <c r="CU65" s="15">
        <f t="shared" ref="CU65:DZ65" si="61">ROUND(CU28*2*$A$55,2)</f>
        <v>0</v>
      </c>
      <c r="CV65" s="15">
        <f t="shared" si="61"/>
        <v>0</v>
      </c>
      <c r="CW65" s="15">
        <f t="shared" si="61"/>
        <v>0</v>
      </c>
      <c r="CX65" s="15">
        <f t="shared" si="61"/>
        <v>0</v>
      </c>
      <c r="CY65" s="15">
        <f t="shared" si="61"/>
        <v>0</v>
      </c>
      <c r="CZ65" s="15">
        <f t="shared" si="61"/>
        <v>0</v>
      </c>
      <c r="DA65" s="15">
        <f t="shared" si="61"/>
        <v>0</v>
      </c>
      <c r="DB65" s="15">
        <f t="shared" si="61"/>
        <v>0</v>
      </c>
      <c r="DC65" s="15">
        <f t="shared" si="61"/>
        <v>0</v>
      </c>
      <c r="DD65" s="15">
        <f t="shared" si="61"/>
        <v>0</v>
      </c>
      <c r="DE65" s="15">
        <f t="shared" si="61"/>
        <v>0</v>
      </c>
      <c r="DF65" s="15">
        <f t="shared" si="61"/>
        <v>0</v>
      </c>
      <c r="DG65" s="15">
        <f t="shared" si="61"/>
        <v>0</v>
      </c>
      <c r="DH65" s="15">
        <f t="shared" si="61"/>
        <v>0</v>
      </c>
      <c r="DI65" s="15">
        <f t="shared" si="61"/>
        <v>0</v>
      </c>
      <c r="DJ65" s="15">
        <f t="shared" si="61"/>
        <v>0</v>
      </c>
      <c r="DK65" s="15">
        <f t="shared" si="61"/>
        <v>0</v>
      </c>
      <c r="DL65" s="15">
        <f t="shared" si="61"/>
        <v>0</v>
      </c>
      <c r="DM65" s="15">
        <f t="shared" si="61"/>
        <v>0</v>
      </c>
      <c r="DN65" s="15">
        <f t="shared" si="61"/>
        <v>0</v>
      </c>
      <c r="DO65" s="15">
        <f t="shared" si="61"/>
        <v>0</v>
      </c>
      <c r="DP65" s="15">
        <f t="shared" si="61"/>
        <v>0</v>
      </c>
      <c r="DQ65" s="15">
        <f t="shared" si="61"/>
        <v>0</v>
      </c>
      <c r="DR65" s="15">
        <f t="shared" si="61"/>
        <v>0</v>
      </c>
      <c r="DS65" s="15">
        <f t="shared" si="61"/>
        <v>0</v>
      </c>
      <c r="DT65" s="15">
        <f t="shared" si="61"/>
        <v>0</v>
      </c>
      <c r="DU65" s="15">
        <f t="shared" si="61"/>
        <v>0</v>
      </c>
      <c r="DV65" s="15">
        <f t="shared" si="61"/>
        <v>0</v>
      </c>
      <c r="DW65" s="15">
        <f t="shared" si="61"/>
        <v>0</v>
      </c>
      <c r="DX65" s="15">
        <f t="shared" si="61"/>
        <v>0</v>
      </c>
      <c r="DY65" s="15">
        <f t="shared" si="61"/>
        <v>0</v>
      </c>
      <c r="DZ65" s="15">
        <f t="shared" si="61"/>
        <v>0</v>
      </c>
      <c r="EA65" s="15">
        <f t="shared" ref="EA65:FF65" si="62">ROUND(EA28*2*$A$55,2)</f>
        <v>0</v>
      </c>
      <c r="EB65" s="15">
        <f t="shared" si="62"/>
        <v>0</v>
      </c>
      <c r="EC65" s="15">
        <f t="shared" si="62"/>
        <v>0</v>
      </c>
      <c r="ED65" s="15">
        <f t="shared" si="62"/>
        <v>0</v>
      </c>
      <c r="EE65" s="15">
        <f t="shared" si="62"/>
        <v>0</v>
      </c>
      <c r="EF65" s="15">
        <f t="shared" si="62"/>
        <v>0</v>
      </c>
      <c r="EG65" s="15">
        <f t="shared" si="62"/>
        <v>0</v>
      </c>
      <c r="EH65" s="15">
        <f t="shared" si="62"/>
        <v>0</v>
      </c>
      <c r="EI65" s="15">
        <f t="shared" si="62"/>
        <v>0</v>
      </c>
      <c r="EJ65" s="15">
        <f t="shared" si="62"/>
        <v>0</v>
      </c>
      <c r="EK65" s="15">
        <f t="shared" si="62"/>
        <v>0</v>
      </c>
      <c r="EL65" s="15">
        <f t="shared" si="62"/>
        <v>0</v>
      </c>
      <c r="EM65" s="15">
        <f t="shared" si="62"/>
        <v>0</v>
      </c>
      <c r="EN65" s="15">
        <f t="shared" si="62"/>
        <v>0</v>
      </c>
      <c r="EO65" s="15">
        <f t="shared" si="62"/>
        <v>0</v>
      </c>
      <c r="EP65" s="15">
        <f t="shared" si="62"/>
        <v>0</v>
      </c>
      <c r="EQ65" s="15">
        <f t="shared" si="62"/>
        <v>0</v>
      </c>
      <c r="ER65" s="15">
        <f t="shared" si="62"/>
        <v>0</v>
      </c>
      <c r="ES65" s="15">
        <f t="shared" si="62"/>
        <v>0</v>
      </c>
      <c r="ET65" s="15">
        <f t="shared" si="62"/>
        <v>0</v>
      </c>
      <c r="EU65" s="15">
        <f t="shared" si="62"/>
        <v>0</v>
      </c>
      <c r="EV65" s="15">
        <f t="shared" si="62"/>
        <v>0</v>
      </c>
      <c r="EW65" s="15">
        <f t="shared" si="62"/>
        <v>0</v>
      </c>
      <c r="EX65" s="15">
        <f t="shared" si="62"/>
        <v>0</v>
      </c>
      <c r="EY65" s="15">
        <f t="shared" si="62"/>
        <v>0</v>
      </c>
      <c r="EZ65" s="15">
        <f t="shared" si="62"/>
        <v>0</v>
      </c>
      <c r="FA65" s="15">
        <f t="shared" si="62"/>
        <v>0</v>
      </c>
      <c r="FB65" s="15">
        <f t="shared" si="62"/>
        <v>0</v>
      </c>
      <c r="FC65" s="15">
        <f t="shared" si="62"/>
        <v>0</v>
      </c>
      <c r="FD65" s="15">
        <f t="shared" si="62"/>
        <v>0</v>
      </c>
      <c r="FE65" s="15">
        <f t="shared" si="62"/>
        <v>0</v>
      </c>
      <c r="FF65" s="15">
        <f t="shared" si="62"/>
        <v>0</v>
      </c>
      <c r="FG65" s="15">
        <f t="shared" ref="FG65:FX65" si="63">ROUND(FG28*2*$A$55,2)</f>
        <v>0</v>
      </c>
      <c r="FH65" s="15">
        <f t="shared" si="63"/>
        <v>0</v>
      </c>
      <c r="FI65" s="15">
        <f t="shared" si="63"/>
        <v>0</v>
      </c>
      <c r="FJ65" s="15">
        <f t="shared" si="63"/>
        <v>0</v>
      </c>
      <c r="FK65" s="15">
        <f t="shared" si="63"/>
        <v>0</v>
      </c>
      <c r="FL65" s="15">
        <f t="shared" si="63"/>
        <v>0</v>
      </c>
      <c r="FM65" s="15">
        <f t="shared" si="63"/>
        <v>0</v>
      </c>
      <c r="FN65" s="15">
        <f t="shared" si="63"/>
        <v>0</v>
      </c>
      <c r="FO65" s="15">
        <f t="shared" si="63"/>
        <v>0</v>
      </c>
      <c r="FP65" s="15">
        <f t="shared" si="63"/>
        <v>0</v>
      </c>
      <c r="FQ65" s="15">
        <f t="shared" si="63"/>
        <v>0</v>
      </c>
      <c r="FR65" s="15">
        <f t="shared" si="63"/>
        <v>0</v>
      </c>
      <c r="FS65" s="15">
        <f t="shared" si="63"/>
        <v>0</v>
      </c>
      <c r="FT65" s="15">
        <f t="shared" si="63"/>
        <v>0</v>
      </c>
      <c r="FU65" s="15">
        <f t="shared" si="63"/>
        <v>0</v>
      </c>
      <c r="FV65" s="15">
        <f t="shared" si="63"/>
        <v>0</v>
      </c>
      <c r="FW65" s="15">
        <f t="shared" si="63"/>
        <v>0</v>
      </c>
      <c r="FX65" s="15">
        <f t="shared" si="63"/>
        <v>0</v>
      </c>
      <c r="FY65" s="15"/>
      <c r="FZ65" s="38">
        <f>SUM(C65:FY65)</f>
        <v>0</v>
      </c>
      <c r="GA65" s="14"/>
      <c r="GB65" s="15"/>
      <c r="GC65" s="15"/>
      <c r="GD65" s="15"/>
      <c r="GE65" s="15"/>
      <c r="GF65" s="2"/>
      <c r="GG65" s="2"/>
      <c r="GH65" s="12"/>
      <c r="GI65" s="12"/>
      <c r="GJ65" s="12"/>
      <c r="GK65" s="12"/>
      <c r="GL65" s="12"/>
      <c r="GM65" s="12"/>
      <c r="GN65" s="17"/>
      <c r="GO65" s="17"/>
    </row>
    <row r="66" spans="1:198" x14ac:dyDescent="0.35">
      <c r="A66" s="3" t="s">
        <v>482</v>
      </c>
      <c r="B66" s="2" t="s">
        <v>721</v>
      </c>
      <c r="C66" s="93">
        <f t="shared" ref="C66:AH66" si="64">ROUND(IF(AND(SUM(C61:C65)&lt;60,C10=0),60,SUM(C61:C65)),1)</f>
        <v>6449</v>
      </c>
      <c r="D66" s="93">
        <f t="shared" si="64"/>
        <v>37645.4</v>
      </c>
      <c r="E66" s="93">
        <f t="shared" si="64"/>
        <v>5661.1</v>
      </c>
      <c r="F66" s="93">
        <f t="shared" si="64"/>
        <v>22324.3</v>
      </c>
      <c r="G66" s="93">
        <f t="shared" si="64"/>
        <v>1542.8</v>
      </c>
      <c r="H66" s="93">
        <f t="shared" si="64"/>
        <v>1123</v>
      </c>
      <c r="I66" s="93">
        <f t="shared" si="64"/>
        <v>7821</v>
      </c>
      <c r="J66" s="93">
        <f t="shared" si="64"/>
        <v>2037.1</v>
      </c>
      <c r="K66" s="93">
        <f t="shared" si="64"/>
        <v>273.5</v>
      </c>
      <c r="L66" s="93">
        <f t="shared" si="64"/>
        <v>2108.3000000000002</v>
      </c>
      <c r="M66" s="93">
        <f t="shared" si="64"/>
        <v>929.4</v>
      </c>
      <c r="N66" s="93">
        <f t="shared" si="64"/>
        <v>49600.7</v>
      </c>
      <c r="O66" s="93">
        <f t="shared" si="64"/>
        <v>12801.8</v>
      </c>
      <c r="P66" s="93">
        <f t="shared" si="64"/>
        <v>358</v>
      </c>
      <c r="Q66" s="93">
        <f t="shared" si="64"/>
        <v>37925.800000000003</v>
      </c>
      <c r="R66" s="93">
        <f t="shared" si="64"/>
        <v>520</v>
      </c>
      <c r="S66" s="93">
        <f t="shared" si="64"/>
        <v>1555.4</v>
      </c>
      <c r="T66" s="93">
        <f t="shared" si="64"/>
        <v>164</v>
      </c>
      <c r="U66" s="93">
        <f t="shared" si="64"/>
        <v>60</v>
      </c>
      <c r="V66" s="93">
        <f t="shared" si="64"/>
        <v>257.7</v>
      </c>
      <c r="W66" s="93">
        <f t="shared" si="64"/>
        <v>209.4</v>
      </c>
      <c r="X66" s="93">
        <f t="shared" si="64"/>
        <v>60</v>
      </c>
      <c r="Y66" s="93">
        <f t="shared" si="64"/>
        <v>430.5</v>
      </c>
      <c r="Z66" s="93">
        <f t="shared" si="64"/>
        <v>226.9</v>
      </c>
      <c r="AA66" s="93">
        <f t="shared" si="64"/>
        <v>30473.9</v>
      </c>
      <c r="AB66" s="93">
        <f t="shared" si="64"/>
        <v>26846.6</v>
      </c>
      <c r="AC66" s="93">
        <f t="shared" si="64"/>
        <v>920</v>
      </c>
      <c r="AD66" s="93">
        <f t="shared" si="64"/>
        <v>1411.6</v>
      </c>
      <c r="AE66" s="93">
        <f t="shared" si="64"/>
        <v>93.3</v>
      </c>
      <c r="AF66" s="93">
        <f t="shared" si="64"/>
        <v>179</v>
      </c>
      <c r="AG66" s="93">
        <f t="shared" si="64"/>
        <v>588.5</v>
      </c>
      <c r="AH66" s="93">
        <f t="shared" si="64"/>
        <v>952.6</v>
      </c>
      <c r="AI66" s="93">
        <f t="shared" ref="AI66:BN66" si="65">ROUND(IF(AND(SUM(AI61:AI65)&lt;60,AI10=0),60,SUM(AI61:AI65)),1)</f>
        <v>414</v>
      </c>
      <c r="AJ66" s="93">
        <f t="shared" si="65"/>
        <v>170</v>
      </c>
      <c r="AK66" s="93">
        <f t="shared" si="65"/>
        <v>158.6</v>
      </c>
      <c r="AL66" s="93">
        <f t="shared" si="65"/>
        <v>284</v>
      </c>
      <c r="AM66" s="93">
        <f t="shared" si="65"/>
        <v>349.5</v>
      </c>
      <c r="AN66" s="93">
        <f t="shared" si="65"/>
        <v>302.60000000000002</v>
      </c>
      <c r="AO66" s="93">
        <f t="shared" si="65"/>
        <v>4095.5</v>
      </c>
      <c r="AP66" s="93">
        <f t="shared" si="65"/>
        <v>81812</v>
      </c>
      <c r="AQ66" s="93">
        <f t="shared" si="65"/>
        <v>233.5</v>
      </c>
      <c r="AR66" s="93">
        <f t="shared" si="65"/>
        <v>60534.1</v>
      </c>
      <c r="AS66" s="93">
        <f t="shared" si="65"/>
        <v>6464.2</v>
      </c>
      <c r="AT66" s="93">
        <f t="shared" si="65"/>
        <v>2430.4</v>
      </c>
      <c r="AU66" s="93">
        <f t="shared" si="65"/>
        <v>315.5</v>
      </c>
      <c r="AV66" s="93">
        <f t="shared" si="65"/>
        <v>305.39999999999998</v>
      </c>
      <c r="AW66" s="93">
        <f t="shared" si="65"/>
        <v>255.5</v>
      </c>
      <c r="AX66" s="93">
        <f t="shared" si="65"/>
        <v>63.4</v>
      </c>
      <c r="AY66" s="93">
        <f t="shared" si="65"/>
        <v>427</v>
      </c>
      <c r="AZ66" s="93">
        <f t="shared" si="65"/>
        <v>11995.8</v>
      </c>
      <c r="BA66" s="93">
        <f t="shared" si="65"/>
        <v>8871.5</v>
      </c>
      <c r="BB66" s="93">
        <f t="shared" si="65"/>
        <v>7288</v>
      </c>
      <c r="BC66" s="93">
        <f t="shared" si="65"/>
        <v>24924.1</v>
      </c>
      <c r="BD66" s="93">
        <f t="shared" si="65"/>
        <v>3648</v>
      </c>
      <c r="BE66" s="93">
        <f t="shared" si="65"/>
        <v>1217.9000000000001</v>
      </c>
      <c r="BF66" s="93">
        <f t="shared" si="65"/>
        <v>24581.200000000001</v>
      </c>
      <c r="BG66" s="93">
        <f t="shared" si="65"/>
        <v>887.1</v>
      </c>
      <c r="BH66" s="93">
        <f t="shared" si="65"/>
        <v>548</v>
      </c>
      <c r="BI66" s="93">
        <f t="shared" si="65"/>
        <v>254.3</v>
      </c>
      <c r="BJ66" s="93">
        <f t="shared" si="65"/>
        <v>6279.3</v>
      </c>
      <c r="BK66" s="93">
        <f t="shared" si="65"/>
        <v>20889.400000000001</v>
      </c>
      <c r="BL66" s="93">
        <f t="shared" si="65"/>
        <v>61.9</v>
      </c>
      <c r="BM66" s="93">
        <f t="shared" si="65"/>
        <v>420</v>
      </c>
      <c r="BN66" s="93">
        <f t="shared" si="65"/>
        <v>3052.2</v>
      </c>
      <c r="BO66" s="93">
        <f t="shared" ref="BO66:CT66" si="66">ROUND(IF(AND(SUM(BO61:BO65)&lt;60,BO10=0),60,SUM(BO61:BO65)),1)</f>
        <v>1253.9000000000001</v>
      </c>
      <c r="BP66" s="93">
        <f t="shared" si="66"/>
        <v>156.5</v>
      </c>
      <c r="BQ66" s="93">
        <f t="shared" si="66"/>
        <v>6011.1</v>
      </c>
      <c r="BR66" s="93">
        <f t="shared" si="66"/>
        <v>4497.8999999999996</v>
      </c>
      <c r="BS66" s="93">
        <f t="shared" si="66"/>
        <v>1106.5999999999999</v>
      </c>
      <c r="BT66" s="93">
        <f t="shared" si="66"/>
        <v>368.4</v>
      </c>
      <c r="BU66" s="93">
        <f t="shared" si="66"/>
        <v>422.5</v>
      </c>
      <c r="BV66" s="93">
        <f t="shared" si="66"/>
        <v>1228</v>
      </c>
      <c r="BW66" s="93">
        <f t="shared" si="66"/>
        <v>1984.8</v>
      </c>
      <c r="BX66" s="93">
        <f t="shared" si="66"/>
        <v>69.099999999999994</v>
      </c>
      <c r="BY66" s="93">
        <f t="shared" si="66"/>
        <v>441.9</v>
      </c>
      <c r="BZ66" s="93">
        <f t="shared" si="66"/>
        <v>202.3</v>
      </c>
      <c r="CA66" s="93">
        <f t="shared" si="66"/>
        <v>147.30000000000001</v>
      </c>
      <c r="CB66" s="93">
        <f t="shared" si="66"/>
        <v>71655</v>
      </c>
      <c r="CC66" s="93">
        <f t="shared" si="66"/>
        <v>190</v>
      </c>
      <c r="CD66" s="93">
        <f t="shared" si="66"/>
        <v>209.1</v>
      </c>
      <c r="CE66" s="93">
        <f t="shared" si="66"/>
        <v>150.9</v>
      </c>
      <c r="CF66" s="93">
        <f t="shared" si="66"/>
        <v>108</v>
      </c>
      <c r="CG66" s="93">
        <f t="shared" si="66"/>
        <v>197.5</v>
      </c>
      <c r="CH66" s="93">
        <f t="shared" si="66"/>
        <v>98.4</v>
      </c>
      <c r="CI66" s="93">
        <f t="shared" si="66"/>
        <v>697.4</v>
      </c>
      <c r="CJ66" s="93">
        <f t="shared" si="66"/>
        <v>858.8</v>
      </c>
      <c r="CK66" s="93">
        <f t="shared" si="66"/>
        <v>4869.6000000000004</v>
      </c>
      <c r="CL66" s="93">
        <f t="shared" si="66"/>
        <v>1234.8</v>
      </c>
      <c r="CM66" s="93">
        <f t="shared" si="66"/>
        <v>716.7</v>
      </c>
      <c r="CN66" s="93">
        <f t="shared" si="66"/>
        <v>31810.6</v>
      </c>
      <c r="CO66" s="93">
        <f t="shared" si="66"/>
        <v>14285.1</v>
      </c>
      <c r="CP66" s="93">
        <f t="shared" si="66"/>
        <v>935.5</v>
      </c>
      <c r="CQ66" s="93">
        <f t="shared" si="66"/>
        <v>752.5</v>
      </c>
      <c r="CR66" s="93">
        <f t="shared" si="66"/>
        <v>232.6</v>
      </c>
      <c r="CS66" s="93">
        <f t="shared" si="66"/>
        <v>285.3</v>
      </c>
      <c r="CT66" s="93">
        <f t="shared" si="66"/>
        <v>106</v>
      </c>
      <c r="CU66" s="93">
        <f t="shared" ref="CU66:DZ66" si="67">ROUND(IF(AND(SUM(CU61:CU65)&lt;60,CU10=0),60,SUM(CU61:CU65)),1)</f>
        <v>74</v>
      </c>
      <c r="CV66" s="93">
        <f t="shared" si="67"/>
        <v>60</v>
      </c>
      <c r="CW66" s="93">
        <f t="shared" si="67"/>
        <v>208</v>
      </c>
      <c r="CX66" s="93">
        <f t="shared" si="67"/>
        <v>461.5</v>
      </c>
      <c r="CY66" s="93">
        <f t="shared" si="67"/>
        <v>60</v>
      </c>
      <c r="CZ66" s="93">
        <f t="shared" si="67"/>
        <v>1768.8</v>
      </c>
      <c r="DA66" s="93">
        <f t="shared" si="67"/>
        <v>196.6</v>
      </c>
      <c r="DB66" s="93">
        <f t="shared" si="67"/>
        <v>319</v>
      </c>
      <c r="DC66" s="93">
        <f t="shared" si="67"/>
        <v>188</v>
      </c>
      <c r="DD66" s="93">
        <f t="shared" si="67"/>
        <v>158.5</v>
      </c>
      <c r="DE66" s="93">
        <f t="shared" si="67"/>
        <v>310.5</v>
      </c>
      <c r="DF66" s="93">
        <f t="shared" si="67"/>
        <v>20284.599999999999</v>
      </c>
      <c r="DG66" s="93">
        <f t="shared" si="67"/>
        <v>114</v>
      </c>
      <c r="DH66" s="93">
        <f t="shared" si="67"/>
        <v>1806.5</v>
      </c>
      <c r="DI66" s="93">
        <f t="shared" si="67"/>
        <v>2421.4</v>
      </c>
      <c r="DJ66" s="93">
        <f t="shared" si="67"/>
        <v>648</v>
      </c>
      <c r="DK66" s="93">
        <f t="shared" si="67"/>
        <v>515</v>
      </c>
      <c r="DL66" s="93">
        <f t="shared" si="67"/>
        <v>5706.6</v>
      </c>
      <c r="DM66" s="93">
        <f t="shared" si="67"/>
        <v>229</v>
      </c>
      <c r="DN66" s="93">
        <f t="shared" si="67"/>
        <v>1358</v>
      </c>
      <c r="DO66" s="93">
        <f t="shared" si="67"/>
        <v>3262</v>
      </c>
      <c r="DP66" s="93">
        <f t="shared" si="67"/>
        <v>195.1</v>
      </c>
      <c r="DQ66" s="93">
        <f t="shared" si="67"/>
        <v>852</v>
      </c>
      <c r="DR66" s="93">
        <f t="shared" si="67"/>
        <v>1317.9</v>
      </c>
      <c r="DS66" s="93">
        <f t="shared" si="67"/>
        <v>593.5</v>
      </c>
      <c r="DT66" s="93">
        <f t="shared" si="67"/>
        <v>173.7</v>
      </c>
      <c r="DU66" s="93">
        <f t="shared" si="67"/>
        <v>360.5</v>
      </c>
      <c r="DV66" s="93">
        <f t="shared" si="67"/>
        <v>216</v>
      </c>
      <c r="DW66" s="93">
        <f t="shared" si="67"/>
        <v>302.8</v>
      </c>
      <c r="DX66" s="93">
        <f t="shared" si="67"/>
        <v>155.1</v>
      </c>
      <c r="DY66" s="93">
        <f t="shared" si="67"/>
        <v>296.60000000000002</v>
      </c>
      <c r="DZ66" s="93">
        <f t="shared" si="67"/>
        <v>695.4</v>
      </c>
      <c r="EA66" s="93">
        <f t="shared" ref="EA66:FF66" si="68">ROUND(IF(AND(SUM(EA61:EA65)&lt;60,EA10=0),60,SUM(EA61:EA65)),1)</f>
        <v>519.79999999999995</v>
      </c>
      <c r="EB66" s="93">
        <f t="shared" si="68"/>
        <v>519.9</v>
      </c>
      <c r="EC66" s="93">
        <f t="shared" si="68"/>
        <v>283.8</v>
      </c>
      <c r="ED66" s="93">
        <f t="shared" si="68"/>
        <v>1526.6</v>
      </c>
      <c r="EE66" s="93">
        <f t="shared" si="68"/>
        <v>188.6</v>
      </c>
      <c r="EF66" s="93">
        <f t="shared" si="68"/>
        <v>1358.3</v>
      </c>
      <c r="EG66" s="93">
        <f t="shared" si="68"/>
        <v>244.4</v>
      </c>
      <c r="EH66" s="93">
        <f t="shared" si="68"/>
        <v>244.4</v>
      </c>
      <c r="EI66" s="93">
        <f t="shared" si="68"/>
        <v>13808.8</v>
      </c>
      <c r="EJ66" s="93">
        <f t="shared" si="68"/>
        <v>10034.200000000001</v>
      </c>
      <c r="EK66" s="93">
        <f t="shared" si="68"/>
        <v>679.2</v>
      </c>
      <c r="EL66" s="93">
        <f t="shared" si="68"/>
        <v>484.5</v>
      </c>
      <c r="EM66" s="93">
        <f t="shared" si="68"/>
        <v>371.6</v>
      </c>
      <c r="EN66" s="93">
        <f t="shared" si="68"/>
        <v>890.6</v>
      </c>
      <c r="EO66" s="93">
        <f t="shared" si="68"/>
        <v>298.3</v>
      </c>
      <c r="EP66" s="93">
        <f t="shared" si="68"/>
        <v>420</v>
      </c>
      <c r="EQ66" s="93">
        <f t="shared" si="68"/>
        <v>2619.3000000000002</v>
      </c>
      <c r="ER66" s="93">
        <f t="shared" si="68"/>
        <v>321</v>
      </c>
      <c r="ES66" s="93">
        <f t="shared" si="68"/>
        <v>183.4</v>
      </c>
      <c r="ET66" s="93">
        <f t="shared" si="68"/>
        <v>186.5</v>
      </c>
      <c r="EU66" s="93">
        <f t="shared" si="68"/>
        <v>566.29999999999995</v>
      </c>
      <c r="EV66" s="93">
        <f t="shared" si="68"/>
        <v>73.599999999999994</v>
      </c>
      <c r="EW66" s="93">
        <f t="shared" si="68"/>
        <v>789.9</v>
      </c>
      <c r="EX66" s="93">
        <f t="shared" si="68"/>
        <v>168.3</v>
      </c>
      <c r="EY66" s="93">
        <f t="shared" si="68"/>
        <v>210.3</v>
      </c>
      <c r="EZ66" s="93">
        <f t="shared" si="68"/>
        <v>125.3</v>
      </c>
      <c r="FA66" s="93">
        <f t="shared" si="68"/>
        <v>3418</v>
      </c>
      <c r="FB66" s="93">
        <f t="shared" si="68"/>
        <v>288</v>
      </c>
      <c r="FC66" s="93">
        <f t="shared" si="68"/>
        <v>1784.5</v>
      </c>
      <c r="FD66" s="93">
        <f t="shared" si="68"/>
        <v>408</v>
      </c>
      <c r="FE66" s="93">
        <f t="shared" si="68"/>
        <v>80.5</v>
      </c>
      <c r="FF66" s="93">
        <f t="shared" si="68"/>
        <v>201</v>
      </c>
      <c r="FG66" s="93">
        <f t="shared" ref="FG66:FX66" si="69">ROUND(IF(AND(SUM(FG61:FG65)&lt;60,FG10=0),60,SUM(FG61:FG65)),1)</f>
        <v>123.3</v>
      </c>
      <c r="FH66" s="93">
        <f t="shared" si="69"/>
        <v>72</v>
      </c>
      <c r="FI66" s="93">
        <f t="shared" si="69"/>
        <v>1692</v>
      </c>
      <c r="FJ66" s="93">
        <f t="shared" si="69"/>
        <v>2049</v>
      </c>
      <c r="FK66" s="93">
        <f t="shared" si="69"/>
        <v>2593</v>
      </c>
      <c r="FL66" s="93">
        <f t="shared" si="69"/>
        <v>8371</v>
      </c>
      <c r="FM66" s="93">
        <f t="shared" si="69"/>
        <v>3938</v>
      </c>
      <c r="FN66" s="93">
        <f t="shared" si="69"/>
        <v>21984.400000000001</v>
      </c>
      <c r="FO66" s="93">
        <f t="shared" si="69"/>
        <v>1082</v>
      </c>
      <c r="FP66" s="93">
        <f t="shared" si="69"/>
        <v>2263.6</v>
      </c>
      <c r="FQ66" s="93">
        <f t="shared" si="69"/>
        <v>997</v>
      </c>
      <c r="FR66" s="93">
        <f t="shared" si="69"/>
        <v>167</v>
      </c>
      <c r="FS66" s="93">
        <f t="shared" si="69"/>
        <v>166.8</v>
      </c>
      <c r="FT66" s="93">
        <f t="shared" si="69"/>
        <v>60</v>
      </c>
      <c r="FU66" s="93">
        <f t="shared" si="69"/>
        <v>795.6</v>
      </c>
      <c r="FV66" s="93">
        <f t="shared" si="69"/>
        <v>800</v>
      </c>
      <c r="FW66" s="93">
        <f t="shared" si="69"/>
        <v>145.80000000000001</v>
      </c>
      <c r="FX66" s="93">
        <f t="shared" si="69"/>
        <v>60</v>
      </c>
      <c r="FY66" s="15"/>
      <c r="FZ66" s="15">
        <f t="shared" ref="FZ66:FZ73" si="70">SUM(C66:FX66)</f>
        <v>810334.60000000079</v>
      </c>
      <c r="GA66" s="65">
        <v>810334.60000000079</v>
      </c>
      <c r="GB66" s="15">
        <f>FZ66-GA66</f>
        <v>0</v>
      </c>
      <c r="GC66" s="15"/>
      <c r="GD66" s="15"/>
      <c r="GE66" s="15"/>
      <c r="GF66" s="2"/>
      <c r="GG66" s="2"/>
      <c r="GH66" s="12"/>
      <c r="GI66" s="12"/>
      <c r="GJ66" s="12"/>
      <c r="GK66" s="12"/>
      <c r="GL66" s="12"/>
      <c r="GM66" s="12"/>
      <c r="GN66" s="17"/>
      <c r="GO66" s="17"/>
    </row>
    <row r="67" spans="1:198" x14ac:dyDescent="0.35">
      <c r="A67" s="3" t="s">
        <v>483</v>
      </c>
      <c r="B67" s="2" t="s">
        <v>722</v>
      </c>
      <c r="C67" s="15">
        <f t="shared" ref="C67:AH67" si="71">C11</f>
        <v>2</v>
      </c>
      <c r="D67" s="15">
        <f t="shared" si="71"/>
        <v>46.5</v>
      </c>
      <c r="E67" s="15">
        <f t="shared" si="71"/>
        <v>0</v>
      </c>
      <c r="F67" s="15">
        <f t="shared" si="71"/>
        <v>4</v>
      </c>
      <c r="G67" s="15">
        <f t="shared" si="71"/>
        <v>2</v>
      </c>
      <c r="H67" s="15">
        <f t="shared" si="71"/>
        <v>2</v>
      </c>
      <c r="I67" s="15">
        <f t="shared" si="71"/>
        <v>16.5</v>
      </c>
      <c r="J67" s="15">
        <f t="shared" si="71"/>
        <v>0</v>
      </c>
      <c r="K67" s="15">
        <f t="shared" si="71"/>
        <v>0</v>
      </c>
      <c r="L67" s="15">
        <f t="shared" si="71"/>
        <v>23.5</v>
      </c>
      <c r="M67" s="15">
        <f t="shared" si="71"/>
        <v>6</v>
      </c>
      <c r="N67" s="15">
        <f t="shared" si="71"/>
        <v>145.5</v>
      </c>
      <c r="O67" s="15">
        <f t="shared" si="71"/>
        <v>63</v>
      </c>
      <c r="P67" s="15">
        <f t="shared" si="71"/>
        <v>0</v>
      </c>
      <c r="Q67" s="15">
        <f t="shared" si="71"/>
        <v>148</v>
      </c>
      <c r="R67" s="15">
        <f t="shared" si="71"/>
        <v>2</v>
      </c>
      <c r="S67" s="15">
        <f t="shared" si="71"/>
        <v>0</v>
      </c>
      <c r="T67" s="15">
        <f t="shared" si="71"/>
        <v>0</v>
      </c>
      <c r="U67" s="15">
        <f t="shared" si="71"/>
        <v>0</v>
      </c>
      <c r="V67" s="15">
        <f t="shared" si="71"/>
        <v>0</v>
      </c>
      <c r="W67" s="15">
        <f t="shared" si="71"/>
        <v>1</v>
      </c>
      <c r="X67" s="15">
        <f t="shared" si="71"/>
        <v>0</v>
      </c>
      <c r="Y67" s="15">
        <f t="shared" si="71"/>
        <v>0</v>
      </c>
      <c r="Z67" s="15">
        <f t="shared" si="71"/>
        <v>1</v>
      </c>
      <c r="AA67" s="15">
        <f t="shared" si="71"/>
        <v>66.5</v>
      </c>
      <c r="AB67" s="15">
        <f t="shared" si="71"/>
        <v>50.5</v>
      </c>
      <c r="AC67" s="15">
        <f t="shared" si="71"/>
        <v>0</v>
      </c>
      <c r="AD67" s="15">
        <f t="shared" si="71"/>
        <v>2</v>
      </c>
      <c r="AE67" s="15">
        <f t="shared" si="71"/>
        <v>0</v>
      </c>
      <c r="AF67" s="15">
        <f t="shared" si="71"/>
        <v>0</v>
      </c>
      <c r="AG67" s="15">
        <f t="shared" si="71"/>
        <v>2.5</v>
      </c>
      <c r="AH67" s="15">
        <f t="shared" si="71"/>
        <v>0</v>
      </c>
      <c r="AI67" s="15">
        <f t="shared" ref="AI67:BN67" si="72">AI11</f>
        <v>0</v>
      </c>
      <c r="AJ67" s="15">
        <f t="shared" si="72"/>
        <v>0</v>
      </c>
      <c r="AK67" s="15">
        <f t="shared" si="72"/>
        <v>0</v>
      </c>
      <c r="AL67" s="15">
        <f t="shared" si="72"/>
        <v>0</v>
      </c>
      <c r="AM67" s="15">
        <f t="shared" si="72"/>
        <v>0</v>
      </c>
      <c r="AN67" s="15">
        <f t="shared" si="72"/>
        <v>0</v>
      </c>
      <c r="AO67" s="15">
        <f t="shared" si="72"/>
        <v>4</v>
      </c>
      <c r="AP67" s="15">
        <f t="shared" si="72"/>
        <v>202</v>
      </c>
      <c r="AQ67" s="15">
        <f t="shared" si="72"/>
        <v>1</v>
      </c>
      <c r="AR67" s="15">
        <f t="shared" si="72"/>
        <v>79</v>
      </c>
      <c r="AS67" s="15">
        <f t="shared" si="72"/>
        <v>22</v>
      </c>
      <c r="AT67" s="15">
        <f t="shared" si="72"/>
        <v>6</v>
      </c>
      <c r="AU67" s="15">
        <f t="shared" si="72"/>
        <v>0</v>
      </c>
      <c r="AV67" s="15">
        <f t="shared" si="72"/>
        <v>0</v>
      </c>
      <c r="AW67" s="15">
        <f t="shared" si="72"/>
        <v>1</v>
      </c>
      <c r="AX67" s="15">
        <f t="shared" si="72"/>
        <v>0</v>
      </c>
      <c r="AY67" s="15">
        <f t="shared" si="72"/>
        <v>4</v>
      </c>
      <c r="AZ67" s="15">
        <f t="shared" si="72"/>
        <v>0</v>
      </c>
      <c r="BA67" s="15">
        <f t="shared" si="72"/>
        <v>7</v>
      </c>
      <c r="BB67" s="15">
        <f t="shared" si="72"/>
        <v>14</v>
      </c>
      <c r="BC67" s="15">
        <f t="shared" si="72"/>
        <v>26.5</v>
      </c>
      <c r="BD67" s="15">
        <f t="shared" si="72"/>
        <v>5</v>
      </c>
      <c r="BE67" s="15">
        <f t="shared" si="72"/>
        <v>0</v>
      </c>
      <c r="BF67" s="15">
        <f t="shared" si="72"/>
        <v>36</v>
      </c>
      <c r="BG67" s="15">
        <f t="shared" si="72"/>
        <v>0</v>
      </c>
      <c r="BH67" s="15">
        <f t="shared" si="72"/>
        <v>13.5</v>
      </c>
      <c r="BI67" s="15">
        <f t="shared" si="72"/>
        <v>0</v>
      </c>
      <c r="BJ67" s="15">
        <f t="shared" si="72"/>
        <v>24</v>
      </c>
      <c r="BK67" s="15">
        <f t="shared" si="72"/>
        <v>129.5</v>
      </c>
      <c r="BL67" s="15">
        <f t="shared" si="72"/>
        <v>6.5</v>
      </c>
      <c r="BM67" s="15">
        <f t="shared" si="72"/>
        <v>4</v>
      </c>
      <c r="BN67" s="15">
        <f t="shared" si="72"/>
        <v>55</v>
      </c>
      <c r="BO67" s="15">
        <f t="shared" ref="BO67:CT67" si="73">BO11</f>
        <v>2.5</v>
      </c>
      <c r="BP67" s="15">
        <f t="shared" si="73"/>
        <v>0</v>
      </c>
      <c r="BQ67" s="15">
        <f t="shared" si="73"/>
        <v>1.5</v>
      </c>
      <c r="BR67" s="15">
        <f t="shared" si="73"/>
        <v>0</v>
      </c>
      <c r="BS67" s="15">
        <f t="shared" si="73"/>
        <v>0</v>
      </c>
      <c r="BT67" s="15">
        <f t="shared" si="73"/>
        <v>1</v>
      </c>
      <c r="BU67" s="15">
        <f t="shared" si="73"/>
        <v>2</v>
      </c>
      <c r="BV67" s="15">
        <f t="shared" si="73"/>
        <v>0</v>
      </c>
      <c r="BW67" s="15">
        <f t="shared" si="73"/>
        <v>0</v>
      </c>
      <c r="BX67" s="15">
        <f t="shared" si="73"/>
        <v>0</v>
      </c>
      <c r="BY67" s="15">
        <f t="shared" si="73"/>
        <v>0</v>
      </c>
      <c r="BZ67" s="15">
        <f t="shared" si="73"/>
        <v>0</v>
      </c>
      <c r="CA67" s="15">
        <f t="shared" si="73"/>
        <v>0</v>
      </c>
      <c r="CB67" s="15">
        <f t="shared" si="73"/>
        <v>212</v>
      </c>
      <c r="CC67" s="15">
        <f t="shared" si="73"/>
        <v>0</v>
      </c>
      <c r="CD67" s="15">
        <f t="shared" si="73"/>
        <v>0</v>
      </c>
      <c r="CE67" s="15">
        <f t="shared" si="73"/>
        <v>0</v>
      </c>
      <c r="CF67" s="15">
        <f t="shared" si="73"/>
        <v>0</v>
      </c>
      <c r="CG67" s="15">
        <f t="shared" si="73"/>
        <v>0</v>
      </c>
      <c r="CH67" s="15">
        <f t="shared" si="73"/>
        <v>0</v>
      </c>
      <c r="CI67" s="15">
        <f t="shared" si="73"/>
        <v>0</v>
      </c>
      <c r="CJ67" s="15">
        <f t="shared" si="73"/>
        <v>2</v>
      </c>
      <c r="CK67" s="15">
        <f t="shared" si="73"/>
        <v>0</v>
      </c>
      <c r="CL67" s="15">
        <f t="shared" si="73"/>
        <v>3</v>
      </c>
      <c r="CM67" s="15">
        <f t="shared" si="73"/>
        <v>1</v>
      </c>
      <c r="CN67" s="15">
        <f t="shared" si="73"/>
        <v>183</v>
      </c>
      <c r="CO67" s="15">
        <f t="shared" si="73"/>
        <v>75.5</v>
      </c>
      <c r="CP67" s="15">
        <f t="shared" si="73"/>
        <v>7</v>
      </c>
      <c r="CQ67" s="15">
        <f t="shared" si="73"/>
        <v>2</v>
      </c>
      <c r="CR67" s="15">
        <f t="shared" si="73"/>
        <v>0</v>
      </c>
      <c r="CS67" s="15">
        <f t="shared" si="73"/>
        <v>0</v>
      </c>
      <c r="CT67" s="15">
        <f t="shared" si="73"/>
        <v>0</v>
      </c>
      <c r="CU67" s="15">
        <f t="shared" ref="CU67:DZ67" si="74">CU11</f>
        <v>1</v>
      </c>
      <c r="CV67" s="15">
        <f t="shared" si="74"/>
        <v>0</v>
      </c>
      <c r="CW67" s="15">
        <f t="shared" si="74"/>
        <v>0</v>
      </c>
      <c r="CX67" s="15">
        <f t="shared" si="74"/>
        <v>0</v>
      </c>
      <c r="CY67" s="15">
        <f t="shared" si="74"/>
        <v>0</v>
      </c>
      <c r="CZ67" s="15">
        <f t="shared" si="74"/>
        <v>0</v>
      </c>
      <c r="DA67" s="15">
        <f t="shared" si="74"/>
        <v>1</v>
      </c>
      <c r="DB67" s="15">
        <f t="shared" si="74"/>
        <v>0</v>
      </c>
      <c r="DC67" s="15">
        <f t="shared" si="74"/>
        <v>0</v>
      </c>
      <c r="DD67" s="15">
        <f t="shared" si="74"/>
        <v>0</v>
      </c>
      <c r="DE67" s="15">
        <f t="shared" si="74"/>
        <v>0</v>
      </c>
      <c r="DF67" s="15">
        <f t="shared" si="74"/>
        <v>43.5</v>
      </c>
      <c r="DG67" s="15">
        <f t="shared" si="74"/>
        <v>0</v>
      </c>
      <c r="DH67" s="15">
        <f t="shared" si="74"/>
        <v>0</v>
      </c>
      <c r="DI67" s="15">
        <f t="shared" si="74"/>
        <v>4.5</v>
      </c>
      <c r="DJ67" s="15">
        <f t="shared" si="74"/>
        <v>0</v>
      </c>
      <c r="DK67" s="15">
        <f t="shared" si="74"/>
        <v>0</v>
      </c>
      <c r="DL67" s="15">
        <f t="shared" si="74"/>
        <v>6</v>
      </c>
      <c r="DM67" s="15">
        <f t="shared" si="74"/>
        <v>0</v>
      </c>
      <c r="DN67" s="15">
        <f t="shared" si="74"/>
        <v>2</v>
      </c>
      <c r="DO67" s="15">
        <f t="shared" si="74"/>
        <v>1</v>
      </c>
      <c r="DP67" s="15">
        <f t="shared" si="74"/>
        <v>0</v>
      </c>
      <c r="DQ67" s="15">
        <f t="shared" si="74"/>
        <v>0</v>
      </c>
      <c r="DR67" s="15">
        <f t="shared" si="74"/>
        <v>0</v>
      </c>
      <c r="DS67" s="15">
        <f t="shared" si="74"/>
        <v>0</v>
      </c>
      <c r="DT67" s="15">
        <f t="shared" si="74"/>
        <v>0</v>
      </c>
      <c r="DU67" s="15">
        <f t="shared" si="74"/>
        <v>0</v>
      </c>
      <c r="DV67" s="15">
        <f t="shared" si="74"/>
        <v>0</v>
      </c>
      <c r="DW67" s="15">
        <f t="shared" si="74"/>
        <v>0</v>
      </c>
      <c r="DX67" s="15">
        <f t="shared" si="74"/>
        <v>0</v>
      </c>
      <c r="DY67" s="15">
        <f t="shared" si="74"/>
        <v>0</v>
      </c>
      <c r="DZ67" s="15">
        <f t="shared" si="74"/>
        <v>2</v>
      </c>
      <c r="EA67" s="15">
        <f t="shared" ref="EA67:FF67" si="75">EA11</f>
        <v>2</v>
      </c>
      <c r="EB67" s="15">
        <f t="shared" si="75"/>
        <v>0</v>
      </c>
      <c r="EC67" s="15">
        <f t="shared" si="75"/>
        <v>2</v>
      </c>
      <c r="ED67" s="15">
        <f t="shared" si="75"/>
        <v>0</v>
      </c>
      <c r="EE67" s="15">
        <f t="shared" si="75"/>
        <v>0</v>
      </c>
      <c r="EF67" s="15">
        <f t="shared" si="75"/>
        <v>2</v>
      </c>
      <c r="EG67" s="15">
        <f t="shared" si="75"/>
        <v>1</v>
      </c>
      <c r="EH67" s="15">
        <f t="shared" si="75"/>
        <v>1</v>
      </c>
      <c r="EI67" s="15">
        <f t="shared" si="75"/>
        <v>12.5</v>
      </c>
      <c r="EJ67" s="15">
        <f t="shared" si="75"/>
        <v>32</v>
      </c>
      <c r="EK67" s="15">
        <f t="shared" si="75"/>
        <v>0</v>
      </c>
      <c r="EL67" s="15">
        <f t="shared" si="75"/>
        <v>0</v>
      </c>
      <c r="EM67" s="15">
        <f t="shared" si="75"/>
        <v>1</v>
      </c>
      <c r="EN67" s="15">
        <f t="shared" si="75"/>
        <v>0</v>
      </c>
      <c r="EO67" s="15">
        <f t="shared" si="75"/>
        <v>0</v>
      </c>
      <c r="EP67" s="15">
        <f t="shared" si="75"/>
        <v>0</v>
      </c>
      <c r="EQ67" s="15">
        <f t="shared" si="75"/>
        <v>0</v>
      </c>
      <c r="ER67" s="15">
        <f t="shared" si="75"/>
        <v>0</v>
      </c>
      <c r="ES67" s="15">
        <f t="shared" si="75"/>
        <v>0</v>
      </c>
      <c r="ET67" s="15">
        <f t="shared" si="75"/>
        <v>0</v>
      </c>
      <c r="EU67" s="15">
        <f t="shared" si="75"/>
        <v>2</v>
      </c>
      <c r="EV67" s="15">
        <f t="shared" si="75"/>
        <v>5</v>
      </c>
      <c r="EW67" s="15">
        <f t="shared" si="75"/>
        <v>0</v>
      </c>
      <c r="EX67" s="15">
        <f t="shared" si="75"/>
        <v>0</v>
      </c>
      <c r="EY67" s="15">
        <f t="shared" si="75"/>
        <v>0</v>
      </c>
      <c r="EZ67" s="15">
        <f t="shared" si="75"/>
        <v>0</v>
      </c>
      <c r="FA67" s="15">
        <f t="shared" si="75"/>
        <v>9.5</v>
      </c>
      <c r="FB67" s="15">
        <f t="shared" si="75"/>
        <v>0</v>
      </c>
      <c r="FC67" s="15">
        <f t="shared" si="75"/>
        <v>9.5</v>
      </c>
      <c r="FD67" s="15">
        <f t="shared" si="75"/>
        <v>1</v>
      </c>
      <c r="FE67" s="15">
        <f t="shared" si="75"/>
        <v>0</v>
      </c>
      <c r="FF67" s="15">
        <f t="shared" si="75"/>
        <v>0</v>
      </c>
      <c r="FG67" s="15">
        <f t="shared" ref="FG67:FX67" si="76">FG11</f>
        <v>0</v>
      </c>
      <c r="FH67" s="15">
        <f t="shared" si="76"/>
        <v>0</v>
      </c>
      <c r="FI67" s="15">
        <f t="shared" si="76"/>
        <v>0</v>
      </c>
      <c r="FJ67" s="15">
        <f t="shared" si="76"/>
        <v>0</v>
      </c>
      <c r="FK67" s="15">
        <f t="shared" si="76"/>
        <v>0</v>
      </c>
      <c r="FL67" s="15">
        <f t="shared" si="76"/>
        <v>0</v>
      </c>
      <c r="FM67" s="15">
        <f t="shared" si="76"/>
        <v>5</v>
      </c>
      <c r="FN67" s="15">
        <f t="shared" si="76"/>
        <v>34.5</v>
      </c>
      <c r="FO67" s="15">
        <f t="shared" si="76"/>
        <v>1</v>
      </c>
      <c r="FP67" s="15">
        <f t="shared" si="76"/>
        <v>0</v>
      </c>
      <c r="FQ67" s="15">
        <f t="shared" si="76"/>
        <v>0</v>
      </c>
      <c r="FR67" s="15">
        <f t="shared" si="76"/>
        <v>0</v>
      </c>
      <c r="FS67" s="15">
        <f t="shared" si="76"/>
        <v>0</v>
      </c>
      <c r="FT67" s="15">
        <f t="shared" si="76"/>
        <v>0</v>
      </c>
      <c r="FU67" s="15">
        <f t="shared" si="76"/>
        <v>0</v>
      </c>
      <c r="FV67" s="15">
        <f t="shared" si="76"/>
        <v>2</v>
      </c>
      <c r="FW67" s="15">
        <f t="shared" si="76"/>
        <v>0</v>
      </c>
      <c r="FX67" s="15">
        <f t="shared" si="76"/>
        <v>0</v>
      </c>
      <c r="FZ67" s="15">
        <f t="shared" si="70"/>
        <v>1901</v>
      </c>
      <c r="GA67" s="14"/>
      <c r="GB67" s="15"/>
      <c r="GC67" s="15"/>
      <c r="GD67" s="15"/>
      <c r="GE67" s="15"/>
      <c r="GF67" s="15"/>
      <c r="GG67" s="2"/>
      <c r="GH67" s="12"/>
      <c r="GI67" s="12"/>
      <c r="GJ67" s="12"/>
      <c r="GK67" s="12"/>
      <c r="GL67" s="12"/>
      <c r="GM67" s="12"/>
      <c r="GN67" s="17"/>
      <c r="GO67" s="17"/>
    </row>
    <row r="68" spans="1:198" x14ac:dyDescent="0.35">
      <c r="A68" s="3" t="s">
        <v>484</v>
      </c>
      <c r="B68" s="2" t="s">
        <v>1052</v>
      </c>
      <c r="C68" s="15">
        <f>C30</f>
        <v>0</v>
      </c>
      <c r="D68" s="15">
        <v>0</v>
      </c>
      <c r="E68" s="15">
        <f t="shared" ref="E68:AJ68" si="77">E30</f>
        <v>0</v>
      </c>
      <c r="F68" s="15">
        <f t="shared" si="77"/>
        <v>0</v>
      </c>
      <c r="G68" s="15">
        <f t="shared" si="77"/>
        <v>0</v>
      </c>
      <c r="H68" s="15">
        <f t="shared" si="77"/>
        <v>0</v>
      </c>
      <c r="I68" s="15">
        <f t="shared" si="77"/>
        <v>0</v>
      </c>
      <c r="J68" s="15">
        <f t="shared" si="77"/>
        <v>0</v>
      </c>
      <c r="K68" s="15">
        <f t="shared" si="77"/>
        <v>0</v>
      </c>
      <c r="L68" s="15">
        <f t="shared" si="77"/>
        <v>0</v>
      </c>
      <c r="M68" s="15">
        <f t="shared" si="77"/>
        <v>0</v>
      </c>
      <c r="N68" s="15">
        <f t="shared" si="77"/>
        <v>0</v>
      </c>
      <c r="O68" s="15">
        <f t="shared" si="77"/>
        <v>0</v>
      </c>
      <c r="P68" s="15">
        <f t="shared" si="77"/>
        <v>0</v>
      </c>
      <c r="Q68" s="15">
        <f t="shared" si="77"/>
        <v>0</v>
      </c>
      <c r="R68" s="15">
        <f t="shared" si="77"/>
        <v>0</v>
      </c>
      <c r="S68" s="15">
        <f t="shared" si="77"/>
        <v>0</v>
      </c>
      <c r="T68" s="15">
        <f t="shared" si="77"/>
        <v>0</v>
      </c>
      <c r="U68" s="15">
        <f t="shared" si="77"/>
        <v>0</v>
      </c>
      <c r="V68" s="15">
        <f t="shared" si="77"/>
        <v>0</v>
      </c>
      <c r="W68" s="15">
        <f t="shared" si="77"/>
        <v>0</v>
      </c>
      <c r="X68" s="15">
        <f t="shared" si="77"/>
        <v>0</v>
      </c>
      <c r="Y68" s="15">
        <f t="shared" si="77"/>
        <v>0</v>
      </c>
      <c r="Z68" s="15">
        <f t="shared" si="77"/>
        <v>0</v>
      </c>
      <c r="AA68" s="15">
        <f t="shared" si="77"/>
        <v>0</v>
      </c>
      <c r="AB68" s="15">
        <f t="shared" si="77"/>
        <v>0</v>
      </c>
      <c r="AC68" s="15">
        <f t="shared" si="77"/>
        <v>0</v>
      </c>
      <c r="AD68" s="15">
        <f t="shared" si="77"/>
        <v>0</v>
      </c>
      <c r="AE68" s="15">
        <f t="shared" si="77"/>
        <v>0</v>
      </c>
      <c r="AF68" s="15">
        <f t="shared" si="77"/>
        <v>0</v>
      </c>
      <c r="AG68" s="15">
        <f t="shared" si="77"/>
        <v>0</v>
      </c>
      <c r="AH68" s="15">
        <f t="shared" si="77"/>
        <v>0</v>
      </c>
      <c r="AI68" s="15">
        <f t="shared" si="77"/>
        <v>0</v>
      </c>
      <c r="AJ68" s="15">
        <f t="shared" si="77"/>
        <v>0</v>
      </c>
      <c r="AK68" s="15">
        <f t="shared" ref="AK68:BP68" si="78">AK30</f>
        <v>0</v>
      </c>
      <c r="AL68" s="15">
        <f t="shared" si="78"/>
        <v>0</v>
      </c>
      <c r="AM68" s="15">
        <f t="shared" si="78"/>
        <v>0</v>
      </c>
      <c r="AN68" s="15">
        <f t="shared" si="78"/>
        <v>0</v>
      </c>
      <c r="AO68" s="15">
        <f t="shared" si="78"/>
        <v>0</v>
      </c>
      <c r="AP68" s="15">
        <f t="shared" si="78"/>
        <v>0</v>
      </c>
      <c r="AQ68" s="15">
        <f t="shared" si="78"/>
        <v>0</v>
      </c>
      <c r="AR68" s="15">
        <f t="shared" si="78"/>
        <v>0</v>
      </c>
      <c r="AS68" s="15">
        <f t="shared" si="78"/>
        <v>0</v>
      </c>
      <c r="AT68" s="15">
        <f t="shared" si="78"/>
        <v>0</v>
      </c>
      <c r="AU68" s="15">
        <f t="shared" si="78"/>
        <v>0</v>
      </c>
      <c r="AV68" s="15">
        <f t="shared" si="78"/>
        <v>0</v>
      </c>
      <c r="AW68" s="15">
        <f t="shared" si="78"/>
        <v>0</v>
      </c>
      <c r="AX68" s="15">
        <f t="shared" si="78"/>
        <v>0</v>
      </c>
      <c r="AY68" s="15">
        <f t="shared" si="78"/>
        <v>0</v>
      </c>
      <c r="AZ68" s="15">
        <f t="shared" si="78"/>
        <v>0</v>
      </c>
      <c r="BA68" s="15">
        <f t="shared" si="78"/>
        <v>0</v>
      </c>
      <c r="BB68" s="15">
        <f t="shared" si="78"/>
        <v>0</v>
      </c>
      <c r="BC68" s="15">
        <f t="shared" si="78"/>
        <v>0</v>
      </c>
      <c r="BD68" s="15">
        <f t="shared" si="78"/>
        <v>0</v>
      </c>
      <c r="BE68" s="15">
        <f t="shared" si="78"/>
        <v>0</v>
      </c>
      <c r="BF68" s="15">
        <f t="shared" si="78"/>
        <v>0</v>
      </c>
      <c r="BG68" s="15">
        <f t="shared" si="78"/>
        <v>0</v>
      </c>
      <c r="BH68" s="15">
        <f t="shared" si="78"/>
        <v>0</v>
      </c>
      <c r="BI68" s="15">
        <f t="shared" si="78"/>
        <v>0</v>
      </c>
      <c r="BJ68" s="15">
        <f t="shared" si="78"/>
        <v>0</v>
      </c>
      <c r="BK68" s="15">
        <f t="shared" si="78"/>
        <v>0</v>
      </c>
      <c r="BL68" s="15">
        <f t="shared" si="78"/>
        <v>0</v>
      </c>
      <c r="BM68" s="15">
        <f t="shared" si="78"/>
        <v>0</v>
      </c>
      <c r="BN68" s="15">
        <f t="shared" si="78"/>
        <v>0</v>
      </c>
      <c r="BO68" s="15">
        <f t="shared" si="78"/>
        <v>0</v>
      </c>
      <c r="BP68" s="15">
        <f t="shared" si="78"/>
        <v>0</v>
      </c>
      <c r="BQ68" s="15">
        <f t="shared" ref="BQ68:CV68" si="79">BQ30</f>
        <v>0</v>
      </c>
      <c r="BR68" s="15">
        <f t="shared" si="79"/>
        <v>0</v>
      </c>
      <c r="BS68" s="15">
        <f t="shared" si="79"/>
        <v>0</v>
      </c>
      <c r="BT68" s="15">
        <f t="shared" si="79"/>
        <v>0</v>
      </c>
      <c r="BU68" s="15">
        <f t="shared" si="79"/>
        <v>0</v>
      </c>
      <c r="BV68" s="15">
        <f t="shared" si="79"/>
        <v>0</v>
      </c>
      <c r="BW68" s="15">
        <f t="shared" si="79"/>
        <v>0</v>
      </c>
      <c r="BX68" s="15">
        <f t="shared" si="79"/>
        <v>0</v>
      </c>
      <c r="BY68" s="15">
        <f t="shared" si="79"/>
        <v>0</v>
      </c>
      <c r="BZ68" s="15">
        <f t="shared" si="79"/>
        <v>0</v>
      </c>
      <c r="CA68" s="15">
        <f t="shared" si="79"/>
        <v>0</v>
      </c>
      <c r="CB68" s="15">
        <f t="shared" si="79"/>
        <v>0</v>
      </c>
      <c r="CC68" s="15">
        <f t="shared" si="79"/>
        <v>0</v>
      </c>
      <c r="CD68" s="15">
        <f t="shared" si="79"/>
        <v>0</v>
      </c>
      <c r="CE68" s="15">
        <f t="shared" si="79"/>
        <v>0</v>
      </c>
      <c r="CF68" s="15">
        <f t="shared" si="79"/>
        <v>0</v>
      </c>
      <c r="CG68" s="15">
        <f t="shared" si="79"/>
        <v>0</v>
      </c>
      <c r="CH68" s="15">
        <f t="shared" si="79"/>
        <v>0</v>
      </c>
      <c r="CI68" s="15">
        <f t="shared" si="79"/>
        <v>0</v>
      </c>
      <c r="CJ68" s="15">
        <f t="shared" si="79"/>
        <v>0</v>
      </c>
      <c r="CK68" s="15">
        <f t="shared" si="79"/>
        <v>0</v>
      </c>
      <c r="CL68" s="15">
        <f t="shared" si="79"/>
        <v>0</v>
      </c>
      <c r="CM68" s="15">
        <f t="shared" si="79"/>
        <v>0</v>
      </c>
      <c r="CN68" s="15">
        <f t="shared" si="79"/>
        <v>0</v>
      </c>
      <c r="CO68" s="15">
        <f t="shared" si="79"/>
        <v>0</v>
      </c>
      <c r="CP68" s="15">
        <f t="shared" si="79"/>
        <v>0</v>
      </c>
      <c r="CQ68" s="15">
        <f t="shared" si="79"/>
        <v>0</v>
      </c>
      <c r="CR68" s="15">
        <f t="shared" si="79"/>
        <v>0</v>
      </c>
      <c r="CS68" s="15">
        <f t="shared" si="79"/>
        <v>0</v>
      </c>
      <c r="CT68" s="15">
        <f t="shared" si="79"/>
        <v>0</v>
      </c>
      <c r="CU68" s="15">
        <f t="shared" si="79"/>
        <v>0</v>
      </c>
      <c r="CV68" s="15">
        <f t="shared" si="79"/>
        <v>0</v>
      </c>
      <c r="CW68" s="15">
        <f t="shared" ref="CW68:EB68" si="80">CW30</f>
        <v>0</v>
      </c>
      <c r="CX68" s="15">
        <f t="shared" si="80"/>
        <v>0</v>
      </c>
      <c r="CY68" s="15">
        <f t="shared" si="80"/>
        <v>0</v>
      </c>
      <c r="CZ68" s="15">
        <f t="shared" si="80"/>
        <v>0</v>
      </c>
      <c r="DA68" s="15">
        <f t="shared" si="80"/>
        <v>0</v>
      </c>
      <c r="DB68" s="15">
        <f t="shared" si="80"/>
        <v>0</v>
      </c>
      <c r="DC68" s="15">
        <f t="shared" si="80"/>
        <v>0</v>
      </c>
      <c r="DD68" s="15">
        <f t="shared" si="80"/>
        <v>0</v>
      </c>
      <c r="DE68" s="15">
        <f t="shared" si="80"/>
        <v>0</v>
      </c>
      <c r="DF68" s="15">
        <f t="shared" si="80"/>
        <v>0</v>
      </c>
      <c r="DG68" s="15">
        <f t="shared" si="80"/>
        <v>0</v>
      </c>
      <c r="DH68" s="15">
        <f t="shared" si="80"/>
        <v>0</v>
      </c>
      <c r="DI68" s="15">
        <f t="shared" si="80"/>
        <v>0</v>
      </c>
      <c r="DJ68" s="15">
        <f t="shared" si="80"/>
        <v>0</v>
      </c>
      <c r="DK68" s="15">
        <f t="shared" si="80"/>
        <v>0</v>
      </c>
      <c r="DL68" s="15">
        <f t="shared" si="80"/>
        <v>0</v>
      </c>
      <c r="DM68" s="15">
        <f t="shared" si="80"/>
        <v>0</v>
      </c>
      <c r="DN68" s="15">
        <f t="shared" si="80"/>
        <v>0</v>
      </c>
      <c r="DO68" s="15">
        <f t="shared" si="80"/>
        <v>0</v>
      </c>
      <c r="DP68" s="15">
        <f t="shared" si="80"/>
        <v>0</v>
      </c>
      <c r="DQ68" s="15">
        <f t="shared" si="80"/>
        <v>0</v>
      </c>
      <c r="DR68" s="15">
        <f t="shared" si="80"/>
        <v>0</v>
      </c>
      <c r="DS68" s="15">
        <f t="shared" si="80"/>
        <v>0</v>
      </c>
      <c r="DT68" s="15">
        <f t="shared" si="80"/>
        <v>0</v>
      </c>
      <c r="DU68" s="15">
        <f t="shared" si="80"/>
        <v>0</v>
      </c>
      <c r="DV68" s="15">
        <f t="shared" si="80"/>
        <v>0</v>
      </c>
      <c r="DW68" s="15">
        <f t="shared" si="80"/>
        <v>0</v>
      </c>
      <c r="DX68" s="15">
        <f t="shared" si="80"/>
        <v>0</v>
      </c>
      <c r="DY68" s="15">
        <f t="shared" si="80"/>
        <v>0</v>
      </c>
      <c r="DZ68" s="15">
        <f t="shared" si="80"/>
        <v>0</v>
      </c>
      <c r="EA68" s="15">
        <f t="shared" si="80"/>
        <v>0</v>
      </c>
      <c r="EB68" s="15">
        <f t="shared" si="80"/>
        <v>0</v>
      </c>
      <c r="EC68" s="15">
        <f t="shared" ref="EC68:FH68" si="81">EC30</f>
        <v>0</v>
      </c>
      <c r="ED68" s="15">
        <f t="shared" si="81"/>
        <v>0</v>
      </c>
      <c r="EE68" s="15">
        <f t="shared" si="81"/>
        <v>0</v>
      </c>
      <c r="EF68" s="15">
        <f t="shared" si="81"/>
        <v>0</v>
      </c>
      <c r="EG68" s="15">
        <f t="shared" si="81"/>
        <v>0</v>
      </c>
      <c r="EH68" s="15">
        <f t="shared" si="81"/>
        <v>0</v>
      </c>
      <c r="EI68" s="15">
        <f t="shared" si="81"/>
        <v>0</v>
      </c>
      <c r="EJ68" s="15">
        <f t="shared" si="81"/>
        <v>0</v>
      </c>
      <c r="EK68" s="15">
        <f t="shared" si="81"/>
        <v>0</v>
      </c>
      <c r="EL68" s="15">
        <f t="shared" si="81"/>
        <v>0</v>
      </c>
      <c r="EM68" s="15">
        <f t="shared" si="81"/>
        <v>0</v>
      </c>
      <c r="EN68" s="15">
        <f t="shared" si="81"/>
        <v>0</v>
      </c>
      <c r="EO68" s="15">
        <f t="shared" si="81"/>
        <v>0</v>
      </c>
      <c r="EP68" s="15">
        <f t="shared" si="81"/>
        <v>0</v>
      </c>
      <c r="EQ68" s="15">
        <f t="shared" si="81"/>
        <v>0</v>
      </c>
      <c r="ER68" s="15">
        <f t="shared" si="81"/>
        <v>0</v>
      </c>
      <c r="ES68" s="15">
        <f t="shared" si="81"/>
        <v>0</v>
      </c>
      <c r="ET68" s="15">
        <f t="shared" si="81"/>
        <v>0</v>
      </c>
      <c r="EU68" s="15">
        <f t="shared" si="81"/>
        <v>0</v>
      </c>
      <c r="EV68" s="15">
        <f t="shared" si="81"/>
        <v>0</v>
      </c>
      <c r="EW68" s="15">
        <f t="shared" si="81"/>
        <v>0</v>
      </c>
      <c r="EX68" s="15">
        <f t="shared" si="81"/>
        <v>0</v>
      </c>
      <c r="EY68" s="15">
        <f t="shared" si="81"/>
        <v>0</v>
      </c>
      <c r="EZ68" s="15">
        <f t="shared" si="81"/>
        <v>0</v>
      </c>
      <c r="FA68" s="15">
        <f t="shared" si="81"/>
        <v>0</v>
      </c>
      <c r="FB68" s="15">
        <f t="shared" si="81"/>
        <v>0</v>
      </c>
      <c r="FC68" s="15">
        <f t="shared" si="81"/>
        <v>0</v>
      </c>
      <c r="FD68" s="15">
        <f t="shared" si="81"/>
        <v>0</v>
      </c>
      <c r="FE68" s="15">
        <f t="shared" si="81"/>
        <v>0</v>
      </c>
      <c r="FF68" s="15">
        <f t="shared" si="81"/>
        <v>0</v>
      </c>
      <c r="FG68" s="15">
        <f t="shared" si="81"/>
        <v>0</v>
      </c>
      <c r="FH68" s="15">
        <f t="shared" si="81"/>
        <v>0</v>
      </c>
      <c r="FI68" s="15">
        <f t="shared" ref="FI68:FX68" si="82">FI30</f>
        <v>0</v>
      </c>
      <c r="FJ68" s="15">
        <f t="shared" si="82"/>
        <v>0</v>
      </c>
      <c r="FK68" s="15">
        <f t="shared" si="82"/>
        <v>0</v>
      </c>
      <c r="FL68" s="15">
        <f t="shared" si="82"/>
        <v>0</v>
      </c>
      <c r="FM68" s="15">
        <f t="shared" si="82"/>
        <v>0</v>
      </c>
      <c r="FN68" s="15">
        <f t="shared" si="82"/>
        <v>0</v>
      </c>
      <c r="FO68" s="15">
        <f t="shared" si="82"/>
        <v>0</v>
      </c>
      <c r="FP68" s="15">
        <f t="shared" si="82"/>
        <v>0</v>
      </c>
      <c r="FQ68" s="15">
        <f t="shared" si="82"/>
        <v>0</v>
      </c>
      <c r="FR68" s="15">
        <f t="shared" si="82"/>
        <v>0</v>
      </c>
      <c r="FS68" s="15">
        <f t="shared" si="82"/>
        <v>0</v>
      </c>
      <c r="FT68" s="15">
        <f t="shared" si="82"/>
        <v>0</v>
      </c>
      <c r="FU68" s="15">
        <f t="shared" si="82"/>
        <v>0</v>
      </c>
      <c r="FV68" s="15">
        <f t="shared" si="82"/>
        <v>0</v>
      </c>
      <c r="FW68" s="15">
        <f t="shared" si="82"/>
        <v>0</v>
      </c>
      <c r="FX68" s="15">
        <f t="shared" si="82"/>
        <v>0</v>
      </c>
      <c r="FY68" s="24"/>
      <c r="FZ68" s="15">
        <f t="shared" si="70"/>
        <v>0</v>
      </c>
      <c r="GA68" s="14"/>
      <c r="GB68" s="15"/>
      <c r="GC68" s="15"/>
      <c r="GD68" s="15"/>
      <c r="GE68" s="15"/>
      <c r="GF68" s="15"/>
      <c r="GG68" s="2"/>
      <c r="GH68" s="12"/>
      <c r="GI68" s="12"/>
      <c r="GJ68" s="12"/>
      <c r="GK68" s="12"/>
      <c r="GL68" s="12"/>
      <c r="GM68" s="12"/>
      <c r="GN68" s="17"/>
      <c r="GO68" s="17"/>
    </row>
    <row r="69" spans="1:198" x14ac:dyDescent="0.35">
      <c r="A69" s="3" t="s">
        <v>485</v>
      </c>
      <c r="B69" s="2" t="s">
        <v>723</v>
      </c>
      <c r="C69" s="14">
        <f t="shared" ref="C69:AH69" si="83">C10</f>
        <v>167</v>
      </c>
      <c r="D69" s="14">
        <f t="shared" si="83"/>
        <v>424</v>
      </c>
      <c r="E69" s="14">
        <f t="shared" si="83"/>
        <v>0</v>
      </c>
      <c r="F69" s="14">
        <f t="shared" si="83"/>
        <v>1648</v>
      </c>
      <c r="G69" s="14">
        <f t="shared" si="83"/>
        <v>0</v>
      </c>
      <c r="H69" s="14">
        <f t="shared" si="83"/>
        <v>0</v>
      </c>
      <c r="I69" s="14">
        <f t="shared" si="83"/>
        <v>0</v>
      </c>
      <c r="J69" s="14">
        <f t="shared" si="83"/>
        <v>0</v>
      </c>
      <c r="K69" s="14">
        <f t="shared" si="83"/>
        <v>0</v>
      </c>
      <c r="L69" s="14">
        <f t="shared" si="83"/>
        <v>0</v>
      </c>
      <c r="M69" s="14">
        <f t="shared" si="83"/>
        <v>0</v>
      </c>
      <c r="N69" s="14">
        <f t="shared" si="83"/>
        <v>0</v>
      </c>
      <c r="O69" s="14">
        <f t="shared" si="83"/>
        <v>0</v>
      </c>
      <c r="P69" s="14">
        <f t="shared" si="83"/>
        <v>0</v>
      </c>
      <c r="Q69" s="14">
        <f t="shared" si="83"/>
        <v>0</v>
      </c>
      <c r="R69" s="14">
        <f t="shared" si="83"/>
        <v>5567.5</v>
      </c>
      <c r="S69" s="14">
        <f t="shared" si="83"/>
        <v>6</v>
      </c>
      <c r="T69" s="14">
        <f t="shared" si="83"/>
        <v>0</v>
      </c>
      <c r="U69" s="14">
        <f t="shared" si="83"/>
        <v>0</v>
      </c>
      <c r="V69" s="14">
        <f t="shared" si="83"/>
        <v>0</v>
      </c>
      <c r="W69" s="14">
        <f t="shared" si="83"/>
        <v>0</v>
      </c>
      <c r="X69" s="14">
        <f t="shared" si="83"/>
        <v>0</v>
      </c>
      <c r="Y69" s="14">
        <f t="shared" si="83"/>
        <v>512</v>
      </c>
      <c r="Z69" s="14">
        <f t="shared" si="83"/>
        <v>0</v>
      </c>
      <c r="AA69" s="14">
        <f t="shared" si="83"/>
        <v>325.5</v>
      </c>
      <c r="AB69" s="14">
        <f t="shared" si="83"/>
        <v>215.5</v>
      </c>
      <c r="AC69" s="14">
        <f t="shared" si="83"/>
        <v>0</v>
      </c>
      <c r="AD69" s="14">
        <f t="shared" si="83"/>
        <v>0</v>
      </c>
      <c r="AE69" s="14">
        <f t="shared" si="83"/>
        <v>0</v>
      </c>
      <c r="AF69" s="14">
        <f t="shared" si="83"/>
        <v>0</v>
      </c>
      <c r="AG69" s="14">
        <f t="shared" si="83"/>
        <v>0</v>
      </c>
      <c r="AH69" s="14">
        <f t="shared" si="83"/>
        <v>0</v>
      </c>
      <c r="AI69" s="14">
        <f t="shared" ref="AI69:BN69" si="84">AI10</f>
        <v>0</v>
      </c>
      <c r="AJ69" s="14">
        <f t="shared" si="84"/>
        <v>0</v>
      </c>
      <c r="AK69" s="14">
        <f t="shared" si="84"/>
        <v>0</v>
      </c>
      <c r="AL69" s="14">
        <f t="shared" si="84"/>
        <v>0</v>
      </c>
      <c r="AM69" s="14">
        <f t="shared" si="84"/>
        <v>0</v>
      </c>
      <c r="AN69" s="14">
        <f t="shared" si="84"/>
        <v>0</v>
      </c>
      <c r="AO69" s="14">
        <f t="shared" si="84"/>
        <v>104.5</v>
      </c>
      <c r="AP69" s="14">
        <f t="shared" si="84"/>
        <v>579</v>
      </c>
      <c r="AQ69" s="14">
        <f t="shared" si="84"/>
        <v>0</v>
      </c>
      <c r="AR69" s="14">
        <f t="shared" si="84"/>
        <v>1356.5</v>
      </c>
      <c r="AS69" s="14">
        <f t="shared" si="84"/>
        <v>0</v>
      </c>
      <c r="AT69" s="14">
        <f t="shared" si="84"/>
        <v>500</v>
      </c>
      <c r="AU69" s="14">
        <f t="shared" si="84"/>
        <v>0</v>
      </c>
      <c r="AV69" s="14">
        <f t="shared" si="84"/>
        <v>0</v>
      </c>
      <c r="AW69" s="14">
        <f t="shared" si="84"/>
        <v>0</v>
      </c>
      <c r="AX69" s="14">
        <f t="shared" si="84"/>
        <v>0</v>
      </c>
      <c r="AY69" s="14">
        <f t="shared" si="84"/>
        <v>0</v>
      </c>
      <c r="AZ69" s="14">
        <f t="shared" si="84"/>
        <v>120</v>
      </c>
      <c r="BA69" s="14">
        <f t="shared" si="84"/>
        <v>238</v>
      </c>
      <c r="BB69" s="14">
        <f t="shared" si="84"/>
        <v>0</v>
      </c>
      <c r="BC69" s="14">
        <f t="shared" si="84"/>
        <v>522</v>
      </c>
      <c r="BD69" s="14">
        <f t="shared" si="84"/>
        <v>0</v>
      </c>
      <c r="BE69" s="14">
        <f t="shared" si="84"/>
        <v>0</v>
      </c>
      <c r="BF69" s="14">
        <f t="shared" si="84"/>
        <v>1127.5</v>
      </c>
      <c r="BG69" s="14">
        <f t="shared" si="84"/>
        <v>0</v>
      </c>
      <c r="BH69" s="14">
        <f t="shared" si="84"/>
        <v>27</v>
      </c>
      <c r="BI69" s="14">
        <f t="shared" si="84"/>
        <v>0</v>
      </c>
      <c r="BJ69" s="14">
        <f t="shared" si="84"/>
        <v>0</v>
      </c>
      <c r="BK69" s="14">
        <f t="shared" si="84"/>
        <v>10518</v>
      </c>
      <c r="BL69" s="14">
        <f t="shared" si="84"/>
        <v>0</v>
      </c>
      <c r="BM69" s="14">
        <f t="shared" si="84"/>
        <v>0</v>
      </c>
      <c r="BN69" s="14">
        <f t="shared" si="84"/>
        <v>0</v>
      </c>
      <c r="BO69" s="14">
        <f t="shared" ref="BO69:CM69" si="85">BO10</f>
        <v>0</v>
      </c>
      <c r="BP69" s="14">
        <f t="shared" si="85"/>
        <v>0</v>
      </c>
      <c r="BQ69" s="14">
        <f t="shared" si="85"/>
        <v>0</v>
      </c>
      <c r="BR69" s="14">
        <f t="shared" si="85"/>
        <v>0</v>
      </c>
      <c r="BS69" s="14">
        <f t="shared" si="85"/>
        <v>0</v>
      </c>
      <c r="BT69" s="14">
        <f t="shared" si="85"/>
        <v>0</v>
      </c>
      <c r="BU69" s="14">
        <f t="shared" si="85"/>
        <v>0</v>
      </c>
      <c r="BV69" s="14">
        <f t="shared" si="85"/>
        <v>0</v>
      </c>
      <c r="BW69" s="14">
        <f t="shared" si="85"/>
        <v>0</v>
      </c>
      <c r="BX69" s="14">
        <f t="shared" si="85"/>
        <v>0</v>
      </c>
      <c r="BY69" s="14">
        <f t="shared" si="85"/>
        <v>0</v>
      </c>
      <c r="BZ69" s="14">
        <f t="shared" si="85"/>
        <v>0</v>
      </c>
      <c r="CA69" s="14">
        <f t="shared" si="85"/>
        <v>0</v>
      </c>
      <c r="CB69" s="14">
        <f t="shared" si="85"/>
        <v>898</v>
      </c>
      <c r="CC69" s="14">
        <f t="shared" si="85"/>
        <v>0</v>
      </c>
      <c r="CD69" s="14">
        <f t="shared" si="85"/>
        <v>0</v>
      </c>
      <c r="CE69" s="14">
        <f t="shared" si="85"/>
        <v>0</v>
      </c>
      <c r="CF69" s="14">
        <f t="shared" si="85"/>
        <v>0</v>
      </c>
      <c r="CG69" s="14">
        <f t="shared" si="85"/>
        <v>0</v>
      </c>
      <c r="CH69" s="14">
        <f t="shared" si="85"/>
        <v>0</v>
      </c>
      <c r="CI69" s="14">
        <f t="shared" si="85"/>
        <v>0</v>
      </c>
      <c r="CJ69" s="14">
        <f t="shared" si="85"/>
        <v>0</v>
      </c>
      <c r="CK69" s="14">
        <f t="shared" si="85"/>
        <v>747</v>
      </c>
      <c r="CL69" s="14">
        <f t="shared" si="85"/>
        <v>7.5</v>
      </c>
      <c r="CM69" s="14">
        <f t="shared" si="85"/>
        <v>25.5</v>
      </c>
      <c r="CN69" s="14">
        <f>CN10+CN29</f>
        <v>611.5</v>
      </c>
      <c r="CO69" s="14">
        <f t="shared" ref="CO69:DT69" si="86">CO10</f>
        <v>0</v>
      </c>
      <c r="CP69" s="14">
        <f t="shared" si="86"/>
        <v>0</v>
      </c>
      <c r="CQ69" s="14">
        <f t="shared" si="86"/>
        <v>0</v>
      </c>
      <c r="CR69" s="14">
        <f t="shared" si="86"/>
        <v>0</v>
      </c>
      <c r="CS69" s="14">
        <f t="shared" si="86"/>
        <v>0</v>
      </c>
      <c r="CT69" s="14">
        <f t="shared" si="86"/>
        <v>0</v>
      </c>
      <c r="CU69" s="14">
        <f t="shared" si="86"/>
        <v>331</v>
      </c>
      <c r="CV69" s="14">
        <f t="shared" si="86"/>
        <v>0</v>
      </c>
      <c r="CW69" s="14">
        <f t="shared" si="86"/>
        <v>0</v>
      </c>
      <c r="CX69" s="14">
        <f t="shared" si="86"/>
        <v>0</v>
      </c>
      <c r="CY69" s="14">
        <f t="shared" si="86"/>
        <v>0</v>
      </c>
      <c r="CZ69" s="14">
        <f t="shared" si="86"/>
        <v>0</v>
      </c>
      <c r="DA69" s="14">
        <f t="shared" si="86"/>
        <v>0</v>
      </c>
      <c r="DB69" s="14">
        <f t="shared" si="86"/>
        <v>0</v>
      </c>
      <c r="DC69" s="14">
        <f t="shared" si="86"/>
        <v>0</v>
      </c>
      <c r="DD69" s="14">
        <f t="shared" si="86"/>
        <v>0</v>
      </c>
      <c r="DE69" s="14">
        <f t="shared" si="86"/>
        <v>0</v>
      </c>
      <c r="DF69" s="14">
        <f t="shared" si="86"/>
        <v>0</v>
      </c>
      <c r="DG69" s="14">
        <f t="shared" si="86"/>
        <v>0</v>
      </c>
      <c r="DH69" s="14">
        <f t="shared" si="86"/>
        <v>0</v>
      </c>
      <c r="DI69" s="14">
        <f t="shared" si="86"/>
        <v>4</v>
      </c>
      <c r="DJ69" s="14">
        <f t="shared" si="86"/>
        <v>1</v>
      </c>
      <c r="DK69" s="14">
        <f t="shared" si="86"/>
        <v>0</v>
      </c>
      <c r="DL69" s="14">
        <f t="shared" si="86"/>
        <v>0</v>
      </c>
      <c r="DM69" s="14">
        <f t="shared" si="86"/>
        <v>0</v>
      </c>
      <c r="DN69" s="14">
        <f t="shared" si="86"/>
        <v>0</v>
      </c>
      <c r="DO69" s="14">
        <f t="shared" si="86"/>
        <v>0</v>
      </c>
      <c r="DP69" s="14">
        <f t="shared" si="86"/>
        <v>0</v>
      </c>
      <c r="DQ69" s="14">
        <f t="shared" si="86"/>
        <v>0</v>
      </c>
      <c r="DR69" s="14">
        <f t="shared" si="86"/>
        <v>0</v>
      </c>
      <c r="DS69" s="14">
        <f t="shared" si="86"/>
        <v>0</v>
      </c>
      <c r="DT69" s="14">
        <f t="shared" si="86"/>
        <v>0</v>
      </c>
      <c r="DU69" s="14">
        <f t="shared" ref="DU69:EZ69" si="87">DU10</f>
        <v>0</v>
      </c>
      <c r="DV69" s="14">
        <f t="shared" si="87"/>
        <v>0</v>
      </c>
      <c r="DW69" s="14">
        <f t="shared" si="87"/>
        <v>0</v>
      </c>
      <c r="DX69" s="14">
        <f t="shared" si="87"/>
        <v>0</v>
      </c>
      <c r="DY69" s="14">
        <f t="shared" si="87"/>
        <v>0</v>
      </c>
      <c r="DZ69" s="14">
        <f t="shared" si="87"/>
        <v>0</v>
      </c>
      <c r="EA69" s="14">
        <f t="shared" si="87"/>
        <v>0</v>
      </c>
      <c r="EB69" s="14">
        <f t="shared" si="87"/>
        <v>17</v>
      </c>
      <c r="EC69" s="14">
        <f t="shared" si="87"/>
        <v>0</v>
      </c>
      <c r="ED69" s="14">
        <f t="shared" si="87"/>
        <v>0</v>
      </c>
      <c r="EE69" s="14">
        <f t="shared" si="87"/>
        <v>0</v>
      </c>
      <c r="EF69" s="14">
        <f t="shared" si="87"/>
        <v>0</v>
      </c>
      <c r="EG69" s="14">
        <f t="shared" si="87"/>
        <v>0</v>
      </c>
      <c r="EH69" s="14">
        <f t="shared" si="87"/>
        <v>0</v>
      </c>
      <c r="EI69" s="14">
        <f t="shared" si="87"/>
        <v>0</v>
      </c>
      <c r="EJ69" s="14">
        <f t="shared" si="87"/>
        <v>196</v>
      </c>
      <c r="EK69" s="14">
        <f t="shared" si="87"/>
        <v>0</v>
      </c>
      <c r="EL69" s="14">
        <f t="shared" si="87"/>
        <v>0</v>
      </c>
      <c r="EM69" s="14">
        <f t="shared" si="87"/>
        <v>0</v>
      </c>
      <c r="EN69" s="14">
        <f t="shared" si="87"/>
        <v>55</v>
      </c>
      <c r="EO69" s="14">
        <f t="shared" si="87"/>
        <v>0</v>
      </c>
      <c r="EP69" s="14">
        <f t="shared" si="87"/>
        <v>0</v>
      </c>
      <c r="EQ69" s="14">
        <f t="shared" si="87"/>
        <v>0</v>
      </c>
      <c r="ER69" s="14">
        <f t="shared" si="87"/>
        <v>0</v>
      </c>
      <c r="ES69" s="14">
        <f t="shared" si="87"/>
        <v>0</v>
      </c>
      <c r="ET69" s="14">
        <f t="shared" si="87"/>
        <v>0</v>
      </c>
      <c r="EU69" s="14">
        <f t="shared" si="87"/>
        <v>0</v>
      </c>
      <c r="EV69" s="14">
        <f t="shared" si="87"/>
        <v>0</v>
      </c>
      <c r="EW69" s="14">
        <f t="shared" si="87"/>
        <v>0</v>
      </c>
      <c r="EX69" s="14">
        <f t="shared" si="87"/>
        <v>0</v>
      </c>
      <c r="EY69" s="14">
        <f t="shared" si="87"/>
        <v>565</v>
      </c>
      <c r="EZ69" s="14">
        <f t="shared" si="87"/>
        <v>0</v>
      </c>
      <c r="FA69" s="14">
        <f t="shared" ref="FA69:FX69" si="88">FA10</f>
        <v>0</v>
      </c>
      <c r="FB69" s="14">
        <f t="shared" si="88"/>
        <v>0</v>
      </c>
      <c r="FC69" s="14">
        <f t="shared" si="88"/>
        <v>0</v>
      </c>
      <c r="FD69" s="14">
        <f t="shared" si="88"/>
        <v>0</v>
      </c>
      <c r="FE69" s="14">
        <f t="shared" si="88"/>
        <v>0</v>
      </c>
      <c r="FF69" s="14">
        <f t="shared" si="88"/>
        <v>0</v>
      </c>
      <c r="FG69" s="14">
        <f t="shared" si="88"/>
        <v>0</v>
      </c>
      <c r="FH69" s="14">
        <f t="shared" si="88"/>
        <v>0</v>
      </c>
      <c r="FI69" s="14">
        <f t="shared" si="88"/>
        <v>0</v>
      </c>
      <c r="FJ69" s="14">
        <f t="shared" si="88"/>
        <v>0</v>
      </c>
      <c r="FK69" s="14">
        <f t="shared" si="88"/>
        <v>0</v>
      </c>
      <c r="FL69" s="14">
        <f t="shared" si="88"/>
        <v>0</v>
      </c>
      <c r="FM69" s="14">
        <f t="shared" si="88"/>
        <v>0</v>
      </c>
      <c r="FN69" s="14">
        <f t="shared" si="88"/>
        <v>281</v>
      </c>
      <c r="FO69" s="14">
        <f t="shared" si="88"/>
        <v>0</v>
      </c>
      <c r="FP69" s="14">
        <f t="shared" si="88"/>
        <v>0</v>
      </c>
      <c r="FQ69" s="14">
        <f t="shared" si="88"/>
        <v>0</v>
      </c>
      <c r="FR69" s="14">
        <f t="shared" si="88"/>
        <v>0</v>
      </c>
      <c r="FS69" s="14">
        <f t="shared" si="88"/>
        <v>0</v>
      </c>
      <c r="FT69" s="14">
        <f t="shared" si="88"/>
        <v>0</v>
      </c>
      <c r="FU69" s="14">
        <f t="shared" si="88"/>
        <v>0</v>
      </c>
      <c r="FV69" s="14">
        <f t="shared" si="88"/>
        <v>0</v>
      </c>
      <c r="FW69" s="14">
        <f t="shared" si="88"/>
        <v>0</v>
      </c>
      <c r="FX69" s="14">
        <f t="shared" si="88"/>
        <v>0</v>
      </c>
      <c r="FY69" s="24"/>
      <c r="FZ69" s="14">
        <f t="shared" si="70"/>
        <v>27697.5</v>
      </c>
      <c r="GA69" s="14"/>
      <c r="GB69" s="15"/>
      <c r="GC69" s="15"/>
      <c r="GD69" s="15"/>
      <c r="GE69" s="15"/>
      <c r="GF69" s="2"/>
      <c r="GG69" s="2"/>
      <c r="GH69" s="12"/>
      <c r="GI69" s="12"/>
      <c r="GJ69" s="12"/>
      <c r="GK69" s="12"/>
      <c r="GL69" s="12"/>
      <c r="GM69" s="12"/>
      <c r="GN69" s="17"/>
      <c r="GO69" s="17"/>
    </row>
    <row r="70" spans="1:198" x14ac:dyDescent="0.35">
      <c r="A70" s="3" t="s">
        <v>486</v>
      </c>
      <c r="B70" s="2" t="s">
        <v>724</v>
      </c>
      <c r="C70" s="14">
        <f t="shared" ref="C70:AH70" si="89">C29</f>
        <v>0</v>
      </c>
      <c r="D70" s="14">
        <f t="shared" si="89"/>
        <v>0</v>
      </c>
      <c r="E70" s="14">
        <f t="shared" si="89"/>
        <v>0</v>
      </c>
      <c r="F70" s="14">
        <f t="shared" si="89"/>
        <v>0</v>
      </c>
      <c r="G70" s="14">
        <f t="shared" si="89"/>
        <v>0</v>
      </c>
      <c r="H70" s="14">
        <f t="shared" si="89"/>
        <v>0</v>
      </c>
      <c r="I70" s="14">
        <f t="shared" si="89"/>
        <v>0</v>
      </c>
      <c r="J70" s="14">
        <f t="shared" si="89"/>
        <v>0</v>
      </c>
      <c r="K70" s="14">
        <f t="shared" si="89"/>
        <v>0</v>
      </c>
      <c r="L70" s="14">
        <f t="shared" si="89"/>
        <v>0</v>
      </c>
      <c r="M70" s="14">
        <f t="shared" si="89"/>
        <v>0</v>
      </c>
      <c r="N70" s="14">
        <f t="shared" si="89"/>
        <v>0</v>
      </c>
      <c r="O70" s="14">
        <f t="shared" si="89"/>
        <v>0</v>
      </c>
      <c r="P70" s="14">
        <f t="shared" si="89"/>
        <v>0</v>
      </c>
      <c r="Q70" s="14">
        <f t="shared" si="89"/>
        <v>0</v>
      </c>
      <c r="R70" s="14">
        <f t="shared" si="89"/>
        <v>0</v>
      </c>
      <c r="S70" s="14">
        <f t="shared" si="89"/>
        <v>0</v>
      </c>
      <c r="T70" s="14">
        <f t="shared" si="89"/>
        <v>0</v>
      </c>
      <c r="U70" s="14">
        <f t="shared" si="89"/>
        <v>0</v>
      </c>
      <c r="V70" s="14">
        <f t="shared" si="89"/>
        <v>0</v>
      </c>
      <c r="W70" s="14">
        <f t="shared" si="89"/>
        <v>0</v>
      </c>
      <c r="X70" s="14">
        <f t="shared" si="89"/>
        <v>0</v>
      </c>
      <c r="Y70" s="14">
        <f t="shared" si="89"/>
        <v>0</v>
      </c>
      <c r="Z70" s="14">
        <f t="shared" si="89"/>
        <v>0</v>
      </c>
      <c r="AA70" s="14">
        <f t="shared" si="89"/>
        <v>0</v>
      </c>
      <c r="AB70" s="14">
        <f t="shared" si="89"/>
        <v>0</v>
      </c>
      <c r="AC70" s="14">
        <f t="shared" si="89"/>
        <v>0</v>
      </c>
      <c r="AD70" s="14">
        <f t="shared" si="89"/>
        <v>0</v>
      </c>
      <c r="AE70" s="14">
        <f t="shared" si="89"/>
        <v>0</v>
      </c>
      <c r="AF70" s="14">
        <f t="shared" si="89"/>
        <v>0</v>
      </c>
      <c r="AG70" s="14">
        <f t="shared" si="89"/>
        <v>0</v>
      </c>
      <c r="AH70" s="14">
        <f t="shared" si="89"/>
        <v>0</v>
      </c>
      <c r="AI70" s="14">
        <f t="shared" ref="AI70:BN70" si="90">AI29</f>
        <v>0</v>
      </c>
      <c r="AJ70" s="14">
        <f t="shared" si="90"/>
        <v>0</v>
      </c>
      <c r="AK70" s="14">
        <f t="shared" si="90"/>
        <v>0</v>
      </c>
      <c r="AL70" s="14">
        <f t="shared" si="90"/>
        <v>0</v>
      </c>
      <c r="AM70" s="14">
        <f t="shared" si="90"/>
        <v>0</v>
      </c>
      <c r="AN70" s="14">
        <f t="shared" si="90"/>
        <v>0</v>
      </c>
      <c r="AO70" s="14">
        <f t="shared" si="90"/>
        <v>0</v>
      </c>
      <c r="AP70" s="14">
        <f t="shared" si="90"/>
        <v>0</v>
      </c>
      <c r="AQ70" s="14">
        <f t="shared" si="90"/>
        <v>0</v>
      </c>
      <c r="AR70" s="14">
        <f t="shared" si="90"/>
        <v>0</v>
      </c>
      <c r="AS70" s="14">
        <f t="shared" si="90"/>
        <v>0</v>
      </c>
      <c r="AT70" s="14">
        <f t="shared" si="90"/>
        <v>0</v>
      </c>
      <c r="AU70" s="14">
        <f t="shared" si="90"/>
        <v>0</v>
      </c>
      <c r="AV70" s="14">
        <f t="shared" si="90"/>
        <v>0</v>
      </c>
      <c r="AW70" s="14">
        <f t="shared" si="90"/>
        <v>0</v>
      </c>
      <c r="AX70" s="14">
        <f t="shared" si="90"/>
        <v>0</v>
      </c>
      <c r="AY70" s="14">
        <f t="shared" si="90"/>
        <v>0</v>
      </c>
      <c r="AZ70" s="14">
        <f t="shared" si="90"/>
        <v>0</v>
      </c>
      <c r="BA70" s="14">
        <f t="shared" si="90"/>
        <v>0</v>
      </c>
      <c r="BB70" s="14">
        <f t="shared" si="90"/>
        <v>0</v>
      </c>
      <c r="BC70" s="14">
        <f t="shared" si="90"/>
        <v>0</v>
      </c>
      <c r="BD70" s="14">
        <f t="shared" si="90"/>
        <v>0</v>
      </c>
      <c r="BE70" s="14">
        <f t="shared" si="90"/>
        <v>0</v>
      </c>
      <c r="BF70" s="14">
        <f t="shared" si="90"/>
        <v>0</v>
      </c>
      <c r="BG70" s="14">
        <f t="shared" si="90"/>
        <v>0</v>
      </c>
      <c r="BH70" s="14">
        <f t="shared" si="90"/>
        <v>0</v>
      </c>
      <c r="BI70" s="14">
        <f t="shared" si="90"/>
        <v>0</v>
      </c>
      <c r="BJ70" s="14">
        <f t="shared" si="90"/>
        <v>0</v>
      </c>
      <c r="BK70" s="14">
        <f t="shared" si="90"/>
        <v>0</v>
      </c>
      <c r="BL70" s="14">
        <f t="shared" si="90"/>
        <v>0</v>
      </c>
      <c r="BM70" s="14">
        <f t="shared" si="90"/>
        <v>0</v>
      </c>
      <c r="BN70" s="14">
        <f t="shared" si="90"/>
        <v>0</v>
      </c>
      <c r="BO70" s="14">
        <f t="shared" ref="BO70:CM70" si="91">BO29</f>
        <v>0</v>
      </c>
      <c r="BP70" s="14">
        <f t="shared" si="91"/>
        <v>0</v>
      </c>
      <c r="BQ70" s="14">
        <f t="shared" si="91"/>
        <v>0</v>
      </c>
      <c r="BR70" s="14">
        <f t="shared" si="91"/>
        <v>0</v>
      </c>
      <c r="BS70" s="14">
        <f t="shared" si="91"/>
        <v>0</v>
      </c>
      <c r="BT70" s="14">
        <f t="shared" si="91"/>
        <v>0</v>
      </c>
      <c r="BU70" s="14">
        <f t="shared" si="91"/>
        <v>0</v>
      </c>
      <c r="BV70" s="14">
        <f t="shared" si="91"/>
        <v>0</v>
      </c>
      <c r="BW70" s="14">
        <f t="shared" si="91"/>
        <v>0</v>
      </c>
      <c r="BX70" s="14">
        <f t="shared" si="91"/>
        <v>0</v>
      </c>
      <c r="BY70" s="14">
        <f t="shared" si="91"/>
        <v>0</v>
      </c>
      <c r="BZ70" s="14">
        <f t="shared" si="91"/>
        <v>0</v>
      </c>
      <c r="CA70" s="14">
        <f t="shared" si="91"/>
        <v>0</v>
      </c>
      <c r="CB70" s="14">
        <f t="shared" si="91"/>
        <v>0</v>
      </c>
      <c r="CC70" s="14">
        <f t="shared" si="91"/>
        <v>0</v>
      </c>
      <c r="CD70" s="14">
        <f t="shared" si="91"/>
        <v>0</v>
      </c>
      <c r="CE70" s="14">
        <f t="shared" si="91"/>
        <v>0</v>
      </c>
      <c r="CF70" s="14">
        <f t="shared" si="91"/>
        <v>0</v>
      </c>
      <c r="CG70" s="14">
        <f t="shared" si="91"/>
        <v>0</v>
      </c>
      <c r="CH70" s="14">
        <f t="shared" si="91"/>
        <v>0</v>
      </c>
      <c r="CI70" s="14">
        <f t="shared" si="91"/>
        <v>0</v>
      </c>
      <c r="CJ70" s="14">
        <f t="shared" si="91"/>
        <v>0</v>
      </c>
      <c r="CK70" s="14">
        <f t="shared" si="91"/>
        <v>0</v>
      </c>
      <c r="CL70" s="14">
        <f t="shared" si="91"/>
        <v>0</v>
      </c>
      <c r="CM70" s="14">
        <f t="shared" si="91"/>
        <v>0</v>
      </c>
      <c r="CN70" s="14">
        <v>0</v>
      </c>
      <c r="CO70" s="14">
        <f t="shared" ref="CO70:DT70" si="92">CO29</f>
        <v>0</v>
      </c>
      <c r="CP70" s="14">
        <f t="shared" si="92"/>
        <v>0</v>
      </c>
      <c r="CQ70" s="14">
        <f t="shared" si="92"/>
        <v>0</v>
      </c>
      <c r="CR70" s="14">
        <f t="shared" si="92"/>
        <v>0</v>
      </c>
      <c r="CS70" s="14">
        <f t="shared" si="92"/>
        <v>0</v>
      </c>
      <c r="CT70" s="14">
        <f t="shared" si="92"/>
        <v>0</v>
      </c>
      <c r="CU70" s="14">
        <f t="shared" si="92"/>
        <v>0</v>
      </c>
      <c r="CV70" s="14">
        <f t="shared" si="92"/>
        <v>0</v>
      </c>
      <c r="CW70" s="14">
        <f t="shared" si="92"/>
        <v>0</v>
      </c>
      <c r="CX70" s="14">
        <f t="shared" si="92"/>
        <v>0</v>
      </c>
      <c r="CY70" s="14">
        <f t="shared" si="92"/>
        <v>0</v>
      </c>
      <c r="CZ70" s="14">
        <f t="shared" si="92"/>
        <v>0</v>
      </c>
      <c r="DA70" s="14">
        <f t="shared" si="92"/>
        <v>0</v>
      </c>
      <c r="DB70" s="14">
        <f t="shared" si="92"/>
        <v>0</v>
      </c>
      <c r="DC70" s="14">
        <f t="shared" si="92"/>
        <v>0</v>
      </c>
      <c r="DD70" s="14">
        <f t="shared" si="92"/>
        <v>0</v>
      </c>
      <c r="DE70" s="14">
        <f t="shared" si="92"/>
        <v>0</v>
      </c>
      <c r="DF70" s="14">
        <f t="shared" si="92"/>
        <v>0</v>
      </c>
      <c r="DG70" s="14">
        <f t="shared" si="92"/>
        <v>0</v>
      </c>
      <c r="DH70" s="14">
        <f t="shared" si="92"/>
        <v>0</v>
      </c>
      <c r="DI70" s="14">
        <f t="shared" si="92"/>
        <v>0</v>
      </c>
      <c r="DJ70" s="14">
        <f t="shared" si="92"/>
        <v>0</v>
      </c>
      <c r="DK70" s="14">
        <f t="shared" si="92"/>
        <v>0</v>
      </c>
      <c r="DL70" s="14">
        <f t="shared" si="92"/>
        <v>0</v>
      </c>
      <c r="DM70" s="14">
        <f t="shared" si="92"/>
        <v>0</v>
      </c>
      <c r="DN70" s="14">
        <f t="shared" si="92"/>
        <v>0</v>
      </c>
      <c r="DO70" s="14">
        <f t="shared" si="92"/>
        <v>0</v>
      </c>
      <c r="DP70" s="14">
        <f t="shared" si="92"/>
        <v>0</v>
      </c>
      <c r="DQ70" s="14">
        <f t="shared" si="92"/>
        <v>0</v>
      </c>
      <c r="DR70" s="14">
        <f t="shared" si="92"/>
        <v>0</v>
      </c>
      <c r="DS70" s="14">
        <f t="shared" si="92"/>
        <v>0</v>
      </c>
      <c r="DT70" s="14">
        <f t="shared" si="92"/>
        <v>0</v>
      </c>
      <c r="DU70" s="14">
        <f t="shared" ref="DU70:EZ70" si="93">DU29</f>
        <v>0</v>
      </c>
      <c r="DV70" s="14">
        <f t="shared" si="93"/>
        <v>0</v>
      </c>
      <c r="DW70" s="14">
        <f t="shared" si="93"/>
        <v>0</v>
      </c>
      <c r="DX70" s="14">
        <f t="shared" si="93"/>
        <v>0</v>
      </c>
      <c r="DY70" s="14">
        <f t="shared" si="93"/>
        <v>0</v>
      </c>
      <c r="DZ70" s="14">
        <f t="shared" si="93"/>
        <v>0</v>
      </c>
      <c r="EA70" s="14">
        <f t="shared" si="93"/>
        <v>0</v>
      </c>
      <c r="EB70" s="14">
        <f t="shared" si="93"/>
        <v>0</v>
      </c>
      <c r="EC70" s="14">
        <f t="shared" si="93"/>
        <v>0</v>
      </c>
      <c r="ED70" s="14">
        <f t="shared" si="93"/>
        <v>0</v>
      </c>
      <c r="EE70" s="14">
        <f t="shared" si="93"/>
        <v>0</v>
      </c>
      <c r="EF70" s="14">
        <f t="shared" si="93"/>
        <v>0</v>
      </c>
      <c r="EG70" s="14">
        <f t="shared" si="93"/>
        <v>0</v>
      </c>
      <c r="EH70" s="14">
        <f t="shared" si="93"/>
        <v>0</v>
      </c>
      <c r="EI70" s="14">
        <f t="shared" si="93"/>
        <v>0</v>
      </c>
      <c r="EJ70" s="14">
        <f t="shared" si="93"/>
        <v>0</v>
      </c>
      <c r="EK70" s="14">
        <f t="shared" si="93"/>
        <v>0</v>
      </c>
      <c r="EL70" s="14">
        <f t="shared" si="93"/>
        <v>0</v>
      </c>
      <c r="EM70" s="14">
        <f t="shared" si="93"/>
        <v>0</v>
      </c>
      <c r="EN70" s="14">
        <f t="shared" si="93"/>
        <v>0</v>
      </c>
      <c r="EO70" s="14">
        <f t="shared" si="93"/>
        <v>0</v>
      </c>
      <c r="EP70" s="14">
        <f t="shared" si="93"/>
        <v>0</v>
      </c>
      <c r="EQ70" s="14">
        <f t="shared" si="93"/>
        <v>0</v>
      </c>
      <c r="ER70" s="14">
        <f t="shared" si="93"/>
        <v>0</v>
      </c>
      <c r="ES70" s="14">
        <f t="shared" si="93"/>
        <v>0</v>
      </c>
      <c r="ET70" s="14">
        <f t="shared" si="93"/>
        <v>0</v>
      </c>
      <c r="EU70" s="14">
        <f t="shared" si="93"/>
        <v>0</v>
      </c>
      <c r="EV70" s="14">
        <f t="shared" si="93"/>
        <v>0</v>
      </c>
      <c r="EW70" s="14">
        <f t="shared" si="93"/>
        <v>0</v>
      </c>
      <c r="EX70" s="14">
        <f t="shared" si="93"/>
        <v>0</v>
      </c>
      <c r="EY70" s="14">
        <f t="shared" si="93"/>
        <v>0</v>
      </c>
      <c r="EZ70" s="14">
        <f t="shared" si="93"/>
        <v>0</v>
      </c>
      <c r="FA70" s="14">
        <f t="shared" ref="FA70:FX70" si="94">FA29</f>
        <v>0</v>
      </c>
      <c r="FB70" s="14">
        <f t="shared" si="94"/>
        <v>0</v>
      </c>
      <c r="FC70" s="14">
        <f t="shared" si="94"/>
        <v>0</v>
      </c>
      <c r="FD70" s="14">
        <f t="shared" si="94"/>
        <v>0</v>
      </c>
      <c r="FE70" s="14">
        <f t="shared" si="94"/>
        <v>0</v>
      </c>
      <c r="FF70" s="14">
        <f t="shared" si="94"/>
        <v>0</v>
      </c>
      <c r="FG70" s="14">
        <f t="shared" si="94"/>
        <v>0</v>
      </c>
      <c r="FH70" s="14">
        <f t="shared" si="94"/>
        <v>0</v>
      </c>
      <c r="FI70" s="14">
        <f t="shared" si="94"/>
        <v>0</v>
      </c>
      <c r="FJ70" s="14">
        <f t="shared" si="94"/>
        <v>0</v>
      </c>
      <c r="FK70" s="14">
        <f t="shared" si="94"/>
        <v>0</v>
      </c>
      <c r="FL70" s="14">
        <f t="shared" si="94"/>
        <v>0</v>
      </c>
      <c r="FM70" s="14">
        <f t="shared" si="94"/>
        <v>0</v>
      </c>
      <c r="FN70" s="14">
        <f t="shared" si="94"/>
        <v>0</v>
      </c>
      <c r="FO70" s="14">
        <f t="shared" si="94"/>
        <v>0</v>
      </c>
      <c r="FP70" s="14">
        <f t="shared" si="94"/>
        <v>0</v>
      </c>
      <c r="FQ70" s="14">
        <f t="shared" si="94"/>
        <v>0</v>
      </c>
      <c r="FR70" s="14">
        <f t="shared" si="94"/>
        <v>0</v>
      </c>
      <c r="FS70" s="14">
        <f t="shared" si="94"/>
        <v>0</v>
      </c>
      <c r="FT70" s="14">
        <f t="shared" si="94"/>
        <v>0</v>
      </c>
      <c r="FU70" s="14">
        <f t="shared" si="94"/>
        <v>0</v>
      </c>
      <c r="FV70" s="14">
        <f t="shared" si="94"/>
        <v>0</v>
      </c>
      <c r="FW70" s="14">
        <f t="shared" si="94"/>
        <v>0</v>
      </c>
      <c r="FX70" s="14">
        <f t="shared" si="94"/>
        <v>0</v>
      </c>
      <c r="FY70" s="14"/>
      <c r="FZ70" s="14">
        <f t="shared" si="70"/>
        <v>0</v>
      </c>
      <c r="GA70" s="63"/>
      <c r="GB70" s="15"/>
      <c r="GC70" s="15"/>
      <c r="GD70" s="15"/>
      <c r="GE70" s="15"/>
      <c r="GF70" s="2"/>
      <c r="GG70" s="2"/>
      <c r="GH70" s="12"/>
      <c r="GI70" s="12"/>
      <c r="GJ70" s="12"/>
      <c r="GK70" s="12"/>
      <c r="GL70" s="12"/>
      <c r="GM70" s="12"/>
      <c r="GN70" s="17"/>
      <c r="GO70" s="17"/>
    </row>
    <row r="71" spans="1:198" x14ac:dyDescent="0.35">
      <c r="A71" s="3" t="s">
        <v>487</v>
      </c>
      <c r="B71" s="2" t="s">
        <v>725</v>
      </c>
      <c r="C71" s="93">
        <f>ROUND(SUM(C66:C70),1)</f>
        <v>6618</v>
      </c>
      <c r="D71" s="93">
        <f t="shared" ref="D71:BO71" si="95">ROUND(SUM(D66:D70),1)</f>
        <v>38115.9</v>
      </c>
      <c r="E71" s="93">
        <f t="shared" si="95"/>
        <v>5661.1</v>
      </c>
      <c r="F71" s="93">
        <f t="shared" si="95"/>
        <v>23976.3</v>
      </c>
      <c r="G71" s="93">
        <f t="shared" si="95"/>
        <v>1544.8</v>
      </c>
      <c r="H71" s="93">
        <f t="shared" si="95"/>
        <v>1125</v>
      </c>
      <c r="I71" s="93">
        <f t="shared" si="95"/>
        <v>7837.5</v>
      </c>
      <c r="J71" s="93">
        <f t="shared" si="95"/>
        <v>2037.1</v>
      </c>
      <c r="K71" s="93">
        <f t="shared" si="95"/>
        <v>273.5</v>
      </c>
      <c r="L71" s="93">
        <f t="shared" si="95"/>
        <v>2131.8000000000002</v>
      </c>
      <c r="M71" s="93">
        <f t="shared" si="95"/>
        <v>935.4</v>
      </c>
      <c r="N71" s="93">
        <f t="shared" si="95"/>
        <v>49746.2</v>
      </c>
      <c r="O71" s="93">
        <f t="shared" si="95"/>
        <v>12864.8</v>
      </c>
      <c r="P71" s="93">
        <f t="shared" si="95"/>
        <v>358</v>
      </c>
      <c r="Q71" s="93">
        <f t="shared" si="95"/>
        <v>38073.800000000003</v>
      </c>
      <c r="R71" s="93">
        <f t="shared" si="95"/>
        <v>6089.5</v>
      </c>
      <c r="S71" s="93">
        <f t="shared" si="95"/>
        <v>1561.4</v>
      </c>
      <c r="T71" s="93">
        <f t="shared" si="95"/>
        <v>164</v>
      </c>
      <c r="U71" s="93">
        <f t="shared" si="95"/>
        <v>60</v>
      </c>
      <c r="V71" s="93">
        <f t="shared" si="95"/>
        <v>257.7</v>
      </c>
      <c r="W71" s="93">
        <f t="shared" si="95"/>
        <v>210.4</v>
      </c>
      <c r="X71" s="93">
        <f t="shared" si="95"/>
        <v>60</v>
      </c>
      <c r="Y71" s="93">
        <f t="shared" si="95"/>
        <v>942.5</v>
      </c>
      <c r="Z71" s="93">
        <f t="shared" si="95"/>
        <v>227.9</v>
      </c>
      <c r="AA71" s="93">
        <f t="shared" si="95"/>
        <v>30865.9</v>
      </c>
      <c r="AB71" s="93">
        <f t="shared" si="95"/>
        <v>27112.6</v>
      </c>
      <c r="AC71" s="93">
        <f t="shared" si="95"/>
        <v>920</v>
      </c>
      <c r="AD71" s="93">
        <f t="shared" si="95"/>
        <v>1413.6</v>
      </c>
      <c r="AE71" s="93">
        <f t="shared" si="95"/>
        <v>93.3</v>
      </c>
      <c r="AF71" s="93">
        <f t="shared" si="95"/>
        <v>179</v>
      </c>
      <c r="AG71" s="93">
        <f t="shared" si="95"/>
        <v>591</v>
      </c>
      <c r="AH71" s="93">
        <f t="shared" si="95"/>
        <v>952.6</v>
      </c>
      <c r="AI71" s="93">
        <f t="shared" si="95"/>
        <v>414</v>
      </c>
      <c r="AJ71" s="93">
        <f t="shared" si="95"/>
        <v>170</v>
      </c>
      <c r="AK71" s="93">
        <f t="shared" si="95"/>
        <v>158.6</v>
      </c>
      <c r="AL71" s="93">
        <f t="shared" si="95"/>
        <v>284</v>
      </c>
      <c r="AM71" s="93">
        <f t="shared" si="95"/>
        <v>349.5</v>
      </c>
      <c r="AN71" s="93">
        <f t="shared" si="95"/>
        <v>302.60000000000002</v>
      </c>
      <c r="AO71" s="93">
        <f t="shared" si="95"/>
        <v>4204</v>
      </c>
      <c r="AP71" s="93">
        <f t="shared" si="95"/>
        <v>82593</v>
      </c>
      <c r="AQ71" s="93">
        <f t="shared" si="95"/>
        <v>234.5</v>
      </c>
      <c r="AR71" s="93">
        <f t="shared" si="95"/>
        <v>61969.599999999999</v>
      </c>
      <c r="AS71" s="93">
        <f t="shared" si="95"/>
        <v>6486.2</v>
      </c>
      <c r="AT71" s="93">
        <f t="shared" si="95"/>
        <v>2936.4</v>
      </c>
      <c r="AU71" s="93">
        <f t="shared" si="95"/>
        <v>315.5</v>
      </c>
      <c r="AV71" s="93">
        <f t="shared" si="95"/>
        <v>305.39999999999998</v>
      </c>
      <c r="AW71" s="93">
        <f t="shared" si="95"/>
        <v>256.5</v>
      </c>
      <c r="AX71" s="93">
        <f t="shared" si="95"/>
        <v>63.4</v>
      </c>
      <c r="AY71" s="93">
        <f t="shared" si="95"/>
        <v>431</v>
      </c>
      <c r="AZ71" s="93">
        <f t="shared" si="95"/>
        <v>12115.8</v>
      </c>
      <c r="BA71" s="93">
        <f t="shared" si="95"/>
        <v>9116.5</v>
      </c>
      <c r="BB71" s="93">
        <f t="shared" si="95"/>
        <v>7302</v>
      </c>
      <c r="BC71" s="93">
        <f t="shared" si="95"/>
        <v>25472.6</v>
      </c>
      <c r="BD71" s="93">
        <f t="shared" si="95"/>
        <v>3653</v>
      </c>
      <c r="BE71" s="93">
        <f t="shared" si="95"/>
        <v>1217.9000000000001</v>
      </c>
      <c r="BF71" s="93">
        <f t="shared" si="95"/>
        <v>25744.7</v>
      </c>
      <c r="BG71" s="93">
        <f t="shared" si="95"/>
        <v>887.1</v>
      </c>
      <c r="BH71" s="93">
        <f t="shared" si="95"/>
        <v>588.5</v>
      </c>
      <c r="BI71" s="93">
        <f t="shared" si="95"/>
        <v>254.3</v>
      </c>
      <c r="BJ71" s="93">
        <f t="shared" si="95"/>
        <v>6303.3</v>
      </c>
      <c r="BK71" s="93">
        <f t="shared" si="95"/>
        <v>31536.9</v>
      </c>
      <c r="BL71" s="93">
        <f t="shared" si="95"/>
        <v>68.400000000000006</v>
      </c>
      <c r="BM71" s="93">
        <f t="shared" si="95"/>
        <v>424</v>
      </c>
      <c r="BN71" s="93">
        <f t="shared" si="95"/>
        <v>3107.2</v>
      </c>
      <c r="BO71" s="93">
        <f t="shared" si="95"/>
        <v>1256.4000000000001</v>
      </c>
      <c r="BP71" s="93">
        <f t="shared" ref="BP71:EA71" si="96">ROUND(SUM(BP66:BP70),1)</f>
        <v>156.5</v>
      </c>
      <c r="BQ71" s="93">
        <f t="shared" si="96"/>
        <v>6012.6</v>
      </c>
      <c r="BR71" s="93">
        <f t="shared" si="96"/>
        <v>4497.8999999999996</v>
      </c>
      <c r="BS71" s="93">
        <f t="shared" si="96"/>
        <v>1106.5999999999999</v>
      </c>
      <c r="BT71" s="93">
        <f t="shared" si="96"/>
        <v>369.4</v>
      </c>
      <c r="BU71" s="93">
        <f t="shared" si="96"/>
        <v>424.5</v>
      </c>
      <c r="BV71" s="93">
        <f t="shared" si="96"/>
        <v>1228</v>
      </c>
      <c r="BW71" s="93">
        <f t="shared" si="96"/>
        <v>1984.8</v>
      </c>
      <c r="BX71" s="93">
        <f t="shared" si="96"/>
        <v>69.099999999999994</v>
      </c>
      <c r="BY71" s="93">
        <f t="shared" si="96"/>
        <v>441.9</v>
      </c>
      <c r="BZ71" s="93">
        <f t="shared" si="96"/>
        <v>202.3</v>
      </c>
      <c r="CA71" s="93">
        <f t="shared" si="96"/>
        <v>147.30000000000001</v>
      </c>
      <c r="CB71" s="93">
        <f t="shared" si="96"/>
        <v>72765</v>
      </c>
      <c r="CC71" s="93">
        <f t="shared" si="96"/>
        <v>190</v>
      </c>
      <c r="CD71" s="93">
        <f t="shared" si="96"/>
        <v>209.1</v>
      </c>
      <c r="CE71" s="93">
        <f t="shared" si="96"/>
        <v>150.9</v>
      </c>
      <c r="CF71" s="93">
        <f t="shared" si="96"/>
        <v>108</v>
      </c>
      <c r="CG71" s="93">
        <f t="shared" si="96"/>
        <v>197.5</v>
      </c>
      <c r="CH71" s="93">
        <f t="shared" si="96"/>
        <v>98.4</v>
      </c>
      <c r="CI71" s="93">
        <f t="shared" si="96"/>
        <v>697.4</v>
      </c>
      <c r="CJ71" s="93">
        <f t="shared" si="96"/>
        <v>860.8</v>
      </c>
      <c r="CK71" s="93">
        <f t="shared" si="96"/>
        <v>5616.6</v>
      </c>
      <c r="CL71" s="93">
        <f t="shared" si="96"/>
        <v>1245.3</v>
      </c>
      <c r="CM71" s="93">
        <f t="shared" si="96"/>
        <v>743.2</v>
      </c>
      <c r="CN71" s="93">
        <f t="shared" si="96"/>
        <v>32605.1</v>
      </c>
      <c r="CO71" s="93">
        <f t="shared" si="96"/>
        <v>14360.6</v>
      </c>
      <c r="CP71" s="93">
        <f t="shared" si="96"/>
        <v>942.5</v>
      </c>
      <c r="CQ71" s="93">
        <f t="shared" si="96"/>
        <v>754.5</v>
      </c>
      <c r="CR71" s="93">
        <f t="shared" si="96"/>
        <v>232.6</v>
      </c>
      <c r="CS71" s="93">
        <f t="shared" si="96"/>
        <v>285.3</v>
      </c>
      <c r="CT71" s="93">
        <f t="shared" si="96"/>
        <v>106</v>
      </c>
      <c r="CU71" s="93">
        <f t="shared" si="96"/>
        <v>406</v>
      </c>
      <c r="CV71" s="93">
        <f t="shared" si="96"/>
        <v>60</v>
      </c>
      <c r="CW71" s="93">
        <f t="shared" si="96"/>
        <v>208</v>
      </c>
      <c r="CX71" s="93">
        <f t="shared" si="96"/>
        <v>461.5</v>
      </c>
      <c r="CY71" s="93">
        <f t="shared" si="96"/>
        <v>60</v>
      </c>
      <c r="CZ71" s="93">
        <f t="shared" si="96"/>
        <v>1768.8</v>
      </c>
      <c r="DA71" s="93">
        <f t="shared" si="96"/>
        <v>197.6</v>
      </c>
      <c r="DB71" s="93">
        <f t="shared" si="96"/>
        <v>319</v>
      </c>
      <c r="DC71" s="93">
        <f t="shared" si="96"/>
        <v>188</v>
      </c>
      <c r="DD71" s="93">
        <f t="shared" si="96"/>
        <v>158.5</v>
      </c>
      <c r="DE71" s="93">
        <f t="shared" si="96"/>
        <v>310.5</v>
      </c>
      <c r="DF71" s="93">
        <f t="shared" si="96"/>
        <v>20328.099999999999</v>
      </c>
      <c r="DG71" s="93">
        <f t="shared" si="96"/>
        <v>114</v>
      </c>
      <c r="DH71" s="93">
        <f t="shared" si="96"/>
        <v>1806.5</v>
      </c>
      <c r="DI71" s="93">
        <f t="shared" si="96"/>
        <v>2429.9</v>
      </c>
      <c r="DJ71" s="93">
        <f t="shared" si="96"/>
        <v>649</v>
      </c>
      <c r="DK71" s="93">
        <f t="shared" si="96"/>
        <v>515</v>
      </c>
      <c r="DL71" s="93">
        <f t="shared" si="96"/>
        <v>5712.6</v>
      </c>
      <c r="DM71" s="93">
        <f t="shared" si="96"/>
        <v>229</v>
      </c>
      <c r="DN71" s="93">
        <f t="shared" si="96"/>
        <v>1360</v>
      </c>
      <c r="DO71" s="93">
        <f t="shared" si="96"/>
        <v>3263</v>
      </c>
      <c r="DP71" s="93">
        <f t="shared" si="96"/>
        <v>195.1</v>
      </c>
      <c r="DQ71" s="93">
        <f t="shared" si="96"/>
        <v>852</v>
      </c>
      <c r="DR71" s="93">
        <f t="shared" si="96"/>
        <v>1317.9</v>
      </c>
      <c r="DS71" s="93">
        <f t="shared" si="96"/>
        <v>593.5</v>
      </c>
      <c r="DT71" s="93">
        <f t="shared" si="96"/>
        <v>173.7</v>
      </c>
      <c r="DU71" s="93">
        <f t="shared" si="96"/>
        <v>360.5</v>
      </c>
      <c r="DV71" s="93">
        <f t="shared" si="96"/>
        <v>216</v>
      </c>
      <c r="DW71" s="93">
        <f t="shared" si="96"/>
        <v>302.8</v>
      </c>
      <c r="DX71" s="93">
        <f t="shared" si="96"/>
        <v>155.1</v>
      </c>
      <c r="DY71" s="93">
        <f t="shared" si="96"/>
        <v>296.60000000000002</v>
      </c>
      <c r="DZ71" s="93">
        <f t="shared" si="96"/>
        <v>697.4</v>
      </c>
      <c r="EA71" s="93">
        <f t="shared" si="96"/>
        <v>521.79999999999995</v>
      </c>
      <c r="EB71" s="93">
        <f t="shared" ref="EB71:FX71" si="97">ROUND(SUM(EB66:EB70),1)</f>
        <v>536.9</v>
      </c>
      <c r="EC71" s="93">
        <f t="shared" si="97"/>
        <v>285.8</v>
      </c>
      <c r="ED71" s="93">
        <f t="shared" si="97"/>
        <v>1526.6</v>
      </c>
      <c r="EE71" s="93">
        <f t="shared" si="97"/>
        <v>188.6</v>
      </c>
      <c r="EF71" s="93">
        <f t="shared" si="97"/>
        <v>1360.3</v>
      </c>
      <c r="EG71" s="93">
        <f t="shared" si="97"/>
        <v>245.4</v>
      </c>
      <c r="EH71" s="93">
        <f t="shared" si="97"/>
        <v>245.4</v>
      </c>
      <c r="EI71" s="93">
        <f t="shared" si="97"/>
        <v>13821.3</v>
      </c>
      <c r="EJ71" s="93">
        <f t="shared" si="97"/>
        <v>10262.200000000001</v>
      </c>
      <c r="EK71" s="93">
        <f t="shared" si="97"/>
        <v>679.2</v>
      </c>
      <c r="EL71" s="93">
        <f t="shared" si="97"/>
        <v>484.5</v>
      </c>
      <c r="EM71" s="93">
        <f t="shared" si="97"/>
        <v>372.6</v>
      </c>
      <c r="EN71" s="93">
        <f t="shared" si="97"/>
        <v>945.6</v>
      </c>
      <c r="EO71" s="93">
        <f t="shared" si="97"/>
        <v>298.3</v>
      </c>
      <c r="EP71" s="93">
        <f t="shared" si="97"/>
        <v>420</v>
      </c>
      <c r="EQ71" s="93">
        <f t="shared" si="97"/>
        <v>2619.3000000000002</v>
      </c>
      <c r="ER71" s="93">
        <f t="shared" si="97"/>
        <v>321</v>
      </c>
      <c r="ES71" s="93">
        <f t="shared" si="97"/>
        <v>183.4</v>
      </c>
      <c r="ET71" s="93">
        <f t="shared" si="97"/>
        <v>186.5</v>
      </c>
      <c r="EU71" s="93">
        <f t="shared" si="97"/>
        <v>568.29999999999995</v>
      </c>
      <c r="EV71" s="93">
        <f t="shared" si="97"/>
        <v>78.599999999999994</v>
      </c>
      <c r="EW71" s="93">
        <f t="shared" si="97"/>
        <v>789.9</v>
      </c>
      <c r="EX71" s="93">
        <f t="shared" si="97"/>
        <v>168.3</v>
      </c>
      <c r="EY71" s="93">
        <f t="shared" si="97"/>
        <v>775.3</v>
      </c>
      <c r="EZ71" s="93">
        <f t="shared" si="97"/>
        <v>125.3</v>
      </c>
      <c r="FA71" s="93">
        <f t="shared" si="97"/>
        <v>3427.5</v>
      </c>
      <c r="FB71" s="93">
        <f t="shared" si="97"/>
        <v>288</v>
      </c>
      <c r="FC71" s="93">
        <f t="shared" si="97"/>
        <v>1794</v>
      </c>
      <c r="FD71" s="93">
        <f t="shared" si="97"/>
        <v>409</v>
      </c>
      <c r="FE71" s="93">
        <f t="shared" si="97"/>
        <v>80.5</v>
      </c>
      <c r="FF71" s="93">
        <f t="shared" si="97"/>
        <v>201</v>
      </c>
      <c r="FG71" s="93">
        <f t="shared" si="97"/>
        <v>123.3</v>
      </c>
      <c r="FH71" s="93">
        <f t="shared" si="97"/>
        <v>72</v>
      </c>
      <c r="FI71" s="93">
        <f t="shared" si="97"/>
        <v>1692</v>
      </c>
      <c r="FJ71" s="93">
        <f t="shared" si="97"/>
        <v>2049</v>
      </c>
      <c r="FK71" s="93">
        <f t="shared" si="97"/>
        <v>2593</v>
      </c>
      <c r="FL71" s="93">
        <f t="shared" si="97"/>
        <v>8371</v>
      </c>
      <c r="FM71" s="93">
        <f t="shared" si="97"/>
        <v>3943</v>
      </c>
      <c r="FN71" s="93">
        <f t="shared" si="97"/>
        <v>22299.9</v>
      </c>
      <c r="FO71" s="93">
        <f t="shared" si="97"/>
        <v>1083</v>
      </c>
      <c r="FP71" s="93">
        <f t="shared" si="97"/>
        <v>2263.6</v>
      </c>
      <c r="FQ71" s="93">
        <f t="shared" si="97"/>
        <v>997</v>
      </c>
      <c r="FR71" s="93">
        <f t="shared" si="97"/>
        <v>167</v>
      </c>
      <c r="FS71" s="93">
        <f t="shared" si="97"/>
        <v>166.8</v>
      </c>
      <c r="FT71" s="93">
        <f t="shared" si="97"/>
        <v>60</v>
      </c>
      <c r="FU71" s="93">
        <f t="shared" si="97"/>
        <v>795.6</v>
      </c>
      <c r="FV71" s="93">
        <f t="shared" si="97"/>
        <v>802</v>
      </c>
      <c r="FW71" s="93">
        <f t="shared" si="97"/>
        <v>145.80000000000001</v>
      </c>
      <c r="FX71" s="93">
        <f t="shared" si="97"/>
        <v>60</v>
      </c>
      <c r="FY71" s="14"/>
      <c r="FZ71" s="64">
        <f t="shared" si="70"/>
        <v>839933.10000000056</v>
      </c>
      <c r="GA71" s="65">
        <v>839933.10000000056</v>
      </c>
      <c r="GB71" s="15">
        <f>FZ71-GA71</f>
        <v>0</v>
      </c>
      <c r="GC71" s="15"/>
      <c r="GD71" s="15"/>
      <c r="GE71" s="15"/>
      <c r="GF71" s="2"/>
      <c r="GG71" s="2"/>
      <c r="GH71" s="12"/>
      <c r="GI71" s="12"/>
      <c r="GJ71" s="12"/>
      <c r="GK71" s="12"/>
      <c r="GL71" s="12"/>
      <c r="GM71" s="12"/>
      <c r="GN71" s="17"/>
      <c r="GO71" s="17"/>
    </row>
    <row r="72" spans="1:198" x14ac:dyDescent="0.35">
      <c r="A72" s="3" t="s">
        <v>488</v>
      </c>
      <c r="B72" s="35" t="s">
        <v>726</v>
      </c>
      <c r="C72" s="15">
        <f>C71-C73</f>
        <v>6618</v>
      </c>
      <c r="D72" s="15">
        <f t="shared" ref="D72:BO72" si="98">D71-D73</f>
        <v>33408.6</v>
      </c>
      <c r="E72" s="15">
        <f t="shared" si="98"/>
        <v>4845.3</v>
      </c>
      <c r="F72" s="15">
        <f t="shared" si="98"/>
        <v>23100.5</v>
      </c>
      <c r="G72" s="15">
        <f t="shared" si="98"/>
        <v>1544.8</v>
      </c>
      <c r="H72" s="15">
        <f t="shared" si="98"/>
        <v>1125</v>
      </c>
      <c r="I72" s="15">
        <f t="shared" si="98"/>
        <v>6868.4</v>
      </c>
      <c r="J72" s="15">
        <f t="shared" si="98"/>
        <v>2037.1</v>
      </c>
      <c r="K72" s="15">
        <f t="shared" si="98"/>
        <v>273.5</v>
      </c>
      <c r="L72" s="15">
        <f t="shared" si="98"/>
        <v>2131.8000000000002</v>
      </c>
      <c r="M72" s="15">
        <f t="shared" si="98"/>
        <v>935.4</v>
      </c>
      <c r="N72" s="15">
        <f t="shared" si="98"/>
        <v>49746.2</v>
      </c>
      <c r="O72" s="15">
        <f t="shared" si="98"/>
        <v>12864.8</v>
      </c>
      <c r="P72" s="15">
        <f t="shared" si="98"/>
        <v>358</v>
      </c>
      <c r="Q72" s="15">
        <f t="shared" si="98"/>
        <v>37013.5</v>
      </c>
      <c r="R72" s="15">
        <f t="shared" si="98"/>
        <v>6089.5</v>
      </c>
      <c r="S72" s="15">
        <f t="shared" si="98"/>
        <v>1561.4</v>
      </c>
      <c r="T72" s="15">
        <f t="shared" si="98"/>
        <v>164</v>
      </c>
      <c r="U72" s="15">
        <f t="shared" si="98"/>
        <v>60</v>
      </c>
      <c r="V72" s="15">
        <f t="shared" si="98"/>
        <v>257.7</v>
      </c>
      <c r="W72" s="15">
        <f t="shared" si="98"/>
        <v>210.4</v>
      </c>
      <c r="X72" s="15">
        <f t="shared" si="98"/>
        <v>60</v>
      </c>
      <c r="Y72" s="15">
        <f t="shared" si="98"/>
        <v>942.5</v>
      </c>
      <c r="Z72" s="15">
        <f t="shared" si="98"/>
        <v>227.9</v>
      </c>
      <c r="AA72" s="15">
        <f t="shared" si="98"/>
        <v>30865.9</v>
      </c>
      <c r="AB72" s="15">
        <f t="shared" si="98"/>
        <v>27112.6</v>
      </c>
      <c r="AC72" s="15">
        <f t="shared" si="98"/>
        <v>920</v>
      </c>
      <c r="AD72" s="15">
        <f t="shared" si="98"/>
        <v>1262.5999999999999</v>
      </c>
      <c r="AE72" s="15">
        <f t="shared" si="98"/>
        <v>93.3</v>
      </c>
      <c r="AF72" s="15">
        <f t="shared" si="98"/>
        <v>179</v>
      </c>
      <c r="AG72" s="15">
        <f t="shared" si="98"/>
        <v>591</v>
      </c>
      <c r="AH72" s="15">
        <f t="shared" si="98"/>
        <v>952.6</v>
      </c>
      <c r="AI72" s="15">
        <f t="shared" si="98"/>
        <v>414</v>
      </c>
      <c r="AJ72" s="15">
        <f t="shared" si="98"/>
        <v>170</v>
      </c>
      <c r="AK72" s="15">
        <f t="shared" si="98"/>
        <v>158.6</v>
      </c>
      <c r="AL72" s="15">
        <f t="shared" si="98"/>
        <v>284</v>
      </c>
      <c r="AM72" s="15">
        <f t="shared" si="98"/>
        <v>349.5</v>
      </c>
      <c r="AN72" s="15">
        <f t="shared" si="98"/>
        <v>302.60000000000002</v>
      </c>
      <c r="AO72" s="15">
        <f t="shared" si="98"/>
        <v>4204</v>
      </c>
      <c r="AP72" s="15">
        <f t="shared" si="98"/>
        <v>82593</v>
      </c>
      <c r="AQ72" s="15">
        <f t="shared" si="98"/>
        <v>234.5</v>
      </c>
      <c r="AR72" s="15">
        <f t="shared" si="98"/>
        <v>59764.6</v>
      </c>
      <c r="AS72" s="15">
        <f t="shared" si="98"/>
        <v>6178.5999999999995</v>
      </c>
      <c r="AT72" s="15">
        <f t="shared" si="98"/>
        <v>2936.4</v>
      </c>
      <c r="AU72" s="15">
        <f t="shared" si="98"/>
        <v>315.5</v>
      </c>
      <c r="AV72" s="15">
        <f t="shared" si="98"/>
        <v>305.39999999999998</v>
      </c>
      <c r="AW72" s="15">
        <f t="shared" si="98"/>
        <v>256.5</v>
      </c>
      <c r="AX72" s="15">
        <f t="shared" si="98"/>
        <v>63.4</v>
      </c>
      <c r="AY72" s="15">
        <f t="shared" si="98"/>
        <v>431</v>
      </c>
      <c r="AZ72" s="15">
        <f t="shared" si="98"/>
        <v>12115.8</v>
      </c>
      <c r="BA72" s="15">
        <f t="shared" si="98"/>
        <v>9116.5</v>
      </c>
      <c r="BB72" s="15">
        <f t="shared" si="98"/>
        <v>7302</v>
      </c>
      <c r="BC72" s="15">
        <f t="shared" si="98"/>
        <v>21588.5</v>
      </c>
      <c r="BD72" s="15">
        <f t="shared" si="98"/>
        <v>3653</v>
      </c>
      <c r="BE72" s="15">
        <f t="shared" si="98"/>
        <v>1217.9000000000001</v>
      </c>
      <c r="BF72" s="15">
        <f t="shared" si="98"/>
        <v>25744.7</v>
      </c>
      <c r="BG72" s="15">
        <f t="shared" si="98"/>
        <v>887.1</v>
      </c>
      <c r="BH72" s="15">
        <f t="shared" si="98"/>
        <v>588.5</v>
      </c>
      <c r="BI72" s="15">
        <f t="shared" si="98"/>
        <v>254.3</v>
      </c>
      <c r="BJ72" s="15">
        <f t="shared" si="98"/>
        <v>6303.3</v>
      </c>
      <c r="BK72" s="15">
        <f t="shared" si="98"/>
        <v>31536.9</v>
      </c>
      <c r="BL72" s="15">
        <f t="shared" si="98"/>
        <v>68.400000000000006</v>
      </c>
      <c r="BM72" s="15">
        <f t="shared" si="98"/>
        <v>424</v>
      </c>
      <c r="BN72" s="15">
        <f t="shared" si="98"/>
        <v>3107.2</v>
      </c>
      <c r="BO72" s="15">
        <f t="shared" si="98"/>
        <v>1256.4000000000001</v>
      </c>
      <c r="BP72" s="15">
        <f t="shared" ref="BP72:EA72" si="99">BP71-BP73</f>
        <v>156.5</v>
      </c>
      <c r="BQ72" s="15">
        <f t="shared" si="99"/>
        <v>5737</v>
      </c>
      <c r="BR72" s="15">
        <f t="shared" si="99"/>
        <v>4497.8999999999996</v>
      </c>
      <c r="BS72" s="15">
        <f t="shared" si="99"/>
        <v>1106.5999999999999</v>
      </c>
      <c r="BT72" s="15">
        <f t="shared" si="99"/>
        <v>369.4</v>
      </c>
      <c r="BU72" s="15">
        <f t="shared" si="99"/>
        <v>424.5</v>
      </c>
      <c r="BV72" s="15">
        <f t="shared" si="99"/>
        <v>1228</v>
      </c>
      <c r="BW72" s="15">
        <f t="shared" si="99"/>
        <v>1984.8</v>
      </c>
      <c r="BX72" s="15">
        <f t="shared" si="99"/>
        <v>69.099999999999994</v>
      </c>
      <c r="BY72" s="15">
        <f t="shared" si="99"/>
        <v>441.9</v>
      </c>
      <c r="BZ72" s="15">
        <f t="shared" si="99"/>
        <v>202.3</v>
      </c>
      <c r="CA72" s="15">
        <f t="shared" si="99"/>
        <v>147.30000000000001</v>
      </c>
      <c r="CB72" s="15">
        <f t="shared" si="99"/>
        <v>71939.199999999997</v>
      </c>
      <c r="CC72" s="15">
        <f t="shared" si="99"/>
        <v>190</v>
      </c>
      <c r="CD72" s="15">
        <f t="shared" si="99"/>
        <v>209.1</v>
      </c>
      <c r="CE72" s="15">
        <f t="shared" si="99"/>
        <v>150.9</v>
      </c>
      <c r="CF72" s="15">
        <f t="shared" si="99"/>
        <v>108</v>
      </c>
      <c r="CG72" s="15">
        <f t="shared" si="99"/>
        <v>197.5</v>
      </c>
      <c r="CH72" s="15">
        <f t="shared" si="99"/>
        <v>98.4</v>
      </c>
      <c r="CI72" s="15">
        <f t="shared" si="99"/>
        <v>697.4</v>
      </c>
      <c r="CJ72" s="15">
        <f t="shared" si="99"/>
        <v>860.8</v>
      </c>
      <c r="CK72" s="15">
        <f t="shared" si="99"/>
        <v>5035.6000000000004</v>
      </c>
      <c r="CL72" s="15">
        <f t="shared" si="99"/>
        <v>1245.3</v>
      </c>
      <c r="CM72" s="15">
        <f t="shared" si="99"/>
        <v>743.2</v>
      </c>
      <c r="CN72" s="15">
        <f t="shared" si="99"/>
        <v>29291.8</v>
      </c>
      <c r="CO72" s="15">
        <f t="shared" si="99"/>
        <v>14360.6</v>
      </c>
      <c r="CP72" s="15">
        <f t="shared" si="99"/>
        <v>942.5</v>
      </c>
      <c r="CQ72" s="15">
        <f t="shared" si="99"/>
        <v>754.5</v>
      </c>
      <c r="CR72" s="15">
        <f t="shared" si="99"/>
        <v>232.6</v>
      </c>
      <c r="CS72" s="15">
        <f t="shared" si="99"/>
        <v>285.3</v>
      </c>
      <c r="CT72" s="15">
        <f t="shared" si="99"/>
        <v>106</v>
      </c>
      <c r="CU72" s="15">
        <f t="shared" si="99"/>
        <v>406</v>
      </c>
      <c r="CV72" s="15">
        <f t="shared" si="99"/>
        <v>60</v>
      </c>
      <c r="CW72" s="15">
        <f t="shared" si="99"/>
        <v>208</v>
      </c>
      <c r="CX72" s="15">
        <f t="shared" si="99"/>
        <v>461.5</v>
      </c>
      <c r="CY72" s="15">
        <f t="shared" si="99"/>
        <v>60</v>
      </c>
      <c r="CZ72" s="15">
        <f t="shared" si="99"/>
        <v>1768.8</v>
      </c>
      <c r="DA72" s="15">
        <f t="shared" si="99"/>
        <v>197.6</v>
      </c>
      <c r="DB72" s="15">
        <f t="shared" si="99"/>
        <v>319</v>
      </c>
      <c r="DC72" s="15">
        <f t="shared" si="99"/>
        <v>188</v>
      </c>
      <c r="DD72" s="15">
        <f t="shared" si="99"/>
        <v>158.5</v>
      </c>
      <c r="DE72" s="15">
        <f t="shared" si="99"/>
        <v>310.5</v>
      </c>
      <c r="DF72" s="15">
        <f t="shared" si="99"/>
        <v>19052.8</v>
      </c>
      <c r="DG72" s="15">
        <f t="shared" si="99"/>
        <v>114</v>
      </c>
      <c r="DH72" s="15">
        <f t="shared" si="99"/>
        <v>1806.5</v>
      </c>
      <c r="DI72" s="15">
        <f t="shared" si="99"/>
        <v>2374.9</v>
      </c>
      <c r="DJ72" s="15">
        <f t="shared" si="99"/>
        <v>649</v>
      </c>
      <c r="DK72" s="15">
        <f t="shared" si="99"/>
        <v>515</v>
      </c>
      <c r="DL72" s="15">
        <f t="shared" si="99"/>
        <v>5712.6</v>
      </c>
      <c r="DM72" s="15">
        <f t="shared" si="99"/>
        <v>229</v>
      </c>
      <c r="DN72" s="15">
        <f t="shared" si="99"/>
        <v>1360</v>
      </c>
      <c r="DO72" s="15">
        <f t="shared" si="99"/>
        <v>3263</v>
      </c>
      <c r="DP72" s="15">
        <f t="shared" si="99"/>
        <v>195.1</v>
      </c>
      <c r="DQ72" s="15">
        <f t="shared" si="99"/>
        <v>852</v>
      </c>
      <c r="DR72" s="15">
        <f t="shared" si="99"/>
        <v>1317.9</v>
      </c>
      <c r="DS72" s="15">
        <f t="shared" si="99"/>
        <v>593.5</v>
      </c>
      <c r="DT72" s="15">
        <f t="shared" si="99"/>
        <v>173.7</v>
      </c>
      <c r="DU72" s="15">
        <f t="shared" si="99"/>
        <v>360.5</v>
      </c>
      <c r="DV72" s="15">
        <f t="shared" si="99"/>
        <v>216</v>
      </c>
      <c r="DW72" s="15">
        <f t="shared" si="99"/>
        <v>302.8</v>
      </c>
      <c r="DX72" s="15">
        <f t="shared" si="99"/>
        <v>155.1</v>
      </c>
      <c r="DY72" s="15">
        <f t="shared" si="99"/>
        <v>296.60000000000002</v>
      </c>
      <c r="DZ72" s="15">
        <f t="shared" si="99"/>
        <v>697.4</v>
      </c>
      <c r="EA72" s="15">
        <f t="shared" si="99"/>
        <v>521.79999999999995</v>
      </c>
      <c r="EB72" s="15">
        <f t="shared" ref="EB72:FX72" si="100">EB71-EB73</f>
        <v>536.9</v>
      </c>
      <c r="EC72" s="15">
        <f t="shared" si="100"/>
        <v>285.8</v>
      </c>
      <c r="ED72" s="15">
        <f t="shared" si="100"/>
        <v>1526.6</v>
      </c>
      <c r="EE72" s="15">
        <f t="shared" si="100"/>
        <v>188.6</v>
      </c>
      <c r="EF72" s="15">
        <f t="shared" si="100"/>
        <v>1360.3</v>
      </c>
      <c r="EG72" s="15">
        <f t="shared" si="100"/>
        <v>245.4</v>
      </c>
      <c r="EH72" s="15">
        <f t="shared" si="100"/>
        <v>245.4</v>
      </c>
      <c r="EI72" s="15">
        <f t="shared" si="100"/>
        <v>13821.3</v>
      </c>
      <c r="EJ72" s="15">
        <f t="shared" si="100"/>
        <v>10262.200000000001</v>
      </c>
      <c r="EK72" s="15">
        <f t="shared" si="100"/>
        <v>679.2</v>
      </c>
      <c r="EL72" s="15">
        <f t="shared" si="100"/>
        <v>484.5</v>
      </c>
      <c r="EM72" s="15">
        <f t="shared" si="100"/>
        <v>372.6</v>
      </c>
      <c r="EN72" s="15">
        <f t="shared" si="100"/>
        <v>945.6</v>
      </c>
      <c r="EO72" s="15">
        <f t="shared" si="100"/>
        <v>298.3</v>
      </c>
      <c r="EP72" s="15">
        <f t="shared" si="100"/>
        <v>420</v>
      </c>
      <c r="EQ72" s="15">
        <f t="shared" si="100"/>
        <v>2491.3000000000002</v>
      </c>
      <c r="ER72" s="15">
        <f t="shared" si="100"/>
        <v>321</v>
      </c>
      <c r="ES72" s="15">
        <f t="shared" si="100"/>
        <v>183.4</v>
      </c>
      <c r="ET72" s="15">
        <f t="shared" si="100"/>
        <v>186.5</v>
      </c>
      <c r="EU72" s="15">
        <f t="shared" si="100"/>
        <v>568.29999999999995</v>
      </c>
      <c r="EV72" s="15">
        <f t="shared" si="100"/>
        <v>78.599999999999994</v>
      </c>
      <c r="EW72" s="15">
        <f t="shared" si="100"/>
        <v>789.9</v>
      </c>
      <c r="EX72" s="15">
        <f t="shared" si="100"/>
        <v>168.3</v>
      </c>
      <c r="EY72" s="15">
        <f t="shared" si="100"/>
        <v>775.3</v>
      </c>
      <c r="EZ72" s="15">
        <f t="shared" si="100"/>
        <v>125.3</v>
      </c>
      <c r="FA72" s="15">
        <f t="shared" si="100"/>
        <v>3427.5</v>
      </c>
      <c r="FB72" s="15">
        <f t="shared" si="100"/>
        <v>288</v>
      </c>
      <c r="FC72" s="15">
        <f t="shared" si="100"/>
        <v>1794</v>
      </c>
      <c r="FD72" s="15">
        <f t="shared" si="100"/>
        <v>409</v>
      </c>
      <c r="FE72" s="15">
        <f t="shared" si="100"/>
        <v>80.5</v>
      </c>
      <c r="FF72" s="15">
        <f t="shared" si="100"/>
        <v>201</v>
      </c>
      <c r="FG72" s="15">
        <f t="shared" si="100"/>
        <v>123.3</v>
      </c>
      <c r="FH72" s="15">
        <f t="shared" si="100"/>
        <v>72</v>
      </c>
      <c r="FI72" s="15">
        <f t="shared" si="100"/>
        <v>1692</v>
      </c>
      <c r="FJ72" s="15">
        <f t="shared" si="100"/>
        <v>2049</v>
      </c>
      <c r="FK72" s="15">
        <f t="shared" si="100"/>
        <v>2593</v>
      </c>
      <c r="FL72" s="15">
        <f t="shared" si="100"/>
        <v>8371</v>
      </c>
      <c r="FM72" s="15">
        <f t="shared" si="100"/>
        <v>3943</v>
      </c>
      <c r="FN72" s="15">
        <f t="shared" si="100"/>
        <v>22299.9</v>
      </c>
      <c r="FO72" s="15">
        <f t="shared" si="100"/>
        <v>1083</v>
      </c>
      <c r="FP72" s="15">
        <f t="shared" si="100"/>
        <v>2263.6</v>
      </c>
      <c r="FQ72" s="15">
        <f t="shared" si="100"/>
        <v>997</v>
      </c>
      <c r="FR72" s="15">
        <f t="shared" si="100"/>
        <v>167</v>
      </c>
      <c r="FS72" s="15">
        <f t="shared" si="100"/>
        <v>166.8</v>
      </c>
      <c r="FT72" s="15">
        <f t="shared" si="100"/>
        <v>60</v>
      </c>
      <c r="FU72" s="15">
        <f t="shared" si="100"/>
        <v>795.6</v>
      </c>
      <c r="FV72" s="15">
        <f t="shared" si="100"/>
        <v>802</v>
      </c>
      <c r="FW72" s="15">
        <f t="shared" si="100"/>
        <v>145.80000000000001</v>
      </c>
      <c r="FX72" s="15">
        <f t="shared" si="100"/>
        <v>60</v>
      </c>
      <c r="FZ72" s="14">
        <f t="shared" si="70"/>
        <v>818503.10000000079</v>
      </c>
      <c r="GA72" s="14"/>
      <c r="GB72" s="14"/>
      <c r="GC72" s="14"/>
      <c r="GD72" s="14"/>
      <c r="GE72" s="14"/>
      <c r="GF72" s="2"/>
      <c r="GG72" s="2"/>
      <c r="GH72" s="12"/>
      <c r="GI72" s="12"/>
      <c r="GJ72" s="12"/>
      <c r="GK72" s="12"/>
      <c r="GL72" s="12"/>
      <c r="GM72" s="12"/>
      <c r="GN72" s="17"/>
      <c r="GO72" s="17"/>
    </row>
    <row r="73" spans="1:198" x14ac:dyDescent="0.35">
      <c r="A73" s="3" t="s">
        <v>489</v>
      </c>
      <c r="B73" s="35" t="s">
        <v>703</v>
      </c>
      <c r="C73" s="12">
        <f>C64+C65+C70+C68</f>
        <v>0</v>
      </c>
      <c r="D73" s="12">
        <f t="shared" ref="D73:BO73" si="101">D64+D65+D70+D68</f>
        <v>4707.3</v>
      </c>
      <c r="E73" s="12">
        <f t="shared" si="101"/>
        <v>815.8</v>
      </c>
      <c r="F73" s="12">
        <f t="shared" si="101"/>
        <v>875.8</v>
      </c>
      <c r="G73" s="12">
        <f t="shared" si="101"/>
        <v>0</v>
      </c>
      <c r="H73" s="12">
        <f t="shared" si="101"/>
        <v>0</v>
      </c>
      <c r="I73" s="12">
        <f t="shared" si="101"/>
        <v>969.1</v>
      </c>
      <c r="J73" s="12">
        <f t="shared" si="101"/>
        <v>0</v>
      </c>
      <c r="K73" s="12">
        <f t="shared" si="101"/>
        <v>0</v>
      </c>
      <c r="L73" s="12">
        <f t="shared" si="101"/>
        <v>0</v>
      </c>
      <c r="M73" s="12">
        <f t="shared" si="101"/>
        <v>0</v>
      </c>
      <c r="N73" s="12">
        <f t="shared" si="101"/>
        <v>0</v>
      </c>
      <c r="O73" s="12">
        <f t="shared" si="101"/>
        <v>0</v>
      </c>
      <c r="P73" s="12">
        <f t="shared" si="101"/>
        <v>0</v>
      </c>
      <c r="Q73" s="12">
        <f t="shared" si="101"/>
        <v>1060.3</v>
      </c>
      <c r="R73" s="12">
        <f t="shared" si="101"/>
        <v>0</v>
      </c>
      <c r="S73" s="12">
        <f t="shared" si="101"/>
        <v>0</v>
      </c>
      <c r="T73" s="12">
        <f t="shared" si="101"/>
        <v>0</v>
      </c>
      <c r="U73" s="12">
        <f t="shared" si="101"/>
        <v>0</v>
      </c>
      <c r="V73" s="12">
        <f t="shared" si="101"/>
        <v>0</v>
      </c>
      <c r="W73" s="12">
        <f t="shared" si="101"/>
        <v>0</v>
      </c>
      <c r="X73" s="12">
        <f t="shared" si="101"/>
        <v>0</v>
      </c>
      <c r="Y73" s="12">
        <f t="shared" si="101"/>
        <v>0</v>
      </c>
      <c r="Z73" s="12">
        <f t="shared" si="101"/>
        <v>0</v>
      </c>
      <c r="AA73" s="12">
        <f t="shared" si="101"/>
        <v>0</v>
      </c>
      <c r="AB73" s="12">
        <f t="shared" si="101"/>
        <v>0</v>
      </c>
      <c r="AC73" s="12">
        <f t="shared" si="101"/>
        <v>0</v>
      </c>
      <c r="AD73" s="12">
        <f t="shared" si="101"/>
        <v>151</v>
      </c>
      <c r="AE73" s="12">
        <f t="shared" si="101"/>
        <v>0</v>
      </c>
      <c r="AF73" s="12">
        <f t="shared" si="101"/>
        <v>0</v>
      </c>
      <c r="AG73" s="12">
        <f t="shared" si="101"/>
        <v>0</v>
      </c>
      <c r="AH73" s="12">
        <f t="shared" si="101"/>
        <v>0</v>
      </c>
      <c r="AI73" s="12">
        <f t="shared" si="101"/>
        <v>0</v>
      </c>
      <c r="AJ73" s="12">
        <f t="shared" si="101"/>
        <v>0</v>
      </c>
      <c r="AK73" s="12">
        <f t="shared" si="101"/>
        <v>0</v>
      </c>
      <c r="AL73" s="12">
        <f t="shared" si="101"/>
        <v>0</v>
      </c>
      <c r="AM73" s="12">
        <f t="shared" si="101"/>
        <v>0</v>
      </c>
      <c r="AN73" s="12">
        <f t="shared" si="101"/>
        <v>0</v>
      </c>
      <c r="AO73" s="12">
        <f t="shared" si="101"/>
        <v>0</v>
      </c>
      <c r="AP73" s="12">
        <f t="shared" si="101"/>
        <v>0</v>
      </c>
      <c r="AQ73" s="12">
        <f t="shared" si="101"/>
        <v>0</v>
      </c>
      <c r="AR73" s="12">
        <f t="shared" si="101"/>
        <v>2205</v>
      </c>
      <c r="AS73" s="12">
        <f t="shared" si="101"/>
        <v>307.60000000000002</v>
      </c>
      <c r="AT73" s="12">
        <f t="shared" si="101"/>
        <v>0</v>
      </c>
      <c r="AU73" s="12">
        <f t="shared" si="101"/>
        <v>0</v>
      </c>
      <c r="AV73" s="12">
        <f t="shared" si="101"/>
        <v>0</v>
      </c>
      <c r="AW73" s="12">
        <f t="shared" si="101"/>
        <v>0</v>
      </c>
      <c r="AX73" s="12">
        <f t="shared" si="101"/>
        <v>0</v>
      </c>
      <c r="AY73" s="12">
        <f t="shared" si="101"/>
        <v>0</v>
      </c>
      <c r="AZ73" s="12">
        <f t="shared" si="101"/>
        <v>0</v>
      </c>
      <c r="BA73" s="12">
        <f t="shared" si="101"/>
        <v>0</v>
      </c>
      <c r="BB73" s="12">
        <f t="shared" si="101"/>
        <v>0</v>
      </c>
      <c r="BC73" s="12">
        <f t="shared" si="101"/>
        <v>3884.1</v>
      </c>
      <c r="BD73" s="12">
        <f t="shared" si="101"/>
        <v>0</v>
      </c>
      <c r="BE73" s="12">
        <f t="shared" si="101"/>
        <v>0</v>
      </c>
      <c r="BF73" s="12">
        <f t="shared" si="101"/>
        <v>0</v>
      </c>
      <c r="BG73" s="12">
        <f t="shared" si="101"/>
        <v>0</v>
      </c>
      <c r="BH73" s="12">
        <f t="shared" si="101"/>
        <v>0</v>
      </c>
      <c r="BI73" s="12">
        <f t="shared" si="101"/>
        <v>0</v>
      </c>
      <c r="BJ73" s="12">
        <f t="shared" si="101"/>
        <v>0</v>
      </c>
      <c r="BK73" s="12">
        <f t="shared" si="101"/>
        <v>0</v>
      </c>
      <c r="BL73" s="12">
        <f t="shared" si="101"/>
        <v>0</v>
      </c>
      <c r="BM73" s="12">
        <f t="shared" si="101"/>
        <v>0</v>
      </c>
      <c r="BN73" s="12">
        <f t="shared" si="101"/>
        <v>0</v>
      </c>
      <c r="BO73" s="12">
        <f t="shared" si="101"/>
        <v>0</v>
      </c>
      <c r="BP73" s="12">
        <f t="shared" ref="BP73:EA73" si="102">BP64+BP65+BP70+BP68</f>
        <v>0</v>
      </c>
      <c r="BQ73" s="12">
        <f t="shared" si="102"/>
        <v>275.60000000000002</v>
      </c>
      <c r="BR73" s="12">
        <f t="shared" si="102"/>
        <v>0</v>
      </c>
      <c r="BS73" s="12">
        <f t="shared" si="102"/>
        <v>0</v>
      </c>
      <c r="BT73" s="12">
        <f t="shared" si="102"/>
        <v>0</v>
      </c>
      <c r="BU73" s="12">
        <f t="shared" si="102"/>
        <v>0</v>
      </c>
      <c r="BV73" s="12">
        <f t="shared" si="102"/>
        <v>0</v>
      </c>
      <c r="BW73" s="12">
        <f t="shared" si="102"/>
        <v>0</v>
      </c>
      <c r="BX73" s="12">
        <f t="shared" si="102"/>
        <v>0</v>
      </c>
      <c r="BY73" s="12">
        <f t="shared" si="102"/>
        <v>0</v>
      </c>
      <c r="BZ73" s="12">
        <f t="shared" si="102"/>
        <v>0</v>
      </c>
      <c r="CA73" s="12">
        <f t="shared" si="102"/>
        <v>0</v>
      </c>
      <c r="CB73" s="12">
        <f t="shared" si="102"/>
        <v>825.8</v>
      </c>
      <c r="CC73" s="12">
        <f t="shared" si="102"/>
        <v>0</v>
      </c>
      <c r="CD73" s="12">
        <f t="shared" si="102"/>
        <v>0</v>
      </c>
      <c r="CE73" s="12">
        <f t="shared" si="102"/>
        <v>0</v>
      </c>
      <c r="CF73" s="12">
        <f t="shared" si="102"/>
        <v>0</v>
      </c>
      <c r="CG73" s="12">
        <f t="shared" si="102"/>
        <v>0</v>
      </c>
      <c r="CH73" s="12">
        <f t="shared" si="102"/>
        <v>0</v>
      </c>
      <c r="CI73" s="12">
        <f t="shared" si="102"/>
        <v>0</v>
      </c>
      <c r="CJ73" s="12">
        <f t="shared" si="102"/>
        <v>0</v>
      </c>
      <c r="CK73" s="12">
        <f t="shared" si="102"/>
        <v>581</v>
      </c>
      <c r="CL73" s="12">
        <f t="shared" si="102"/>
        <v>0</v>
      </c>
      <c r="CM73" s="12">
        <f t="shared" si="102"/>
        <v>0</v>
      </c>
      <c r="CN73" s="12">
        <f t="shared" si="102"/>
        <v>3313.3</v>
      </c>
      <c r="CO73" s="12">
        <f t="shared" si="102"/>
        <v>0</v>
      </c>
      <c r="CP73" s="12">
        <f t="shared" si="102"/>
        <v>0</v>
      </c>
      <c r="CQ73" s="12">
        <f t="shared" si="102"/>
        <v>0</v>
      </c>
      <c r="CR73" s="12">
        <f t="shared" si="102"/>
        <v>0</v>
      </c>
      <c r="CS73" s="12">
        <f t="shared" si="102"/>
        <v>0</v>
      </c>
      <c r="CT73" s="12">
        <f t="shared" si="102"/>
        <v>0</v>
      </c>
      <c r="CU73" s="12">
        <f t="shared" si="102"/>
        <v>0</v>
      </c>
      <c r="CV73" s="12">
        <f t="shared" si="102"/>
        <v>0</v>
      </c>
      <c r="CW73" s="12">
        <f t="shared" si="102"/>
        <v>0</v>
      </c>
      <c r="CX73" s="12">
        <f t="shared" si="102"/>
        <v>0</v>
      </c>
      <c r="CY73" s="12">
        <f t="shared" si="102"/>
        <v>0</v>
      </c>
      <c r="CZ73" s="12">
        <f t="shared" si="102"/>
        <v>0</v>
      </c>
      <c r="DA73" s="12">
        <f t="shared" si="102"/>
        <v>0</v>
      </c>
      <c r="DB73" s="12">
        <f t="shared" si="102"/>
        <v>0</v>
      </c>
      <c r="DC73" s="12">
        <f t="shared" si="102"/>
        <v>0</v>
      </c>
      <c r="DD73" s="12">
        <f t="shared" si="102"/>
        <v>0</v>
      </c>
      <c r="DE73" s="12">
        <f t="shared" si="102"/>
        <v>0</v>
      </c>
      <c r="DF73" s="12">
        <f t="shared" si="102"/>
        <v>1275.3</v>
      </c>
      <c r="DG73" s="12">
        <f t="shared" si="102"/>
        <v>0</v>
      </c>
      <c r="DH73" s="12">
        <f t="shared" si="102"/>
        <v>0</v>
      </c>
      <c r="DI73" s="12">
        <f t="shared" si="102"/>
        <v>55</v>
      </c>
      <c r="DJ73" s="12">
        <f t="shared" si="102"/>
        <v>0</v>
      </c>
      <c r="DK73" s="12">
        <f t="shared" si="102"/>
        <v>0</v>
      </c>
      <c r="DL73" s="12">
        <f t="shared" si="102"/>
        <v>0</v>
      </c>
      <c r="DM73" s="12">
        <f t="shared" si="102"/>
        <v>0</v>
      </c>
      <c r="DN73" s="12">
        <f t="shared" si="102"/>
        <v>0</v>
      </c>
      <c r="DO73" s="12">
        <f t="shared" si="102"/>
        <v>0</v>
      </c>
      <c r="DP73" s="12">
        <f t="shared" si="102"/>
        <v>0</v>
      </c>
      <c r="DQ73" s="12">
        <f t="shared" si="102"/>
        <v>0</v>
      </c>
      <c r="DR73" s="12">
        <f t="shared" si="102"/>
        <v>0</v>
      </c>
      <c r="DS73" s="12">
        <f t="shared" si="102"/>
        <v>0</v>
      </c>
      <c r="DT73" s="12">
        <f t="shared" si="102"/>
        <v>0</v>
      </c>
      <c r="DU73" s="12">
        <f t="shared" si="102"/>
        <v>0</v>
      </c>
      <c r="DV73" s="12">
        <f t="shared" si="102"/>
        <v>0</v>
      </c>
      <c r="DW73" s="12">
        <f t="shared" si="102"/>
        <v>0</v>
      </c>
      <c r="DX73" s="12">
        <f t="shared" si="102"/>
        <v>0</v>
      </c>
      <c r="DY73" s="12">
        <f t="shared" si="102"/>
        <v>0</v>
      </c>
      <c r="DZ73" s="12">
        <f t="shared" si="102"/>
        <v>0</v>
      </c>
      <c r="EA73" s="12">
        <f t="shared" si="102"/>
        <v>0</v>
      </c>
      <c r="EB73" s="12">
        <f t="shared" ref="EB73:FX73" si="103">EB64+EB65+EB70+EB68</f>
        <v>0</v>
      </c>
      <c r="EC73" s="12">
        <f t="shared" si="103"/>
        <v>0</v>
      </c>
      <c r="ED73" s="12">
        <f t="shared" si="103"/>
        <v>0</v>
      </c>
      <c r="EE73" s="12">
        <f t="shared" si="103"/>
        <v>0</v>
      </c>
      <c r="EF73" s="12">
        <f t="shared" si="103"/>
        <v>0</v>
      </c>
      <c r="EG73" s="12">
        <f t="shared" si="103"/>
        <v>0</v>
      </c>
      <c r="EH73" s="12">
        <f t="shared" si="103"/>
        <v>0</v>
      </c>
      <c r="EI73" s="12">
        <f t="shared" si="103"/>
        <v>0</v>
      </c>
      <c r="EJ73" s="12">
        <f t="shared" si="103"/>
        <v>0</v>
      </c>
      <c r="EK73" s="12">
        <f t="shared" si="103"/>
        <v>0</v>
      </c>
      <c r="EL73" s="12">
        <f t="shared" si="103"/>
        <v>0</v>
      </c>
      <c r="EM73" s="12">
        <f t="shared" si="103"/>
        <v>0</v>
      </c>
      <c r="EN73" s="12">
        <f t="shared" si="103"/>
        <v>0</v>
      </c>
      <c r="EO73" s="12">
        <f t="shared" si="103"/>
        <v>0</v>
      </c>
      <c r="EP73" s="12">
        <f t="shared" si="103"/>
        <v>0</v>
      </c>
      <c r="EQ73" s="12">
        <f t="shared" si="103"/>
        <v>128</v>
      </c>
      <c r="ER73" s="12">
        <f t="shared" si="103"/>
        <v>0</v>
      </c>
      <c r="ES73" s="12">
        <f t="shared" si="103"/>
        <v>0</v>
      </c>
      <c r="ET73" s="12">
        <f t="shared" si="103"/>
        <v>0</v>
      </c>
      <c r="EU73" s="12">
        <f t="shared" si="103"/>
        <v>0</v>
      </c>
      <c r="EV73" s="12">
        <f t="shared" si="103"/>
        <v>0</v>
      </c>
      <c r="EW73" s="12">
        <f t="shared" si="103"/>
        <v>0</v>
      </c>
      <c r="EX73" s="12">
        <f t="shared" si="103"/>
        <v>0</v>
      </c>
      <c r="EY73" s="12">
        <f t="shared" si="103"/>
        <v>0</v>
      </c>
      <c r="EZ73" s="12">
        <f t="shared" si="103"/>
        <v>0</v>
      </c>
      <c r="FA73" s="12">
        <f t="shared" si="103"/>
        <v>0</v>
      </c>
      <c r="FB73" s="12">
        <f t="shared" si="103"/>
        <v>0</v>
      </c>
      <c r="FC73" s="12">
        <f t="shared" si="103"/>
        <v>0</v>
      </c>
      <c r="FD73" s="12">
        <f t="shared" si="103"/>
        <v>0</v>
      </c>
      <c r="FE73" s="12">
        <f t="shared" si="103"/>
        <v>0</v>
      </c>
      <c r="FF73" s="12">
        <f t="shared" si="103"/>
        <v>0</v>
      </c>
      <c r="FG73" s="12">
        <f t="shared" si="103"/>
        <v>0</v>
      </c>
      <c r="FH73" s="12">
        <f t="shared" si="103"/>
        <v>0</v>
      </c>
      <c r="FI73" s="12">
        <f t="shared" si="103"/>
        <v>0</v>
      </c>
      <c r="FJ73" s="12">
        <f t="shared" si="103"/>
        <v>0</v>
      </c>
      <c r="FK73" s="12">
        <f t="shared" si="103"/>
        <v>0</v>
      </c>
      <c r="FL73" s="12">
        <f t="shared" si="103"/>
        <v>0</v>
      </c>
      <c r="FM73" s="12">
        <f t="shared" si="103"/>
        <v>0</v>
      </c>
      <c r="FN73" s="12">
        <f t="shared" si="103"/>
        <v>0</v>
      </c>
      <c r="FO73" s="12">
        <f t="shared" si="103"/>
        <v>0</v>
      </c>
      <c r="FP73" s="12">
        <f t="shared" si="103"/>
        <v>0</v>
      </c>
      <c r="FQ73" s="12">
        <f t="shared" si="103"/>
        <v>0</v>
      </c>
      <c r="FR73" s="12">
        <f t="shared" si="103"/>
        <v>0</v>
      </c>
      <c r="FS73" s="12">
        <f t="shared" si="103"/>
        <v>0</v>
      </c>
      <c r="FT73" s="12">
        <f t="shared" si="103"/>
        <v>0</v>
      </c>
      <c r="FU73" s="12">
        <f t="shared" si="103"/>
        <v>0</v>
      </c>
      <c r="FV73" s="12">
        <f t="shared" si="103"/>
        <v>0</v>
      </c>
      <c r="FW73" s="12">
        <f t="shared" si="103"/>
        <v>0</v>
      </c>
      <c r="FX73" s="12">
        <f t="shared" si="103"/>
        <v>0</v>
      </c>
      <c r="FY73" s="14"/>
      <c r="FZ73" s="14">
        <f t="shared" si="70"/>
        <v>21430</v>
      </c>
      <c r="GA73" s="2"/>
      <c r="GB73" s="14"/>
      <c r="GC73" s="14"/>
      <c r="GD73" s="14"/>
      <c r="GE73" s="14"/>
      <c r="GF73" s="14"/>
      <c r="GG73" s="2"/>
      <c r="GH73" s="12"/>
      <c r="GI73" s="12"/>
      <c r="GJ73" s="12"/>
      <c r="GK73" s="12"/>
      <c r="GL73" s="12"/>
      <c r="GM73" s="12"/>
      <c r="GN73" s="17"/>
      <c r="GO73" s="17"/>
    </row>
    <row r="74" spans="1:198" x14ac:dyDescent="0.35">
      <c r="A74" s="3"/>
      <c r="B74" s="3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4"/>
      <c r="FZ74" s="14"/>
      <c r="GA74" s="2"/>
      <c r="GB74" s="14"/>
      <c r="GC74" s="14"/>
      <c r="GD74" s="14"/>
      <c r="GE74" s="14"/>
      <c r="GF74" s="14"/>
      <c r="GG74" s="2"/>
      <c r="GH74" s="12"/>
      <c r="GI74" s="12"/>
      <c r="GJ74" s="12"/>
      <c r="GK74" s="12"/>
      <c r="GL74" s="12"/>
      <c r="GM74" s="12"/>
      <c r="GN74" s="17"/>
      <c r="GO74" s="17"/>
    </row>
    <row r="75" spans="1:198" x14ac:dyDescent="0.35">
      <c r="A75" s="3"/>
      <c r="B75" s="35" t="s">
        <v>685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4"/>
      <c r="FZ75" s="14"/>
      <c r="GA75" s="2"/>
      <c r="GB75" s="14"/>
      <c r="GC75" s="14"/>
      <c r="GD75" s="14"/>
      <c r="GE75" s="14"/>
      <c r="GF75" s="14"/>
      <c r="GG75" s="2"/>
      <c r="GH75" s="12"/>
      <c r="GI75" s="12"/>
      <c r="GJ75" s="12"/>
      <c r="GK75" s="12"/>
      <c r="GL75" s="12"/>
      <c r="GM75" s="12"/>
      <c r="GN75" s="17"/>
      <c r="GO75" s="17"/>
    </row>
    <row r="76" spans="1:198" x14ac:dyDescent="0.35">
      <c r="A76" s="3" t="s">
        <v>743</v>
      </c>
      <c r="B76" s="2" t="s">
        <v>690</v>
      </c>
      <c r="C76" s="36">
        <f>$B$2</f>
        <v>8717.2900000000009</v>
      </c>
      <c r="D76" s="36">
        <f t="shared" ref="D76:BO76" si="104">$B$2</f>
        <v>8717.2900000000009</v>
      </c>
      <c r="E76" s="36">
        <f t="shared" si="104"/>
        <v>8717.2900000000009</v>
      </c>
      <c r="F76" s="36">
        <f t="shared" si="104"/>
        <v>8717.2900000000009</v>
      </c>
      <c r="G76" s="36">
        <f t="shared" si="104"/>
        <v>8717.2900000000009</v>
      </c>
      <c r="H76" s="36">
        <f t="shared" si="104"/>
        <v>8717.2900000000009</v>
      </c>
      <c r="I76" s="36">
        <f t="shared" si="104"/>
        <v>8717.2900000000009</v>
      </c>
      <c r="J76" s="36">
        <f t="shared" si="104"/>
        <v>8717.2900000000009</v>
      </c>
      <c r="K76" s="36">
        <f t="shared" si="104"/>
        <v>8717.2900000000009</v>
      </c>
      <c r="L76" s="36">
        <f t="shared" si="104"/>
        <v>8717.2900000000009</v>
      </c>
      <c r="M76" s="36">
        <f t="shared" si="104"/>
        <v>8717.2900000000009</v>
      </c>
      <c r="N76" s="36">
        <f t="shared" si="104"/>
        <v>8717.2900000000009</v>
      </c>
      <c r="O76" s="36">
        <f t="shared" si="104"/>
        <v>8717.2900000000009</v>
      </c>
      <c r="P76" s="36">
        <f t="shared" si="104"/>
        <v>8717.2900000000009</v>
      </c>
      <c r="Q76" s="36">
        <f t="shared" si="104"/>
        <v>8717.2900000000009</v>
      </c>
      <c r="R76" s="36">
        <f t="shared" si="104"/>
        <v>8717.2900000000009</v>
      </c>
      <c r="S76" s="36">
        <f t="shared" si="104"/>
        <v>8717.2900000000009</v>
      </c>
      <c r="T76" s="36">
        <f t="shared" si="104"/>
        <v>8717.2900000000009</v>
      </c>
      <c r="U76" s="36">
        <f t="shared" si="104"/>
        <v>8717.2900000000009</v>
      </c>
      <c r="V76" s="36">
        <f t="shared" si="104"/>
        <v>8717.2900000000009</v>
      </c>
      <c r="W76" s="36">
        <f t="shared" si="104"/>
        <v>8717.2900000000009</v>
      </c>
      <c r="X76" s="36">
        <f t="shared" si="104"/>
        <v>8717.2900000000009</v>
      </c>
      <c r="Y76" s="36">
        <f t="shared" si="104"/>
        <v>8717.2900000000009</v>
      </c>
      <c r="Z76" s="36">
        <f t="shared" si="104"/>
        <v>8717.2900000000009</v>
      </c>
      <c r="AA76" s="36">
        <f t="shared" si="104"/>
        <v>8717.2900000000009</v>
      </c>
      <c r="AB76" s="36">
        <f t="shared" si="104"/>
        <v>8717.2900000000009</v>
      </c>
      <c r="AC76" s="36">
        <f t="shared" si="104"/>
        <v>8717.2900000000009</v>
      </c>
      <c r="AD76" s="36">
        <f t="shared" si="104"/>
        <v>8717.2900000000009</v>
      </c>
      <c r="AE76" s="36">
        <f t="shared" si="104"/>
        <v>8717.2900000000009</v>
      </c>
      <c r="AF76" s="36">
        <f t="shared" si="104"/>
        <v>8717.2900000000009</v>
      </c>
      <c r="AG76" s="36">
        <f t="shared" si="104"/>
        <v>8717.2900000000009</v>
      </c>
      <c r="AH76" s="36">
        <f t="shared" si="104"/>
        <v>8717.2900000000009</v>
      </c>
      <c r="AI76" s="36">
        <f t="shared" si="104"/>
        <v>8717.2900000000009</v>
      </c>
      <c r="AJ76" s="36">
        <f t="shared" si="104"/>
        <v>8717.2900000000009</v>
      </c>
      <c r="AK76" s="36">
        <f t="shared" si="104"/>
        <v>8717.2900000000009</v>
      </c>
      <c r="AL76" s="36">
        <f t="shared" si="104"/>
        <v>8717.2900000000009</v>
      </c>
      <c r="AM76" s="36">
        <f t="shared" si="104"/>
        <v>8717.2900000000009</v>
      </c>
      <c r="AN76" s="36">
        <f t="shared" si="104"/>
        <v>8717.2900000000009</v>
      </c>
      <c r="AO76" s="36">
        <f t="shared" si="104"/>
        <v>8717.2900000000009</v>
      </c>
      <c r="AP76" s="36">
        <f t="shared" si="104"/>
        <v>8717.2900000000009</v>
      </c>
      <c r="AQ76" s="36">
        <f t="shared" si="104"/>
        <v>8717.2900000000009</v>
      </c>
      <c r="AR76" s="36">
        <f t="shared" si="104"/>
        <v>8717.2900000000009</v>
      </c>
      <c r="AS76" s="36">
        <f t="shared" si="104"/>
        <v>8717.2900000000009</v>
      </c>
      <c r="AT76" s="36">
        <f t="shared" si="104"/>
        <v>8717.2900000000009</v>
      </c>
      <c r="AU76" s="36">
        <f t="shared" si="104"/>
        <v>8717.2900000000009</v>
      </c>
      <c r="AV76" s="36">
        <f t="shared" si="104"/>
        <v>8717.2900000000009</v>
      </c>
      <c r="AW76" s="36">
        <f t="shared" si="104"/>
        <v>8717.2900000000009</v>
      </c>
      <c r="AX76" s="36">
        <f t="shared" si="104"/>
        <v>8717.2900000000009</v>
      </c>
      <c r="AY76" s="36">
        <f t="shared" si="104"/>
        <v>8717.2900000000009</v>
      </c>
      <c r="AZ76" s="36">
        <f t="shared" si="104"/>
        <v>8717.2900000000009</v>
      </c>
      <c r="BA76" s="36">
        <f t="shared" si="104"/>
        <v>8717.2900000000009</v>
      </c>
      <c r="BB76" s="36">
        <f t="shared" si="104"/>
        <v>8717.2900000000009</v>
      </c>
      <c r="BC76" s="36">
        <f t="shared" si="104"/>
        <v>8717.2900000000009</v>
      </c>
      <c r="BD76" s="36">
        <f t="shared" si="104"/>
        <v>8717.2900000000009</v>
      </c>
      <c r="BE76" s="36">
        <f t="shared" si="104"/>
        <v>8717.2900000000009</v>
      </c>
      <c r="BF76" s="36">
        <f t="shared" si="104"/>
        <v>8717.2900000000009</v>
      </c>
      <c r="BG76" s="36">
        <f t="shared" si="104"/>
        <v>8717.2900000000009</v>
      </c>
      <c r="BH76" s="36">
        <f t="shared" si="104"/>
        <v>8717.2900000000009</v>
      </c>
      <c r="BI76" s="36">
        <f t="shared" si="104"/>
        <v>8717.2900000000009</v>
      </c>
      <c r="BJ76" s="36">
        <f t="shared" si="104"/>
        <v>8717.2900000000009</v>
      </c>
      <c r="BK76" s="36">
        <f t="shared" si="104"/>
        <v>8717.2900000000009</v>
      </c>
      <c r="BL76" s="36">
        <f t="shared" si="104"/>
        <v>8717.2900000000009</v>
      </c>
      <c r="BM76" s="36">
        <f t="shared" si="104"/>
        <v>8717.2900000000009</v>
      </c>
      <c r="BN76" s="36">
        <f t="shared" si="104"/>
        <v>8717.2900000000009</v>
      </c>
      <c r="BO76" s="36">
        <f t="shared" si="104"/>
        <v>8717.2900000000009</v>
      </c>
      <c r="BP76" s="36">
        <f t="shared" ref="BP76:EA76" si="105">$B$2</f>
        <v>8717.2900000000009</v>
      </c>
      <c r="BQ76" s="36">
        <f t="shared" si="105"/>
        <v>8717.2900000000009</v>
      </c>
      <c r="BR76" s="36">
        <f t="shared" si="105"/>
        <v>8717.2900000000009</v>
      </c>
      <c r="BS76" s="36">
        <f t="shared" si="105"/>
        <v>8717.2900000000009</v>
      </c>
      <c r="BT76" s="36">
        <f t="shared" si="105"/>
        <v>8717.2900000000009</v>
      </c>
      <c r="BU76" s="36">
        <f t="shared" si="105"/>
        <v>8717.2900000000009</v>
      </c>
      <c r="BV76" s="36">
        <f t="shared" si="105"/>
        <v>8717.2900000000009</v>
      </c>
      <c r="BW76" s="36">
        <f t="shared" si="105"/>
        <v>8717.2900000000009</v>
      </c>
      <c r="BX76" s="36">
        <f t="shared" si="105"/>
        <v>8717.2900000000009</v>
      </c>
      <c r="BY76" s="36">
        <f t="shared" si="105"/>
        <v>8717.2900000000009</v>
      </c>
      <c r="BZ76" s="36">
        <f t="shared" si="105"/>
        <v>8717.2900000000009</v>
      </c>
      <c r="CA76" s="36">
        <f t="shared" si="105"/>
        <v>8717.2900000000009</v>
      </c>
      <c r="CB76" s="36">
        <f t="shared" si="105"/>
        <v>8717.2900000000009</v>
      </c>
      <c r="CC76" s="36">
        <f t="shared" si="105"/>
        <v>8717.2900000000009</v>
      </c>
      <c r="CD76" s="36">
        <f t="shared" si="105"/>
        <v>8717.2900000000009</v>
      </c>
      <c r="CE76" s="36">
        <f t="shared" si="105"/>
        <v>8717.2900000000009</v>
      </c>
      <c r="CF76" s="36">
        <f t="shared" si="105"/>
        <v>8717.2900000000009</v>
      </c>
      <c r="CG76" s="36">
        <f t="shared" si="105"/>
        <v>8717.2900000000009</v>
      </c>
      <c r="CH76" s="36">
        <f t="shared" si="105"/>
        <v>8717.2900000000009</v>
      </c>
      <c r="CI76" s="36">
        <f t="shared" si="105"/>
        <v>8717.2900000000009</v>
      </c>
      <c r="CJ76" s="36">
        <f t="shared" si="105"/>
        <v>8717.2900000000009</v>
      </c>
      <c r="CK76" s="36">
        <f t="shared" si="105"/>
        <v>8717.2900000000009</v>
      </c>
      <c r="CL76" s="36">
        <f t="shared" si="105"/>
        <v>8717.2900000000009</v>
      </c>
      <c r="CM76" s="36">
        <f t="shared" si="105"/>
        <v>8717.2900000000009</v>
      </c>
      <c r="CN76" s="36">
        <f t="shared" si="105"/>
        <v>8717.2900000000009</v>
      </c>
      <c r="CO76" s="36">
        <f t="shared" si="105"/>
        <v>8717.2900000000009</v>
      </c>
      <c r="CP76" s="36">
        <f t="shared" si="105"/>
        <v>8717.2900000000009</v>
      </c>
      <c r="CQ76" s="36">
        <f t="shared" si="105"/>
        <v>8717.2900000000009</v>
      </c>
      <c r="CR76" s="36">
        <f t="shared" si="105"/>
        <v>8717.2900000000009</v>
      </c>
      <c r="CS76" s="36">
        <f t="shared" si="105"/>
        <v>8717.2900000000009</v>
      </c>
      <c r="CT76" s="36">
        <f t="shared" si="105"/>
        <v>8717.2900000000009</v>
      </c>
      <c r="CU76" s="36">
        <f t="shared" si="105"/>
        <v>8717.2900000000009</v>
      </c>
      <c r="CV76" s="36">
        <f t="shared" si="105"/>
        <v>8717.2900000000009</v>
      </c>
      <c r="CW76" s="36">
        <f t="shared" si="105"/>
        <v>8717.2900000000009</v>
      </c>
      <c r="CX76" s="36">
        <f t="shared" si="105"/>
        <v>8717.2900000000009</v>
      </c>
      <c r="CY76" s="36">
        <f t="shared" si="105"/>
        <v>8717.2900000000009</v>
      </c>
      <c r="CZ76" s="36">
        <f t="shared" si="105"/>
        <v>8717.2900000000009</v>
      </c>
      <c r="DA76" s="36">
        <f t="shared" si="105"/>
        <v>8717.2900000000009</v>
      </c>
      <c r="DB76" s="36">
        <f t="shared" si="105"/>
        <v>8717.2900000000009</v>
      </c>
      <c r="DC76" s="36">
        <f t="shared" si="105"/>
        <v>8717.2900000000009</v>
      </c>
      <c r="DD76" s="36">
        <f t="shared" si="105"/>
        <v>8717.2900000000009</v>
      </c>
      <c r="DE76" s="36">
        <f t="shared" si="105"/>
        <v>8717.2900000000009</v>
      </c>
      <c r="DF76" s="36">
        <f t="shared" si="105"/>
        <v>8717.2900000000009</v>
      </c>
      <c r="DG76" s="36">
        <f t="shared" si="105"/>
        <v>8717.2900000000009</v>
      </c>
      <c r="DH76" s="36">
        <f t="shared" si="105"/>
        <v>8717.2900000000009</v>
      </c>
      <c r="DI76" s="36">
        <f t="shared" si="105"/>
        <v>8717.2900000000009</v>
      </c>
      <c r="DJ76" s="36">
        <f t="shared" si="105"/>
        <v>8717.2900000000009</v>
      </c>
      <c r="DK76" s="36">
        <f t="shared" si="105"/>
        <v>8717.2900000000009</v>
      </c>
      <c r="DL76" s="36">
        <f t="shared" si="105"/>
        <v>8717.2900000000009</v>
      </c>
      <c r="DM76" s="36">
        <f t="shared" si="105"/>
        <v>8717.2900000000009</v>
      </c>
      <c r="DN76" s="36">
        <f t="shared" si="105"/>
        <v>8717.2900000000009</v>
      </c>
      <c r="DO76" s="36">
        <f t="shared" si="105"/>
        <v>8717.2900000000009</v>
      </c>
      <c r="DP76" s="36">
        <f t="shared" si="105"/>
        <v>8717.2900000000009</v>
      </c>
      <c r="DQ76" s="36">
        <f t="shared" si="105"/>
        <v>8717.2900000000009</v>
      </c>
      <c r="DR76" s="36">
        <f t="shared" si="105"/>
        <v>8717.2900000000009</v>
      </c>
      <c r="DS76" s="36">
        <f t="shared" si="105"/>
        <v>8717.2900000000009</v>
      </c>
      <c r="DT76" s="36">
        <f t="shared" si="105"/>
        <v>8717.2900000000009</v>
      </c>
      <c r="DU76" s="36">
        <f t="shared" si="105"/>
        <v>8717.2900000000009</v>
      </c>
      <c r="DV76" s="36">
        <f t="shared" si="105"/>
        <v>8717.2900000000009</v>
      </c>
      <c r="DW76" s="36">
        <f t="shared" si="105"/>
        <v>8717.2900000000009</v>
      </c>
      <c r="DX76" s="36">
        <f t="shared" si="105"/>
        <v>8717.2900000000009</v>
      </c>
      <c r="DY76" s="36">
        <f t="shared" si="105"/>
        <v>8717.2900000000009</v>
      </c>
      <c r="DZ76" s="36">
        <f t="shared" si="105"/>
        <v>8717.2900000000009</v>
      </c>
      <c r="EA76" s="36">
        <f t="shared" si="105"/>
        <v>8717.2900000000009</v>
      </c>
      <c r="EB76" s="36">
        <f t="shared" ref="EB76:FX76" si="106">$B$2</f>
        <v>8717.2900000000009</v>
      </c>
      <c r="EC76" s="36">
        <f t="shared" si="106"/>
        <v>8717.2900000000009</v>
      </c>
      <c r="ED76" s="36">
        <f t="shared" si="106"/>
        <v>8717.2900000000009</v>
      </c>
      <c r="EE76" s="36">
        <f t="shared" si="106"/>
        <v>8717.2900000000009</v>
      </c>
      <c r="EF76" s="36">
        <f t="shared" si="106"/>
        <v>8717.2900000000009</v>
      </c>
      <c r="EG76" s="36">
        <f t="shared" si="106"/>
        <v>8717.2900000000009</v>
      </c>
      <c r="EH76" s="36">
        <f t="shared" si="106"/>
        <v>8717.2900000000009</v>
      </c>
      <c r="EI76" s="36">
        <f t="shared" si="106"/>
        <v>8717.2900000000009</v>
      </c>
      <c r="EJ76" s="36">
        <f t="shared" si="106"/>
        <v>8717.2900000000009</v>
      </c>
      <c r="EK76" s="36">
        <f t="shared" si="106"/>
        <v>8717.2900000000009</v>
      </c>
      <c r="EL76" s="36">
        <f t="shared" si="106"/>
        <v>8717.2900000000009</v>
      </c>
      <c r="EM76" s="36">
        <f t="shared" si="106"/>
        <v>8717.2900000000009</v>
      </c>
      <c r="EN76" s="36">
        <f t="shared" si="106"/>
        <v>8717.2900000000009</v>
      </c>
      <c r="EO76" s="36">
        <f t="shared" si="106"/>
        <v>8717.2900000000009</v>
      </c>
      <c r="EP76" s="36">
        <f t="shared" si="106"/>
        <v>8717.2900000000009</v>
      </c>
      <c r="EQ76" s="36">
        <f t="shared" si="106"/>
        <v>8717.2900000000009</v>
      </c>
      <c r="ER76" s="36">
        <f t="shared" si="106"/>
        <v>8717.2900000000009</v>
      </c>
      <c r="ES76" s="36">
        <f t="shared" si="106"/>
        <v>8717.2900000000009</v>
      </c>
      <c r="ET76" s="36">
        <f t="shared" si="106"/>
        <v>8717.2900000000009</v>
      </c>
      <c r="EU76" s="36">
        <f t="shared" si="106"/>
        <v>8717.2900000000009</v>
      </c>
      <c r="EV76" s="36">
        <f t="shared" si="106"/>
        <v>8717.2900000000009</v>
      </c>
      <c r="EW76" s="36">
        <f t="shared" si="106"/>
        <v>8717.2900000000009</v>
      </c>
      <c r="EX76" s="36">
        <f t="shared" si="106"/>
        <v>8717.2900000000009</v>
      </c>
      <c r="EY76" s="36">
        <f t="shared" si="106"/>
        <v>8717.2900000000009</v>
      </c>
      <c r="EZ76" s="36">
        <f t="shared" si="106"/>
        <v>8717.2900000000009</v>
      </c>
      <c r="FA76" s="36">
        <f t="shared" si="106"/>
        <v>8717.2900000000009</v>
      </c>
      <c r="FB76" s="36">
        <f t="shared" si="106"/>
        <v>8717.2900000000009</v>
      </c>
      <c r="FC76" s="36">
        <f t="shared" si="106"/>
        <v>8717.2900000000009</v>
      </c>
      <c r="FD76" s="36">
        <f t="shared" si="106"/>
        <v>8717.2900000000009</v>
      </c>
      <c r="FE76" s="36">
        <f t="shared" si="106"/>
        <v>8717.2900000000009</v>
      </c>
      <c r="FF76" s="36">
        <f t="shared" si="106"/>
        <v>8717.2900000000009</v>
      </c>
      <c r="FG76" s="36">
        <f t="shared" si="106"/>
        <v>8717.2900000000009</v>
      </c>
      <c r="FH76" s="36">
        <f t="shared" si="106"/>
        <v>8717.2900000000009</v>
      </c>
      <c r="FI76" s="36">
        <f t="shared" si="106"/>
        <v>8717.2900000000009</v>
      </c>
      <c r="FJ76" s="36">
        <f t="shared" si="106"/>
        <v>8717.2900000000009</v>
      </c>
      <c r="FK76" s="36">
        <f t="shared" si="106"/>
        <v>8717.2900000000009</v>
      </c>
      <c r="FL76" s="36">
        <f t="shared" si="106"/>
        <v>8717.2900000000009</v>
      </c>
      <c r="FM76" s="36">
        <f t="shared" si="106"/>
        <v>8717.2900000000009</v>
      </c>
      <c r="FN76" s="36">
        <f t="shared" si="106"/>
        <v>8717.2900000000009</v>
      </c>
      <c r="FO76" s="36">
        <f t="shared" si="106"/>
        <v>8717.2900000000009</v>
      </c>
      <c r="FP76" s="36">
        <f t="shared" si="106"/>
        <v>8717.2900000000009</v>
      </c>
      <c r="FQ76" s="36">
        <f t="shared" si="106"/>
        <v>8717.2900000000009</v>
      </c>
      <c r="FR76" s="36">
        <f t="shared" si="106"/>
        <v>8717.2900000000009</v>
      </c>
      <c r="FS76" s="36">
        <f t="shared" si="106"/>
        <v>8717.2900000000009</v>
      </c>
      <c r="FT76" s="36">
        <f t="shared" si="106"/>
        <v>8717.2900000000009</v>
      </c>
      <c r="FU76" s="36">
        <f t="shared" si="106"/>
        <v>8717.2900000000009</v>
      </c>
      <c r="FV76" s="36">
        <f t="shared" si="106"/>
        <v>8717.2900000000009</v>
      </c>
      <c r="FW76" s="36">
        <f t="shared" si="106"/>
        <v>8717.2900000000009</v>
      </c>
      <c r="FX76" s="36">
        <f t="shared" si="106"/>
        <v>8717.2900000000009</v>
      </c>
      <c r="FY76" s="14"/>
      <c r="FZ76" s="14"/>
      <c r="GA76" s="2"/>
      <c r="GB76" s="14"/>
      <c r="GC76" s="14"/>
      <c r="GD76" s="14"/>
      <c r="GE76" s="14"/>
      <c r="GF76" s="14"/>
      <c r="GG76" s="2"/>
      <c r="GH76" s="12"/>
      <c r="GI76" s="12"/>
      <c r="GJ76" s="12"/>
      <c r="GK76" s="12"/>
      <c r="GL76" s="12"/>
      <c r="GM76" s="12"/>
      <c r="GN76" s="17"/>
      <c r="GO76" s="17"/>
    </row>
    <row r="77" spans="1:198" x14ac:dyDescent="0.35">
      <c r="A77" s="3" t="s">
        <v>744</v>
      </c>
      <c r="B77" s="2" t="s">
        <v>758</v>
      </c>
      <c r="C77" s="12">
        <f>C66</f>
        <v>6449</v>
      </c>
      <c r="D77" s="12">
        <f t="shared" ref="D77:BO77" si="107">D66</f>
        <v>37645.4</v>
      </c>
      <c r="E77" s="12">
        <f t="shared" si="107"/>
        <v>5661.1</v>
      </c>
      <c r="F77" s="12">
        <f t="shared" si="107"/>
        <v>22324.3</v>
      </c>
      <c r="G77" s="12">
        <f t="shared" si="107"/>
        <v>1542.8</v>
      </c>
      <c r="H77" s="12">
        <f t="shared" si="107"/>
        <v>1123</v>
      </c>
      <c r="I77" s="12">
        <f t="shared" si="107"/>
        <v>7821</v>
      </c>
      <c r="J77" s="12">
        <f t="shared" si="107"/>
        <v>2037.1</v>
      </c>
      <c r="K77" s="12">
        <f t="shared" si="107"/>
        <v>273.5</v>
      </c>
      <c r="L77" s="12">
        <f t="shared" si="107"/>
        <v>2108.3000000000002</v>
      </c>
      <c r="M77" s="12">
        <f t="shared" si="107"/>
        <v>929.4</v>
      </c>
      <c r="N77" s="12">
        <f t="shared" si="107"/>
        <v>49600.7</v>
      </c>
      <c r="O77" s="12">
        <f t="shared" si="107"/>
        <v>12801.8</v>
      </c>
      <c r="P77" s="12">
        <f t="shared" si="107"/>
        <v>358</v>
      </c>
      <c r="Q77" s="12">
        <f t="shared" si="107"/>
        <v>37925.800000000003</v>
      </c>
      <c r="R77" s="12">
        <f t="shared" si="107"/>
        <v>520</v>
      </c>
      <c r="S77" s="12">
        <f t="shared" si="107"/>
        <v>1555.4</v>
      </c>
      <c r="T77" s="12">
        <f t="shared" si="107"/>
        <v>164</v>
      </c>
      <c r="U77" s="12">
        <f t="shared" si="107"/>
        <v>60</v>
      </c>
      <c r="V77" s="12">
        <f t="shared" si="107"/>
        <v>257.7</v>
      </c>
      <c r="W77" s="12">
        <f t="shared" si="107"/>
        <v>209.4</v>
      </c>
      <c r="X77" s="12">
        <f t="shared" si="107"/>
        <v>60</v>
      </c>
      <c r="Y77" s="12">
        <f t="shared" si="107"/>
        <v>430.5</v>
      </c>
      <c r="Z77" s="12">
        <f t="shared" si="107"/>
        <v>226.9</v>
      </c>
      <c r="AA77" s="12">
        <f t="shared" si="107"/>
        <v>30473.9</v>
      </c>
      <c r="AB77" s="12">
        <f t="shared" si="107"/>
        <v>26846.6</v>
      </c>
      <c r="AC77" s="12">
        <f t="shared" si="107"/>
        <v>920</v>
      </c>
      <c r="AD77" s="12">
        <f t="shared" si="107"/>
        <v>1411.6</v>
      </c>
      <c r="AE77" s="12">
        <f t="shared" si="107"/>
        <v>93.3</v>
      </c>
      <c r="AF77" s="12">
        <f t="shared" si="107"/>
        <v>179</v>
      </c>
      <c r="AG77" s="12">
        <f t="shared" si="107"/>
        <v>588.5</v>
      </c>
      <c r="AH77" s="12">
        <f t="shared" si="107"/>
        <v>952.6</v>
      </c>
      <c r="AI77" s="12">
        <f t="shared" si="107"/>
        <v>414</v>
      </c>
      <c r="AJ77" s="12">
        <f t="shared" si="107"/>
        <v>170</v>
      </c>
      <c r="AK77" s="12">
        <f t="shared" si="107"/>
        <v>158.6</v>
      </c>
      <c r="AL77" s="12">
        <f t="shared" si="107"/>
        <v>284</v>
      </c>
      <c r="AM77" s="12">
        <f t="shared" si="107"/>
        <v>349.5</v>
      </c>
      <c r="AN77" s="12">
        <f t="shared" si="107"/>
        <v>302.60000000000002</v>
      </c>
      <c r="AO77" s="12">
        <f t="shared" si="107"/>
        <v>4095.5</v>
      </c>
      <c r="AP77" s="12">
        <f t="shared" si="107"/>
        <v>81812</v>
      </c>
      <c r="AQ77" s="12">
        <f t="shared" si="107"/>
        <v>233.5</v>
      </c>
      <c r="AR77" s="12">
        <f t="shared" si="107"/>
        <v>60534.1</v>
      </c>
      <c r="AS77" s="12">
        <f t="shared" si="107"/>
        <v>6464.2</v>
      </c>
      <c r="AT77" s="12">
        <f t="shared" si="107"/>
        <v>2430.4</v>
      </c>
      <c r="AU77" s="12">
        <f t="shared" si="107"/>
        <v>315.5</v>
      </c>
      <c r="AV77" s="12">
        <f t="shared" si="107"/>
        <v>305.39999999999998</v>
      </c>
      <c r="AW77" s="12">
        <f t="shared" si="107"/>
        <v>255.5</v>
      </c>
      <c r="AX77" s="12">
        <f t="shared" si="107"/>
        <v>63.4</v>
      </c>
      <c r="AY77" s="12">
        <f t="shared" si="107"/>
        <v>427</v>
      </c>
      <c r="AZ77" s="12">
        <f t="shared" si="107"/>
        <v>11995.8</v>
      </c>
      <c r="BA77" s="12">
        <f t="shared" si="107"/>
        <v>8871.5</v>
      </c>
      <c r="BB77" s="12">
        <f t="shared" si="107"/>
        <v>7288</v>
      </c>
      <c r="BC77" s="12">
        <f t="shared" si="107"/>
        <v>24924.1</v>
      </c>
      <c r="BD77" s="12">
        <f t="shared" si="107"/>
        <v>3648</v>
      </c>
      <c r="BE77" s="12">
        <f t="shared" si="107"/>
        <v>1217.9000000000001</v>
      </c>
      <c r="BF77" s="12">
        <f t="shared" si="107"/>
        <v>24581.200000000001</v>
      </c>
      <c r="BG77" s="12">
        <f t="shared" si="107"/>
        <v>887.1</v>
      </c>
      <c r="BH77" s="12">
        <f t="shared" si="107"/>
        <v>548</v>
      </c>
      <c r="BI77" s="12">
        <f t="shared" si="107"/>
        <v>254.3</v>
      </c>
      <c r="BJ77" s="12">
        <f t="shared" si="107"/>
        <v>6279.3</v>
      </c>
      <c r="BK77" s="12">
        <f t="shared" si="107"/>
        <v>20889.400000000001</v>
      </c>
      <c r="BL77" s="12">
        <f t="shared" si="107"/>
        <v>61.9</v>
      </c>
      <c r="BM77" s="12">
        <f t="shared" si="107"/>
        <v>420</v>
      </c>
      <c r="BN77" s="12">
        <f t="shared" si="107"/>
        <v>3052.2</v>
      </c>
      <c r="BO77" s="12">
        <f t="shared" si="107"/>
        <v>1253.9000000000001</v>
      </c>
      <c r="BP77" s="12">
        <f t="shared" ref="BP77:EA77" si="108">BP66</f>
        <v>156.5</v>
      </c>
      <c r="BQ77" s="12">
        <f t="shared" si="108"/>
        <v>6011.1</v>
      </c>
      <c r="BR77" s="12">
        <f t="shared" si="108"/>
        <v>4497.8999999999996</v>
      </c>
      <c r="BS77" s="12">
        <f t="shared" si="108"/>
        <v>1106.5999999999999</v>
      </c>
      <c r="BT77" s="12">
        <f t="shared" si="108"/>
        <v>368.4</v>
      </c>
      <c r="BU77" s="12">
        <f t="shared" si="108"/>
        <v>422.5</v>
      </c>
      <c r="BV77" s="12">
        <f t="shared" si="108"/>
        <v>1228</v>
      </c>
      <c r="BW77" s="12">
        <f t="shared" si="108"/>
        <v>1984.8</v>
      </c>
      <c r="BX77" s="12">
        <f t="shared" si="108"/>
        <v>69.099999999999994</v>
      </c>
      <c r="BY77" s="12">
        <f t="shared" si="108"/>
        <v>441.9</v>
      </c>
      <c r="BZ77" s="12">
        <f t="shared" si="108"/>
        <v>202.3</v>
      </c>
      <c r="CA77" s="12">
        <f t="shared" si="108"/>
        <v>147.30000000000001</v>
      </c>
      <c r="CB77" s="12">
        <f t="shared" si="108"/>
        <v>71655</v>
      </c>
      <c r="CC77" s="12">
        <f t="shared" si="108"/>
        <v>190</v>
      </c>
      <c r="CD77" s="12">
        <f t="shared" si="108"/>
        <v>209.1</v>
      </c>
      <c r="CE77" s="12">
        <f t="shared" si="108"/>
        <v>150.9</v>
      </c>
      <c r="CF77" s="12">
        <f t="shared" si="108"/>
        <v>108</v>
      </c>
      <c r="CG77" s="12">
        <f t="shared" si="108"/>
        <v>197.5</v>
      </c>
      <c r="CH77" s="12">
        <f t="shared" si="108"/>
        <v>98.4</v>
      </c>
      <c r="CI77" s="12">
        <f t="shared" si="108"/>
        <v>697.4</v>
      </c>
      <c r="CJ77" s="12">
        <f t="shared" si="108"/>
        <v>858.8</v>
      </c>
      <c r="CK77" s="12">
        <f t="shared" si="108"/>
        <v>4869.6000000000004</v>
      </c>
      <c r="CL77" s="12">
        <f t="shared" si="108"/>
        <v>1234.8</v>
      </c>
      <c r="CM77" s="12">
        <f t="shared" si="108"/>
        <v>716.7</v>
      </c>
      <c r="CN77" s="12">
        <f t="shared" si="108"/>
        <v>31810.6</v>
      </c>
      <c r="CO77" s="12">
        <f t="shared" si="108"/>
        <v>14285.1</v>
      </c>
      <c r="CP77" s="12">
        <f t="shared" si="108"/>
        <v>935.5</v>
      </c>
      <c r="CQ77" s="12">
        <f t="shared" si="108"/>
        <v>752.5</v>
      </c>
      <c r="CR77" s="12">
        <f t="shared" si="108"/>
        <v>232.6</v>
      </c>
      <c r="CS77" s="12">
        <f t="shared" si="108"/>
        <v>285.3</v>
      </c>
      <c r="CT77" s="12">
        <f t="shared" si="108"/>
        <v>106</v>
      </c>
      <c r="CU77" s="12">
        <f t="shared" si="108"/>
        <v>74</v>
      </c>
      <c r="CV77" s="12">
        <f t="shared" si="108"/>
        <v>60</v>
      </c>
      <c r="CW77" s="12">
        <f t="shared" si="108"/>
        <v>208</v>
      </c>
      <c r="CX77" s="12">
        <f t="shared" si="108"/>
        <v>461.5</v>
      </c>
      <c r="CY77" s="12">
        <f t="shared" si="108"/>
        <v>60</v>
      </c>
      <c r="CZ77" s="12">
        <f t="shared" si="108"/>
        <v>1768.8</v>
      </c>
      <c r="DA77" s="12">
        <f t="shared" si="108"/>
        <v>196.6</v>
      </c>
      <c r="DB77" s="12">
        <f t="shared" si="108"/>
        <v>319</v>
      </c>
      <c r="DC77" s="12">
        <f t="shared" si="108"/>
        <v>188</v>
      </c>
      <c r="DD77" s="12">
        <f t="shared" si="108"/>
        <v>158.5</v>
      </c>
      <c r="DE77" s="12">
        <f t="shared" si="108"/>
        <v>310.5</v>
      </c>
      <c r="DF77" s="12">
        <f t="shared" si="108"/>
        <v>20284.599999999999</v>
      </c>
      <c r="DG77" s="12">
        <f t="shared" si="108"/>
        <v>114</v>
      </c>
      <c r="DH77" s="12">
        <f t="shared" si="108"/>
        <v>1806.5</v>
      </c>
      <c r="DI77" s="12">
        <f t="shared" si="108"/>
        <v>2421.4</v>
      </c>
      <c r="DJ77" s="12">
        <f t="shared" si="108"/>
        <v>648</v>
      </c>
      <c r="DK77" s="12">
        <f t="shared" si="108"/>
        <v>515</v>
      </c>
      <c r="DL77" s="12">
        <f t="shared" si="108"/>
        <v>5706.6</v>
      </c>
      <c r="DM77" s="12">
        <f t="shared" si="108"/>
        <v>229</v>
      </c>
      <c r="DN77" s="12">
        <f t="shared" si="108"/>
        <v>1358</v>
      </c>
      <c r="DO77" s="12">
        <f t="shared" si="108"/>
        <v>3262</v>
      </c>
      <c r="DP77" s="12">
        <f t="shared" si="108"/>
        <v>195.1</v>
      </c>
      <c r="DQ77" s="12">
        <f t="shared" si="108"/>
        <v>852</v>
      </c>
      <c r="DR77" s="12">
        <f t="shared" si="108"/>
        <v>1317.9</v>
      </c>
      <c r="DS77" s="12">
        <f t="shared" si="108"/>
        <v>593.5</v>
      </c>
      <c r="DT77" s="12">
        <f t="shared" si="108"/>
        <v>173.7</v>
      </c>
      <c r="DU77" s="12">
        <f t="shared" si="108"/>
        <v>360.5</v>
      </c>
      <c r="DV77" s="12">
        <f t="shared" si="108"/>
        <v>216</v>
      </c>
      <c r="DW77" s="12">
        <f t="shared" si="108"/>
        <v>302.8</v>
      </c>
      <c r="DX77" s="12">
        <f t="shared" si="108"/>
        <v>155.1</v>
      </c>
      <c r="DY77" s="12">
        <f t="shared" si="108"/>
        <v>296.60000000000002</v>
      </c>
      <c r="DZ77" s="12">
        <f t="shared" si="108"/>
        <v>695.4</v>
      </c>
      <c r="EA77" s="12">
        <f t="shared" si="108"/>
        <v>519.79999999999995</v>
      </c>
      <c r="EB77" s="12">
        <f t="shared" ref="EB77:FX77" si="109">EB66</f>
        <v>519.9</v>
      </c>
      <c r="EC77" s="12">
        <f t="shared" si="109"/>
        <v>283.8</v>
      </c>
      <c r="ED77" s="12">
        <f t="shared" si="109"/>
        <v>1526.6</v>
      </c>
      <c r="EE77" s="12">
        <f t="shared" si="109"/>
        <v>188.6</v>
      </c>
      <c r="EF77" s="12">
        <f t="shared" si="109"/>
        <v>1358.3</v>
      </c>
      <c r="EG77" s="12">
        <f t="shared" si="109"/>
        <v>244.4</v>
      </c>
      <c r="EH77" s="12">
        <f t="shared" si="109"/>
        <v>244.4</v>
      </c>
      <c r="EI77" s="12">
        <f t="shared" si="109"/>
        <v>13808.8</v>
      </c>
      <c r="EJ77" s="12">
        <f t="shared" si="109"/>
        <v>10034.200000000001</v>
      </c>
      <c r="EK77" s="12">
        <f t="shared" si="109"/>
        <v>679.2</v>
      </c>
      <c r="EL77" s="12">
        <f t="shared" si="109"/>
        <v>484.5</v>
      </c>
      <c r="EM77" s="12">
        <f t="shared" si="109"/>
        <v>371.6</v>
      </c>
      <c r="EN77" s="12">
        <f t="shared" si="109"/>
        <v>890.6</v>
      </c>
      <c r="EO77" s="12">
        <f t="shared" si="109"/>
        <v>298.3</v>
      </c>
      <c r="EP77" s="12">
        <f t="shared" si="109"/>
        <v>420</v>
      </c>
      <c r="EQ77" s="12">
        <f t="shared" si="109"/>
        <v>2619.3000000000002</v>
      </c>
      <c r="ER77" s="12">
        <f t="shared" si="109"/>
        <v>321</v>
      </c>
      <c r="ES77" s="12">
        <f t="shared" si="109"/>
        <v>183.4</v>
      </c>
      <c r="ET77" s="12">
        <f t="shared" si="109"/>
        <v>186.5</v>
      </c>
      <c r="EU77" s="12">
        <f t="shared" si="109"/>
        <v>566.29999999999995</v>
      </c>
      <c r="EV77" s="12">
        <f t="shared" si="109"/>
        <v>73.599999999999994</v>
      </c>
      <c r="EW77" s="12">
        <f t="shared" si="109"/>
        <v>789.9</v>
      </c>
      <c r="EX77" s="12">
        <f t="shared" si="109"/>
        <v>168.3</v>
      </c>
      <c r="EY77" s="12">
        <f t="shared" si="109"/>
        <v>210.3</v>
      </c>
      <c r="EZ77" s="12">
        <f t="shared" si="109"/>
        <v>125.3</v>
      </c>
      <c r="FA77" s="12">
        <f t="shared" si="109"/>
        <v>3418</v>
      </c>
      <c r="FB77" s="12">
        <f t="shared" si="109"/>
        <v>288</v>
      </c>
      <c r="FC77" s="12">
        <f t="shared" si="109"/>
        <v>1784.5</v>
      </c>
      <c r="FD77" s="12">
        <f t="shared" si="109"/>
        <v>408</v>
      </c>
      <c r="FE77" s="12">
        <f t="shared" si="109"/>
        <v>80.5</v>
      </c>
      <c r="FF77" s="12">
        <f t="shared" si="109"/>
        <v>201</v>
      </c>
      <c r="FG77" s="12">
        <f t="shared" si="109"/>
        <v>123.3</v>
      </c>
      <c r="FH77" s="12">
        <f t="shared" si="109"/>
        <v>72</v>
      </c>
      <c r="FI77" s="12">
        <f t="shared" si="109"/>
        <v>1692</v>
      </c>
      <c r="FJ77" s="12">
        <f t="shared" si="109"/>
        <v>2049</v>
      </c>
      <c r="FK77" s="12">
        <f t="shared" si="109"/>
        <v>2593</v>
      </c>
      <c r="FL77" s="12">
        <f t="shared" si="109"/>
        <v>8371</v>
      </c>
      <c r="FM77" s="12">
        <f t="shared" si="109"/>
        <v>3938</v>
      </c>
      <c r="FN77" s="12">
        <f t="shared" si="109"/>
        <v>21984.400000000001</v>
      </c>
      <c r="FO77" s="12">
        <f t="shared" si="109"/>
        <v>1082</v>
      </c>
      <c r="FP77" s="12">
        <f t="shared" si="109"/>
        <v>2263.6</v>
      </c>
      <c r="FQ77" s="12">
        <f t="shared" si="109"/>
        <v>997</v>
      </c>
      <c r="FR77" s="12">
        <f t="shared" si="109"/>
        <v>167</v>
      </c>
      <c r="FS77" s="12">
        <f t="shared" si="109"/>
        <v>166.8</v>
      </c>
      <c r="FT77" s="12">
        <f t="shared" si="109"/>
        <v>60</v>
      </c>
      <c r="FU77" s="12">
        <f t="shared" si="109"/>
        <v>795.6</v>
      </c>
      <c r="FV77" s="12">
        <f t="shared" si="109"/>
        <v>800</v>
      </c>
      <c r="FW77" s="12">
        <f t="shared" si="109"/>
        <v>145.80000000000001</v>
      </c>
      <c r="FX77" s="12">
        <f t="shared" si="109"/>
        <v>60</v>
      </c>
      <c r="FY77" s="14"/>
      <c r="FZ77" s="14"/>
      <c r="GA77" s="2"/>
      <c r="GB77" s="14"/>
      <c r="GC77" s="14"/>
      <c r="GD77" s="14"/>
      <c r="GE77" s="14"/>
      <c r="GF77" s="14"/>
      <c r="GG77" s="2"/>
      <c r="GH77" s="12"/>
      <c r="GI77" s="12"/>
      <c r="GJ77" s="12"/>
      <c r="GK77" s="12"/>
      <c r="GL77" s="12"/>
      <c r="GM77" s="12"/>
      <c r="GN77" s="17"/>
      <c r="GO77" s="17"/>
    </row>
    <row r="78" spans="1:198" x14ac:dyDescent="0.35">
      <c r="A78" s="3" t="s">
        <v>745</v>
      </c>
      <c r="B78" s="35" t="s">
        <v>746</v>
      </c>
      <c r="C78" s="92">
        <f>C76*C77</f>
        <v>56217803.210000008</v>
      </c>
      <c r="D78" s="92">
        <f t="shared" ref="D78:BO78" si="110">D76*D77</f>
        <v>328165868.96600002</v>
      </c>
      <c r="E78" s="92">
        <f t="shared" si="110"/>
        <v>49349450.419000007</v>
      </c>
      <c r="F78" s="92">
        <f t="shared" si="110"/>
        <v>194607397.14700001</v>
      </c>
      <c r="G78" s="92">
        <f t="shared" si="110"/>
        <v>13449035.012</v>
      </c>
      <c r="H78" s="92">
        <f t="shared" si="110"/>
        <v>9789516.6700000018</v>
      </c>
      <c r="I78" s="92">
        <f t="shared" si="110"/>
        <v>68177925.090000004</v>
      </c>
      <c r="J78" s="92">
        <f t="shared" si="110"/>
        <v>17757991.459000003</v>
      </c>
      <c r="K78" s="92">
        <f t="shared" si="110"/>
        <v>2384178.8150000004</v>
      </c>
      <c r="L78" s="92">
        <f t="shared" si="110"/>
        <v>18378662.507000003</v>
      </c>
      <c r="M78" s="92">
        <f t="shared" si="110"/>
        <v>8101849.3260000004</v>
      </c>
      <c r="N78" s="92">
        <f t="shared" si="110"/>
        <v>432383686.10300004</v>
      </c>
      <c r="O78" s="92">
        <f t="shared" si="110"/>
        <v>111597003.12200001</v>
      </c>
      <c r="P78" s="92">
        <f t="shared" si="110"/>
        <v>3120789.8200000003</v>
      </c>
      <c r="Q78" s="92">
        <f t="shared" si="110"/>
        <v>330610197.08200008</v>
      </c>
      <c r="R78" s="92">
        <f t="shared" si="110"/>
        <v>4532990.8000000007</v>
      </c>
      <c r="S78" s="92">
        <f t="shared" si="110"/>
        <v>13558872.866000002</v>
      </c>
      <c r="T78" s="92">
        <f t="shared" si="110"/>
        <v>1429635.56</v>
      </c>
      <c r="U78" s="92">
        <f t="shared" si="110"/>
        <v>523037.4</v>
      </c>
      <c r="V78" s="92">
        <f t="shared" si="110"/>
        <v>2246445.6329999999</v>
      </c>
      <c r="W78" s="92">
        <f t="shared" si="110"/>
        <v>1825400.5260000003</v>
      </c>
      <c r="X78" s="92">
        <f t="shared" si="110"/>
        <v>523037.4</v>
      </c>
      <c r="Y78" s="92">
        <f t="shared" si="110"/>
        <v>3752793.3450000002</v>
      </c>
      <c r="Z78" s="92">
        <f t="shared" si="110"/>
        <v>1977953.1010000003</v>
      </c>
      <c r="AA78" s="92">
        <f t="shared" si="110"/>
        <v>265649823.73100004</v>
      </c>
      <c r="AB78" s="92">
        <f t="shared" si="110"/>
        <v>234029597.71400002</v>
      </c>
      <c r="AC78" s="92">
        <f t="shared" si="110"/>
        <v>8019906.8000000007</v>
      </c>
      <c r="AD78" s="92">
        <f t="shared" si="110"/>
        <v>12305326.564000001</v>
      </c>
      <c r="AE78" s="92">
        <f t="shared" si="110"/>
        <v>813323.15700000001</v>
      </c>
      <c r="AF78" s="92">
        <f t="shared" si="110"/>
        <v>1560394.9100000001</v>
      </c>
      <c r="AG78" s="92">
        <f t="shared" si="110"/>
        <v>5130125.165000001</v>
      </c>
      <c r="AH78" s="92">
        <f t="shared" si="110"/>
        <v>8304090.4540000008</v>
      </c>
      <c r="AI78" s="92">
        <f t="shared" si="110"/>
        <v>3608958.0600000005</v>
      </c>
      <c r="AJ78" s="92">
        <f t="shared" si="110"/>
        <v>1481939.3</v>
      </c>
      <c r="AK78" s="92">
        <f t="shared" si="110"/>
        <v>1382562.1940000001</v>
      </c>
      <c r="AL78" s="92">
        <f t="shared" si="110"/>
        <v>2475710.3600000003</v>
      </c>
      <c r="AM78" s="92">
        <f t="shared" si="110"/>
        <v>3046692.8550000004</v>
      </c>
      <c r="AN78" s="92">
        <f t="shared" si="110"/>
        <v>2637851.9540000004</v>
      </c>
      <c r="AO78" s="92">
        <f t="shared" si="110"/>
        <v>35701661.195</v>
      </c>
      <c r="AP78" s="92">
        <f t="shared" si="110"/>
        <v>713178929.48000002</v>
      </c>
      <c r="AQ78" s="92">
        <f t="shared" si="110"/>
        <v>2035487.2150000003</v>
      </c>
      <c r="AR78" s="92">
        <f t="shared" si="110"/>
        <v>527693304.58900005</v>
      </c>
      <c r="AS78" s="92">
        <f t="shared" si="110"/>
        <v>56350306.018000007</v>
      </c>
      <c r="AT78" s="92">
        <f t="shared" si="110"/>
        <v>21186501.616000004</v>
      </c>
      <c r="AU78" s="92">
        <f t="shared" si="110"/>
        <v>2750304.9950000001</v>
      </c>
      <c r="AV78" s="92">
        <f t="shared" si="110"/>
        <v>2662260.3659999999</v>
      </c>
      <c r="AW78" s="92">
        <f t="shared" si="110"/>
        <v>2227267.5950000002</v>
      </c>
      <c r="AX78" s="92">
        <f t="shared" si="110"/>
        <v>552676.18599999999</v>
      </c>
      <c r="AY78" s="92">
        <f t="shared" si="110"/>
        <v>3722282.8300000005</v>
      </c>
      <c r="AZ78" s="92">
        <f t="shared" si="110"/>
        <v>104570867.382</v>
      </c>
      <c r="BA78" s="92">
        <f t="shared" si="110"/>
        <v>77335438.235000014</v>
      </c>
      <c r="BB78" s="92">
        <f t="shared" si="110"/>
        <v>63531609.520000003</v>
      </c>
      <c r="BC78" s="92">
        <f t="shared" si="110"/>
        <v>217270607.68900001</v>
      </c>
      <c r="BD78" s="92">
        <f t="shared" si="110"/>
        <v>31800673.920000002</v>
      </c>
      <c r="BE78" s="92">
        <f t="shared" si="110"/>
        <v>10616787.491000002</v>
      </c>
      <c r="BF78" s="92">
        <f t="shared" si="110"/>
        <v>214281448.94800001</v>
      </c>
      <c r="BG78" s="92">
        <f t="shared" si="110"/>
        <v>7733107.9590000007</v>
      </c>
      <c r="BH78" s="92">
        <f t="shared" si="110"/>
        <v>4777074.9200000009</v>
      </c>
      <c r="BI78" s="92">
        <f t="shared" si="110"/>
        <v>2216806.8470000005</v>
      </c>
      <c r="BJ78" s="92">
        <f t="shared" si="110"/>
        <v>54738479.09700001</v>
      </c>
      <c r="BK78" s="92">
        <f t="shared" si="110"/>
        <v>182098957.72600004</v>
      </c>
      <c r="BL78" s="92">
        <f t="shared" si="110"/>
        <v>539600.25100000005</v>
      </c>
      <c r="BM78" s="92">
        <f t="shared" si="110"/>
        <v>3661261.8000000003</v>
      </c>
      <c r="BN78" s="92">
        <f t="shared" si="110"/>
        <v>26606912.538000003</v>
      </c>
      <c r="BO78" s="92">
        <f t="shared" si="110"/>
        <v>10930609.931000002</v>
      </c>
      <c r="BP78" s="92">
        <f t="shared" ref="BP78:EA78" si="111">BP76*BP77</f>
        <v>1364255.8850000002</v>
      </c>
      <c r="BQ78" s="92">
        <f t="shared" si="111"/>
        <v>52400501.919000007</v>
      </c>
      <c r="BR78" s="92">
        <f t="shared" si="111"/>
        <v>39209498.691</v>
      </c>
      <c r="BS78" s="92">
        <f t="shared" si="111"/>
        <v>9646553.1140000001</v>
      </c>
      <c r="BT78" s="92">
        <f t="shared" si="111"/>
        <v>3211449.6359999999</v>
      </c>
      <c r="BU78" s="92">
        <f t="shared" si="111"/>
        <v>3683055.0250000004</v>
      </c>
      <c r="BV78" s="92">
        <f t="shared" si="111"/>
        <v>10704832.120000001</v>
      </c>
      <c r="BW78" s="92">
        <f t="shared" si="111"/>
        <v>17302077.192000002</v>
      </c>
      <c r="BX78" s="92">
        <f t="shared" si="111"/>
        <v>602364.73900000006</v>
      </c>
      <c r="BY78" s="92">
        <f t="shared" si="111"/>
        <v>3852170.4510000004</v>
      </c>
      <c r="BZ78" s="92">
        <f t="shared" si="111"/>
        <v>1763507.7670000002</v>
      </c>
      <c r="CA78" s="92">
        <f t="shared" si="111"/>
        <v>1284056.8170000003</v>
      </c>
      <c r="CB78" s="92">
        <f t="shared" si="111"/>
        <v>624637414.95000005</v>
      </c>
      <c r="CC78" s="92">
        <f t="shared" si="111"/>
        <v>1656285.1</v>
      </c>
      <c r="CD78" s="92">
        <f t="shared" si="111"/>
        <v>1822785.3390000002</v>
      </c>
      <c r="CE78" s="92">
        <f t="shared" si="111"/>
        <v>1315439.0610000002</v>
      </c>
      <c r="CF78" s="92">
        <f t="shared" si="111"/>
        <v>941467.32000000007</v>
      </c>
      <c r="CG78" s="92">
        <f t="shared" si="111"/>
        <v>1721664.7750000001</v>
      </c>
      <c r="CH78" s="92">
        <f t="shared" si="111"/>
        <v>857781.33600000013</v>
      </c>
      <c r="CI78" s="92">
        <f t="shared" si="111"/>
        <v>6079438.0460000001</v>
      </c>
      <c r="CJ78" s="92">
        <f t="shared" si="111"/>
        <v>7486408.6520000007</v>
      </c>
      <c r="CK78" s="92">
        <f t="shared" si="111"/>
        <v>42449715.384000011</v>
      </c>
      <c r="CL78" s="92">
        <f t="shared" si="111"/>
        <v>10764109.692</v>
      </c>
      <c r="CM78" s="92">
        <f t="shared" si="111"/>
        <v>6247681.7430000007</v>
      </c>
      <c r="CN78" s="92">
        <f t="shared" si="111"/>
        <v>277302225.27399999</v>
      </c>
      <c r="CO78" s="92">
        <f t="shared" si="111"/>
        <v>124527359.37900002</v>
      </c>
      <c r="CP78" s="92">
        <f t="shared" si="111"/>
        <v>8155024.7950000009</v>
      </c>
      <c r="CQ78" s="92">
        <f t="shared" si="111"/>
        <v>6559760.7250000006</v>
      </c>
      <c r="CR78" s="92">
        <f t="shared" si="111"/>
        <v>2027641.6540000001</v>
      </c>
      <c r="CS78" s="92">
        <f t="shared" si="111"/>
        <v>2487042.8370000003</v>
      </c>
      <c r="CT78" s="92">
        <f t="shared" si="111"/>
        <v>924032.74000000011</v>
      </c>
      <c r="CU78" s="92">
        <f t="shared" si="111"/>
        <v>645079.46000000008</v>
      </c>
      <c r="CV78" s="92">
        <f t="shared" si="111"/>
        <v>523037.4</v>
      </c>
      <c r="CW78" s="92">
        <f t="shared" si="111"/>
        <v>1813196.3200000003</v>
      </c>
      <c r="CX78" s="92">
        <f t="shared" si="111"/>
        <v>4023029.3350000004</v>
      </c>
      <c r="CY78" s="92">
        <f t="shared" si="111"/>
        <v>523037.4</v>
      </c>
      <c r="CZ78" s="92">
        <f t="shared" si="111"/>
        <v>15419142.552000001</v>
      </c>
      <c r="DA78" s="92">
        <f t="shared" si="111"/>
        <v>1713819.2140000002</v>
      </c>
      <c r="DB78" s="92">
        <f t="shared" si="111"/>
        <v>2780815.5100000002</v>
      </c>
      <c r="DC78" s="92">
        <f t="shared" si="111"/>
        <v>1638850.5200000003</v>
      </c>
      <c r="DD78" s="92">
        <f t="shared" si="111"/>
        <v>1381690.4650000001</v>
      </c>
      <c r="DE78" s="92">
        <f t="shared" si="111"/>
        <v>2706718.5450000004</v>
      </c>
      <c r="DF78" s="92">
        <f t="shared" si="111"/>
        <v>176826740.734</v>
      </c>
      <c r="DG78" s="92">
        <f t="shared" si="111"/>
        <v>993771.06</v>
      </c>
      <c r="DH78" s="92">
        <f t="shared" si="111"/>
        <v>15747784.385000002</v>
      </c>
      <c r="DI78" s="92">
        <f t="shared" si="111"/>
        <v>21108046.006000005</v>
      </c>
      <c r="DJ78" s="92">
        <f t="shared" si="111"/>
        <v>5648803.9200000009</v>
      </c>
      <c r="DK78" s="92">
        <f t="shared" si="111"/>
        <v>4489404.3500000006</v>
      </c>
      <c r="DL78" s="92">
        <f t="shared" si="111"/>
        <v>49746087.114000008</v>
      </c>
      <c r="DM78" s="92">
        <f t="shared" si="111"/>
        <v>1996259.4100000001</v>
      </c>
      <c r="DN78" s="92">
        <f t="shared" si="111"/>
        <v>11838079.82</v>
      </c>
      <c r="DO78" s="92">
        <f t="shared" si="111"/>
        <v>28435799.980000004</v>
      </c>
      <c r="DP78" s="92">
        <f t="shared" si="111"/>
        <v>1700743.2790000001</v>
      </c>
      <c r="DQ78" s="92">
        <f t="shared" si="111"/>
        <v>7427131.080000001</v>
      </c>
      <c r="DR78" s="92">
        <f t="shared" si="111"/>
        <v>11488516.491000002</v>
      </c>
      <c r="DS78" s="92">
        <f t="shared" si="111"/>
        <v>5173711.6150000002</v>
      </c>
      <c r="DT78" s="92">
        <f t="shared" si="111"/>
        <v>1514193.273</v>
      </c>
      <c r="DU78" s="92">
        <f t="shared" si="111"/>
        <v>3142583.0450000004</v>
      </c>
      <c r="DV78" s="92">
        <f t="shared" si="111"/>
        <v>1882934.6400000001</v>
      </c>
      <c r="DW78" s="92">
        <f t="shared" si="111"/>
        <v>2639595.4120000005</v>
      </c>
      <c r="DX78" s="92">
        <f t="shared" si="111"/>
        <v>1352051.679</v>
      </c>
      <c r="DY78" s="92">
        <f t="shared" si="111"/>
        <v>2585548.2140000006</v>
      </c>
      <c r="DZ78" s="92">
        <f t="shared" si="111"/>
        <v>6062003.466</v>
      </c>
      <c r="EA78" s="92">
        <f t="shared" si="111"/>
        <v>4531247.3420000002</v>
      </c>
      <c r="EB78" s="92">
        <f t="shared" ref="EB78:FX78" si="112">EB76*EB77</f>
        <v>4532119.0710000005</v>
      </c>
      <c r="EC78" s="92">
        <f t="shared" si="112"/>
        <v>2473966.9020000002</v>
      </c>
      <c r="ED78" s="92">
        <f t="shared" si="112"/>
        <v>13307814.914000001</v>
      </c>
      <c r="EE78" s="92">
        <f t="shared" si="112"/>
        <v>1644080.8940000001</v>
      </c>
      <c r="EF78" s="92">
        <f t="shared" si="112"/>
        <v>11840695.007000001</v>
      </c>
      <c r="EG78" s="92">
        <f t="shared" si="112"/>
        <v>2130505.6760000004</v>
      </c>
      <c r="EH78" s="92">
        <f t="shared" si="112"/>
        <v>2130505.6760000004</v>
      </c>
      <c r="EI78" s="92">
        <f t="shared" si="112"/>
        <v>120375314.15200001</v>
      </c>
      <c r="EJ78" s="92">
        <f t="shared" si="112"/>
        <v>87471031.318000019</v>
      </c>
      <c r="EK78" s="92">
        <f t="shared" si="112"/>
        <v>5920783.3680000007</v>
      </c>
      <c r="EL78" s="92">
        <f t="shared" si="112"/>
        <v>4223527.0050000008</v>
      </c>
      <c r="EM78" s="92">
        <f t="shared" si="112"/>
        <v>3239344.9640000006</v>
      </c>
      <c r="EN78" s="92">
        <f t="shared" si="112"/>
        <v>7763618.4740000013</v>
      </c>
      <c r="EO78" s="92">
        <f t="shared" si="112"/>
        <v>2600367.6070000003</v>
      </c>
      <c r="EP78" s="92">
        <f t="shared" si="112"/>
        <v>3661261.8000000003</v>
      </c>
      <c r="EQ78" s="92">
        <f t="shared" si="112"/>
        <v>22833197.697000004</v>
      </c>
      <c r="ER78" s="92">
        <f t="shared" si="112"/>
        <v>2798250.0900000003</v>
      </c>
      <c r="ES78" s="92">
        <f t="shared" si="112"/>
        <v>1598750.9860000003</v>
      </c>
      <c r="ET78" s="92">
        <f t="shared" si="112"/>
        <v>1625774.5850000002</v>
      </c>
      <c r="EU78" s="92">
        <f t="shared" si="112"/>
        <v>4936601.3270000005</v>
      </c>
      <c r="EV78" s="92">
        <f t="shared" si="112"/>
        <v>641592.54399999999</v>
      </c>
      <c r="EW78" s="92">
        <f t="shared" si="112"/>
        <v>6885787.3710000003</v>
      </c>
      <c r="EX78" s="92">
        <f t="shared" si="112"/>
        <v>1467119.9070000004</v>
      </c>
      <c r="EY78" s="92">
        <f t="shared" si="112"/>
        <v>1833246.0870000003</v>
      </c>
      <c r="EZ78" s="92">
        <f t="shared" si="112"/>
        <v>1092276.4370000002</v>
      </c>
      <c r="FA78" s="92">
        <f t="shared" si="112"/>
        <v>29795697.220000003</v>
      </c>
      <c r="FB78" s="92">
        <f t="shared" si="112"/>
        <v>2510579.5200000005</v>
      </c>
      <c r="FC78" s="92">
        <f t="shared" si="112"/>
        <v>15556004.005000001</v>
      </c>
      <c r="FD78" s="92">
        <f t="shared" si="112"/>
        <v>3556654.3200000003</v>
      </c>
      <c r="FE78" s="92">
        <f t="shared" si="112"/>
        <v>701741.84500000009</v>
      </c>
      <c r="FF78" s="92">
        <f t="shared" si="112"/>
        <v>1752175.2900000003</v>
      </c>
      <c r="FG78" s="92">
        <f t="shared" si="112"/>
        <v>1074841.8570000001</v>
      </c>
      <c r="FH78" s="92">
        <f t="shared" si="112"/>
        <v>627644.88000000012</v>
      </c>
      <c r="FI78" s="92">
        <f t="shared" si="112"/>
        <v>14749654.680000002</v>
      </c>
      <c r="FJ78" s="92">
        <f t="shared" si="112"/>
        <v>17861727.210000001</v>
      </c>
      <c r="FK78" s="92">
        <f t="shared" si="112"/>
        <v>22603932.970000003</v>
      </c>
      <c r="FL78" s="92">
        <f t="shared" si="112"/>
        <v>72972434.590000004</v>
      </c>
      <c r="FM78" s="92">
        <f t="shared" si="112"/>
        <v>34328688.020000003</v>
      </c>
      <c r="FN78" s="92">
        <f t="shared" si="112"/>
        <v>191644390.27600002</v>
      </c>
      <c r="FO78" s="92">
        <f t="shared" si="112"/>
        <v>9432107.7800000012</v>
      </c>
      <c r="FP78" s="92">
        <f t="shared" si="112"/>
        <v>19732457.644000001</v>
      </c>
      <c r="FQ78" s="92">
        <f t="shared" si="112"/>
        <v>8691138.1300000008</v>
      </c>
      <c r="FR78" s="92">
        <f t="shared" si="112"/>
        <v>1455787.4300000002</v>
      </c>
      <c r="FS78" s="92">
        <f t="shared" si="112"/>
        <v>1454043.9720000003</v>
      </c>
      <c r="FT78" s="92">
        <f t="shared" si="112"/>
        <v>523037.4</v>
      </c>
      <c r="FU78" s="92">
        <f t="shared" si="112"/>
        <v>6935475.9240000006</v>
      </c>
      <c r="FV78" s="92">
        <f t="shared" si="112"/>
        <v>6973832.0000000009</v>
      </c>
      <c r="FW78" s="92">
        <f t="shared" si="112"/>
        <v>1270980.8820000002</v>
      </c>
      <c r="FX78" s="92">
        <f t="shared" si="112"/>
        <v>523037.4</v>
      </c>
      <c r="FY78" s="14"/>
      <c r="FZ78" s="2">
        <f>SUM(C78:FX78)</f>
        <v>7063921705.2340031</v>
      </c>
      <c r="GA78" s="65">
        <v>7063921705.2340031</v>
      </c>
      <c r="GB78" s="15">
        <f>FZ78-GA78</f>
        <v>0</v>
      </c>
      <c r="GC78" s="14"/>
      <c r="GD78" s="14"/>
      <c r="GE78" s="14"/>
      <c r="GF78" s="14"/>
      <c r="GG78" s="2"/>
      <c r="GH78" s="12"/>
      <c r="GI78" s="12"/>
      <c r="GJ78" s="12"/>
      <c r="GK78" s="12"/>
      <c r="GL78" s="12"/>
      <c r="GM78" s="12"/>
      <c r="GN78" s="17"/>
      <c r="GO78" s="17"/>
    </row>
    <row r="79" spans="1:198" x14ac:dyDescent="0.35">
      <c r="A79" s="3"/>
      <c r="B79" s="3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4"/>
      <c r="FZ79" s="14"/>
      <c r="GA79" s="2"/>
      <c r="GB79" s="14"/>
      <c r="GC79" s="14"/>
      <c r="GD79" s="14"/>
      <c r="GE79" s="14"/>
      <c r="GF79" s="14"/>
      <c r="GG79" s="2"/>
      <c r="GH79" s="12"/>
      <c r="GI79" s="12"/>
      <c r="GJ79" s="12"/>
      <c r="GK79" s="12"/>
      <c r="GL79" s="12"/>
      <c r="GM79" s="12"/>
      <c r="GN79" s="17"/>
      <c r="GO79" s="17"/>
    </row>
    <row r="80" spans="1:198" x14ac:dyDescent="0.35">
      <c r="A80" s="2"/>
      <c r="B80" s="35" t="s">
        <v>686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2"/>
      <c r="FZ80" s="2"/>
      <c r="GA80" s="14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1"/>
      <c r="GO80" s="21"/>
      <c r="GP80" s="21"/>
    </row>
    <row r="81" spans="1:197" x14ac:dyDescent="0.35">
      <c r="A81" s="3" t="s">
        <v>491</v>
      </c>
      <c r="B81" s="2" t="s">
        <v>695</v>
      </c>
      <c r="C81" s="22">
        <f t="shared" ref="C81:AH81" si="113">C14</f>
        <v>2311</v>
      </c>
      <c r="D81" s="22">
        <f t="shared" si="113"/>
        <v>9785</v>
      </c>
      <c r="E81" s="22">
        <f t="shared" si="113"/>
        <v>2809</v>
      </c>
      <c r="F81" s="22">
        <f t="shared" si="113"/>
        <v>3989</v>
      </c>
      <c r="G81" s="22">
        <f t="shared" si="113"/>
        <v>189</v>
      </c>
      <c r="H81" s="22">
        <f t="shared" si="113"/>
        <v>169</v>
      </c>
      <c r="I81" s="22">
        <f t="shared" si="113"/>
        <v>4032</v>
      </c>
      <c r="J81" s="22">
        <f t="shared" si="113"/>
        <v>831</v>
      </c>
      <c r="K81" s="22">
        <f t="shared" si="113"/>
        <v>83</v>
      </c>
      <c r="L81" s="22">
        <f t="shared" si="113"/>
        <v>732</v>
      </c>
      <c r="M81" s="22">
        <f t="shared" si="113"/>
        <v>521</v>
      </c>
      <c r="N81" s="22">
        <f t="shared" si="113"/>
        <v>8671</v>
      </c>
      <c r="O81" s="22">
        <f t="shared" si="113"/>
        <v>1022</v>
      </c>
      <c r="P81" s="22">
        <f t="shared" si="113"/>
        <v>65</v>
      </c>
      <c r="Q81" s="22">
        <f t="shared" si="113"/>
        <v>17070</v>
      </c>
      <c r="R81" s="22">
        <f t="shared" si="113"/>
        <v>839</v>
      </c>
      <c r="S81" s="22">
        <f t="shared" si="113"/>
        <v>529</v>
      </c>
      <c r="T81" s="22">
        <f t="shared" si="113"/>
        <v>57</v>
      </c>
      <c r="U81" s="22">
        <f t="shared" si="113"/>
        <v>26</v>
      </c>
      <c r="V81" s="22">
        <f t="shared" si="113"/>
        <v>100</v>
      </c>
      <c r="W81" s="22">
        <f t="shared" si="113"/>
        <v>55</v>
      </c>
      <c r="X81" s="22">
        <f t="shared" si="113"/>
        <v>14</v>
      </c>
      <c r="Y81" s="22">
        <f t="shared" si="113"/>
        <v>276</v>
      </c>
      <c r="Z81" s="22">
        <f t="shared" si="113"/>
        <v>60</v>
      </c>
      <c r="AA81" s="22">
        <f t="shared" si="113"/>
        <v>5295</v>
      </c>
      <c r="AB81" s="22">
        <f t="shared" si="113"/>
        <v>3397</v>
      </c>
      <c r="AC81" s="22">
        <f t="shared" si="113"/>
        <v>123</v>
      </c>
      <c r="AD81" s="22">
        <f t="shared" si="113"/>
        <v>283</v>
      </c>
      <c r="AE81" s="22">
        <f t="shared" si="113"/>
        <v>20</v>
      </c>
      <c r="AF81" s="22">
        <f t="shared" si="113"/>
        <v>34</v>
      </c>
      <c r="AG81" s="22">
        <f t="shared" si="113"/>
        <v>74</v>
      </c>
      <c r="AH81" s="22">
        <f t="shared" si="113"/>
        <v>356</v>
      </c>
      <c r="AI81" s="22">
        <f t="shared" ref="AI81:BN81" si="114">AI14</f>
        <v>129</v>
      </c>
      <c r="AJ81" s="22">
        <f t="shared" si="114"/>
        <v>71</v>
      </c>
      <c r="AK81" s="22">
        <f t="shared" si="114"/>
        <v>106</v>
      </c>
      <c r="AL81" s="22">
        <f t="shared" si="114"/>
        <v>109</v>
      </c>
      <c r="AM81" s="22">
        <f t="shared" si="114"/>
        <v>175</v>
      </c>
      <c r="AN81" s="22">
        <f t="shared" si="114"/>
        <v>98</v>
      </c>
      <c r="AO81" s="22">
        <f t="shared" si="114"/>
        <v>1189</v>
      </c>
      <c r="AP81" s="22">
        <f t="shared" si="114"/>
        <v>30699</v>
      </c>
      <c r="AQ81" s="22">
        <f t="shared" si="114"/>
        <v>74</v>
      </c>
      <c r="AR81" s="22">
        <f t="shared" si="114"/>
        <v>3849</v>
      </c>
      <c r="AS81" s="22">
        <f t="shared" si="114"/>
        <v>1103</v>
      </c>
      <c r="AT81" s="22">
        <f t="shared" si="114"/>
        <v>221</v>
      </c>
      <c r="AU81" s="22">
        <f t="shared" si="114"/>
        <v>48</v>
      </c>
      <c r="AV81" s="22">
        <f t="shared" si="114"/>
        <v>107</v>
      </c>
      <c r="AW81" s="22">
        <f t="shared" si="114"/>
        <v>42</v>
      </c>
      <c r="AX81" s="22">
        <f t="shared" si="114"/>
        <v>0</v>
      </c>
      <c r="AY81" s="22">
        <f t="shared" si="114"/>
        <v>133</v>
      </c>
      <c r="AZ81" s="22">
        <f t="shared" si="114"/>
        <v>5157</v>
      </c>
      <c r="BA81" s="22">
        <f t="shared" si="114"/>
        <v>2278</v>
      </c>
      <c r="BB81" s="22">
        <f t="shared" si="114"/>
        <v>2184</v>
      </c>
      <c r="BC81" s="22">
        <f t="shared" si="114"/>
        <v>8604</v>
      </c>
      <c r="BD81" s="22">
        <f t="shared" si="114"/>
        <v>170</v>
      </c>
      <c r="BE81" s="22">
        <f t="shared" si="114"/>
        <v>210</v>
      </c>
      <c r="BF81" s="22">
        <f t="shared" si="114"/>
        <v>1507</v>
      </c>
      <c r="BG81" s="22">
        <f t="shared" si="114"/>
        <v>224</v>
      </c>
      <c r="BH81" s="22">
        <f t="shared" si="114"/>
        <v>65</v>
      </c>
      <c r="BI81" s="22">
        <f t="shared" si="114"/>
        <v>101</v>
      </c>
      <c r="BJ81" s="22">
        <f t="shared" si="114"/>
        <v>387</v>
      </c>
      <c r="BK81" s="22">
        <f t="shared" si="114"/>
        <v>3764</v>
      </c>
      <c r="BL81" s="22">
        <f t="shared" si="114"/>
        <v>24</v>
      </c>
      <c r="BM81" s="22">
        <f t="shared" si="114"/>
        <v>92</v>
      </c>
      <c r="BN81" s="22">
        <f t="shared" si="114"/>
        <v>1087</v>
      </c>
      <c r="BO81" s="22">
        <f t="shared" ref="BO81:CT81" si="115">BO14</f>
        <v>366</v>
      </c>
      <c r="BP81" s="22">
        <f t="shared" si="115"/>
        <v>82</v>
      </c>
      <c r="BQ81" s="22">
        <f t="shared" si="115"/>
        <v>1279</v>
      </c>
      <c r="BR81" s="22">
        <f t="shared" si="115"/>
        <v>1093</v>
      </c>
      <c r="BS81" s="22">
        <f t="shared" si="115"/>
        <v>465</v>
      </c>
      <c r="BT81" s="22">
        <f t="shared" si="115"/>
        <v>61</v>
      </c>
      <c r="BU81" s="22">
        <f t="shared" si="115"/>
        <v>78</v>
      </c>
      <c r="BV81" s="22">
        <f t="shared" si="115"/>
        <v>206</v>
      </c>
      <c r="BW81" s="22">
        <f t="shared" si="115"/>
        <v>217</v>
      </c>
      <c r="BX81" s="22">
        <f t="shared" si="115"/>
        <v>14</v>
      </c>
      <c r="BY81" s="22">
        <f t="shared" si="115"/>
        <v>256</v>
      </c>
      <c r="BZ81" s="22">
        <f t="shared" si="115"/>
        <v>55</v>
      </c>
      <c r="CA81" s="22">
        <f t="shared" si="115"/>
        <v>33</v>
      </c>
      <c r="CB81" s="22">
        <f t="shared" si="115"/>
        <v>13384</v>
      </c>
      <c r="CC81" s="22">
        <f t="shared" si="115"/>
        <v>49</v>
      </c>
      <c r="CD81" s="22">
        <f t="shared" si="115"/>
        <v>7</v>
      </c>
      <c r="CE81" s="22">
        <f t="shared" si="115"/>
        <v>25</v>
      </c>
      <c r="CF81" s="22">
        <f t="shared" si="115"/>
        <v>41</v>
      </c>
      <c r="CG81" s="22">
        <f t="shared" si="115"/>
        <v>63</v>
      </c>
      <c r="CH81" s="22">
        <f t="shared" si="115"/>
        <v>36</v>
      </c>
      <c r="CI81" s="22">
        <f t="shared" si="115"/>
        <v>281</v>
      </c>
      <c r="CJ81" s="22">
        <f t="shared" si="115"/>
        <v>280</v>
      </c>
      <c r="CK81" s="22">
        <f t="shared" si="115"/>
        <v>852</v>
      </c>
      <c r="CL81" s="22">
        <f t="shared" si="115"/>
        <v>250</v>
      </c>
      <c r="CM81" s="22">
        <f t="shared" si="115"/>
        <v>180</v>
      </c>
      <c r="CN81" s="22">
        <f t="shared" si="115"/>
        <v>4931</v>
      </c>
      <c r="CO81" s="22">
        <f t="shared" si="115"/>
        <v>2428</v>
      </c>
      <c r="CP81" s="22">
        <f t="shared" si="115"/>
        <v>198</v>
      </c>
      <c r="CQ81" s="22">
        <f t="shared" si="115"/>
        <v>352</v>
      </c>
      <c r="CR81" s="22">
        <f t="shared" si="115"/>
        <v>69</v>
      </c>
      <c r="CS81" s="22">
        <f t="shared" si="115"/>
        <v>80</v>
      </c>
      <c r="CT81" s="22">
        <f t="shared" si="115"/>
        <v>54</v>
      </c>
      <c r="CU81" s="22">
        <f t="shared" ref="CU81:DZ81" si="116">CU14</f>
        <v>68</v>
      </c>
      <c r="CV81" s="22">
        <f t="shared" si="116"/>
        <v>3</v>
      </c>
      <c r="CW81" s="22">
        <f t="shared" si="116"/>
        <v>53</v>
      </c>
      <c r="CX81" s="22">
        <f t="shared" si="116"/>
        <v>117</v>
      </c>
      <c r="CY81" s="22">
        <f t="shared" si="116"/>
        <v>14</v>
      </c>
      <c r="CZ81" s="22">
        <f t="shared" si="116"/>
        <v>677</v>
      </c>
      <c r="DA81" s="22">
        <f t="shared" si="116"/>
        <v>36</v>
      </c>
      <c r="DB81" s="22">
        <f t="shared" si="116"/>
        <v>59</v>
      </c>
      <c r="DC81" s="22">
        <f t="shared" si="116"/>
        <v>28</v>
      </c>
      <c r="DD81" s="22">
        <f t="shared" si="116"/>
        <v>41</v>
      </c>
      <c r="DE81" s="22">
        <f t="shared" si="116"/>
        <v>34</v>
      </c>
      <c r="DF81" s="22">
        <f t="shared" si="116"/>
        <v>5994</v>
      </c>
      <c r="DG81" s="22">
        <f t="shared" si="116"/>
        <v>20</v>
      </c>
      <c r="DH81" s="22">
        <f t="shared" si="116"/>
        <v>548</v>
      </c>
      <c r="DI81" s="22">
        <f t="shared" si="116"/>
        <v>1006</v>
      </c>
      <c r="DJ81" s="22">
        <f t="shared" si="116"/>
        <v>126</v>
      </c>
      <c r="DK81" s="22">
        <f t="shared" si="116"/>
        <v>172</v>
      </c>
      <c r="DL81" s="22">
        <f t="shared" si="116"/>
        <v>1818</v>
      </c>
      <c r="DM81" s="22">
        <f t="shared" si="116"/>
        <v>81</v>
      </c>
      <c r="DN81" s="22">
        <f t="shared" si="116"/>
        <v>418</v>
      </c>
      <c r="DO81" s="22">
        <f t="shared" si="116"/>
        <v>925</v>
      </c>
      <c r="DP81" s="22">
        <f t="shared" si="116"/>
        <v>47</v>
      </c>
      <c r="DQ81" s="22">
        <f t="shared" si="116"/>
        <v>162</v>
      </c>
      <c r="DR81" s="22">
        <f t="shared" si="116"/>
        <v>640</v>
      </c>
      <c r="DS81" s="22">
        <f t="shared" si="116"/>
        <v>342</v>
      </c>
      <c r="DT81" s="22">
        <f t="shared" si="116"/>
        <v>72</v>
      </c>
      <c r="DU81" s="22">
        <f t="shared" si="116"/>
        <v>128</v>
      </c>
      <c r="DV81" s="22">
        <f t="shared" si="116"/>
        <v>56</v>
      </c>
      <c r="DW81" s="22">
        <f t="shared" si="116"/>
        <v>91</v>
      </c>
      <c r="DX81" s="22">
        <f t="shared" si="116"/>
        <v>24</v>
      </c>
      <c r="DY81" s="22">
        <f t="shared" si="116"/>
        <v>27</v>
      </c>
      <c r="DZ81" s="22">
        <f t="shared" si="116"/>
        <v>74</v>
      </c>
      <c r="EA81" s="22">
        <f t="shared" ref="EA81:FF81" si="117">EA14</f>
        <v>130</v>
      </c>
      <c r="EB81" s="22">
        <f t="shared" si="117"/>
        <v>172</v>
      </c>
      <c r="EC81" s="22">
        <f t="shared" si="117"/>
        <v>68</v>
      </c>
      <c r="ED81" s="22">
        <f t="shared" si="117"/>
        <v>24</v>
      </c>
      <c r="EE81" s="22">
        <f t="shared" si="117"/>
        <v>69</v>
      </c>
      <c r="EF81" s="22">
        <f t="shared" si="117"/>
        <v>603</v>
      </c>
      <c r="EG81" s="22">
        <f t="shared" si="117"/>
        <v>100</v>
      </c>
      <c r="EH81" s="22">
        <f t="shared" si="117"/>
        <v>68</v>
      </c>
      <c r="EI81" s="22">
        <f t="shared" si="117"/>
        <v>6981</v>
      </c>
      <c r="EJ81" s="22">
        <f t="shared" si="117"/>
        <v>2957</v>
      </c>
      <c r="EK81" s="22">
        <f t="shared" si="117"/>
        <v>147</v>
      </c>
      <c r="EL81" s="22">
        <f t="shared" si="117"/>
        <v>123</v>
      </c>
      <c r="EM81" s="22">
        <f t="shared" si="117"/>
        <v>111</v>
      </c>
      <c r="EN81" s="22">
        <f t="shared" si="117"/>
        <v>401</v>
      </c>
      <c r="EO81" s="22">
        <f t="shared" si="117"/>
        <v>68</v>
      </c>
      <c r="EP81" s="22">
        <f t="shared" si="117"/>
        <v>53</v>
      </c>
      <c r="EQ81" s="22">
        <f t="shared" si="117"/>
        <v>54</v>
      </c>
      <c r="ER81" s="22">
        <f t="shared" si="117"/>
        <v>48</v>
      </c>
      <c r="ES81" s="22">
        <f t="shared" si="117"/>
        <v>45</v>
      </c>
      <c r="ET81" s="22">
        <f t="shared" si="117"/>
        <v>105</v>
      </c>
      <c r="EU81" s="22">
        <f t="shared" si="117"/>
        <v>308</v>
      </c>
      <c r="EV81" s="22">
        <f t="shared" si="117"/>
        <v>32</v>
      </c>
      <c r="EW81" s="22">
        <f t="shared" si="117"/>
        <v>111</v>
      </c>
      <c r="EX81" s="22">
        <f t="shared" si="117"/>
        <v>40</v>
      </c>
      <c r="EY81" s="22">
        <f t="shared" si="117"/>
        <v>163</v>
      </c>
      <c r="EZ81" s="22">
        <f t="shared" si="117"/>
        <v>39</v>
      </c>
      <c r="FA81" s="22">
        <f t="shared" si="117"/>
        <v>619</v>
      </c>
      <c r="FB81" s="22">
        <f t="shared" si="117"/>
        <v>87</v>
      </c>
      <c r="FC81" s="22">
        <f t="shared" si="117"/>
        <v>275</v>
      </c>
      <c r="FD81" s="22">
        <f t="shared" si="117"/>
        <v>127</v>
      </c>
      <c r="FE81" s="22">
        <f t="shared" si="117"/>
        <v>25</v>
      </c>
      <c r="FF81" s="22">
        <f t="shared" si="117"/>
        <v>63</v>
      </c>
      <c r="FG81" s="22">
        <f t="shared" ref="FG81:FX81" si="118">FG14</f>
        <v>16</v>
      </c>
      <c r="FH81" s="22">
        <f t="shared" si="118"/>
        <v>18</v>
      </c>
      <c r="FI81" s="22">
        <f t="shared" si="118"/>
        <v>453</v>
      </c>
      <c r="FJ81" s="22">
        <f t="shared" si="118"/>
        <v>369</v>
      </c>
      <c r="FK81" s="22">
        <f t="shared" si="118"/>
        <v>506</v>
      </c>
      <c r="FL81" s="22">
        <f t="shared" si="118"/>
        <v>657</v>
      </c>
      <c r="FM81" s="22">
        <f t="shared" si="118"/>
        <v>275</v>
      </c>
      <c r="FN81" s="22">
        <f t="shared" si="118"/>
        <v>8885</v>
      </c>
      <c r="FO81" s="22">
        <f t="shared" si="118"/>
        <v>307</v>
      </c>
      <c r="FP81" s="22">
        <f t="shared" si="118"/>
        <v>752</v>
      </c>
      <c r="FQ81" s="22">
        <f t="shared" si="118"/>
        <v>184</v>
      </c>
      <c r="FR81" s="22">
        <f t="shared" si="118"/>
        <v>31</v>
      </c>
      <c r="FS81" s="22">
        <f t="shared" si="118"/>
        <v>18</v>
      </c>
      <c r="FT81" s="22">
        <f t="shared" si="118"/>
        <v>16</v>
      </c>
      <c r="FU81" s="22">
        <f t="shared" si="118"/>
        <v>332</v>
      </c>
      <c r="FV81" s="22">
        <f t="shared" si="118"/>
        <v>237</v>
      </c>
      <c r="FW81" s="22">
        <f t="shared" si="118"/>
        <v>50</v>
      </c>
      <c r="FX81" s="22">
        <f t="shared" si="118"/>
        <v>16</v>
      </c>
      <c r="FY81" s="70"/>
      <c r="FZ81" s="22"/>
      <c r="GA81" s="14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</row>
    <row r="82" spans="1:197" x14ac:dyDescent="0.35">
      <c r="A82" s="3" t="s">
        <v>492</v>
      </c>
      <c r="B82" s="2" t="s">
        <v>696</v>
      </c>
      <c r="C82" s="22">
        <f t="shared" ref="C82:AH82" si="119">C17</f>
        <v>5936.4</v>
      </c>
      <c r="D82" s="22">
        <f t="shared" si="119"/>
        <v>28893.599999999999</v>
      </c>
      <c r="E82" s="22">
        <f t="shared" si="119"/>
        <v>4468.8</v>
      </c>
      <c r="F82" s="22">
        <f t="shared" si="119"/>
        <v>15351.599999999999</v>
      </c>
      <c r="G82" s="22">
        <f t="shared" si="119"/>
        <v>850.8</v>
      </c>
      <c r="H82" s="22">
        <f t="shared" si="119"/>
        <v>794.4</v>
      </c>
      <c r="I82" s="22">
        <f t="shared" si="119"/>
        <v>6464.4</v>
      </c>
      <c r="J82" s="22">
        <f t="shared" si="119"/>
        <v>1663.2</v>
      </c>
      <c r="K82" s="22">
        <f t="shared" si="119"/>
        <v>186</v>
      </c>
      <c r="L82" s="22">
        <f t="shared" si="119"/>
        <v>1503.6</v>
      </c>
      <c r="M82" s="22">
        <f t="shared" si="119"/>
        <v>685.19999999999993</v>
      </c>
      <c r="N82" s="22">
        <f t="shared" si="119"/>
        <v>36894</v>
      </c>
      <c r="O82" s="22">
        <f t="shared" si="119"/>
        <v>9018</v>
      </c>
      <c r="P82" s="22">
        <f t="shared" si="119"/>
        <v>188.4</v>
      </c>
      <c r="Q82" s="22">
        <f t="shared" si="119"/>
        <v>28060.799999999999</v>
      </c>
      <c r="R82" s="22">
        <f t="shared" si="119"/>
        <v>3002.4</v>
      </c>
      <c r="S82" s="22">
        <f t="shared" si="119"/>
        <v>1274.3999999999999</v>
      </c>
      <c r="T82" s="22">
        <f t="shared" si="119"/>
        <v>124.8</v>
      </c>
      <c r="U82" s="22">
        <f t="shared" si="119"/>
        <v>37.199999999999996</v>
      </c>
      <c r="V82" s="22">
        <f t="shared" si="119"/>
        <v>208.79999999999998</v>
      </c>
      <c r="W82" s="22">
        <f t="shared" si="119"/>
        <v>190</v>
      </c>
      <c r="X82" s="22">
        <f t="shared" si="119"/>
        <v>36</v>
      </c>
      <c r="Y82" s="22">
        <f t="shared" si="119"/>
        <v>460.79999999999995</v>
      </c>
      <c r="Z82" s="22">
        <f t="shared" si="119"/>
        <v>170.4</v>
      </c>
      <c r="AA82" s="22">
        <f t="shared" si="119"/>
        <v>22339.200000000001</v>
      </c>
      <c r="AB82" s="22">
        <f t="shared" si="119"/>
        <v>19311.599999999999</v>
      </c>
      <c r="AC82" s="22">
        <f t="shared" si="119"/>
        <v>718.8</v>
      </c>
      <c r="AD82" s="22">
        <f t="shared" si="119"/>
        <v>1010.4</v>
      </c>
      <c r="AE82" s="22">
        <f t="shared" si="119"/>
        <v>67.2</v>
      </c>
      <c r="AF82" s="22">
        <f t="shared" si="119"/>
        <v>141.6</v>
      </c>
      <c r="AG82" s="22">
        <f t="shared" si="119"/>
        <v>415.2</v>
      </c>
      <c r="AH82" s="22">
        <f t="shared" si="119"/>
        <v>710.4</v>
      </c>
      <c r="AI82" s="22">
        <f t="shared" ref="AI82:BN82" si="120">AI17</f>
        <v>262.8</v>
      </c>
      <c r="AJ82" s="22">
        <f t="shared" si="120"/>
        <v>108</v>
      </c>
      <c r="AK82" s="22">
        <f t="shared" si="120"/>
        <v>139.19999999999999</v>
      </c>
      <c r="AL82" s="22">
        <f t="shared" si="120"/>
        <v>169.2</v>
      </c>
      <c r="AM82" s="22">
        <f t="shared" si="120"/>
        <v>295.2</v>
      </c>
      <c r="AN82" s="22">
        <f t="shared" si="120"/>
        <v>248.39999999999998</v>
      </c>
      <c r="AO82" s="22">
        <f t="shared" si="120"/>
        <v>3228</v>
      </c>
      <c r="AP82" s="22">
        <f t="shared" si="120"/>
        <v>60844.799999999996</v>
      </c>
      <c r="AQ82" s="22">
        <f t="shared" si="120"/>
        <v>171.6</v>
      </c>
      <c r="AR82" s="22">
        <f t="shared" si="120"/>
        <v>45588</v>
      </c>
      <c r="AS82" s="22">
        <f t="shared" si="120"/>
        <v>4693.2</v>
      </c>
      <c r="AT82" s="22">
        <f t="shared" si="120"/>
        <v>1702.8</v>
      </c>
      <c r="AU82" s="22">
        <f t="shared" si="120"/>
        <v>177.6</v>
      </c>
      <c r="AV82" s="22">
        <f t="shared" si="120"/>
        <v>230.39999999999998</v>
      </c>
      <c r="AW82" s="22">
        <f t="shared" si="120"/>
        <v>178.79999999999998</v>
      </c>
      <c r="AX82" s="22">
        <f t="shared" si="120"/>
        <v>61.199999999999996</v>
      </c>
      <c r="AY82" s="22">
        <f t="shared" si="120"/>
        <v>319.2</v>
      </c>
      <c r="AZ82" s="22">
        <f t="shared" si="120"/>
        <v>10087.199999999999</v>
      </c>
      <c r="BA82" s="22">
        <f t="shared" si="120"/>
        <v>6768</v>
      </c>
      <c r="BB82" s="22">
        <f t="shared" si="120"/>
        <v>6028.8</v>
      </c>
      <c r="BC82" s="22">
        <f t="shared" si="120"/>
        <v>19404</v>
      </c>
      <c r="BD82" s="22">
        <f t="shared" si="120"/>
        <v>2425.1999999999998</v>
      </c>
      <c r="BE82" s="22">
        <f t="shared" si="120"/>
        <v>919.19999999999993</v>
      </c>
      <c r="BF82" s="22">
        <f t="shared" si="120"/>
        <v>18489.599999999999</v>
      </c>
      <c r="BG82" s="22">
        <f t="shared" si="120"/>
        <v>656.4</v>
      </c>
      <c r="BH82" s="22">
        <f t="shared" si="120"/>
        <v>358.8</v>
      </c>
      <c r="BI82" s="22">
        <f t="shared" si="120"/>
        <v>177.6</v>
      </c>
      <c r="BJ82" s="22">
        <f t="shared" si="120"/>
        <v>4314</v>
      </c>
      <c r="BK82" s="22">
        <f t="shared" si="120"/>
        <v>14372.4</v>
      </c>
      <c r="BL82" s="22">
        <f t="shared" si="120"/>
        <v>57.599999999999994</v>
      </c>
      <c r="BM82" s="22">
        <f t="shared" si="120"/>
        <v>207.6</v>
      </c>
      <c r="BN82" s="22">
        <f t="shared" si="120"/>
        <v>2450.4</v>
      </c>
      <c r="BO82" s="22">
        <f t="shared" ref="BO82:CT82" si="121">BO17</f>
        <v>1017.5999999999999</v>
      </c>
      <c r="BP82" s="22">
        <f t="shared" si="121"/>
        <v>153.6</v>
      </c>
      <c r="BQ82" s="22">
        <f t="shared" si="121"/>
        <v>4099.2</v>
      </c>
      <c r="BR82" s="22">
        <f t="shared" si="121"/>
        <v>3291.6</v>
      </c>
      <c r="BS82" s="22">
        <f t="shared" si="121"/>
        <v>853.19999999999993</v>
      </c>
      <c r="BT82" s="22">
        <f t="shared" si="121"/>
        <v>291.59999999999997</v>
      </c>
      <c r="BU82" s="22">
        <f t="shared" si="121"/>
        <v>290.39999999999998</v>
      </c>
      <c r="BV82" s="22">
        <f t="shared" si="121"/>
        <v>890.4</v>
      </c>
      <c r="BW82" s="22">
        <f t="shared" si="121"/>
        <v>1508.3999999999999</v>
      </c>
      <c r="BX82" s="22">
        <f t="shared" si="121"/>
        <v>45.6</v>
      </c>
      <c r="BY82" s="22">
        <f t="shared" si="121"/>
        <v>372</v>
      </c>
      <c r="BZ82" s="22">
        <f t="shared" si="121"/>
        <v>128.4</v>
      </c>
      <c r="CA82" s="22">
        <f t="shared" si="121"/>
        <v>106.8</v>
      </c>
      <c r="CB82" s="22">
        <f t="shared" si="121"/>
        <v>54669.599999999999</v>
      </c>
      <c r="CC82" s="22">
        <f t="shared" si="121"/>
        <v>139.19999999999999</v>
      </c>
      <c r="CD82" s="22">
        <f t="shared" si="121"/>
        <v>122.39999999999999</v>
      </c>
      <c r="CE82" s="22">
        <f t="shared" si="121"/>
        <v>96</v>
      </c>
      <c r="CF82" s="22">
        <f t="shared" si="121"/>
        <v>99.6</v>
      </c>
      <c r="CG82" s="22">
        <f t="shared" si="121"/>
        <v>148.79999999999998</v>
      </c>
      <c r="CH82" s="22">
        <f t="shared" si="121"/>
        <v>66</v>
      </c>
      <c r="CI82" s="22">
        <f t="shared" si="121"/>
        <v>511.2</v>
      </c>
      <c r="CJ82" s="22">
        <f t="shared" si="121"/>
        <v>643.19999999999993</v>
      </c>
      <c r="CK82" s="22">
        <f t="shared" si="121"/>
        <v>4425.5999999999995</v>
      </c>
      <c r="CL82" s="22">
        <f t="shared" si="121"/>
        <v>985.19999999999993</v>
      </c>
      <c r="CM82" s="22">
        <f t="shared" si="121"/>
        <v>456</v>
      </c>
      <c r="CN82" s="22">
        <f t="shared" si="121"/>
        <v>23926.799999999999</v>
      </c>
      <c r="CO82" s="22">
        <f t="shared" si="121"/>
        <v>10768.8</v>
      </c>
      <c r="CP82" s="22">
        <f t="shared" si="121"/>
        <v>679.19999999999993</v>
      </c>
      <c r="CQ82" s="22">
        <f t="shared" si="121"/>
        <v>577.19999999999993</v>
      </c>
      <c r="CR82" s="22">
        <f t="shared" si="121"/>
        <v>177.6</v>
      </c>
      <c r="CS82" s="22">
        <f t="shared" si="121"/>
        <v>240</v>
      </c>
      <c r="CT82" s="22">
        <f t="shared" si="121"/>
        <v>80.399999999999991</v>
      </c>
      <c r="CU82" s="22">
        <f t="shared" ref="CU82:DZ82" si="122">CU17</f>
        <v>340.8</v>
      </c>
      <c r="CV82" s="22">
        <f t="shared" si="122"/>
        <v>14.399999999999999</v>
      </c>
      <c r="CW82" s="22">
        <f t="shared" si="122"/>
        <v>150</v>
      </c>
      <c r="CX82" s="22">
        <f t="shared" si="122"/>
        <v>315.59999999999997</v>
      </c>
      <c r="CY82" s="22">
        <f t="shared" si="122"/>
        <v>26.4</v>
      </c>
      <c r="CZ82" s="22">
        <f t="shared" si="122"/>
        <v>1434</v>
      </c>
      <c r="DA82" s="22">
        <f t="shared" si="122"/>
        <v>154.79999999999998</v>
      </c>
      <c r="DB82" s="22">
        <f t="shared" si="122"/>
        <v>228</v>
      </c>
      <c r="DC82" s="22">
        <f t="shared" si="122"/>
        <v>115.19999999999999</v>
      </c>
      <c r="DD82" s="22">
        <f t="shared" si="122"/>
        <v>126</v>
      </c>
      <c r="DE82" s="22">
        <f t="shared" si="122"/>
        <v>177.6</v>
      </c>
      <c r="DF82" s="22">
        <f t="shared" si="122"/>
        <v>15525.599999999999</v>
      </c>
      <c r="DG82" s="22">
        <f t="shared" si="122"/>
        <v>56.4</v>
      </c>
      <c r="DH82" s="22">
        <f t="shared" si="122"/>
        <v>1485.6</v>
      </c>
      <c r="DI82" s="22">
        <f t="shared" si="122"/>
        <v>1899.6</v>
      </c>
      <c r="DJ82" s="22">
        <f t="shared" si="122"/>
        <v>543.6</v>
      </c>
      <c r="DK82" s="22">
        <f t="shared" si="122"/>
        <v>338.4</v>
      </c>
      <c r="DL82" s="22">
        <f t="shared" si="122"/>
        <v>4126.8</v>
      </c>
      <c r="DM82" s="22">
        <f t="shared" si="122"/>
        <v>174</v>
      </c>
      <c r="DN82" s="22">
        <f t="shared" si="122"/>
        <v>985.19999999999993</v>
      </c>
      <c r="DO82" s="22">
        <f t="shared" si="122"/>
        <v>2394</v>
      </c>
      <c r="DP82" s="22">
        <f t="shared" si="122"/>
        <v>163.19999999999999</v>
      </c>
      <c r="DQ82" s="22">
        <f t="shared" si="122"/>
        <v>570</v>
      </c>
      <c r="DR82" s="22">
        <f t="shared" si="122"/>
        <v>1002</v>
      </c>
      <c r="DS82" s="22">
        <f t="shared" si="122"/>
        <v>495.59999999999997</v>
      </c>
      <c r="DT82" s="22">
        <f t="shared" si="122"/>
        <v>106.8</v>
      </c>
      <c r="DU82" s="22">
        <f t="shared" si="122"/>
        <v>266.39999999999998</v>
      </c>
      <c r="DV82" s="22">
        <f t="shared" si="122"/>
        <v>160.79999999999998</v>
      </c>
      <c r="DW82" s="22">
        <f t="shared" si="122"/>
        <v>235.2</v>
      </c>
      <c r="DX82" s="22">
        <f t="shared" si="122"/>
        <v>136.79999999999998</v>
      </c>
      <c r="DY82" s="22">
        <f t="shared" si="122"/>
        <v>223.2</v>
      </c>
      <c r="DZ82" s="22">
        <f t="shared" si="122"/>
        <v>536.4</v>
      </c>
      <c r="EA82" s="22">
        <f t="shared" ref="EA82:FF82" si="123">EA17</f>
        <v>430.8</v>
      </c>
      <c r="EB82" s="22">
        <f t="shared" si="123"/>
        <v>394.8</v>
      </c>
      <c r="EC82" s="22">
        <f t="shared" si="123"/>
        <v>222</v>
      </c>
      <c r="ED82" s="22">
        <f t="shared" si="123"/>
        <v>1160.3999999999999</v>
      </c>
      <c r="EE82" s="22">
        <f t="shared" si="123"/>
        <v>122.39999999999999</v>
      </c>
      <c r="EF82" s="22">
        <f t="shared" si="123"/>
        <v>1033.2</v>
      </c>
      <c r="EG82" s="22">
        <f t="shared" si="123"/>
        <v>186</v>
      </c>
      <c r="EH82" s="22">
        <f t="shared" si="123"/>
        <v>198</v>
      </c>
      <c r="EI82" s="22">
        <f t="shared" si="123"/>
        <v>10844.4</v>
      </c>
      <c r="EJ82" s="22">
        <f t="shared" si="123"/>
        <v>7365.5999999999995</v>
      </c>
      <c r="EK82" s="22">
        <f t="shared" si="123"/>
        <v>490.79999999999995</v>
      </c>
      <c r="EL82" s="22">
        <f t="shared" si="123"/>
        <v>357.59999999999997</v>
      </c>
      <c r="EM82" s="22">
        <f t="shared" si="123"/>
        <v>310.8</v>
      </c>
      <c r="EN82" s="22">
        <f t="shared" si="123"/>
        <v>699.6</v>
      </c>
      <c r="EO82" s="22">
        <f t="shared" si="123"/>
        <v>244.79999999999998</v>
      </c>
      <c r="EP82" s="22">
        <f t="shared" si="123"/>
        <v>316.8</v>
      </c>
      <c r="EQ82" s="22">
        <f t="shared" si="123"/>
        <v>1966.8</v>
      </c>
      <c r="ER82" s="22">
        <f t="shared" si="123"/>
        <v>212.4</v>
      </c>
      <c r="ES82" s="22">
        <f t="shared" si="123"/>
        <v>134.4</v>
      </c>
      <c r="ET82" s="22">
        <f t="shared" si="123"/>
        <v>158.4</v>
      </c>
      <c r="EU82" s="22">
        <f t="shared" si="123"/>
        <v>408</v>
      </c>
      <c r="EV82" s="22">
        <f t="shared" si="123"/>
        <v>60</v>
      </c>
      <c r="EW82" s="22">
        <f t="shared" si="123"/>
        <v>604.79999999999995</v>
      </c>
      <c r="EX82" s="22">
        <f t="shared" si="123"/>
        <v>140.4</v>
      </c>
      <c r="EY82" s="22">
        <f t="shared" si="123"/>
        <v>393.59999999999997</v>
      </c>
      <c r="EZ82" s="22">
        <f t="shared" si="123"/>
        <v>99.6</v>
      </c>
      <c r="FA82" s="22">
        <f t="shared" si="123"/>
        <v>2515.1999999999998</v>
      </c>
      <c r="FB82" s="22">
        <f t="shared" si="123"/>
        <v>220.79999999999998</v>
      </c>
      <c r="FC82" s="22">
        <f t="shared" si="123"/>
        <v>1204.8</v>
      </c>
      <c r="FD82" s="22">
        <f t="shared" si="123"/>
        <v>306</v>
      </c>
      <c r="FE82" s="22">
        <f t="shared" si="123"/>
        <v>56.4</v>
      </c>
      <c r="FF82" s="22">
        <f t="shared" si="123"/>
        <v>146.4</v>
      </c>
      <c r="FG82" s="22">
        <f t="shared" ref="FG82:FX82" si="124">FG17</f>
        <v>92.399999999999991</v>
      </c>
      <c r="FH82" s="22">
        <f t="shared" si="124"/>
        <v>57.599999999999994</v>
      </c>
      <c r="FI82" s="22">
        <f t="shared" si="124"/>
        <v>1282.8</v>
      </c>
      <c r="FJ82" s="22">
        <f t="shared" si="124"/>
        <v>1510.8</v>
      </c>
      <c r="FK82" s="22">
        <f t="shared" si="124"/>
        <v>1927.1999999999998</v>
      </c>
      <c r="FL82" s="22">
        <f t="shared" si="124"/>
        <v>5967.5999999999995</v>
      </c>
      <c r="FM82" s="22">
        <f t="shared" si="124"/>
        <v>2769.6</v>
      </c>
      <c r="FN82" s="22">
        <f t="shared" si="124"/>
        <v>15997.199999999999</v>
      </c>
      <c r="FO82" s="22">
        <f t="shared" si="124"/>
        <v>782.4</v>
      </c>
      <c r="FP82" s="22">
        <f t="shared" si="124"/>
        <v>1665.6</v>
      </c>
      <c r="FQ82" s="22">
        <f t="shared" si="124"/>
        <v>739.19999999999993</v>
      </c>
      <c r="FR82" s="22">
        <f t="shared" si="124"/>
        <v>116.39999999999999</v>
      </c>
      <c r="FS82" s="22">
        <f t="shared" si="124"/>
        <v>141.6</v>
      </c>
      <c r="FT82" s="22">
        <f t="shared" si="124"/>
        <v>48</v>
      </c>
      <c r="FU82" s="22">
        <f t="shared" si="124"/>
        <v>598.79999999999995</v>
      </c>
      <c r="FV82" s="22">
        <f t="shared" si="124"/>
        <v>510</v>
      </c>
      <c r="FW82" s="22">
        <f t="shared" si="124"/>
        <v>120</v>
      </c>
      <c r="FX82" s="22">
        <f t="shared" si="124"/>
        <v>50.4</v>
      </c>
      <c r="FY82" s="38"/>
      <c r="FZ82" s="22"/>
      <c r="GA82" s="27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</row>
    <row r="83" spans="1:197" x14ac:dyDescent="0.35">
      <c r="A83" s="3" t="s">
        <v>493</v>
      </c>
      <c r="B83" s="2" t="s">
        <v>700</v>
      </c>
      <c r="C83" s="94">
        <f t="shared" ref="C83" si="125">ROUND(C81/C82,4)</f>
        <v>0.38929999999999998</v>
      </c>
      <c r="D83" s="94">
        <f t="shared" ref="D83:BO83" si="126">ROUND(D81/D82,4)</f>
        <v>0.3387</v>
      </c>
      <c r="E83" s="94">
        <f t="shared" si="126"/>
        <v>0.62860000000000005</v>
      </c>
      <c r="F83" s="94">
        <f t="shared" si="126"/>
        <v>0.25979999999999998</v>
      </c>
      <c r="G83" s="94">
        <f t="shared" si="126"/>
        <v>0.22209999999999999</v>
      </c>
      <c r="H83" s="94">
        <f t="shared" si="126"/>
        <v>0.2127</v>
      </c>
      <c r="I83" s="94">
        <f t="shared" si="126"/>
        <v>0.62370000000000003</v>
      </c>
      <c r="J83" s="94">
        <f t="shared" si="126"/>
        <v>0.49959999999999999</v>
      </c>
      <c r="K83" s="94">
        <f t="shared" si="126"/>
        <v>0.44619999999999999</v>
      </c>
      <c r="L83" s="94">
        <f t="shared" si="126"/>
        <v>0.48680000000000001</v>
      </c>
      <c r="M83" s="94">
        <f t="shared" si="126"/>
        <v>0.76039999999999996</v>
      </c>
      <c r="N83" s="94">
        <f t="shared" si="126"/>
        <v>0.23499999999999999</v>
      </c>
      <c r="O83" s="94">
        <f t="shared" si="126"/>
        <v>0.1133</v>
      </c>
      <c r="P83" s="94">
        <f t="shared" si="126"/>
        <v>0.34499999999999997</v>
      </c>
      <c r="Q83" s="94">
        <f t="shared" si="126"/>
        <v>0.60829999999999995</v>
      </c>
      <c r="R83" s="94">
        <f t="shared" si="126"/>
        <v>0.27939999999999998</v>
      </c>
      <c r="S83" s="94">
        <f t="shared" si="126"/>
        <v>0.41510000000000002</v>
      </c>
      <c r="T83" s="94">
        <f t="shared" si="126"/>
        <v>0.45669999999999999</v>
      </c>
      <c r="U83" s="94">
        <f t="shared" si="126"/>
        <v>0.69889999999999997</v>
      </c>
      <c r="V83" s="94">
        <f t="shared" si="126"/>
        <v>0.47889999999999999</v>
      </c>
      <c r="W83" s="94">
        <f t="shared" si="126"/>
        <v>0.28949999999999998</v>
      </c>
      <c r="X83" s="94">
        <f t="shared" si="126"/>
        <v>0.38890000000000002</v>
      </c>
      <c r="Y83" s="94">
        <f t="shared" si="126"/>
        <v>0.59899999999999998</v>
      </c>
      <c r="Z83" s="94">
        <f t="shared" si="126"/>
        <v>0.35210000000000002</v>
      </c>
      <c r="AA83" s="94">
        <f t="shared" si="126"/>
        <v>0.23699999999999999</v>
      </c>
      <c r="AB83" s="94">
        <f t="shared" si="126"/>
        <v>0.1759</v>
      </c>
      <c r="AC83" s="94">
        <f t="shared" si="126"/>
        <v>0.1711</v>
      </c>
      <c r="AD83" s="94">
        <f t="shared" si="126"/>
        <v>0.28010000000000002</v>
      </c>
      <c r="AE83" s="94">
        <f t="shared" si="126"/>
        <v>0.29759999999999998</v>
      </c>
      <c r="AF83" s="94">
        <f t="shared" si="126"/>
        <v>0.24010000000000001</v>
      </c>
      <c r="AG83" s="94">
        <f t="shared" si="126"/>
        <v>0.1782</v>
      </c>
      <c r="AH83" s="94">
        <f t="shared" si="126"/>
        <v>0.50109999999999999</v>
      </c>
      <c r="AI83" s="94">
        <f t="shared" si="126"/>
        <v>0.4909</v>
      </c>
      <c r="AJ83" s="94">
        <f t="shared" si="126"/>
        <v>0.65739999999999998</v>
      </c>
      <c r="AK83" s="94">
        <f t="shared" si="126"/>
        <v>0.76149999999999995</v>
      </c>
      <c r="AL83" s="94">
        <f t="shared" si="126"/>
        <v>0.64419999999999999</v>
      </c>
      <c r="AM83" s="94">
        <f t="shared" si="126"/>
        <v>0.59279999999999999</v>
      </c>
      <c r="AN83" s="94">
        <f t="shared" si="126"/>
        <v>0.39450000000000002</v>
      </c>
      <c r="AO83" s="94">
        <f t="shared" si="126"/>
        <v>0.36830000000000002</v>
      </c>
      <c r="AP83" s="94">
        <f t="shared" si="126"/>
        <v>0.50449999999999995</v>
      </c>
      <c r="AQ83" s="94">
        <f t="shared" si="126"/>
        <v>0.43120000000000003</v>
      </c>
      <c r="AR83" s="94">
        <f t="shared" si="126"/>
        <v>8.4400000000000003E-2</v>
      </c>
      <c r="AS83" s="94">
        <f t="shared" si="126"/>
        <v>0.23499999999999999</v>
      </c>
      <c r="AT83" s="94">
        <f t="shared" si="126"/>
        <v>0.1298</v>
      </c>
      <c r="AU83" s="94">
        <f t="shared" si="126"/>
        <v>0.27029999999999998</v>
      </c>
      <c r="AV83" s="94">
        <f t="shared" si="126"/>
        <v>0.46439999999999998</v>
      </c>
      <c r="AW83" s="94">
        <f t="shared" si="126"/>
        <v>0.2349</v>
      </c>
      <c r="AX83" s="94">
        <f t="shared" si="126"/>
        <v>0</v>
      </c>
      <c r="AY83" s="94">
        <f t="shared" si="126"/>
        <v>0.41670000000000001</v>
      </c>
      <c r="AZ83" s="94">
        <f t="shared" si="126"/>
        <v>0.51119999999999999</v>
      </c>
      <c r="BA83" s="94">
        <f t="shared" si="126"/>
        <v>0.33660000000000001</v>
      </c>
      <c r="BB83" s="94">
        <f t="shared" si="126"/>
        <v>0.36230000000000001</v>
      </c>
      <c r="BC83" s="94">
        <f t="shared" si="126"/>
        <v>0.44340000000000002</v>
      </c>
      <c r="BD83" s="94">
        <f t="shared" si="126"/>
        <v>7.0099999999999996E-2</v>
      </c>
      <c r="BE83" s="94">
        <f t="shared" si="126"/>
        <v>0.22850000000000001</v>
      </c>
      <c r="BF83" s="94">
        <f t="shared" si="126"/>
        <v>8.1500000000000003E-2</v>
      </c>
      <c r="BG83" s="94">
        <f t="shared" si="126"/>
        <v>0.34129999999999999</v>
      </c>
      <c r="BH83" s="94">
        <f t="shared" si="126"/>
        <v>0.1812</v>
      </c>
      <c r="BI83" s="94">
        <f t="shared" si="126"/>
        <v>0.56869999999999998</v>
      </c>
      <c r="BJ83" s="94">
        <f t="shared" si="126"/>
        <v>8.9700000000000002E-2</v>
      </c>
      <c r="BK83" s="94">
        <f t="shared" si="126"/>
        <v>0.26190000000000002</v>
      </c>
      <c r="BL83" s="94">
        <f t="shared" si="126"/>
        <v>0.41670000000000001</v>
      </c>
      <c r="BM83" s="94">
        <f t="shared" si="126"/>
        <v>0.44319999999999998</v>
      </c>
      <c r="BN83" s="94">
        <f t="shared" si="126"/>
        <v>0.44359999999999999</v>
      </c>
      <c r="BO83" s="94">
        <f t="shared" si="126"/>
        <v>0.35970000000000002</v>
      </c>
      <c r="BP83" s="94">
        <f t="shared" ref="BP83:EA83" si="127">ROUND(BP81/BP82,4)</f>
        <v>0.53390000000000004</v>
      </c>
      <c r="BQ83" s="94">
        <f t="shared" si="127"/>
        <v>0.312</v>
      </c>
      <c r="BR83" s="94">
        <f t="shared" si="127"/>
        <v>0.33210000000000001</v>
      </c>
      <c r="BS83" s="94">
        <f t="shared" si="127"/>
        <v>0.54500000000000004</v>
      </c>
      <c r="BT83" s="94">
        <f t="shared" si="127"/>
        <v>0.2092</v>
      </c>
      <c r="BU83" s="94">
        <f t="shared" si="127"/>
        <v>0.26860000000000001</v>
      </c>
      <c r="BV83" s="94">
        <f t="shared" si="127"/>
        <v>0.23139999999999999</v>
      </c>
      <c r="BW83" s="94">
        <f t="shared" si="127"/>
        <v>0.1439</v>
      </c>
      <c r="BX83" s="94">
        <f t="shared" si="127"/>
        <v>0.307</v>
      </c>
      <c r="BY83" s="94">
        <f t="shared" si="127"/>
        <v>0.68820000000000003</v>
      </c>
      <c r="BZ83" s="94">
        <f t="shared" si="127"/>
        <v>0.42830000000000001</v>
      </c>
      <c r="CA83" s="94">
        <f t="shared" si="127"/>
        <v>0.309</v>
      </c>
      <c r="CB83" s="94">
        <f t="shared" si="127"/>
        <v>0.24479999999999999</v>
      </c>
      <c r="CC83" s="94">
        <f t="shared" si="127"/>
        <v>0.35199999999999998</v>
      </c>
      <c r="CD83" s="94">
        <f t="shared" si="127"/>
        <v>5.7200000000000001E-2</v>
      </c>
      <c r="CE83" s="94">
        <f t="shared" si="127"/>
        <v>0.26040000000000002</v>
      </c>
      <c r="CF83" s="94">
        <f t="shared" si="127"/>
        <v>0.41160000000000002</v>
      </c>
      <c r="CG83" s="94">
        <f t="shared" si="127"/>
        <v>0.4234</v>
      </c>
      <c r="CH83" s="94">
        <f t="shared" si="127"/>
        <v>0.54549999999999998</v>
      </c>
      <c r="CI83" s="94">
        <f t="shared" si="127"/>
        <v>0.54969999999999997</v>
      </c>
      <c r="CJ83" s="94">
        <f t="shared" si="127"/>
        <v>0.43530000000000002</v>
      </c>
      <c r="CK83" s="94">
        <f t="shared" si="127"/>
        <v>0.1925</v>
      </c>
      <c r="CL83" s="94">
        <f t="shared" si="127"/>
        <v>0.25380000000000003</v>
      </c>
      <c r="CM83" s="94">
        <f t="shared" si="127"/>
        <v>0.3947</v>
      </c>
      <c r="CN83" s="94">
        <f t="shared" si="127"/>
        <v>0.20610000000000001</v>
      </c>
      <c r="CO83" s="94">
        <f t="shared" si="127"/>
        <v>0.22550000000000001</v>
      </c>
      <c r="CP83" s="94">
        <f t="shared" si="127"/>
        <v>0.29149999999999998</v>
      </c>
      <c r="CQ83" s="94">
        <f t="shared" si="127"/>
        <v>0.60980000000000001</v>
      </c>
      <c r="CR83" s="94">
        <f t="shared" si="127"/>
        <v>0.38850000000000001</v>
      </c>
      <c r="CS83" s="94">
        <f t="shared" si="127"/>
        <v>0.33329999999999999</v>
      </c>
      <c r="CT83" s="94">
        <f t="shared" si="127"/>
        <v>0.67159999999999997</v>
      </c>
      <c r="CU83" s="94">
        <f t="shared" si="127"/>
        <v>0.19950000000000001</v>
      </c>
      <c r="CV83" s="94">
        <f t="shared" si="127"/>
        <v>0.20830000000000001</v>
      </c>
      <c r="CW83" s="94">
        <f t="shared" si="127"/>
        <v>0.3533</v>
      </c>
      <c r="CX83" s="94">
        <f t="shared" si="127"/>
        <v>0.37069999999999997</v>
      </c>
      <c r="CY83" s="94">
        <f t="shared" si="127"/>
        <v>0.53029999999999999</v>
      </c>
      <c r="CZ83" s="94">
        <f t="shared" si="127"/>
        <v>0.47210000000000002</v>
      </c>
      <c r="DA83" s="94">
        <f t="shared" si="127"/>
        <v>0.2326</v>
      </c>
      <c r="DB83" s="94">
        <f t="shared" si="127"/>
        <v>0.25879999999999997</v>
      </c>
      <c r="DC83" s="94">
        <f t="shared" si="127"/>
        <v>0.24310000000000001</v>
      </c>
      <c r="DD83" s="94">
        <f t="shared" si="127"/>
        <v>0.32540000000000002</v>
      </c>
      <c r="DE83" s="94">
        <f t="shared" si="127"/>
        <v>0.19139999999999999</v>
      </c>
      <c r="DF83" s="94">
        <f t="shared" si="127"/>
        <v>0.3861</v>
      </c>
      <c r="DG83" s="94">
        <f t="shared" si="127"/>
        <v>0.35460000000000003</v>
      </c>
      <c r="DH83" s="94">
        <f t="shared" si="127"/>
        <v>0.36890000000000001</v>
      </c>
      <c r="DI83" s="94">
        <f t="shared" si="127"/>
        <v>0.52959999999999996</v>
      </c>
      <c r="DJ83" s="94">
        <f t="shared" si="127"/>
        <v>0.23180000000000001</v>
      </c>
      <c r="DK83" s="94">
        <f t="shared" si="127"/>
        <v>0.50829999999999997</v>
      </c>
      <c r="DL83" s="94">
        <f t="shared" si="127"/>
        <v>0.4405</v>
      </c>
      <c r="DM83" s="94">
        <f t="shared" si="127"/>
        <v>0.46550000000000002</v>
      </c>
      <c r="DN83" s="94">
        <f t="shared" si="127"/>
        <v>0.42430000000000001</v>
      </c>
      <c r="DO83" s="94">
        <f t="shared" si="127"/>
        <v>0.38640000000000002</v>
      </c>
      <c r="DP83" s="94">
        <f t="shared" si="127"/>
        <v>0.28799999999999998</v>
      </c>
      <c r="DQ83" s="94">
        <f t="shared" si="127"/>
        <v>0.28420000000000001</v>
      </c>
      <c r="DR83" s="94">
        <f t="shared" si="127"/>
        <v>0.63870000000000005</v>
      </c>
      <c r="DS83" s="94">
        <f t="shared" si="127"/>
        <v>0.69010000000000005</v>
      </c>
      <c r="DT83" s="94">
        <f t="shared" si="127"/>
        <v>0.67420000000000002</v>
      </c>
      <c r="DU83" s="94">
        <f t="shared" si="127"/>
        <v>0.48049999999999998</v>
      </c>
      <c r="DV83" s="94">
        <f t="shared" si="127"/>
        <v>0.3483</v>
      </c>
      <c r="DW83" s="94">
        <f t="shared" si="127"/>
        <v>0.38690000000000002</v>
      </c>
      <c r="DX83" s="94">
        <f t="shared" si="127"/>
        <v>0.1754</v>
      </c>
      <c r="DY83" s="94">
        <f t="shared" si="127"/>
        <v>0.121</v>
      </c>
      <c r="DZ83" s="94">
        <f t="shared" si="127"/>
        <v>0.13800000000000001</v>
      </c>
      <c r="EA83" s="94">
        <f t="shared" si="127"/>
        <v>0.30180000000000001</v>
      </c>
      <c r="EB83" s="94">
        <f t="shared" ref="EB83:FX83" si="128">ROUND(EB81/EB82,4)</f>
        <v>0.43569999999999998</v>
      </c>
      <c r="EC83" s="94">
        <f t="shared" si="128"/>
        <v>0.30630000000000002</v>
      </c>
      <c r="ED83" s="94">
        <f t="shared" si="128"/>
        <v>2.07E-2</v>
      </c>
      <c r="EE83" s="94">
        <f t="shared" si="128"/>
        <v>0.56369999999999998</v>
      </c>
      <c r="EF83" s="94">
        <f t="shared" si="128"/>
        <v>0.58360000000000001</v>
      </c>
      <c r="EG83" s="94">
        <f t="shared" si="128"/>
        <v>0.53759999999999997</v>
      </c>
      <c r="EH83" s="94">
        <f t="shared" si="128"/>
        <v>0.34339999999999998</v>
      </c>
      <c r="EI83" s="94">
        <f t="shared" si="128"/>
        <v>0.64370000000000005</v>
      </c>
      <c r="EJ83" s="94">
        <f t="shared" si="128"/>
        <v>0.40150000000000002</v>
      </c>
      <c r="EK83" s="94">
        <f t="shared" si="128"/>
        <v>0.29949999999999999</v>
      </c>
      <c r="EL83" s="94">
        <f t="shared" si="128"/>
        <v>0.34399999999999997</v>
      </c>
      <c r="EM83" s="94">
        <f t="shared" si="128"/>
        <v>0.35709999999999997</v>
      </c>
      <c r="EN83" s="94">
        <f t="shared" si="128"/>
        <v>0.57320000000000004</v>
      </c>
      <c r="EO83" s="94">
        <f t="shared" si="128"/>
        <v>0.27779999999999999</v>
      </c>
      <c r="EP83" s="94">
        <f t="shared" si="128"/>
        <v>0.1673</v>
      </c>
      <c r="EQ83" s="94">
        <f t="shared" si="128"/>
        <v>2.75E-2</v>
      </c>
      <c r="ER83" s="94">
        <f t="shared" si="128"/>
        <v>0.22600000000000001</v>
      </c>
      <c r="ES83" s="94">
        <f t="shared" si="128"/>
        <v>0.33479999999999999</v>
      </c>
      <c r="ET83" s="94">
        <f t="shared" si="128"/>
        <v>0.66290000000000004</v>
      </c>
      <c r="EU83" s="94">
        <f t="shared" si="128"/>
        <v>0.75490000000000002</v>
      </c>
      <c r="EV83" s="94">
        <f t="shared" si="128"/>
        <v>0.5333</v>
      </c>
      <c r="EW83" s="94">
        <f t="shared" si="128"/>
        <v>0.1835</v>
      </c>
      <c r="EX83" s="94">
        <f t="shared" si="128"/>
        <v>0.28489999999999999</v>
      </c>
      <c r="EY83" s="94">
        <f t="shared" si="128"/>
        <v>0.41410000000000002</v>
      </c>
      <c r="EZ83" s="94">
        <f t="shared" si="128"/>
        <v>0.3916</v>
      </c>
      <c r="FA83" s="94">
        <f t="shared" si="128"/>
        <v>0.24610000000000001</v>
      </c>
      <c r="FB83" s="94">
        <f t="shared" si="128"/>
        <v>0.39400000000000002</v>
      </c>
      <c r="FC83" s="94">
        <f t="shared" si="128"/>
        <v>0.2283</v>
      </c>
      <c r="FD83" s="94">
        <f t="shared" si="128"/>
        <v>0.41499999999999998</v>
      </c>
      <c r="FE83" s="94">
        <f t="shared" si="128"/>
        <v>0.44330000000000003</v>
      </c>
      <c r="FF83" s="94">
        <f t="shared" si="128"/>
        <v>0.43030000000000002</v>
      </c>
      <c r="FG83" s="94">
        <f t="shared" si="128"/>
        <v>0.17319999999999999</v>
      </c>
      <c r="FH83" s="94">
        <f t="shared" si="128"/>
        <v>0.3125</v>
      </c>
      <c r="FI83" s="94">
        <f t="shared" si="128"/>
        <v>0.35310000000000002</v>
      </c>
      <c r="FJ83" s="94">
        <f t="shared" si="128"/>
        <v>0.2442</v>
      </c>
      <c r="FK83" s="94">
        <f t="shared" si="128"/>
        <v>0.2626</v>
      </c>
      <c r="FL83" s="94">
        <f t="shared" si="128"/>
        <v>0.1101</v>
      </c>
      <c r="FM83" s="94">
        <f t="shared" si="128"/>
        <v>9.9299999999999999E-2</v>
      </c>
      <c r="FN83" s="94">
        <f t="shared" si="128"/>
        <v>0.5554</v>
      </c>
      <c r="FO83" s="94">
        <f t="shared" si="128"/>
        <v>0.39240000000000003</v>
      </c>
      <c r="FP83" s="94">
        <f t="shared" si="128"/>
        <v>0.45150000000000001</v>
      </c>
      <c r="FQ83" s="94">
        <f t="shared" si="128"/>
        <v>0.24890000000000001</v>
      </c>
      <c r="FR83" s="94">
        <f t="shared" si="128"/>
        <v>0.26629999999999998</v>
      </c>
      <c r="FS83" s="94">
        <f t="shared" si="128"/>
        <v>0.12709999999999999</v>
      </c>
      <c r="FT83" s="94">
        <f t="shared" si="128"/>
        <v>0.33329999999999999</v>
      </c>
      <c r="FU83" s="94">
        <f t="shared" si="128"/>
        <v>0.5544</v>
      </c>
      <c r="FV83" s="94">
        <f t="shared" si="128"/>
        <v>0.4647</v>
      </c>
      <c r="FW83" s="94">
        <f t="shared" si="128"/>
        <v>0.41670000000000001</v>
      </c>
      <c r="FX83" s="94">
        <f t="shared" si="128"/>
        <v>0.3175</v>
      </c>
      <c r="FY83" s="22"/>
      <c r="FZ83" s="14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</row>
    <row r="84" spans="1:197" x14ac:dyDescent="0.35">
      <c r="A84" s="3" t="s">
        <v>494</v>
      </c>
      <c r="B84" s="2" t="s">
        <v>697</v>
      </c>
      <c r="C84" s="12">
        <f t="shared" ref="C84:AH84" si="129">ROUND((C83*C18),1)</f>
        <v>2573.5</v>
      </c>
      <c r="D84" s="12">
        <f t="shared" si="129"/>
        <v>12443.8</v>
      </c>
      <c r="E84" s="12">
        <f t="shared" si="129"/>
        <v>3320</v>
      </c>
      <c r="F84" s="12">
        <f t="shared" si="129"/>
        <v>6217.1</v>
      </c>
      <c r="G84" s="12">
        <f t="shared" si="129"/>
        <v>339.9</v>
      </c>
      <c r="H84" s="12">
        <f t="shared" si="129"/>
        <v>239.5</v>
      </c>
      <c r="I84" s="12">
        <f t="shared" si="129"/>
        <v>4516.6000000000004</v>
      </c>
      <c r="J84" s="12">
        <f t="shared" si="129"/>
        <v>995.1</v>
      </c>
      <c r="K84" s="12">
        <f t="shared" si="129"/>
        <v>122</v>
      </c>
      <c r="L84" s="12">
        <f t="shared" si="129"/>
        <v>1015</v>
      </c>
      <c r="M84" s="12">
        <f t="shared" si="129"/>
        <v>672.3</v>
      </c>
      <c r="N84" s="12">
        <f t="shared" si="129"/>
        <v>11523.4</v>
      </c>
      <c r="O84" s="12">
        <f t="shared" si="129"/>
        <v>1442.1</v>
      </c>
      <c r="P84" s="12">
        <f t="shared" si="129"/>
        <v>123.1</v>
      </c>
      <c r="Q84" s="12">
        <f t="shared" si="129"/>
        <v>23468.2</v>
      </c>
      <c r="R84" s="12">
        <f t="shared" si="129"/>
        <v>1781.1</v>
      </c>
      <c r="S84" s="12">
        <f t="shared" si="129"/>
        <v>625.9</v>
      </c>
      <c r="T84" s="12">
        <f t="shared" si="129"/>
        <v>74.900000000000006</v>
      </c>
      <c r="U84" s="12">
        <f t="shared" si="129"/>
        <v>34.200000000000003</v>
      </c>
      <c r="V84" s="12">
        <f t="shared" si="129"/>
        <v>119.5</v>
      </c>
      <c r="W84" s="12">
        <f t="shared" si="129"/>
        <v>104.5</v>
      </c>
      <c r="X84" s="12">
        <f t="shared" si="129"/>
        <v>11.7</v>
      </c>
      <c r="Y84" s="12">
        <f t="shared" si="129"/>
        <v>556.79999999999995</v>
      </c>
      <c r="Z84" s="12">
        <f t="shared" si="129"/>
        <v>77.5</v>
      </c>
      <c r="AA84" s="12">
        <f t="shared" si="129"/>
        <v>7341.3</v>
      </c>
      <c r="AB84" s="12">
        <f t="shared" si="129"/>
        <v>4738.1000000000004</v>
      </c>
      <c r="AC84" s="12">
        <f t="shared" si="129"/>
        <v>155.69999999999999</v>
      </c>
      <c r="AD84" s="12">
        <f t="shared" si="129"/>
        <v>396.8</v>
      </c>
      <c r="AE84" s="12">
        <f t="shared" si="129"/>
        <v>27.4</v>
      </c>
      <c r="AF84" s="12">
        <f t="shared" si="129"/>
        <v>43.1</v>
      </c>
      <c r="AG84" s="12">
        <f t="shared" si="129"/>
        <v>102.5</v>
      </c>
      <c r="AH84" s="12">
        <f t="shared" si="129"/>
        <v>463.5</v>
      </c>
      <c r="AI84" s="12">
        <f t="shared" ref="AI84:BN84" si="130">ROUND((AI83*AI18),1)</f>
        <v>201.9</v>
      </c>
      <c r="AJ84" s="12">
        <f t="shared" si="130"/>
        <v>111.8</v>
      </c>
      <c r="AK84" s="12">
        <f t="shared" si="130"/>
        <v>118</v>
      </c>
      <c r="AL84" s="12">
        <f t="shared" si="130"/>
        <v>181</v>
      </c>
      <c r="AM84" s="12">
        <f t="shared" si="130"/>
        <v>200.4</v>
      </c>
      <c r="AN84" s="12">
        <f t="shared" si="130"/>
        <v>113.9</v>
      </c>
      <c r="AO84" s="12">
        <f t="shared" si="130"/>
        <v>1527.5</v>
      </c>
      <c r="AP84" s="12">
        <f t="shared" si="130"/>
        <v>41057.5</v>
      </c>
      <c r="AQ84" s="12">
        <f t="shared" si="130"/>
        <v>99.2</v>
      </c>
      <c r="AR84" s="12">
        <f t="shared" si="130"/>
        <v>5205.3</v>
      </c>
      <c r="AS84" s="12">
        <f t="shared" si="130"/>
        <v>1499.9</v>
      </c>
      <c r="AT84" s="12">
        <f t="shared" si="130"/>
        <v>471</v>
      </c>
      <c r="AU84" s="12">
        <f t="shared" si="130"/>
        <v>84.4</v>
      </c>
      <c r="AV84" s="12">
        <f t="shared" si="130"/>
        <v>138.9</v>
      </c>
      <c r="AW84" s="12">
        <f t="shared" si="130"/>
        <v>60.3</v>
      </c>
      <c r="AX84" s="12">
        <f t="shared" si="130"/>
        <v>0</v>
      </c>
      <c r="AY84" s="12">
        <f t="shared" si="130"/>
        <v>179.6</v>
      </c>
      <c r="AZ84" s="12">
        <f t="shared" si="130"/>
        <v>6156.6</v>
      </c>
      <c r="BA84" s="12">
        <f t="shared" si="130"/>
        <v>3030</v>
      </c>
      <c r="BB84" s="12">
        <f t="shared" si="130"/>
        <v>2565</v>
      </c>
      <c r="BC84" s="12">
        <f t="shared" si="130"/>
        <v>11426.3</v>
      </c>
      <c r="BD84" s="12">
        <f t="shared" si="130"/>
        <v>256.10000000000002</v>
      </c>
      <c r="BE84" s="12">
        <f t="shared" si="130"/>
        <v>269.7</v>
      </c>
      <c r="BF84" s="12">
        <f t="shared" si="130"/>
        <v>2150</v>
      </c>
      <c r="BG84" s="12">
        <f t="shared" si="130"/>
        <v>301.89999999999998</v>
      </c>
      <c r="BH84" s="12">
        <f t="shared" si="130"/>
        <v>106.4</v>
      </c>
      <c r="BI84" s="12">
        <f t="shared" si="130"/>
        <v>140.5</v>
      </c>
      <c r="BJ84" s="12">
        <f t="shared" si="130"/>
        <v>572.4</v>
      </c>
      <c r="BK84" s="12">
        <f t="shared" si="130"/>
        <v>6803.4</v>
      </c>
      <c r="BL84" s="12">
        <f t="shared" si="130"/>
        <v>33.4</v>
      </c>
      <c r="BM84" s="12">
        <f t="shared" si="130"/>
        <v>192.3</v>
      </c>
      <c r="BN84" s="12">
        <f t="shared" si="130"/>
        <v>1349</v>
      </c>
      <c r="BO84" s="12">
        <f t="shared" ref="BO84:CT84" si="131">ROUND((BO83*BO18),1)</f>
        <v>442.4</v>
      </c>
      <c r="BP84" s="12">
        <f t="shared" si="131"/>
        <v>79.599999999999994</v>
      </c>
      <c r="BQ84" s="12">
        <f t="shared" si="131"/>
        <v>1838.6</v>
      </c>
      <c r="BR84" s="12">
        <f t="shared" si="131"/>
        <v>1493.3</v>
      </c>
      <c r="BS84" s="12">
        <f t="shared" si="131"/>
        <v>593.29999999999995</v>
      </c>
      <c r="BT84" s="12">
        <f t="shared" si="131"/>
        <v>77</v>
      </c>
      <c r="BU84" s="12">
        <f t="shared" si="131"/>
        <v>114.3</v>
      </c>
      <c r="BV84" s="12">
        <f t="shared" si="131"/>
        <v>284.2</v>
      </c>
      <c r="BW84" s="12">
        <f t="shared" si="131"/>
        <v>286.10000000000002</v>
      </c>
      <c r="BX84" s="12">
        <f t="shared" si="131"/>
        <v>21.2</v>
      </c>
      <c r="BY84" s="12">
        <f t="shared" si="131"/>
        <v>301.10000000000002</v>
      </c>
      <c r="BZ84" s="12">
        <f t="shared" si="131"/>
        <v>84.8</v>
      </c>
      <c r="CA84" s="12">
        <f t="shared" si="131"/>
        <v>43.1</v>
      </c>
      <c r="CB84" s="12">
        <f t="shared" si="131"/>
        <v>17637.400000000001</v>
      </c>
      <c r="CC84" s="12">
        <f t="shared" si="131"/>
        <v>66.900000000000006</v>
      </c>
      <c r="CD84" s="12">
        <f t="shared" si="131"/>
        <v>21.6</v>
      </c>
      <c r="CE84" s="12">
        <f t="shared" si="131"/>
        <v>39.1</v>
      </c>
      <c r="CF84" s="12">
        <f t="shared" si="131"/>
        <v>44.5</v>
      </c>
      <c r="CG84" s="12">
        <f t="shared" si="131"/>
        <v>81.900000000000006</v>
      </c>
      <c r="CH84" s="12">
        <f t="shared" si="131"/>
        <v>52.6</v>
      </c>
      <c r="CI84" s="12">
        <f t="shared" si="131"/>
        <v>383.1</v>
      </c>
      <c r="CJ84" s="12">
        <f t="shared" si="131"/>
        <v>357.4</v>
      </c>
      <c r="CK84" s="12">
        <f t="shared" si="131"/>
        <v>1092.3</v>
      </c>
      <c r="CL84" s="12">
        <f t="shared" si="131"/>
        <v>307.10000000000002</v>
      </c>
      <c r="CM84" s="12">
        <f t="shared" si="131"/>
        <v>259.89999999999998</v>
      </c>
      <c r="CN84" s="12">
        <f t="shared" si="131"/>
        <v>6956.5</v>
      </c>
      <c r="CO84" s="12">
        <f t="shared" si="131"/>
        <v>3209.3</v>
      </c>
      <c r="CP84" s="12">
        <f t="shared" si="131"/>
        <v>273.89999999999998</v>
      </c>
      <c r="CQ84" s="12">
        <f t="shared" si="131"/>
        <v>445.8</v>
      </c>
      <c r="CR84" s="12">
        <f t="shared" si="131"/>
        <v>89.9</v>
      </c>
      <c r="CS84" s="12">
        <f t="shared" si="131"/>
        <v>88.7</v>
      </c>
      <c r="CT84" s="12">
        <f t="shared" si="131"/>
        <v>71.2</v>
      </c>
      <c r="CU84" s="12">
        <f t="shared" ref="CU84:DZ84" si="132">ROUND((CU83*CU18),1)</f>
        <v>80.8</v>
      </c>
      <c r="CV84" s="12">
        <f t="shared" si="132"/>
        <v>5.3</v>
      </c>
      <c r="CW84" s="12">
        <f t="shared" si="132"/>
        <v>73.5</v>
      </c>
      <c r="CX84" s="12">
        <f t="shared" si="132"/>
        <v>169.4</v>
      </c>
      <c r="CY84" s="12">
        <f t="shared" si="132"/>
        <v>18.600000000000001</v>
      </c>
      <c r="CZ84" s="12">
        <f t="shared" si="132"/>
        <v>812.5</v>
      </c>
      <c r="DA84" s="12">
        <f t="shared" si="132"/>
        <v>44.7</v>
      </c>
      <c r="DB84" s="12">
        <f t="shared" si="132"/>
        <v>81.900000000000006</v>
      </c>
      <c r="DC84" s="12">
        <f t="shared" si="132"/>
        <v>45.7</v>
      </c>
      <c r="DD84" s="12">
        <f t="shared" si="132"/>
        <v>51.9</v>
      </c>
      <c r="DE84" s="12">
        <f t="shared" si="132"/>
        <v>59.5</v>
      </c>
      <c r="DF84" s="12">
        <f t="shared" si="132"/>
        <v>7533.5</v>
      </c>
      <c r="DG84" s="12">
        <f t="shared" si="132"/>
        <v>40.4</v>
      </c>
      <c r="DH84" s="12">
        <f t="shared" si="132"/>
        <v>650</v>
      </c>
      <c r="DI84" s="12">
        <f t="shared" si="132"/>
        <v>1273.8</v>
      </c>
      <c r="DJ84" s="12">
        <f t="shared" si="132"/>
        <v>149.9</v>
      </c>
      <c r="DK84" s="12">
        <f t="shared" si="132"/>
        <v>262</v>
      </c>
      <c r="DL84" s="12">
        <f t="shared" si="132"/>
        <v>2523.1999999999998</v>
      </c>
      <c r="DM84" s="12">
        <f t="shared" si="132"/>
        <v>104.7</v>
      </c>
      <c r="DN84" s="12">
        <f t="shared" si="132"/>
        <v>571.79999999999995</v>
      </c>
      <c r="DO84" s="12">
        <f t="shared" si="132"/>
        <v>1258.5</v>
      </c>
      <c r="DP84" s="12">
        <f t="shared" si="132"/>
        <v>55</v>
      </c>
      <c r="DQ84" s="12">
        <f t="shared" si="132"/>
        <v>239.5</v>
      </c>
      <c r="DR84" s="12">
        <f t="shared" si="132"/>
        <v>826.2</v>
      </c>
      <c r="DS84" s="12">
        <f t="shared" si="132"/>
        <v>396.1</v>
      </c>
      <c r="DT84" s="12">
        <f t="shared" si="132"/>
        <v>115.6</v>
      </c>
      <c r="DU84" s="12">
        <f t="shared" si="132"/>
        <v>173</v>
      </c>
      <c r="DV84" s="12">
        <f t="shared" si="132"/>
        <v>75.400000000000006</v>
      </c>
      <c r="DW84" s="12">
        <f t="shared" si="132"/>
        <v>114.9</v>
      </c>
      <c r="DX84" s="12">
        <f t="shared" si="132"/>
        <v>25.8</v>
      </c>
      <c r="DY84" s="12">
        <f t="shared" si="132"/>
        <v>35</v>
      </c>
      <c r="DZ84" s="12">
        <f t="shared" si="132"/>
        <v>95.8</v>
      </c>
      <c r="EA84" s="12">
        <f t="shared" ref="EA84:FF84" si="133">ROUND((EA83*EA18),1)</f>
        <v>157.4</v>
      </c>
      <c r="EB84" s="12">
        <f t="shared" si="133"/>
        <v>230.5</v>
      </c>
      <c r="EC84" s="12">
        <f t="shared" si="133"/>
        <v>84.2</v>
      </c>
      <c r="ED84" s="12">
        <f t="shared" si="133"/>
        <v>31.4</v>
      </c>
      <c r="EE84" s="12">
        <f t="shared" si="133"/>
        <v>103.7</v>
      </c>
      <c r="EF84" s="12">
        <f t="shared" si="133"/>
        <v>779.7</v>
      </c>
      <c r="EG84" s="12">
        <f t="shared" si="133"/>
        <v>127.9</v>
      </c>
      <c r="EH84" s="12">
        <f t="shared" si="133"/>
        <v>81.599999999999994</v>
      </c>
      <c r="EI84" s="12">
        <f t="shared" si="133"/>
        <v>8636.4</v>
      </c>
      <c r="EJ84" s="12">
        <f t="shared" si="133"/>
        <v>4103.6000000000004</v>
      </c>
      <c r="EK84" s="12">
        <f t="shared" si="133"/>
        <v>202.5</v>
      </c>
      <c r="EL84" s="12">
        <f t="shared" si="133"/>
        <v>166.8</v>
      </c>
      <c r="EM84" s="12">
        <f t="shared" si="133"/>
        <v>126.8</v>
      </c>
      <c r="EN84" s="12">
        <f t="shared" si="133"/>
        <v>536</v>
      </c>
      <c r="EO84" s="12">
        <f t="shared" si="133"/>
        <v>78.599999999999994</v>
      </c>
      <c r="EP84" s="12">
        <f t="shared" si="133"/>
        <v>70.3</v>
      </c>
      <c r="EQ84" s="12">
        <f t="shared" si="133"/>
        <v>70.400000000000006</v>
      </c>
      <c r="ER84" s="12">
        <f t="shared" si="133"/>
        <v>72.900000000000006</v>
      </c>
      <c r="ES84" s="12">
        <f t="shared" si="133"/>
        <v>75.599999999999994</v>
      </c>
      <c r="ET84" s="12">
        <f t="shared" si="133"/>
        <v>122</v>
      </c>
      <c r="EU84" s="12">
        <f t="shared" si="133"/>
        <v>421.2</v>
      </c>
      <c r="EV84" s="12">
        <f t="shared" si="133"/>
        <v>41.9</v>
      </c>
      <c r="EW84" s="12">
        <f t="shared" si="133"/>
        <v>131.5</v>
      </c>
      <c r="EX84" s="12">
        <f t="shared" si="133"/>
        <v>47.9</v>
      </c>
      <c r="EY84" s="12">
        <f t="shared" si="133"/>
        <v>320.8</v>
      </c>
      <c r="EZ84" s="12">
        <f t="shared" si="133"/>
        <v>46.6</v>
      </c>
      <c r="FA84" s="12">
        <f t="shared" si="133"/>
        <v>835.5</v>
      </c>
      <c r="FB84" s="12">
        <f t="shared" si="133"/>
        <v>111.1</v>
      </c>
      <c r="FC84" s="12">
        <f t="shared" si="133"/>
        <v>392.7</v>
      </c>
      <c r="FD84" s="12">
        <f t="shared" si="133"/>
        <v>169.7</v>
      </c>
      <c r="FE84" s="12">
        <f t="shared" si="133"/>
        <v>34.6</v>
      </c>
      <c r="FF84" s="12">
        <f t="shared" si="133"/>
        <v>86.5</v>
      </c>
      <c r="FG84" s="12">
        <f t="shared" ref="FG84:FX84" si="134">ROUND((FG83*FG18),1)</f>
        <v>21.3</v>
      </c>
      <c r="FH84" s="12">
        <f t="shared" si="134"/>
        <v>22.5</v>
      </c>
      <c r="FI84" s="12">
        <f t="shared" si="134"/>
        <v>578.5</v>
      </c>
      <c r="FJ84" s="12">
        <f t="shared" si="134"/>
        <v>497.9</v>
      </c>
      <c r="FK84" s="12">
        <f t="shared" si="134"/>
        <v>679.3</v>
      </c>
      <c r="FL84" s="12">
        <f t="shared" si="134"/>
        <v>926</v>
      </c>
      <c r="FM84" s="12">
        <f t="shared" si="134"/>
        <v>389.5</v>
      </c>
      <c r="FN84" s="12">
        <f t="shared" si="134"/>
        <v>12438.6</v>
      </c>
      <c r="FO84" s="12">
        <f t="shared" si="134"/>
        <v>419.1</v>
      </c>
      <c r="FP84" s="12">
        <f t="shared" si="134"/>
        <v>1031.5999999999999</v>
      </c>
      <c r="FQ84" s="12">
        <f t="shared" si="134"/>
        <v>248.8</v>
      </c>
      <c r="FR84" s="12">
        <f t="shared" si="134"/>
        <v>42.8</v>
      </c>
      <c r="FS84" s="12">
        <f t="shared" si="134"/>
        <v>20</v>
      </c>
      <c r="FT84" s="12">
        <f t="shared" si="134"/>
        <v>20</v>
      </c>
      <c r="FU84" s="12">
        <f t="shared" si="134"/>
        <v>433.8</v>
      </c>
      <c r="FV84" s="12">
        <f t="shared" si="134"/>
        <v>375.1</v>
      </c>
      <c r="FW84" s="12">
        <f t="shared" si="134"/>
        <v>57.5</v>
      </c>
      <c r="FX84" s="12">
        <f t="shared" si="134"/>
        <v>17.600000000000001</v>
      </c>
      <c r="FY84" s="22"/>
      <c r="FZ84" s="14"/>
      <c r="GA84" s="37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</row>
    <row r="85" spans="1:197" x14ac:dyDescent="0.35">
      <c r="A85" s="3" t="s">
        <v>495</v>
      </c>
      <c r="B85" s="2" t="s">
        <v>698</v>
      </c>
      <c r="C85" s="12">
        <f t="shared" ref="C85:AH85" si="135">C15</f>
        <v>5176.7</v>
      </c>
      <c r="D85" s="12">
        <f t="shared" si="135"/>
        <v>19189.2</v>
      </c>
      <c r="E85" s="12">
        <f t="shared" si="135"/>
        <v>4643.6000000000004</v>
      </c>
      <c r="F85" s="12">
        <f t="shared" si="135"/>
        <v>12173.3</v>
      </c>
      <c r="G85" s="12">
        <f t="shared" si="135"/>
        <v>624.9</v>
      </c>
      <c r="H85" s="12">
        <f t="shared" si="135"/>
        <v>471.3</v>
      </c>
      <c r="I85" s="12">
        <f t="shared" si="135"/>
        <v>6069.7</v>
      </c>
      <c r="J85" s="12">
        <f t="shared" si="135"/>
        <v>1509.8</v>
      </c>
      <c r="K85" s="12">
        <f t="shared" si="135"/>
        <v>189.7</v>
      </c>
      <c r="L85" s="12">
        <f t="shared" si="135"/>
        <v>1440.9</v>
      </c>
      <c r="M85" s="12">
        <f t="shared" si="135"/>
        <v>801.6</v>
      </c>
      <c r="N85" s="12">
        <f t="shared" si="135"/>
        <v>18893.5</v>
      </c>
      <c r="O85" s="12">
        <f t="shared" si="135"/>
        <v>2880.3</v>
      </c>
      <c r="P85" s="12">
        <f t="shared" si="135"/>
        <v>214.1</v>
      </c>
      <c r="Q85" s="12">
        <f t="shared" si="135"/>
        <v>31315.3</v>
      </c>
      <c r="R85" s="12">
        <f t="shared" si="135"/>
        <v>3518.7</v>
      </c>
      <c r="S85" s="12">
        <f t="shared" si="135"/>
        <v>941.9</v>
      </c>
      <c r="T85" s="12">
        <f t="shared" si="135"/>
        <v>126.1</v>
      </c>
      <c r="U85" s="12">
        <f t="shared" si="135"/>
        <v>37.1</v>
      </c>
      <c r="V85" s="12">
        <f t="shared" si="135"/>
        <v>180</v>
      </c>
      <c r="W85" s="12">
        <f t="shared" si="135"/>
        <v>110</v>
      </c>
      <c r="X85" s="12">
        <f t="shared" si="135"/>
        <v>15.9</v>
      </c>
      <c r="Y85" s="12">
        <f t="shared" si="135"/>
        <v>771.3</v>
      </c>
      <c r="Z85" s="12">
        <f t="shared" si="135"/>
        <v>102.5</v>
      </c>
      <c r="AA85" s="12">
        <f t="shared" si="135"/>
        <v>10287.1</v>
      </c>
      <c r="AB85" s="12">
        <f t="shared" si="135"/>
        <v>6971.2</v>
      </c>
      <c r="AC85" s="12">
        <f t="shared" si="135"/>
        <v>333.4</v>
      </c>
      <c r="AD85" s="12">
        <f t="shared" si="135"/>
        <v>524.6</v>
      </c>
      <c r="AE85" s="12">
        <f t="shared" si="135"/>
        <v>49.3</v>
      </c>
      <c r="AF85" s="12">
        <f t="shared" si="135"/>
        <v>97.7</v>
      </c>
      <c r="AG85" s="12">
        <f t="shared" si="135"/>
        <v>181.9</v>
      </c>
      <c r="AH85" s="12">
        <f t="shared" si="135"/>
        <v>630.79999999999995</v>
      </c>
      <c r="AI85" s="12">
        <f t="shared" ref="AI85:BN85" si="136">AI15</f>
        <v>271.39999999999998</v>
      </c>
      <c r="AJ85" s="12">
        <f t="shared" si="136"/>
        <v>139.9</v>
      </c>
      <c r="AK85" s="12">
        <f t="shared" si="136"/>
        <v>146</v>
      </c>
      <c r="AL85" s="12">
        <f t="shared" si="136"/>
        <v>236.6</v>
      </c>
      <c r="AM85" s="12">
        <f t="shared" si="136"/>
        <v>237.4</v>
      </c>
      <c r="AN85" s="12">
        <f t="shared" si="136"/>
        <v>159.80000000000001</v>
      </c>
      <c r="AO85" s="12">
        <f t="shared" si="136"/>
        <v>2636.9</v>
      </c>
      <c r="AP85" s="12">
        <f t="shared" si="136"/>
        <v>52011.5</v>
      </c>
      <c r="AQ85" s="12">
        <f t="shared" si="136"/>
        <v>134.19999999999999</v>
      </c>
      <c r="AR85" s="12">
        <f t="shared" si="136"/>
        <v>10472.1</v>
      </c>
      <c r="AS85" s="12">
        <f t="shared" si="136"/>
        <v>2612.3000000000002</v>
      </c>
      <c r="AT85" s="12">
        <f t="shared" si="136"/>
        <v>881.1</v>
      </c>
      <c r="AU85" s="12">
        <f t="shared" si="136"/>
        <v>129.1</v>
      </c>
      <c r="AV85" s="12">
        <f t="shared" si="136"/>
        <v>175.1</v>
      </c>
      <c r="AW85" s="12">
        <f t="shared" si="136"/>
        <v>98.9</v>
      </c>
      <c r="AX85" s="12">
        <f t="shared" si="136"/>
        <v>31.5</v>
      </c>
      <c r="AY85" s="12">
        <f t="shared" si="136"/>
        <v>266.39999999999998</v>
      </c>
      <c r="AZ85" s="12">
        <f t="shared" si="136"/>
        <v>8556.7999999999993</v>
      </c>
      <c r="BA85" s="12">
        <f t="shared" si="136"/>
        <v>4804.3</v>
      </c>
      <c r="BB85" s="12">
        <f t="shared" si="136"/>
        <v>3909.5</v>
      </c>
      <c r="BC85" s="12">
        <f t="shared" si="136"/>
        <v>15608.6</v>
      </c>
      <c r="BD85" s="12">
        <f t="shared" si="136"/>
        <v>669</v>
      </c>
      <c r="BE85" s="12">
        <f t="shared" si="136"/>
        <v>504</v>
      </c>
      <c r="BF85" s="12">
        <f t="shared" si="136"/>
        <v>5476.6</v>
      </c>
      <c r="BG85" s="12">
        <f t="shared" si="136"/>
        <v>572.6</v>
      </c>
      <c r="BH85" s="12">
        <f t="shared" si="136"/>
        <v>234.7</v>
      </c>
      <c r="BI85" s="12">
        <f t="shared" si="136"/>
        <v>180.7</v>
      </c>
      <c r="BJ85" s="12">
        <f t="shared" si="136"/>
        <v>985.8</v>
      </c>
      <c r="BK85" s="12">
        <f t="shared" si="136"/>
        <v>13007.6</v>
      </c>
      <c r="BL85" s="12">
        <f t="shared" si="136"/>
        <v>56.9</v>
      </c>
      <c r="BM85" s="12">
        <f t="shared" si="136"/>
        <v>292.10000000000002</v>
      </c>
      <c r="BN85" s="12">
        <f t="shared" si="136"/>
        <v>1957.8</v>
      </c>
      <c r="BO85" s="12">
        <f t="shared" ref="BO85:CT85" si="137">BO15</f>
        <v>715.5</v>
      </c>
      <c r="BP85" s="12">
        <f t="shared" si="137"/>
        <v>107.5</v>
      </c>
      <c r="BQ85" s="12">
        <f t="shared" si="137"/>
        <v>3075</v>
      </c>
      <c r="BR85" s="12">
        <f t="shared" si="137"/>
        <v>1580.5</v>
      </c>
      <c r="BS85" s="12">
        <f t="shared" si="137"/>
        <v>777.4</v>
      </c>
      <c r="BT85" s="12">
        <f t="shared" si="137"/>
        <v>155.80000000000001</v>
      </c>
      <c r="BU85" s="12">
        <f t="shared" si="137"/>
        <v>171.8</v>
      </c>
      <c r="BV85" s="12">
        <f t="shared" si="137"/>
        <v>427.2</v>
      </c>
      <c r="BW85" s="12">
        <f t="shared" si="137"/>
        <v>669.5</v>
      </c>
      <c r="BX85" s="12">
        <f t="shared" si="137"/>
        <v>33</v>
      </c>
      <c r="BY85" s="12">
        <f t="shared" si="137"/>
        <v>373.8</v>
      </c>
      <c r="BZ85" s="12">
        <f t="shared" si="137"/>
        <v>129.19999999999999</v>
      </c>
      <c r="CA85" s="12">
        <f t="shared" si="137"/>
        <v>52.9</v>
      </c>
      <c r="CB85" s="12">
        <f t="shared" si="137"/>
        <v>23458.9</v>
      </c>
      <c r="CC85" s="12">
        <f t="shared" si="137"/>
        <v>127.1</v>
      </c>
      <c r="CD85" s="12">
        <f t="shared" si="137"/>
        <v>23.6</v>
      </c>
      <c r="CE85" s="12">
        <f t="shared" si="137"/>
        <v>80.400000000000006</v>
      </c>
      <c r="CF85" s="12">
        <f t="shared" si="137"/>
        <v>53.2</v>
      </c>
      <c r="CG85" s="12">
        <f t="shared" si="137"/>
        <v>111.9</v>
      </c>
      <c r="CH85" s="12">
        <f t="shared" si="137"/>
        <v>83.4</v>
      </c>
      <c r="CI85" s="12">
        <f t="shared" si="137"/>
        <v>472</v>
      </c>
      <c r="CJ85" s="12">
        <f t="shared" si="137"/>
        <v>453</v>
      </c>
      <c r="CK85" s="12">
        <f t="shared" si="137"/>
        <v>2213.6</v>
      </c>
      <c r="CL85" s="12">
        <f t="shared" si="137"/>
        <v>524</v>
      </c>
      <c r="CM85" s="12">
        <f t="shared" si="137"/>
        <v>424.8</v>
      </c>
      <c r="CN85" s="12">
        <f t="shared" si="137"/>
        <v>10662.6</v>
      </c>
      <c r="CO85" s="12">
        <f t="shared" si="137"/>
        <v>5983</v>
      </c>
      <c r="CP85" s="12">
        <f t="shared" si="137"/>
        <v>474.8</v>
      </c>
      <c r="CQ85" s="12">
        <f t="shared" si="137"/>
        <v>622.20000000000005</v>
      </c>
      <c r="CR85" s="12">
        <f t="shared" si="137"/>
        <v>134.5</v>
      </c>
      <c r="CS85" s="12">
        <f t="shared" si="137"/>
        <v>122.7</v>
      </c>
      <c r="CT85" s="12">
        <f t="shared" si="137"/>
        <v>83.7</v>
      </c>
      <c r="CU85" s="12">
        <f t="shared" ref="CU85:DZ85" si="138">CU15</f>
        <v>178.1</v>
      </c>
      <c r="CV85" s="12">
        <f t="shared" si="138"/>
        <v>7.7</v>
      </c>
      <c r="CW85" s="12">
        <f t="shared" si="138"/>
        <v>112.1</v>
      </c>
      <c r="CX85" s="12">
        <f t="shared" si="138"/>
        <v>248.5</v>
      </c>
      <c r="CY85" s="12">
        <f t="shared" si="138"/>
        <v>21.1</v>
      </c>
      <c r="CZ85" s="12">
        <f t="shared" si="138"/>
        <v>1072</v>
      </c>
      <c r="DA85" s="12">
        <f t="shared" si="138"/>
        <v>51</v>
      </c>
      <c r="DB85" s="12">
        <f t="shared" si="138"/>
        <v>105.6</v>
      </c>
      <c r="DC85" s="12">
        <f t="shared" si="138"/>
        <v>47.6</v>
      </c>
      <c r="DD85" s="12">
        <f t="shared" si="138"/>
        <v>114</v>
      </c>
      <c r="DE85" s="12">
        <f t="shared" si="138"/>
        <v>127.4</v>
      </c>
      <c r="DF85" s="12">
        <f t="shared" si="138"/>
        <v>10610.5</v>
      </c>
      <c r="DG85" s="12">
        <f t="shared" si="138"/>
        <v>64.7</v>
      </c>
      <c r="DH85" s="12">
        <f t="shared" si="138"/>
        <v>1090.7</v>
      </c>
      <c r="DI85" s="12">
        <f t="shared" si="138"/>
        <v>1560.4</v>
      </c>
      <c r="DJ85" s="12">
        <f t="shared" si="138"/>
        <v>325.89999999999998</v>
      </c>
      <c r="DK85" s="12">
        <f t="shared" si="138"/>
        <v>291.39999999999998</v>
      </c>
      <c r="DL85" s="12">
        <f t="shared" si="138"/>
        <v>3503.3</v>
      </c>
      <c r="DM85" s="12">
        <f t="shared" si="138"/>
        <v>137.80000000000001</v>
      </c>
      <c r="DN85" s="12">
        <f t="shared" si="138"/>
        <v>922.9</v>
      </c>
      <c r="DO85" s="12">
        <f t="shared" si="138"/>
        <v>2233.1</v>
      </c>
      <c r="DP85" s="12">
        <f t="shared" si="138"/>
        <v>87.4</v>
      </c>
      <c r="DQ85" s="12">
        <f t="shared" si="138"/>
        <v>335.8</v>
      </c>
      <c r="DR85" s="12">
        <f t="shared" si="138"/>
        <v>1056.8</v>
      </c>
      <c r="DS85" s="12">
        <f t="shared" si="138"/>
        <v>479.3</v>
      </c>
      <c r="DT85" s="12">
        <f t="shared" si="138"/>
        <v>152.6</v>
      </c>
      <c r="DU85" s="12">
        <f t="shared" si="138"/>
        <v>213.2</v>
      </c>
      <c r="DV85" s="12">
        <f t="shared" si="138"/>
        <v>111.3</v>
      </c>
      <c r="DW85" s="12">
        <f t="shared" si="138"/>
        <v>164.6</v>
      </c>
      <c r="DX85" s="12">
        <f t="shared" si="138"/>
        <v>50.9</v>
      </c>
      <c r="DY85" s="12">
        <f t="shared" si="138"/>
        <v>76.599999999999994</v>
      </c>
      <c r="DZ85" s="12">
        <f t="shared" si="138"/>
        <v>252.7</v>
      </c>
      <c r="EA85" s="12">
        <f t="shared" ref="EA85:FF85" si="139">EA15</f>
        <v>219.5</v>
      </c>
      <c r="EB85" s="12">
        <f t="shared" si="139"/>
        <v>359.2</v>
      </c>
      <c r="EC85" s="12">
        <f t="shared" si="139"/>
        <v>95</v>
      </c>
      <c r="ED85" s="12">
        <f t="shared" si="139"/>
        <v>102.9</v>
      </c>
      <c r="EE85" s="12">
        <f t="shared" si="139"/>
        <v>136.1</v>
      </c>
      <c r="EF85" s="12">
        <f t="shared" si="139"/>
        <v>1043</v>
      </c>
      <c r="EG85" s="12">
        <f t="shared" si="139"/>
        <v>154.69999999999999</v>
      </c>
      <c r="EH85" s="12">
        <f t="shared" si="139"/>
        <v>136.1</v>
      </c>
      <c r="EI85" s="12">
        <f t="shared" si="139"/>
        <v>11555.8</v>
      </c>
      <c r="EJ85" s="12">
        <f t="shared" si="139"/>
        <v>5611.2</v>
      </c>
      <c r="EK85" s="12">
        <f t="shared" si="139"/>
        <v>271.39999999999998</v>
      </c>
      <c r="EL85" s="12">
        <f t="shared" si="139"/>
        <v>249.3</v>
      </c>
      <c r="EM85" s="12">
        <f t="shared" si="139"/>
        <v>208.8</v>
      </c>
      <c r="EN85" s="12">
        <f t="shared" si="139"/>
        <v>692.7</v>
      </c>
      <c r="EO85" s="12">
        <f t="shared" si="139"/>
        <v>146.6</v>
      </c>
      <c r="EP85" s="12">
        <f t="shared" si="139"/>
        <v>115.7</v>
      </c>
      <c r="EQ85" s="12">
        <f t="shared" si="139"/>
        <v>531.5</v>
      </c>
      <c r="ER85" s="12">
        <f t="shared" si="139"/>
        <v>79.599999999999994</v>
      </c>
      <c r="ES85" s="12">
        <f t="shared" si="139"/>
        <v>137</v>
      </c>
      <c r="ET85" s="12">
        <f t="shared" si="139"/>
        <v>135.5</v>
      </c>
      <c r="EU85" s="12">
        <f t="shared" si="139"/>
        <v>526.29999999999995</v>
      </c>
      <c r="EV85" s="12">
        <f t="shared" si="139"/>
        <v>46.9</v>
      </c>
      <c r="EW85" s="12">
        <f t="shared" si="139"/>
        <v>194.6</v>
      </c>
      <c r="EX85" s="12">
        <f t="shared" si="139"/>
        <v>83.2</v>
      </c>
      <c r="EY85" s="12">
        <f t="shared" si="139"/>
        <v>556.4</v>
      </c>
      <c r="EZ85" s="12">
        <f t="shared" si="139"/>
        <v>67.8</v>
      </c>
      <c r="FA85" s="12">
        <f t="shared" si="139"/>
        <v>1472.7</v>
      </c>
      <c r="FB85" s="12">
        <f t="shared" si="139"/>
        <v>209.5</v>
      </c>
      <c r="FC85" s="12">
        <f t="shared" si="139"/>
        <v>638.79999999999995</v>
      </c>
      <c r="FD85" s="12">
        <f t="shared" si="139"/>
        <v>242.5</v>
      </c>
      <c r="FE85" s="12">
        <f t="shared" si="139"/>
        <v>46.8</v>
      </c>
      <c r="FF85" s="12">
        <f t="shared" si="139"/>
        <v>117.2</v>
      </c>
      <c r="FG85" s="12">
        <f t="shared" ref="FG85:FX85" si="140">FG15</f>
        <v>63.5</v>
      </c>
      <c r="FH85" s="12">
        <f t="shared" si="140"/>
        <v>38.1</v>
      </c>
      <c r="FI85" s="12">
        <f t="shared" si="140"/>
        <v>914.5</v>
      </c>
      <c r="FJ85" s="12">
        <f t="shared" si="140"/>
        <v>767.8</v>
      </c>
      <c r="FK85" s="12">
        <f t="shared" si="140"/>
        <v>1473.5</v>
      </c>
      <c r="FL85" s="12">
        <f t="shared" si="140"/>
        <v>1944.5</v>
      </c>
      <c r="FM85" s="12">
        <f t="shared" si="140"/>
        <v>1402.9</v>
      </c>
      <c r="FN85" s="12">
        <f t="shared" si="140"/>
        <v>16633.3</v>
      </c>
      <c r="FO85" s="12">
        <f t="shared" si="140"/>
        <v>587.4</v>
      </c>
      <c r="FP85" s="12">
        <f t="shared" si="140"/>
        <v>1310.4000000000001</v>
      </c>
      <c r="FQ85" s="12">
        <f t="shared" si="140"/>
        <v>475</v>
      </c>
      <c r="FR85" s="12">
        <f t="shared" si="140"/>
        <v>66.2</v>
      </c>
      <c r="FS85" s="12">
        <f t="shared" si="140"/>
        <v>44.9</v>
      </c>
      <c r="FT85" s="12">
        <f t="shared" si="140"/>
        <v>41.1</v>
      </c>
      <c r="FU85" s="12">
        <f t="shared" si="140"/>
        <v>555.4</v>
      </c>
      <c r="FV85" s="12">
        <f t="shared" si="140"/>
        <v>490</v>
      </c>
      <c r="FW85" s="12">
        <f t="shared" si="140"/>
        <v>82.4</v>
      </c>
      <c r="FX85" s="12">
        <f t="shared" si="140"/>
        <v>25.6</v>
      </c>
      <c r="FY85" s="12"/>
      <c r="FZ85" s="66"/>
      <c r="GA85" s="2"/>
      <c r="GB85" s="22"/>
      <c r="GC85" s="22"/>
      <c r="GD85" s="22"/>
      <c r="GE85" s="22"/>
      <c r="GF85" s="22"/>
      <c r="GG85" s="2"/>
      <c r="GH85" s="22"/>
      <c r="GI85" s="22"/>
      <c r="GJ85" s="22"/>
      <c r="GK85" s="2"/>
      <c r="GL85" s="2"/>
      <c r="GM85" s="2"/>
    </row>
    <row r="86" spans="1:197" x14ac:dyDescent="0.35">
      <c r="A86" s="3" t="s">
        <v>496</v>
      </c>
      <c r="B86" s="14" t="s">
        <v>676</v>
      </c>
      <c r="C86" s="14">
        <f>MAX(C84,C85)</f>
        <v>5176.7</v>
      </c>
      <c r="D86" s="14">
        <f t="shared" ref="D86:BO86" si="141">MAX(D84,D85)</f>
        <v>19189.2</v>
      </c>
      <c r="E86" s="14">
        <f t="shared" si="141"/>
        <v>4643.6000000000004</v>
      </c>
      <c r="F86" s="14">
        <f t="shared" si="141"/>
        <v>12173.3</v>
      </c>
      <c r="G86" s="14">
        <f t="shared" si="141"/>
        <v>624.9</v>
      </c>
      <c r="H86" s="14">
        <f t="shared" si="141"/>
        <v>471.3</v>
      </c>
      <c r="I86" s="14">
        <f t="shared" si="141"/>
        <v>6069.7</v>
      </c>
      <c r="J86" s="14">
        <f t="shared" si="141"/>
        <v>1509.8</v>
      </c>
      <c r="K86" s="14">
        <f t="shared" si="141"/>
        <v>189.7</v>
      </c>
      <c r="L86" s="14">
        <f t="shared" si="141"/>
        <v>1440.9</v>
      </c>
      <c r="M86" s="14">
        <f t="shared" si="141"/>
        <v>801.6</v>
      </c>
      <c r="N86" s="14">
        <f t="shared" si="141"/>
        <v>18893.5</v>
      </c>
      <c r="O86" s="14">
        <f t="shared" si="141"/>
        <v>2880.3</v>
      </c>
      <c r="P86" s="14">
        <f t="shared" si="141"/>
        <v>214.1</v>
      </c>
      <c r="Q86" s="14">
        <f t="shared" si="141"/>
        <v>31315.3</v>
      </c>
      <c r="R86" s="14">
        <f t="shared" si="141"/>
        <v>3518.7</v>
      </c>
      <c r="S86" s="14">
        <f t="shared" si="141"/>
        <v>941.9</v>
      </c>
      <c r="T86" s="14">
        <f t="shared" si="141"/>
        <v>126.1</v>
      </c>
      <c r="U86" s="14">
        <f t="shared" si="141"/>
        <v>37.1</v>
      </c>
      <c r="V86" s="14">
        <f t="shared" si="141"/>
        <v>180</v>
      </c>
      <c r="W86" s="14">
        <f t="shared" si="141"/>
        <v>110</v>
      </c>
      <c r="X86" s="14">
        <f t="shared" si="141"/>
        <v>15.9</v>
      </c>
      <c r="Y86" s="14">
        <f t="shared" si="141"/>
        <v>771.3</v>
      </c>
      <c r="Z86" s="14">
        <f t="shared" si="141"/>
        <v>102.5</v>
      </c>
      <c r="AA86" s="14">
        <f t="shared" si="141"/>
        <v>10287.1</v>
      </c>
      <c r="AB86" s="14">
        <f t="shared" si="141"/>
        <v>6971.2</v>
      </c>
      <c r="AC86" s="14">
        <f t="shared" si="141"/>
        <v>333.4</v>
      </c>
      <c r="AD86" s="14">
        <f t="shared" si="141"/>
        <v>524.6</v>
      </c>
      <c r="AE86" s="14">
        <f t="shared" si="141"/>
        <v>49.3</v>
      </c>
      <c r="AF86" s="14">
        <f t="shared" si="141"/>
        <v>97.7</v>
      </c>
      <c r="AG86" s="14">
        <f t="shared" si="141"/>
        <v>181.9</v>
      </c>
      <c r="AH86" s="14">
        <f t="shared" si="141"/>
        <v>630.79999999999995</v>
      </c>
      <c r="AI86" s="14">
        <f t="shared" si="141"/>
        <v>271.39999999999998</v>
      </c>
      <c r="AJ86" s="14">
        <f t="shared" si="141"/>
        <v>139.9</v>
      </c>
      <c r="AK86" s="14">
        <f t="shared" si="141"/>
        <v>146</v>
      </c>
      <c r="AL86" s="14">
        <f t="shared" si="141"/>
        <v>236.6</v>
      </c>
      <c r="AM86" s="14">
        <f t="shared" si="141"/>
        <v>237.4</v>
      </c>
      <c r="AN86" s="14">
        <f t="shared" si="141"/>
        <v>159.80000000000001</v>
      </c>
      <c r="AO86" s="14">
        <f t="shared" si="141"/>
        <v>2636.9</v>
      </c>
      <c r="AP86" s="14">
        <f t="shared" si="141"/>
        <v>52011.5</v>
      </c>
      <c r="AQ86" s="14">
        <f t="shared" si="141"/>
        <v>134.19999999999999</v>
      </c>
      <c r="AR86" s="14">
        <f t="shared" si="141"/>
        <v>10472.1</v>
      </c>
      <c r="AS86" s="14">
        <f t="shared" si="141"/>
        <v>2612.3000000000002</v>
      </c>
      <c r="AT86" s="14">
        <f t="shared" si="141"/>
        <v>881.1</v>
      </c>
      <c r="AU86" s="14">
        <f t="shared" si="141"/>
        <v>129.1</v>
      </c>
      <c r="AV86" s="14">
        <f t="shared" si="141"/>
        <v>175.1</v>
      </c>
      <c r="AW86" s="14">
        <f t="shared" si="141"/>
        <v>98.9</v>
      </c>
      <c r="AX86" s="14">
        <f t="shared" si="141"/>
        <v>31.5</v>
      </c>
      <c r="AY86" s="14">
        <f t="shared" si="141"/>
        <v>266.39999999999998</v>
      </c>
      <c r="AZ86" s="14">
        <f t="shared" si="141"/>
        <v>8556.7999999999993</v>
      </c>
      <c r="BA86" s="14">
        <f t="shared" si="141"/>
        <v>4804.3</v>
      </c>
      <c r="BB86" s="14">
        <f t="shared" si="141"/>
        <v>3909.5</v>
      </c>
      <c r="BC86" s="14">
        <f t="shared" si="141"/>
        <v>15608.6</v>
      </c>
      <c r="BD86" s="14">
        <f t="shared" si="141"/>
        <v>669</v>
      </c>
      <c r="BE86" s="14">
        <f t="shared" si="141"/>
        <v>504</v>
      </c>
      <c r="BF86" s="14">
        <f t="shared" si="141"/>
        <v>5476.6</v>
      </c>
      <c r="BG86" s="14">
        <f t="shared" si="141"/>
        <v>572.6</v>
      </c>
      <c r="BH86" s="14">
        <f t="shared" si="141"/>
        <v>234.7</v>
      </c>
      <c r="BI86" s="14">
        <f t="shared" si="141"/>
        <v>180.7</v>
      </c>
      <c r="BJ86" s="14">
        <f t="shared" si="141"/>
        <v>985.8</v>
      </c>
      <c r="BK86" s="14">
        <f t="shared" si="141"/>
        <v>13007.6</v>
      </c>
      <c r="BL86" s="14">
        <f t="shared" si="141"/>
        <v>56.9</v>
      </c>
      <c r="BM86" s="14">
        <f t="shared" si="141"/>
        <v>292.10000000000002</v>
      </c>
      <c r="BN86" s="14">
        <f t="shared" si="141"/>
        <v>1957.8</v>
      </c>
      <c r="BO86" s="14">
        <f t="shared" si="141"/>
        <v>715.5</v>
      </c>
      <c r="BP86" s="14">
        <f t="shared" ref="BP86:EA86" si="142">MAX(BP84,BP85)</f>
        <v>107.5</v>
      </c>
      <c r="BQ86" s="14">
        <f t="shared" si="142"/>
        <v>3075</v>
      </c>
      <c r="BR86" s="14">
        <f t="shared" si="142"/>
        <v>1580.5</v>
      </c>
      <c r="BS86" s="14">
        <f t="shared" si="142"/>
        <v>777.4</v>
      </c>
      <c r="BT86" s="14">
        <f t="shared" si="142"/>
        <v>155.80000000000001</v>
      </c>
      <c r="BU86" s="14">
        <f t="shared" si="142"/>
        <v>171.8</v>
      </c>
      <c r="BV86" s="14">
        <f t="shared" si="142"/>
        <v>427.2</v>
      </c>
      <c r="BW86" s="14">
        <f t="shared" si="142"/>
        <v>669.5</v>
      </c>
      <c r="BX86" s="14">
        <f t="shared" si="142"/>
        <v>33</v>
      </c>
      <c r="BY86" s="14">
        <f t="shared" si="142"/>
        <v>373.8</v>
      </c>
      <c r="BZ86" s="14">
        <f t="shared" si="142"/>
        <v>129.19999999999999</v>
      </c>
      <c r="CA86" s="14">
        <f t="shared" si="142"/>
        <v>52.9</v>
      </c>
      <c r="CB86" s="14">
        <f t="shared" si="142"/>
        <v>23458.9</v>
      </c>
      <c r="CC86" s="14">
        <f t="shared" si="142"/>
        <v>127.1</v>
      </c>
      <c r="CD86" s="14">
        <f t="shared" si="142"/>
        <v>23.6</v>
      </c>
      <c r="CE86" s="14">
        <f t="shared" si="142"/>
        <v>80.400000000000006</v>
      </c>
      <c r="CF86" s="14">
        <f t="shared" si="142"/>
        <v>53.2</v>
      </c>
      <c r="CG86" s="14">
        <f t="shared" si="142"/>
        <v>111.9</v>
      </c>
      <c r="CH86" s="14">
        <f t="shared" si="142"/>
        <v>83.4</v>
      </c>
      <c r="CI86" s="14">
        <f t="shared" si="142"/>
        <v>472</v>
      </c>
      <c r="CJ86" s="14">
        <f t="shared" si="142"/>
        <v>453</v>
      </c>
      <c r="CK86" s="14">
        <f t="shared" si="142"/>
        <v>2213.6</v>
      </c>
      <c r="CL86" s="14">
        <f t="shared" si="142"/>
        <v>524</v>
      </c>
      <c r="CM86" s="14">
        <f t="shared" si="142"/>
        <v>424.8</v>
      </c>
      <c r="CN86" s="14">
        <f t="shared" si="142"/>
        <v>10662.6</v>
      </c>
      <c r="CO86" s="14">
        <f t="shared" si="142"/>
        <v>5983</v>
      </c>
      <c r="CP86" s="14">
        <f t="shared" si="142"/>
        <v>474.8</v>
      </c>
      <c r="CQ86" s="14">
        <f t="shared" si="142"/>
        <v>622.20000000000005</v>
      </c>
      <c r="CR86" s="14">
        <f t="shared" si="142"/>
        <v>134.5</v>
      </c>
      <c r="CS86" s="14">
        <f t="shared" si="142"/>
        <v>122.7</v>
      </c>
      <c r="CT86" s="14">
        <f t="shared" si="142"/>
        <v>83.7</v>
      </c>
      <c r="CU86" s="14">
        <f t="shared" si="142"/>
        <v>178.1</v>
      </c>
      <c r="CV86" s="14">
        <f t="shared" si="142"/>
        <v>7.7</v>
      </c>
      <c r="CW86" s="14">
        <f t="shared" si="142"/>
        <v>112.1</v>
      </c>
      <c r="CX86" s="14">
        <f t="shared" si="142"/>
        <v>248.5</v>
      </c>
      <c r="CY86" s="14">
        <f t="shared" si="142"/>
        <v>21.1</v>
      </c>
      <c r="CZ86" s="14">
        <f t="shared" si="142"/>
        <v>1072</v>
      </c>
      <c r="DA86" s="14">
        <f t="shared" si="142"/>
        <v>51</v>
      </c>
      <c r="DB86" s="14">
        <f t="shared" si="142"/>
        <v>105.6</v>
      </c>
      <c r="DC86" s="14">
        <f t="shared" si="142"/>
        <v>47.6</v>
      </c>
      <c r="DD86" s="14">
        <f t="shared" si="142"/>
        <v>114</v>
      </c>
      <c r="DE86" s="14">
        <f t="shared" si="142"/>
        <v>127.4</v>
      </c>
      <c r="DF86" s="14">
        <f t="shared" si="142"/>
        <v>10610.5</v>
      </c>
      <c r="DG86" s="14">
        <f t="shared" si="142"/>
        <v>64.7</v>
      </c>
      <c r="DH86" s="14">
        <f t="shared" si="142"/>
        <v>1090.7</v>
      </c>
      <c r="DI86" s="14">
        <f t="shared" si="142"/>
        <v>1560.4</v>
      </c>
      <c r="DJ86" s="14">
        <f t="shared" si="142"/>
        <v>325.89999999999998</v>
      </c>
      <c r="DK86" s="14">
        <f t="shared" si="142"/>
        <v>291.39999999999998</v>
      </c>
      <c r="DL86" s="14">
        <f t="shared" si="142"/>
        <v>3503.3</v>
      </c>
      <c r="DM86" s="14">
        <f t="shared" si="142"/>
        <v>137.80000000000001</v>
      </c>
      <c r="DN86" s="14">
        <f t="shared" si="142"/>
        <v>922.9</v>
      </c>
      <c r="DO86" s="14">
        <f t="shared" si="142"/>
        <v>2233.1</v>
      </c>
      <c r="DP86" s="14">
        <f t="shared" si="142"/>
        <v>87.4</v>
      </c>
      <c r="DQ86" s="14">
        <f t="shared" si="142"/>
        <v>335.8</v>
      </c>
      <c r="DR86" s="14">
        <f t="shared" si="142"/>
        <v>1056.8</v>
      </c>
      <c r="DS86" s="14">
        <f t="shared" si="142"/>
        <v>479.3</v>
      </c>
      <c r="DT86" s="14">
        <f t="shared" si="142"/>
        <v>152.6</v>
      </c>
      <c r="DU86" s="14">
        <f t="shared" si="142"/>
        <v>213.2</v>
      </c>
      <c r="DV86" s="14">
        <f t="shared" si="142"/>
        <v>111.3</v>
      </c>
      <c r="DW86" s="14">
        <f t="shared" si="142"/>
        <v>164.6</v>
      </c>
      <c r="DX86" s="14">
        <f t="shared" si="142"/>
        <v>50.9</v>
      </c>
      <c r="DY86" s="14">
        <f t="shared" si="142"/>
        <v>76.599999999999994</v>
      </c>
      <c r="DZ86" s="14">
        <f t="shared" si="142"/>
        <v>252.7</v>
      </c>
      <c r="EA86" s="14">
        <f t="shared" si="142"/>
        <v>219.5</v>
      </c>
      <c r="EB86" s="14">
        <f t="shared" ref="EB86:FX86" si="143">MAX(EB84,EB85)</f>
        <v>359.2</v>
      </c>
      <c r="EC86" s="14">
        <f t="shared" si="143"/>
        <v>95</v>
      </c>
      <c r="ED86" s="14">
        <f t="shared" si="143"/>
        <v>102.9</v>
      </c>
      <c r="EE86" s="14">
        <f t="shared" si="143"/>
        <v>136.1</v>
      </c>
      <c r="EF86" s="14">
        <f t="shared" si="143"/>
        <v>1043</v>
      </c>
      <c r="EG86" s="14">
        <f t="shared" si="143"/>
        <v>154.69999999999999</v>
      </c>
      <c r="EH86" s="14">
        <f t="shared" si="143"/>
        <v>136.1</v>
      </c>
      <c r="EI86" s="14">
        <f t="shared" si="143"/>
        <v>11555.8</v>
      </c>
      <c r="EJ86" s="14">
        <f t="shared" si="143"/>
        <v>5611.2</v>
      </c>
      <c r="EK86" s="14">
        <f t="shared" si="143"/>
        <v>271.39999999999998</v>
      </c>
      <c r="EL86" s="14">
        <f t="shared" si="143"/>
        <v>249.3</v>
      </c>
      <c r="EM86" s="14">
        <f t="shared" si="143"/>
        <v>208.8</v>
      </c>
      <c r="EN86" s="14">
        <f t="shared" si="143"/>
        <v>692.7</v>
      </c>
      <c r="EO86" s="14">
        <f t="shared" si="143"/>
        <v>146.6</v>
      </c>
      <c r="EP86" s="14">
        <f t="shared" si="143"/>
        <v>115.7</v>
      </c>
      <c r="EQ86" s="14">
        <f t="shared" si="143"/>
        <v>531.5</v>
      </c>
      <c r="ER86" s="14">
        <f t="shared" si="143"/>
        <v>79.599999999999994</v>
      </c>
      <c r="ES86" s="14">
        <f t="shared" si="143"/>
        <v>137</v>
      </c>
      <c r="ET86" s="14">
        <f t="shared" si="143"/>
        <v>135.5</v>
      </c>
      <c r="EU86" s="14">
        <f t="shared" si="143"/>
        <v>526.29999999999995</v>
      </c>
      <c r="EV86" s="14">
        <f t="shared" si="143"/>
        <v>46.9</v>
      </c>
      <c r="EW86" s="14">
        <f t="shared" si="143"/>
        <v>194.6</v>
      </c>
      <c r="EX86" s="14">
        <f t="shared" si="143"/>
        <v>83.2</v>
      </c>
      <c r="EY86" s="14">
        <f t="shared" si="143"/>
        <v>556.4</v>
      </c>
      <c r="EZ86" s="14">
        <f t="shared" si="143"/>
        <v>67.8</v>
      </c>
      <c r="FA86" s="14">
        <f t="shared" si="143"/>
        <v>1472.7</v>
      </c>
      <c r="FB86" s="14">
        <f t="shared" si="143"/>
        <v>209.5</v>
      </c>
      <c r="FC86" s="14">
        <f t="shared" si="143"/>
        <v>638.79999999999995</v>
      </c>
      <c r="FD86" s="14">
        <f t="shared" si="143"/>
        <v>242.5</v>
      </c>
      <c r="FE86" s="14">
        <f t="shared" si="143"/>
        <v>46.8</v>
      </c>
      <c r="FF86" s="14">
        <f t="shared" si="143"/>
        <v>117.2</v>
      </c>
      <c r="FG86" s="14">
        <f t="shared" si="143"/>
        <v>63.5</v>
      </c>
      <c r="FH86" s="14">
        <f t="shared" si="143"/>
        <v>38.1</v>
      </c>
      <c r="FI86" s="14">
        <f t="shared" si="143"/>
        <v>914.5</v>
      </c>
      <c r="FJ86" s="14">
        <f t="shared" si="143"/>
        <v>767.8</v>
      </c>
      <c r="FK86" s="14">
        <f t="shared" si="143"/>
        <v>1473.5</v>
      </c>
      <c r="FL86" s="14">
        <f t="shared" si="143"/>
        <v>1944.5</v>
      </c>
      <c r="FM86" s="14">
        <f t="shared" si="143"/>
        <v>1402.9</v>
      </c>
      <c r="FN86" s="14">
        <f t="shared" si="143"/>
        <v>16633.3</v>
      </c>
      <c r="FO86" s="14">
        <f t="shared" si="143"/>
        <v>587.4</v>
      </c>
      <c r="FP86" s="14">
        <f t="shared" si="143"/>
        <v>1310.4000000000001</v>
      </c>
      <c r="FQ86" s="14">
        <f t="shared" si="143"/>
        <v>475</v>
      </c>
      <c r="FR86" s="14">
        <f t="shared" si="143"/>
        <v>66.2</v>
      </c>
      <c r="FS86" s="14">
        <f t="shared" si="143"/>
        <v>44.9</v>
      </c>
      <c r="FT86" s="14">
        <f t="shared" si="143"/>
        <v>41.1</v>
      </c>
      <c r="FU86" s="14">
        <f t="shared" si="143"/>
        <v>555.4</v>
      </c>
      <c r="FV86" s="14">
        <f t="shared" si="143"/>
        <v>490</v>
      </c>
      <c r="FW86" s="14">
        <f t="shared" si="143"/>
        <v>82.4</v>
      </c>
      <c r="FX86" s="14">
        <f t="shared" si="143"/>
        <v>25.6</v>
      </c>
      <c r="FY86" s="2"/>
      <c r="FZ86" s="14">
        <f>SUM(C86:FX86)</f>
        <v>391216.9</v>
      </c>
      <c r="GA86" s="65">
        <v>391216.9</v>
      </c>
      <c r="GB86" s="14">
        <f>FZ86-GA86</f>
        <v>0</v>
      </c>
      <c r="GC86" s="14"/>
      <c r="GD86" s="14"/>
      <c r="GE86" s="14"/>
      <c r="GF86" s="14"/>
      <c r="GG86" s="2"/>
      <c r="GH86" s="27"/>
      <c r="GI86" s="27"/>
      <c r="GJ86" s="27"/>
      <c r="GK86" s="27"/>
      <c r="GL86" s="27"/>
      <c r="GM86" s="27"/>
    </row>
    <row r="87" spans="1:197" x14ac:dyDescent="0.35">
      <c r="A87" s="3" t="s">
        <v>497</v>
      </c>
      <c r="B87" s="2" t="s">
        <v>747</v>
      </c>
      <c r="C87" s="36">
        <f>C76*0.25</f>
        <v>2179.3225000000002</v>
      </c>
      <c r="D87" s="36">
        <f t="shared" ref="D87:BO87" si="144">D76*0.25</f>
        <v>2179.3225000000002</v>
      </c>
      <c r="E87" s="36">
        <f t="shared" si="144"/>
        <v>2179.3225000000002</v>
      </c>
      <c r="F87" s="36">
        <f t="shared" si="144"/>
        <v>2179.3225000000002</v>
      </c>
      <c r="G87" s="36">
        <f t="shared" si="144"/>
        <v>2179.3225000000002</v>
      </c>
      <c r="H87" s="36">
        <f t="shared" si="144"/>
        <v>2179.3225000000002</v>
      </c>
      <c r="I87" s="36">
        <f t="shared" si="144"/>
        <v>2179.3225000000002</v>
      </c>
      <c r="J87" s="36">
        <f t="shared" si="144"/>
        <v>2179.3225000000002</v>
      </c>
      <c r="K87" s="36">
        <f t="shared" si="144"/>
        <v>2179.3225000000002</v>
      </c>
      <c r="L87" s="36">
        <f t="shared" si="144"/>
        <v>2179.3225000000002</v>
      </c>
      <c r="M87" s="36">
        <f t="shared" si="144"/>
        <v>2179.3225000000002</v>
      </c>
      <c r="N87" s="36">
        <f t="shared" si="144"/>
        <v>2179.3225000000002</v>
      </c>
      <c r="O87" s="36">
        <f t="shared" si="144"/>
        <v>2179.3225000000002</v>
      </c>
      <c r="P87" s="36">
        <f t="shared" si="144"/>
        <v>2179.3225000000002</v>
      </c>
      <c r="Q87" s="36">
        <f t="shared" si="144"/>
        <v>2179.3225000000002</v>
      </c>
      <c r="R87" s="36">
        <f t="shared" si="144"/>
        <v>2179.3225000000002</v>
      </c>
      <c r="S87" s="36">
        <f t="shared" si="144"/>
        <v>2179.3225000000002</v>
      </c>
      <c r="T87" s="36">
        <f t="shared" si="144"/>
        <v>2179.3225000000002</v>
      </c>
      <c r="U87" s="36">
        <f t="shared" si="144"/>
        <v>2179.3225000000002</v>
      </c>
      <c r="V87" s="36">
        <f t="shared" si="144"/>
        <v>2179.3225000000002</v>
      </c>
      <c r="W87" s="36">
        <f t="shared" si="144"/>
        <v>2179.3225000000002</v>
      </c>
      <c r="X87" s="36">
        <f t="shared" si="144"/>
        <v>2179.3225000000002</v>
      </c>
      <c r="Y87" s="36">
        <f t="shared" si="144"/>
        <v>2179.3225000000002</v>
      </c>
      <c r="Z87" s="36">
        <f t="shared" si="144"/>
        <v>2179.3225000000002</v>
      </c>
      <c r="AA87" s="36">
        <f t="shared" si="144"/>
        <v>2179.3225000000002</v>
      </c>
      <c r="AB87" s="36">
        <f t="shared" si="144"/>
        <v>2179.3225000000002</v>
      </c>
      <c r="AC87" s="36">
        <f t="shared" si="144"/>
        <v>2179.3225000000002</v>
      </c>
      <c r="AD87" s="36">
        <f t="shared" si="144"/>
        <v>2179.3225000000002</v>
      </c>
      <c r="AE87" s="36">
        <f t="shared" si="144"/>
        <v>2179.3225000000002</v>
      </c>
      <c r="AF87" s="36">
        <f t="shared" si="144"/>
        <v>2179.3225000000002</v>
      </c>
      <c r="AG87" s="36">
        <f t="shared" si="144"/>
        <v>2179.3225000000002</v>
      </c>
      <c r="AH87" s="36">
        <f t="shared" si="144"/>
        <v>2179.3225000000002</v>
      </c>
      <c r="AI87" s="36">
        <f t="shared" si="144"/>
        <v>2179.3225000000002</v>
      </c>
      <c r="AJ87" s="36">
        <f t="shared" si="144"/>
        <v>2179.3225000000002</v>
      </c>
      <c r="AK87" s="36">
        <f t="shared" si="144"/>
        <v>2179.3225000000002</v>
      </c>
      <c r="AL87" s="36">
        <f t="shared" si="144"/>
        <v>2179.3225000000002</v>
      </c>
      <c r="AM87" s="36">
        <f t="shared" si="144"/>
        <v>2179.3225000000002</v>
      </c>
      <c r="AN87" s="36">
        <f t="shared" si="144"/>
        <v>2179.3225000000002</v>
      </c>
      <c r="AO87" s="36">
        <f t="shared" si="144"/>
        <v>2179.3225000000002</v>
      </c>
      <c r="AP87" s="36">
        <f t="shared" si="144"/>
        <v>2179.3225000000002</v>
      </c>
      <c r="AQ87" s="36">
        <f t="shared" si="144"/>
        <v>2179.3225000000002</v>
      </c>
      <c r="AR87" s="36">
        <f t="shared" si="144"/>
        <v>2179.3225000000002</v>
      </c>
      <c r="AS87" s="36">
        <f t="shared" si="144"/>
        <v>2179.3225000000002</v>
      </c>
      <c r="AT87" s="36">
        <f t="shared" si="144"/>
        <v>2179.3225000000002</v>
      </c>
      <c r="AU87" s="36">
        <f t="shared" si="144"/>
        <v>2179.3225000000002</v>
      </c>
      <c r="AV87" s="36">
        <f t="shared" si="144"/>
        <v>2179.3225000000002</v>
      </c>
      <c r="AW87" s="36">
        <f t="shared" si="144"/>
        <v>2179.3225000000002</v>
      </c>
      <c r="AX87" s="36">
        <f t="shared" si="144"/>
        <v>2179.3225000000002</v>
      </c>
      <c r="AY87" s="36">
        <f t="shared" si="144"/>
        <v>2179.3225000000002</v>
      </c>
      <c r="AZ87" s="36">
        <f t="shared" si="144"/>
        <v>2179.3225000000002</v>
      </c>
      <c r="BA87" s="36">
        <f t="shared" si="144"/>
        <v>2179.3225000000002</v>
      </c>
      <c r="BB87" s="36">
        <f t="shared" si="144"/>
        <v>2179.3225000000002</v>
      </c>
      <c r="BC87" s="36">
        <f t="shared" si="144"/>
        <v>2179.3225000000002</v>
      </c>
      <c r="BD87" s="36">
        <f t="shared" si="144"/>
        <v>2179.3225000000002</v>
      </c>
      <c r="BE87" s="36">
        <f t="shared" si="144"/>
        <v>2179.3225000000002</v>
      </c>
      <c r="BF87" s="36">
        <f t="shared" si="144"/>
        <v>2179.3225000000002</v>
      </c>
      <c r="BG87" s="36">
        <f t="shared" si="144"/>
        <v>2179.3225000000002</v>
      </c>
      <c r="BH87" s="36">
        <f t="shared" si="144"/>
        <v>2179.3225000000002</v>
      </c>
      <c r="BI87" s="36">
        <f t="shared" si="144"/>
        <v>2179.3225000000002</v>
      </c>
      <c r="BJ87" s="36">
        <f t="shared" si="144"/>
        <v>2179.3225000000002</v>
      </c>
      <c r="BK87" s="36">
        <f t="shared" si="144"/>
        <v>2179.3225000000002</v>
      </c>
      <c r="BL87" s="36">
        <f t="shared" si="144"/>
        <v>2179.3225000000002</v>
      </c>
      <c r="BM87" s="36">
        <f t="shared" si="144"/>
        <v>2179.3225000000002</v>
      </c>
      <c r="BN87" s="36">
        <f t="shared" si="144"/>
        <v>2179.3225000000002</v>
      </c>
      <c r="BO87" s="36">
        <f t="shared" si="144"/>
        <v>2179.3225000000002</v>
      </c>
      <c r="BP87" s="36">
        <f t="shared" ref="BP87:EA87" si="145">BP76*0.25</f>
        <v>2179.3225000000002</v>
      </c>
      <c r="BQ87" s="36">
        <f t="shared" si="145"/>
        <v>2179.3225000000002</v>
      </c>
      <c r="BR87" s="36">
        <f t="shared" si="145"/>
        <v>2179.3225000000002</v>
      </c>
      <c r="BS87" s="36">
        <f t="shared" si="145"/>
        <v>2179.3225000000002</v>
      </c>
      <c r="BT87" s="36">
        <f t="shared" si="145"/>
        <v>2179.3225000000002</v>
      </c>
      <c r="BU87" s="36">
        <f t="shared" si="145"/>
        <v>2179.3225000000002</v>
      </c>
      <c r="BV87" s="36">
        <f t="shared" si="145"/>
        <v>2179.3225000000002</v>
      </c>
      <c r="BW87" s="36">
        <f t="shared" si="145"/>
        <v>2179.3225000000002</v>
      </c>
      <c r="BX87" s="36">
        <f t="shared" si="145"/>
        <v>2179.3225000000002</v>
      </c>
      <c r="BY87" s="36">
        <f t="shared" si="145"/>
        <v>2179.3225000000002</v>
      </c>
      <c r="BZ87" s="36">
        <f t="shared" si="145"/>
        <v>2179.3225000000002</v>
      </c>
      <c r="CA87" s="36">
        <f t="shared" si="145"/>
        <v>2179.3225000000002</v>
      </c>
      <c r="CB87" s="36">
        <f t="shared" si="145"/>
        <v>2179.3225000000002</v>
      </c>
      <c r="CC87" s="36">
        <f t="shared" si="145"/>
        <v>2179.3225000000002</v>
      </c>
      <c r="CD87" s="36">
        <f t="shared" si="145"/>
        <v>2179.3225000000002</v>
      </c>
      <c r="CE87" s="36">
        <f t="shared" si="145"/>
        <v>2179.3225000000002</v>
      </c>
      <c r="CF87" s="36">
        <f t="shared" si="145"/>
        <v>2179.3225000000002</v>
      </c>
      <c r="CG87" s="36">
        <f t="shared" si="145"/>
        <v>2179.3225000000002</v>
      </c>
      <c r="CH87" s="36">
        <f t="shared" si="145"/>
        <v>2179.3225000000002</v>
      </c>
      <c r="CI87" s="36">
        <f t="shared" si="145"/>
        <v>2179.3225000000002</v>
      </c>
      <c r="CJ87" s="36">
        <f t="shared" si="145"/>
        <v>2179.3225000000002</v>
      </c>
      <c r="CK87" s="36">
        <f t="shared" si="145"/>
        <v>2179.3225000000002</v>
      </c>
      <c r="CL87" s="36">
        <f t="shared" si="145"/>
        <v>2179.3225000000002</v>
      </c>
      <c r="CM87" s="36">
        <f t="shared" si="145"/>
        <v>2179.3225000000002</v>
      </c>
      <c r="CN87" s="36">
        <f t="shared" si="145"/>
        <v>2179.3225000000002</v>
      </c>
      <c r="CO87" s="36">
        <f t="shared" si="145"/>
        <v>2179.3225000000002</v>
      </c>
      <c r="CP87" s="36">
        <f t="shared" si="145"/>
        <v>2179.3225000000002</v>
      </c>
      <c r="CQ87" s="36">
        <f t="shared" si="145"/>
        <v>2179.3225000000002</v>
      </c>
      <c r="CR87" s="36">
        <f t="shared" si="145"/>
        <v>2179.3225000000002</v>
      </c>
      <c r="CS87" s="36">
        <f t="shared" si="145"/>
        <v>2179.3225000000002</v>
      </c>
      <c r="CT87" s="36">
        <f t="shared" si="145"/>
        <v>2179.3225000000002</v>
      </c>
      <c r="CU87" s="36">
        <f t="shared" si="145"/>
        <v>2179.3225000000002</v>
      </c>
      <c r="CV87" s="36">
        <f t="shared" si="145"/>
        <v>2179.3225000000002</v>
      </c>
      <c r="CW87" s="36">
        <f t="shared" si="145"/>
        <v>2179.3225000000002</v>
      </c>
      <c r="CX87" s="36">
        <f t="shared" si="145"/>
        <v>2179.3225000000002</v>
      </c>
      <c r="CY87" s="36">
        <f t="shared" si="145"/>
        <v>2179.3225000000002</v>
      </c>
      <c r="CZ87" s="36">
        <f t="shared" si="145"/>
        <v>2179.3225000000002</v>
      </c>
      <c r="DA87" s="36">
        <f t="shared" si="145"/>
        <v>2179.3225000000002</v>
      </c>
      <c r="DB87" s="36">
        <f t="shared" si="145"/>
        <v>2179.3225000000002</v>
      </c>
      <c r="DC87" s="36">
        <f t="shared" si="145"/>
        <v>2179.3225000000002</v>
      </c>
      <c r="DD87" s="36">
        <f t="shared" si="145"/>
        <v>2179.3225000000002</v>
      </c>
      <c r="DE87" s="36">
        <f t="shared" si="145"/>
        <v>2179.3225000000002</v>
      </c>
      <c r="DF87" s="36">
        <f t="shared" si="145"/>
        <v>2179.3225000000002</v>
      </c>
      <c r="DG87" s="36">
        <f t="shared" si="145"/>
        <v>2179.3225000000002</v>
      </c>
      <c r="DH87" s="36">
        <f t="shared" si="145"/>
        <v>2179.3225000000002</v>
      </c>
      <c r="DI87" s="36">
        <f t="shared" si="145"/>
        <v>2179.3225000000002</v>
      </c>
      <c r="DJ87" s="36">
        <f t="shared" si="145"/>
        <v>2179.3225000000002</v>
      </c>
      <c r="DK87" s="36">
        <f t="shared" si="145"/>
        <v>2179.3225000000002</v>
      </c>
      <c r="DL87" s="36">
        <f t="shared" si="145"/>
        <v>2179.3225000000002</v>
      </c>
      <c r="DM87" s="36">
        <f t="shared" si="145"/>
        <v>2179.3225000000002</v>
      </c>
      <c r="DN87" s="36">
        <f t="shared" si="145"/>
        <v>2179.3225000000002</v>
      </c>
      <c r="DO87" s="36">
        <f t="shared" si="145"/>
        <v>2179.3225000000002</v>
      </c>
      <c r="DP87" s="36">
        <f t="shared" si="145"/>
        <v>2179.3225000000002</v>
      </c>
      <c r="DQ87" s="36">
        <f t="shared" si="145"/>
        <v>2179.3225000000002</v>
      </c>
      <c r="DR87" s="36">
        <f t="shared" si="145"/>
        <v>2179.3225000000002</v>
      </c>
      <c r="DS87" s="36">
        <f t="shared" si="145"/>
        <v>2179.3225000000002</v>
      </c>
      <c r="DT87" s="36">
        <f t="shared" si="145"/>
        <v>2179.3225000000002</v>
      </c>
      <c r="DU87" s="36">
        <f t="shared" si="145"/>
        <v>2179.3225000000002</v>
      </c>
      <c r="DV87" s="36">
        <f t="shared" si="145"/>
        <v>2179.3225000000002</v>
      </c>
      <c r="DW87" s="36">
        <f t="shared" si="145"/>
        <v>2179.3225000000002</v>
      </c>
      <c r="DX87" s="36">
        <f t="shared" si="145"/>
        <v>2179.3225000000002</v>
      </c>
      <c r="DY87" s="36">
        <f t="shared" si="145"/>
        <v>2179.3225000000002</v>
      </c>
      <c r="DZ87" s="36">
        <f t="shared" si="145"/>
        <v>2179.3225000000002</v>
      </c>
      <c r="EA87" s="36">
        <f t="shared" si="145"/>
        <v>2179.3225000000002</v>
      </c>
      <c r="EB87" s="36">
        <f t="shared" ref="EB87:FX87" si="146">EB76*0.25</f>
        <v>2179.3225000000002</v>
      </c>
      <c r="EC87" s="36">
        <f t="shared" si="146"/>
        <v>2179.3225000000002</v>
      </c>
      <c r="ED87" s="36">
        <f t="shared" si="146"/>
        <v>2179.3225000000002</v>
      </c>
      <c r="EE87" s="36">
        <f t="shared" si="146"/>
        <v>2179.3225000000002</v>
      </c>
      <c r="EF87" s="36">
        <f t="shared" si="146"/>
        <v>2179.3225000000002</v>
      </c>
      <c r="EG87" s="36">
        <f t="shared" si="146"/>
        <v>2179.3225000000002</v>
      </c>
      <c r="EH87" s="36">
        <f t="shared" si="146"/>
        <v>2179.3225000000002</v>
      </c>
      <c r="EI87" s="36">
        <f t="shared" si="146"/>
        <v>2179.3225000000002</v>
      </c>
      <c r="EJ87" s="36">
        <f t="shared" si="146"/>
        <v>2179.3225000000002</v>
      </c>
      <c r="EK87" s="36">
        <f t="shared" si="146"/>
        <v>2179.3225000000002</v>
      </c>
      <c r="EL87" s="36">
        <f t="shared" si="146"/>
        <v>2179.3225000000002</v>
      </c>
      <c r="EM87" s="36">
        <f t="shared" si="146"/>
        <v>2179.3225000000002</v>
      </c>
      <c r="EN87" s="36">
        <f t="shared" si="146"/>
        <v>2179.3225000000002</v>
      </c>
      <c r="EO87" s="36">
        <f t="shared" si="146"/>
        <v>2179.3225000000002</v>
      </c>
      <c r="EP87" s="36">
        <f t="shared" si="146"/>
        <v>2179.3225000000002</v>
      </c>
      <c r="EQ87" s="36">
        <f t="shared" si="146"/>
        <v>2179.3225000000002</v>
      </c>
      <c r="ER87" s="36">
        <f t="shared" si="146"/>
        <v>2179.3225000000002</v>
      </c>
      <c r="ES87" s="36">
        <f t="shared" si="146"/>
        <v>2179.3225000000002</v>
      </c>
      <c r="ET87" s="36">
        <f t="shared" si="146"/>
        <v>2179.3225000000002</v>
      </c>
      <c r="EU87" s="36">
        <f t="shared" si="146"/>
        <v>2179.3225000000002</v>
      </c>
      <c r="EV87" s="36">
        <f t="shared" si="146"/>
        <v>2179.3225000000002</v>
      </c>
      <c r="EW87" s="36">
        <f t="shared" si="146"/>
        <v>2179.3225000000002</v>
      </c>
      <c r="EX87" s="36">
        <f t="shared" si="146"/>
        <v>2179.3225000000002</v>
      </c>
      <c r="EY87" s="36">
        <f t="shared" si="146"/>
        <v>2179.3225000000002</v>
      </c>
      <c r="EZ87" s="36">
        <f t="shared" si="146"/>
        <v>2179.3225000000002</v>
      </c>
      <c r="FA87" s="36">
        <f t="shared" si="146"/>
        <v>2179.3225000000002</v>
      </c>
      <c r="FB87" s="36">
        <f t="shared" si="146"/>
        <v>2179.3225000000002</v>
      </c>
      <c r="FC87" s="36">
        <f t="shared" si="146"/>
        <v>2179.3225000000002</v>
      </c>
      <c r="FD87" s="36">
        <f t="shared" si="146"/>
        <v>2179.3225000000002</v>
      </c>
      <c r="FE87" s="36">
        <f t="shared" si="146"/>
        <v>2179.3225000000002</v>
      </c>
      <c r="FF87" s="36">
        <f t="shared" si="146"/>
        <v>2179.3225000000002</v>
      </c>
      <c r="FG87" s="36">
        <f t="shared" si="146"/>
        <v>2179.3225000000002</v>
      </c>
      <c r="FH87" s="36">
        <f t="shared" si="146"/>
        <v>2179.3225000000002</v>
      </c>
      <c r="FI87" s="36">
        <f t="shared" si="146"/>
        <v>2179.3225000000002</v>
      </c>
      <c r="FJ87" s="36">
        <f t="shared" si="146"/>
        <v>2179.3225000000002</v>
      </c>
      <c r="FK87" s="36">
        <f t="shared" si="146"/>
        <v>2179.3225000000002</v>
      </c>
      <c r="FL87" s="36">
        <f t="shared" si="146"/>
        <v>2179.3225000000002</v>
      </c>
      <c r="FM87" s="36">
        <f t="shared" si="146"/>
        <v>2179.3225000000002</v>
      </c>
      <c r="FN87" s="36">
        <f t="shared" si="146"/>
        <v>2179.3225000000002</v>
      </c>
      <c r="FO87" s="36">
        <f t="shared" si="146"/>
        <v>2179.3225000000002</v>
      </c>
      <c r="FP87" s="36">
        <f t="shared" si="146"/>
        <v>2179.3225000000002</v>
      </c>
      <c r="FQ87" s="36">
        <f t="shared" si="146"/>
        <v>2179.3225000000002</v>
      </c>
      <c r="FR87" s="36">
        <f t="shared" si="146"/>
        <v>2179.3225000000002</v>
      </c>
      <c r="FS87" s="36">
        <f t="shared" si="146"/>
        <v>2179.3225000000002</v>
      </c>
      <c r="FT87" s="36">
        <f t="shared" si="146"/>
        <v>2179.3225000000002</v>
      </c>
      <c r="FU87" s="36">
        <f t="shared" si="146"/>
        <v>2179.3225000000002</v>
      </c>
      <c r="FV87" s="36">
        <f t="shared" si="146"/>
        <v>2179.3225000000002</v>
      </c>
      <c r="FW87" s="36">
        <f t="shared" si="146"/>
        <v>2179.3225000000002</v>
      </c>
      <c r="FX87" s="36">
        <f t="shared" si="146"/>
        <v>2179.3225000000002</v>
      </c>
      <c r="FY87" s="14"/>
      <c r="FZ87" s="14"/>
      <c r="GA87" s="2"/>
      <c r="GB87" s="14"/>
      <c r="GC87" s="14"/>
      <c r="GD87" s="14"/>
      <c r="GE87" s="14"/>
      <c r="GF87" s="14"/>
      <c r="GG87" s="2"/>
      <c r="GH87" s="12"/>
      <c r="GI87" s="12"/>
      <c r="GJ87" s="12"/>
      <c r="GK87" s="12"/>
      <c r="GL87" s="12"/>
      <c r="GM87" s="12"/>
      <c r="GN87" s="17"/>
      <c r="GO87" s="17"/>
    </row>
    <row r="88" spans="1:197" x14ac:dyDescent="0.35">
      <c r="A88" s="3" t="s">
        <v>498</v>
      </c>
      <c r="B88" s="35" t="s">
        <v>689</v>
      </c>
      <c r="C88" s="92">
        <f>C86*C87</f>
        <v>11281698.78575</v>
      </c>
      <c r="D88" s="92">
        <f t="shared" ref="D88:BO88" si="147">D86*D87</f>
        <v>41819455.317000009</v>
      </c>
      <c r="E88" s="92">
        <f t="shared" si="147"/>
        <v>10119901.961000001</v>
      </c>
      <c r="F88" s="92">
        <f t="shared" si="147"/>
        <v>26529546.589250002</v>
      </c>
      <c r="G88" s="92">
        <f t="shared" si="147"/>
        <v>1361858.6302500002</v>
      </c>
      <c r="H88" s="92">
        <f t="shared" si="147"/>
        <v>1027114.6942500002</v>
      </c>
      <c r="I88" s="92">
        <f t="shared" si="147"/>
        <v>13227833.778250001</v>
      </c>
      <c r="J88" s="92">
        <f t="shared" si="147"/>
        <v>3290341.1105000004</v>
      </c>
      <c r="K88" s="92">
        <f t="shared" si="147"/>
        <v>413417.47825000004</v>
      </c>
      <c r="L88" s="92">
        <f t="shared" si="147"/>
        <v>3140185.7902500005</v>
      </c>
      <c r="M88" s="92">
        <f t="shared" si="147"/>
        <v>1746944.9160000002</v>
      </c>
      <c r="N88" s="92">
        <f t="shared" si="147"/>
        <v>41175029.653750002</v>
      </c>
      <c r="O88" s="92">
        <f t="shared" si="147"/>
        <v>6277102.5967500014</v>
      </c>
      <c r="P88" s="92">
        <f t="shared" si="147"/>
        <v>466592.94725000003</v>
      </c>
      <c r="Q88" s="92">
        <f t="shared" si="147"/>
        <v>68246137.88425</v>
      </c>
      <c r="R88" s="92">
        <f t="shared" si="147"/>
        <v>7668382.0807500007</v>
      </c>
      <c r="S88" s="92">
        <f t="shared" si="147"/>
        <v>2052703.8627500001</v>
      </c>
      <c r="T88" s="92">
        <f t="shared" si="147"/>
        <v>274812.56725000002</v>
      </c>
      <c r="U88" s="92">
        <f t="shared" si="147"/>
        <v>80852.864750000008</v>
      </c>
      <c r="V88" s="92">
        <f t="shared" si="147"/>
        <v>392278.05000000005</v>
      </c>
      <c r="W88" s="92">
        <f t="shared" si="147"/>
        <v>239725.47500000003</v>
      </c>
      <c r="X88" s="92">
        <f t="shared" si="147"/>
        <v>34651.227750000005</v>
      </c>
      <c r="Y88" s="92">
        <f t="shared" si="147"/>
        <v>1680911.4442500002</v>
      </c>
      <c r="Z88" s="92">
        <f t="shared" si="147"/>
        <v>223380.55625000002</v>
      </c>
      <c r="AA88" s="92">
        <f t="shared" si="147"/>
        <v>22418908.489750002</v>
      </c>
      <c r="AB88" s="92">
        <f t="shared" si="147"/>
        <v>15192493.012000002</v>
      </c>
      <c r="AC88" s="92">
        <f t="shared" si="147"/>
        <v>726586.12150000001</v>
      </c>
      <c r="AD88" s="92">
        <f t="shared" si="147"/>
        <v>1143272.5835000002</v>
      </c>
      <c r="AE88" s="92">
        <f t="shared" si="147"/>
        <v>107440.59925</v>
      </c>
      <c r="AF88" s="92">
        <f t="shared" si="147"/>
        <v>212919.80825000003</v>
      </c>
      <c r="AG88" s="92">
        <f t="shared" si="147"/>
        <v>396418.76275000005</v>
      </c>
      <c r="AH88" s="92">
        <f t="shared" si="147"/>
        <v>1374716.6330000001</v>
      </c>
      <c r="AI88" s="92">
        <f t="shared" si="147"/>
        <v>591468.12650000001</v>
      </c>
      <c r="AJ88" s="92">
        <f t="shared" si="147"/>
        <v>304887.21775000007</v>
      </c>
      <c r="AK88" s="92">
        <f t="shared" si="147"/>
        <v>318181.08500000002</v>
      </c>
      <c r="AL88" s="92">
        <f t="shared" si="147"/>
        <v>515627.70350000006</v>
      </c>
      <c r="AM88" s="92">
        <f t="shared" si="147"/>
        <v>517371.16150000005</v>
      </c>
      <c r="AN88" s="92">
        <f t="shared" si="147"/>
        <v>348255.73550000007</v>
      </c>
      <c r="AO88" s="92">
        <f t="shared" si="147"/>
        <v>5746655.5002500005</v>
      </c>
      <c r="AP88" s="92">
        <f t="shared" si="147"/>
        <v>113349832.20875001</v>
      </c>
      <c r="AQ88" s="92">
        <f t="shared" si="147"/>
        <v>292465.07949999999</v>
      </c>
      <c r="AR88" s="92">
        <f t="shared" si="147"/>
        <v>22822083.152250003</v>
      </c>
      <c r="AS88" s="92">
        <f t="shared" si="147"/>
        <v>5693044.1667500008</v>
      </c>
      <c r="AT88" s="92">
        <f t="shared" si="147"/>
        <v>1920201.0547500001</v>
      </c>
      <c r="AU88" s="92">
        <f t="shared" si="147"/>
        <v>281350.53474999999</v>
      </c>
      <c r="AV88" s="92">
        <f t="shared" si="147"/>
        <v>381599.36975000001</v>
      </c>
      <c r="AW88" s="92">
        <f t="shared" si="147"/>
        <v>215534.99525000004</v>
      </c>
      <c r="AX88" s="92">
        <f t="shared" si="147"/>
        <v>68648.658750000002</v>
      </c>
      <c r="AY88" s="92">
        <f t="shared" si="147"/>
        <v>580571.51399999997</v>
      </c>
      <c r="AZ88" s="92">
        <f t="shared" si="147"/>
        <v>18648026.767999999</v>
      </c>
      <c r="BA88" s="92">
        <f t="shared" si="147"/>
        <v>10470119.086750001</v>
      </c>
      <c r="BB88" s="92">
        <f t="shared" si="147"/>
        <v>8520061.3137500007</v>
      </c>
      <c r="BC88" s="92">
        <f t="shared" si="147"/>
        <v>34016173.173500001</v>
      </c>
      <c r="BD88" s="92">
        <f t="shared" si="147"/>
        <v>1457966.7525000002</v>
      </c>
      <c r="BE88" s="92">
        <f t="shared" si="147"/>
        <v>1098378.54</v>
      </c>
      <c r="BF88" s="92">
        <f t="shared" si="147"/>
        <v>11935277.603500001</v>
      </c>
      <c r="BG88" s="92">
        <f t="shared" si="147"/>
        <v>1247880.0635000002</v>
      </c>
      <c r="BH88" s="92">
        <f t="shared" si="147"/>
        <v>511486.99075000006</v>
      </c>
      <c r="BI88" s="92">
        <f t="shared" si="147"/>
        <v>393803.57575000002</v>
      </c>
      <c r="BJ88" s="92">
        <f t="shared" si="147"/>
        <v>2148376.1205000002</v>
      </c>
      <c r="BK88" s="92">
        <f t="shared" si="147"/>
        <v>28347755.351000004</v>
      </c>
      <c r="BL88" s="92">
        <f t="shared" si="147"/>
        <v>124003.45025000001</v>
      </c>
      <c r="BM88" s="92">
        <f t="shared" si="147"/>
        <v>636580.10225000011</v>
      </c>
      <c r="BN88" s="92">
        <f t="shared" si="147"/>
        <v>4266677.5904999999</v>
      </c>
      <c r="BO88" s="92">
        <f t="shared" si="147"/>
        <v>1559305.2487500003</v>
      </c>
      <c r="BP88" s="92">
        <f t="shared" ref="BP88:EA88" si="148">BP86*BP87</f>
        <v>234277.16875000001</v>
      </c>
      <c r="BQ88" s="92">
        <f t="shared" si="148"/>
        <v>6701416.6875000009</v>
      </c>
      <c r="BR88" s="92">
        <f t="shared" si="148"/>
        <v>3444419.2112500002</v>
      </c>
      <c r="BS88" s="92">
        <f t="shared" si="148"/>
        <v>1694205.3115000001</v>
      </c>
      <c r="BT88" s="92">
        <f t="shared" si="148"/>
        <v>339538.44550000003</v>
      </c>
      <c r="BU88" s="92">
        <f t="shared" si="148"/>
        <v>374407.60550000006</v>
      </c>
      <c r="BV88" s="92">
        <f t="shared" si="148"/>
        <v>931006.57200000004</v>
      </c>
      <c r="BW88" s="92">
        <f t="shared" si="148"/>
        <v>1459056.4137500001</v>
      </c>
      <c r="BX88" s="92">
        <f t="shared" si="148"/>
        <v>71917.642500000002</v>
      </c>
      <c r="BY88" s="92">
        <f t="shared" si="148"/>
        <v>814630.75050000008</v>
      </c>
      <c r="BZ88" s="92">
        <f t="shared" si="148"/>
        <v>281568.467</v>
      </c>
      <c r="CA88" s="92">
        <f t="shared" si="148"/>
        <v>115286.16025000002</v>
      </c>
      <c r="CB88" s="92">
        <f t="shared" si="148"/>
        <v>51124508.59525001</v>
      </c>
      <c r="CC88" s="92">
        <f t="shared" si="148"/>
        <v>276991.88975000003</v>
      </c>
      <c r="CD88" s="92">
        <f t="shared" si="148"/>
        <v>51432.011000000006</v>
      </c>
      <c r="CE88" s="92">
        <f t="shared" si="148"/>
        <v>175217.52900000004</v>
      </c>
      <c r="CF88" s="92">
        <f t="shared" si="148"/>
        <v>115939.95700000002</v>
      </c>
      <c r="CG88" s="92">
        <f t="shared" si="148"/>
        <v>243866.18775000004</v>
      </c>
      <c r="CH88" s="92">
        <f t="shared" si="148"/>
        <v>181755.49650000004</v>
      </c>
      <c r="CI88" s="92">
        <f t="shared" si="148"/>
        <v>1028640.2200000001</v>
      </c>
      <c r="CJ88" s="92">
        <f t="shared" si="148"/>
        <v>987233.09250000014</v>
      </c>
      <c r="CK88" s="92">
        <f t="shared" si="148"/>
        <v>4824148.2860000003</v>
      </c>
      <c r="CL88" s="92">
        <f t="shared" si="148"/>
        <v>1141964.9900000002</v>
      </c>
      <c r="CM88" s="92">
        <f t="shared" si="148"/>
        <v>925776.19800000009</v>
      </c>
      <c r="CN88" s="92">
        <f t="shared" si="148"/>
        <v>23237244.088500004</v>
      </c>
      <c r="CO88" s="92">
        <f t="shared" si="148"/>
        <v>13038886.517500002</v>
      </c>
      <c r="CP88" s="92">
        <f t="shared" si="148"/>
        <v>1034742.3230000001</v>
      </c>
      <c r="CQ88" s="92">
        <f t="shared" si="148"/>
        <v>1355974.4595000003</v>
      </c>
      <c r="CR88" s="92">
        <f t="shared" si="148"/>
        <v>293118.87625000003</v>
      </c>
      <c r="CS88" s="92">
        <f t="shared" si="148"/>
        <v>267402.87075000006</v>
      </c>
      <c r="CT88" s="92">
        <f t="shared" si="148"/>
        <v>182409.29325000002</v>
      </c>
      <c r="CU88" s="92">
        <f t="shared" si="148"/>
        <v>388137.33725000004</v>
      </c>
      <c r="CV88" s="92">
        <f t="shared" si="148"/>
        <v>16780.78325</v>
      </c>
      <c r="CW88" s="92">
        <f t="shared" si="148"/>
        <v>244302.05225000001</v>
      </c>
      <c r="CX88" s="92">
        <f t="shared" si="148"/>
        <v>541561.6412500001</v>
      </c>
      <c r="CY88" s="92">
        <f t="shared" si="148"/>
        <v>45983.704750000004</v>
      </c>
      <c r="CZ88" s="92">
        <f t="shared" si="148"/>
        <v>2336233.7200000002</v>
      </c>
      <c r="DA88" s="92">
        <f t="shared" si="148"/>
        <v>111145.44750000001</v>
      </c>
      <c r="DB88" s="92">
        <f t="shared" si="148"/>
        <v>230136.45600000001</v>
      </c>
      <c r="DC88" s="92">
        <f t="shared" si="148"/>
        <v>103735.75100000002</v>
      </c>
      <c r="DD88" s="92">
        <f t="shared" si="148"/>
        <v>248442.76500000001</v>
      </c>
      <c r="DE88" s="92">
        <f t="shared" si="148"/>
        <v>277645.68650000007</v>
      </c>
      <c r="DF88" s="92">
        <f t="shared" si="148"/>
        <v>23123701.386250004</v>
      </c>
      <c r="DG88" s="92">
        <f t="shared" si="148"/>
        <v>141002.16575000001</v>
      </c>
      <c r="DH88" s="92">
        <f t="shared" si="148"/>
        <v>2376987.0507500004</v>
      </c>
      <c r="DI88" s="92">
        <f t="shared" si="148"/>
        <v>3400614.8290000004</v>
      </c>
      <c r="DJ88" s="92">
        <f t="shared" si="148"/>
        <v>710241.20275000005</v>
      </c>
      <c r="DK88" s="92">
        <f t="shared" si="148"/>
        <v>635054.57649999997</v>
      </c>
      <c r="DL88" s="92">
        <f t="shared" si="148"/>
        <v>7634820.5142500009</v>
      </c>
      <c r="DM88" s="92">
        <f t="shared" si="148"/>
        <v>300310.64050000004</v>
      </c>
      <c r="DN88" s="92">
        <f t="shared" si="148"/>
        <v>2011296.7352500001</v>
      </c>
      <c r="DO88" s="92">
        <f t="shared" si="148"/>
        <v>4866645.0747500006</v>
      </c>
      <c r="DP88" s="92">
        <f t="shared" si="148"/>
        <v>190472.78650000005</v>
      </c>
      <c r="DQ88" s="92">
        <f t="shared" si="148"/>
        <v>731816.49550000008</v>
      </c>
      <c r="DR88" s="92">
        <f t="shared" si="148"/>
        <v>2303108.0180000002</v>
      </c>
      <c r="DS88" s="92">
        <f t="shared" si="148"/>
        <v>1044549.2742500001</v>
      </c>
      <c r="DT88" s="92">
        <f t="shared" si="148"/>
        <v>332564.61350000004</v>
      </c>
      <c r="DU88" s="92">
        <f t="shared" si="148"/>
        <v>464631.55700000003</v>
      </c>
      <c r="DV88" s="92">
        <f t="shared" si="148"/>
        <v>242558.59425000002</v>
      </c>
      <c r="DW88" s="92">
        <f t="shared" si="148"/>
        <v>358716.48350000003</v>
      </c>
      <c r="DX88" s="92">
        <f t="shared" si="148"/>
        <v>110927.51525000001</v>
      </c>
      <c r="DY88" s="92">
        <f t="shared" si="148"/>
        <v>166936.1035</v>
      </c>
      <c r="DZ88" s="92">
        <f t="shared" si="148"/>
        <v>550714.79575000005</v>
      </c>
      <c r="EA88" s="92">
        <f t="shared" si="148"/>
        <v>478361.28875000007</v>
      </c>
      <c r="EB88" s="92">
        <f t="shared" ref="EB88:FX88" si="149">EB86*EB87</f>
        <v>782812.64200000011</v>
      </c>
      <c r="EC88" s="92">
        <f t="shared" si="149"/>
        <v>207035.63750000001</v>
      </c>
      <c r="ED88" s="92">
        <f t="shared" si="149"/>
        <v>224252.28525000004</v>
      </c>
      <c r="EE88" s="92">
        <f t="shared" si="149"/>
        <v>296605.79225</v>
      </c>
      <c r="EF88" s="92">
        <f t="shared" si="149"/>
        <v>2273033.3675000002</v>
      </c>
      <c r="EG88" s="92">
        <f t="shared" si="149"/>
        <v>337141.19075000001</v>
      </c>
      <c r="EH88" s="92">
        <f t="shared" si="149"/>
        <v>296605.79225</v>
      </c>
      <c r="EI88" s="92">
        <f t="shared" si="149"/>
        <v>25183814.945500001</v>
      </c>
      <c r="EJ88" s="92">
        <f t="shared" si="149"/>
        <v>12228614.412</v>
      </c>
      <c r="EK88" s="92">
        <f t="shared" si="149"/>
        <v>591468.12650000001</v>
      </c>
      <c r="EL88" s="92">
        <f t="shared" si="149"/>
        <v>543305.09925000009</v>
      </c>
      <c r="EM88" s="92">
        <f t="shared" si="149"/>
        <v>455042.53800000006</v>
      </c>
      <c r="EN88" s="92">
        <f t="shared" si="149"/>
        <v>1509616.6957500002</v>
      </c>
      <c r="EO88" s="92">
        <f t="shared" si="149"/>
        <v>319488.67850000004</v>
      </c>
      <c r="EP88" s="92">
        <f t="shared" si="149"/>
        <v>252147.61325000002</v>
      </c>
      <c r="EQ88" s="92">
        <f t="shared" si="149"/>
        <v>1158309.9087500002</v>
      </c>
      <c r="ER88" s="92">
        <f t="shared" si="149"/>
        <v>173474.071</v>
      </c>
      <c r="ES88" s="92">
        <f t="shared" si="149"/>
        <v>298567.18250000005</v>
      </c>
      <c r="ET88" s="92">
        <f t="shared" si="149"/>
        <v>295298.19875000004</v>
      </c>
      <c r="EU88" s="92">
        <f t="shared" si="149"/>
        <v>1146977.43175</v>
      </c>
      <c r="EV88" s="92">
        <f t="shared" si="149"/>
        <v>102210.22525</v>
      </c>
      <c r="EW88" s="92">
        <f t="shared" si="149"/>
        <v>424096.15850000002</v>
      </c>
      <c r="EX88" s="92">
        <f t="shared" si="149"/>
        <v>181319.63200000001</v>
      </c>
      <c r="EY88" s="92">
        <f t="shared" si="149"/>
        <v>1212575.0390000001</v>
      </c>
      <c r="EZ88" s="92">
        <f t="shared" si="149"/>
        <v>147758.0655</v>
      </c>
      <c r="FA88" s="92">
        <f t="shared" si="149"/>
        <v>3209488.2457500002</v>
      </c>
      <c r="FB88" s="92">
        <f t="shared" si="149"/>
        <v>456568.06375000003</v>
      </c>
      <c r="FC88" s="92">
        <f t="shared" si="149"/>
        <v>1392151.213</v>
      </c>
      <c r="FD88" s="92">
        <f t="shared" si="149"/>
        <v>528485.70625000005</v>
      </c>
      <c r="FE88" s="92">
        <f t="shared" si="149"/>
        <v>101992.29300000001</v>
      </c>
      <c r="FF88" s="92">
        <f t="shared" si="149"/>
        <v>255416.59700000004</v>
      </c>
      <c r="FG88" s="92">
        <f t="shared" si="149"/>
        <v>138386.97875000001</v>
      </c>
      <c r="FH88" s="92">
        <f t="shared" si="149"/>
        <v>83032.187250000017</v>
      </c>
      <c r="FI88" s="92">
        <f t="shared" si="149"/>
        <v>1992990.4262500003</v>
      </c>
      <c r="FJ88" s="92">
        <f t="shared" si="149"/>
        <v>1673283.8155</v>
      </c>
      <c r="FK88" s="92">
        <f t="shared" si="149"/>
        <v>3211231.7037500003</v>
      </c>
      <c r="FL88" s="92">
        <f t="shared" si="149"/>
        <v>4237692.6012500003</v>
      </c>
      <c r="FM88" s="92">
        <f t="shared" si="149"/>
        <v>3057371.5352500007</v>
      </c>
      <c r="FN88" s="92">
        <f t="shared" si="149"/>
        <v>36249324.93925</v>
      </c>
      <c r="FO88" s="92">
        <f t="shared" si="149"/>
        <v>1280134.0365000002</v>
      </c>
      <c r="FP88" s="92">
        <f t="shared" si="149"/>
        <v>2855784.2040000004</v>
      </c>
      <c r="FQ88" s="92">
        <f t="shared" si="149"/>
        <v>1035178.1875000001</v>
      </c>
      <c r="FR88" s="92">
        <f t="shared" si="149"/>
        <v>144271.14950000003</v>
      </c>
      <c r="FS88" s="92">
        <f t="shared" si="149"/>
        <v>97851.580250000014</v>
      </c>
      <c r="FT88" s="92">
        <f t="shared" si="149"/>
        <v>89570.154750000016</v>
      </c>
      <c r="FU88" s="92">
        <f t="shared" si="149"/>
        <v>1210395.7165000001</v>
      </c>
      <c r="FV88" s="92">
        <f t="shared" si="149"/>
        <v>1067868.0250000001</v>
      </c>
      <c r="FW88" s="92">
        <f t="shared" si="149"/>
        <v>179576.17400000003</v>
      </c>
      <c r="FX88" s="92">
        <f t="shared" si="149"/>
        <v>55790.65600000001</v>
      </c>
      <c r="FY88" s="14"/>
      <c r="FZ88" s="2">
        <f>SUM(C88:FX88)</f>
        <v>852587792.55025029</v>
      </c>
      <c r="GA88" s="68">
        <v>852587792.54999995</v>
      </c>
      <c r="GB88" s="14">
        <f>FZ88-GA88</f>
        <v>2.5033950805664063E-4</v>
      </c>
      <c r="GC88" s="14"/>
      <c r="GD88" s="14"/>
      <c r="GE88" s="14"/>
      <c r="GF88" s="14"/>
      <c r="GG88" s="2"/>
      <c r="GH88" s="12"/>
      <c r="GI88" s="12"/>
      <c r="GJ88" s="12"/>
      <c r="GK88" s="12"/>
      <c r="GL88" s="12"/>
      <c r="GM88" s="12"/>
      <c r="GN88" s="17"/>
      <c r="GO88" s="17"/>
    </row>
    <row r="89" spans="1:197" x14ac:dyDescent="0.35">
      <c r="A89" s="3"/>
      <c r="B89" s="3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4"/>
      <c r="FZ89" s="14"/>
      <c r="GA89" s="2"/>
      <c r="GB89" s="14"/>
      <c r="GC89" s="14"/>
      <c r="GD89" s="14"/>
      <c r="GE89" s="14"/>
      <c r="GF89" s="14"/>
      <c r="GG89" s="2"/>
      <c r="GH89" s="12"/>
      <c r="GI89" s="12"/>
      <c r="GJ89" s="12"/>
      <c r="GK89" s="12"/>
      <c r="GL89" s="12"/>
      <c r="GM89" s="12"/>
      <c r="GN89" s="17"/>
      <c r="GO89" s="17"/>
    </row>
    <row r="90" spans="1:197" x14ac:dyDescent="0.35">
      <c r="A90" s="3"/>
      <c r="B90" s="35" t="s">
        <v>687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2"/>
      <c r="FZ90" s="5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</row>
    <row r="91" spans="1:197" x14ac:dyDescent="0.35">
      <c r="A91" s="3" t="s">
        <v>499</v>
      </c>
      <c r="B91" s="2" t="s">
        <v>688</v>
      </c>
      <c r="C91" s="11">
        <f t="shared" ref="C91:AH91" si="150">C25</f>
        <v>1242</v>
      </c>
      <c r="D91" s="11">
        <f t="shared" si="150"/>
        <v>3941</v>
      </c>
      <c r="E91" s="11">
        <f t="shared" si="150"/>
        <v>1460</v>
      </c>
      <c r="F91" s="11">
        <f t="shared" si="150"/>
        <v>2255</v>
      </c>
      <c r="G91" s="11">
        <f t="shared" si="150"/>
        <v>98</v>
      </c>
      <c r="H91" s="11">
        <f t="shared" si="150"/>
        <v>62</v>
      </c>
      <c r="I91" s="11">
        <f t="shared" si="150"/>
        <v>1471</v>
      </c>
      <c r="J91" s="11">
        <f t="shared" si="150"/>
        <v>186</v>
      </c>
      <c r="K91" s="11">
        <f t="shared" si="150"/>
        <v>0</v>
      </c>
      <c r="L91" s="11">
        <f t="shared" si="150"/>
        <v>126</v>
      </c>
      <c r="M91" s="11">
        <f t="shared" si="150"/>
        <v>159</v>
      </c>
      <c r="N91" s="11">
        <f t="shared" si="150"/>
        <v>4459</v>
      </c>
      <c r="O91" s="11">
        <f t="shared" si="150"/>
        <v>366</v>
      </c>
      <c r="P91" s="11">
        <f t="shared" si="150"/>
        <v>17</v>
      </c>
      <c r="Q91" s="11">
        <f t="shared" si="150"/>
        <v>10422</v>
      </c>
      <c r="R91" s="11">
        <f t="shared" si="150"/>
        <v>64</v>
      </c>
      <c r="S91" s="11">
        <f t="shared" si="150"/>
        <v>54</v>
      </c>
      <c r="T91" s="11">
        <f t="shared" si="150"/>
        <v>1</v>
      </c>
      <c r="U91" s="11">
        <f t="shared" si="150"/>
        <v>0</v>
      </c>
      <c r="V91" s="11">
        <f t="shared" si="150"/>
        <v>0</v>
      </c>
      <c r="W91" s="11">
        <f t="shared" si="150"/>
        <v>0</v>
      </c>
      <c r="X91" s="11">
        <f t="shared" si="150"/>
        <v>0</v>
      </c>
      <c r="Y91" s="11">
        <f t="shared" si="150"/>
        <v>3</v>
      </c>
      <c r="Z91" s="11">
        <f t="shared" si="150"/>
        <v>5</v>
      </c>
      <c r="AA91" s="11">
        <f t="shared" si="150"/>
        <v>1993</v>
      </c>
      <c r="AB91" s="11">
        <f t="shared" si="150"/>
        <v>1343</v>
      </c>
      <c r="AC91" s="11">
        <f t="shared" si="150"/>
        <v>22</v>
      </c>
      <c r="AD91" s="11">
        <f t="shared" si="150"/>
        <v>27</v>
      </c>
      <c r="AE91" s="11">
        <f t="shared" si="150"/>
        <v>3</v>
      </c>
      <c r="AF91" s="11">
        <f t="shared" si="150"/>
        <v>5</v>
      </c>
      <c r="AG91" s="11">
        <f t="shared" si="150"/>
        <v>13</v>
      </c>
      <c r="AH91" s="11">
        <f t="shared" si="150"/>
        <v>0</v>
      </c>
      <c r="AI91" s="11">
        <f t="shared" ref="AI91:BN91" si="151">AI25</f>
        <v>2</v>
      </c>
      <c r="AJ91" s="11">
        <f t="shared" si="151"/>
        <v>2</v>
      </c>
      <c r="AK91" s="11">
        <f t="shared" si="151"/>
        <v>1</v>
      </c>
      <c r="AL91" s="11">
        <f t="shared" si="151"/>
        <v>11</v>
      </c>
      <c r="AM91" s="11">
        <f t="shared" si="151"/>
        <v>0</v>
      </c>
      <c r="AN91" s="11">
        <f t="shared" si="151"/>
        <v>0</v>
      </c>
      <c r="AO91" s="11">
        <f t="shared" si="151"/>
        <v>113</v>
      </c>
      <c r="AP91" s="11">
        <f t="shared" si="151"/>
        <v>13775</v>
      </c>
      <c r="AQ91" s="11">
        <f t="shared" si="151"/>
        <v>0</v>
      </c>
      <c r="AR91" s="11">
        <f t="shared" si="151"/>
        <v>1709</v>
      </c>
      <c r="AS91" s="11">
        <f t="shared" si="151"/>
        <v>1120</v>
      </c>
      <c r="AT91" s="11">
        <f t="shared" si="151"/>
        <v>30</v>
      </c>
      <c r="AU91" s="11">
        <f t="shared" si="151"/>
        <v>4</v>
      </c>
      <c r="AV91" s="11">
        <f t="shared" si="151"/>
        <v>2</v>
      </c>
      <c r="AW91" s="11">
        <f t="shared" si="151"/>
        <v>1</v>
      </c>
      <c r="AX91" s="11">
        <f t="shared" si="151"/>
        <v>7</v>
      </c>
      <c r="AY91" s="11">
        <f t="shared" si="151"/>
        <v>5</v>
      </c>
      <c r="AZ91" s="11">
        <f t="shared" si="151"/>
        <v>939</v>
      </c>
      <c r="BA91" s="11">
        <f t="shared" si="151"/>
        <v>175</v>
      </c>
      <c r="BB91" s="11">
        <f t="shared" si="151"/>
        <v>196</v>
      </c>
      <c r="BC91" s="11">
        <f t="shared" si="151"/>
        <v>1366</v>
      </c>
      <c r="BD91" s="11">
        <f t="shared" si="151"/>
        <v>59</v>
      </c>
      <c r="BE91" s="11">
        <f t="shared" si="151"/>
        <v>4</v>
      </c>
      <c r="BF91" s="11">
        <f t="shared" si="151"/>
        <v>410</v>
      </c>
      <c r="BG91" s="11">
        <f t="shared" si="151"/>
        <v>61</v>
      </c>
      <c r="BH91" s="11">
        <f t="shared" si="151"/>
        <v>9</v>
      </c>
      <c r="BI91" s="11">
        <f t="shared" si="151"/>
        <v>18</v>
      </c>
      <c r="BJ91" s="11">
        <f t="shared" si="151"/>
        <v>63</v>
      </c>
      <c r="BK91" s="11">
        <f t="shared" si="151"/>
        <v>555</v>
      </c>
      <c r="BL91" s="11">
        <f t="shared" si="151"/>
        <v>2</v>
      </c>
      <c r="BM91" s="11">
        <f t="shared" si="151"/>
        <v>13</v>
      </c>
      <c r="BN91" s="11">
        <f t="shared" si="151"/>
        <v>13</v>
      </c>
      <c r="BO91" s="11">
        <f t="shared" ref="BO91:CT91" si="152">BO25</f>
        <v>9</v>
      </c>
      <c r="BP91" s="11">
        <f t="shared" si="152"/>
        <v>1</v>
      </c>
      <c r="BQ91" s="11">
        <f t="shared" si="152"/>
        <v>1170</v>
      </c>
      <c r="BR91" s="11">
        <f t="shared" si="152"/>
        <v>698</v>
      </c>
      <c r="BS91" s="11">
        <f t="shared" si="152"/>
        <v>178</v>
      </c>
      <c r="BT91" s="11">
        <f t="shared" si="152"/>
        <v>2</v>
      </c>
      <c r="BU91" s="11">
        <f t="shared" si="152"/>
        <v>42</v>
      </c>
      <c r="BV91" s="11">
        <f t="shared" si="152"/>
        <v>76</v>
      </c>
      <c r="BW91" s="11">
        <f t="shared" si="152"/>
        <v>146</v>
      </c>
      <c r="BX91" s="11">
        <f t="shared" si="152"/>
        <v>0</v>
      </c>
      <c r="BY91" s="11">
        <f t="shared" si="152"/>
        <v>0</v>
      </c>
      <c r="BZ91" s="11">
        <f t="shared" si="152"/>
        <v>0</v>
      </c>
      <c r="CA91" s="11">
        <f t="shared" si="152"/>
        <v>3</v>
      </c>
      <c r="CB91" s="11">
        <f t="shared" si="152"/>
        <v>2562</v>
      </c>
      <c r="CC91" s="11">
        <f t="shared" si="152"/>
        <v>0</v>
      </c>
      <c r="CD91" s="11">
        <f t="shared" si="152"/>
        <v>1</v>
      </c>
      <c r="CE91" s="11">
        <f t="shared" si="152"/>
        <v>1</v>
      </c>
      <c r="CF91" s="11">
        <f t="shared" si="152"/>
        <v>0</v>
      </c>
      <c r="CG91" s="11">
        <f t="shared" si="152"/>
        <v>16</v>
      </c>
      <c r="CH91" s="11">
        <f t="shared" si="152"/>
        <v>9</v>
      </c>
      <c r="CI91" s="11">
        <f t="shared" si="152"/>
        <v>77</v>
      </c>
      <c r="CJ91" s="11">
        <f t="shared" si="152"/>
        <v>162</v>
      </c>
      <c r="CK91" s="11">
        <f t="shared" si="152"/>
        <v>147</v>
      </c>
      <c r="CL91" s="11">
        <f t="shared" si="152"/>
        <v>25</v>
      </c>
      <c r="CM91" s="11">
        <f t="shared" si="152"/>
        <v>8</v>
      </c>
      <c r="CN91" s="11">
        <f t="shared" si="152"/>
        <v>1172</v>
      </c>
      <c r="CO91" s="11">
        <f t="shared" si="152"/>
        <v>377</v>
      </c>
      <c r="CP91" s="11">
        <f t="shared" si="152"/>
        <v>142</v>
      </c>
      <c r="CQ91" s="11">
        <f t="shared" si="152"/>
        <v>2</v>
      </c>
      <c r="CR91" s="11">
        <f t="shared" si="152"/>
        <v>0</v>
      </c>
      <c r="CS91" s="11">
        <f t="shared" si="152"/>
        <v>3</v>
      </c>
      <c r="CT91" s="11">
        <f t="shared" si="152"/>
        <v>1</v>
      </c>
      <c r="CU91" s="11">
        <f t="shared" ref="CU91:DZ91" si="153">CU25</f>
        <v>3</v>
      </c>
      <c r="CV91" s="11">
        <f t="shared" si="153"/>
        <v>0</v>
      </c>
      <c r="CW91" s="11">
        <f t="shared" si="153"/>
        <v>0</v>
      </c>
      <c r="CX91" s="11">
        <f t="shared" si="153"/>
        <v>19</v>
      </c>
      <c r="CY91" s="11">
        <f t="shared" si="153"/>
        <v>0</v>
      </c>
      <c r="CZ91" s="11">
        <f t="shared" si="153"/>
        <v>31</v>
      </c>
      <c r="DA91" s="11">
        <f t="shared" si="153"/>
        <v>0</v>
      </c>
      <c r="DB91" s="11">
        <f t="shared" si="153"/>
        <v>6</v>
      </c>
      <c r="DC91" s="11">
        <f t="shared" si="153"/>
        <v>0</v>
      </c>
      <c r="DD91" s="11">
        <f t="shared" si="153"/>
        <v>4</v>
      </c>
      <c r="DE91" s="11">
        <f t="shared" si="153"/>
        <v>1</v>
      </c>
      <c r="DF91" s="11">
        <f t="shared" si="153"/>
        <v>558</v>
      </c>
      <c r="DG91" s="11">
        <f t="shared" si="153"/>
        <v>0</v>
      </c>
      <c r="DH91" s="11">
        <f t="shared" si="153"/>
        <v>109</v>
      </c>
      <c r="DI91" s="11">
        <f t="shared" si="153"/>
        <v>55</v>
      </c>
      <c r="DJ91" s="11">
        <f t="shared" si="153"/>
        <v>9</v>
      </c>
      <c r="DK91" s="11">
        <f t="shared" si="153"/>
        <v>20</v>
      </c>
      <c r="DL91" s="11">
        <f t="shared" si="153"/>
        <v>298</v>
      </c>
      <c r="DM91" s="11">
        <f t="shared" si="153"/>
        <v>0</v>
      </c>
      <c r="DN91" s="11">
        <f t="shared" si="153"/>
        <v>66</v>
      </c>
      <c r="DO91" s="11">
        <f t="shared" si="153"/>
        <v>494</v>
      </c>
      <c r="DP91" s="11">
        <f t="shared" si="153"/>
        <v>0</v>
      </c>
      <c r="DQ91" s="11">
        <f t="shared" si="153"/>
        <v>57</v>
      </c>
      <c r="DR91" s="11">
        <f t="shared" si="153"/>
        <v>25</v>
      </c>
      <c r="DS91" s="11">
        <f t="shared" si="153"/>
        <v>28</v>
      </c>
      <c r="DT91" s="11">
        <f t="shared" si="153"/>
        <v>4</v>
      </c>
      <c r="DU91" s="11">
        <f t="shared" si="153"/>
        <v>0</v>
      </c>
      <c r="DV91" s="11">
        <f t="shared" si="153"/>
        <v>3</v>
      </c>
      <c r="DW91" s="11">
        <f t="shared" si="153"/>
        <v>0</v>
      </c>
      <c r="DX91" s="11">
        <f t="shared" si="153"/>
        <v>4</v>
      </c>
      <c r="DY91" s="11">
        <f t="shared" si="153"/>
        <v>3</v>
      </c>
      <c r="DZ91" s="11">
        <f t="shared" si="153"/>
        <v>1</v>
      </c>
      <c r="EA91" s="11">
        <f t="shared" ref="EA91:FF91" si="154">EA25</f>
        <v>28</v>
      </c>
      <c r="EB91" s="11">
        <f t="shared" si="154"/>
        <v>66</v>
      </c>
      <c r="EC91" s="11">
        <f t="shared" si="154"/>
        <v>2</v>
      </c>
      <c r="ED91" s="11">
        <f t="shared" si="154"/>
        <v>50</v>
      </c>
      <c r="EE91" s="11">
        <f t="shared" si="154"/>
        <v>11</v>
      </c>
      <c r="EF91" s="11">
        <f t="shared" si="154"/>
        <v>63</v>
      </c>
      <c r="EG91" s="11">
        <f t="shared" si="154"/>
        <v>44</v>
      </c>
      <c r="EH91" s="11">
        <f t="shared" si="154"/>
        <v>9</v>
      </c>
      <c r="EI91" s="11">
        <f t="shared" si="154"/>
        <v>372</v>
      </c>
      <c r="EJ91" s="11">
        <f t="shared" si="154"/>
        <v>211</v>
      </c>
      <c r="EK91" s="11">
        <f t="shared" si="154"/>
        <v>15</v>
      </c>
      <c r="EL91" s="11">
        <f t="shared" si="154"/>
        <v>1</v>
      </c>
      <c r="EM91" s="11">
        <f t="shared" si="154"/>
        <v>2</v>
      </c>
      <c r="EN91" s="11">
        <f t="shared" si="154"/>
        <v>11</v>
      </c>
      <c r="EO91" s="11">
        <f t="shared" si="154"/>
        <v>3</v>
      </c>
      <c r="EP91" s="11">
        <f t="shared" si="154"/>
        <v>15</v>
      </c>
      <c r="EQ91" s="11">
        <f t="shared" si="154"/>
        <v>157</v>
      </c>
      <c r="ER91" s="11">
        <f t="shared" si="154"/>
        <v>17</v>
      </c>
      <c r="ES91" s="11">
        <f t="shared" si="154"/>
        <v>3</v>
      </c>
      <c r="ET91" s="11">
        <f t="shared" si="154"/>
        <v>7</v>
      </c>
      <c r="EU91" s="11">
        <f t="shared" si="154"/>
        <v>92</v>
      </c>
      <c r="EV91" s="11">
        <f t="shared" si="154"/>
        <v>11</v>
      </c>
      <c r="EW91" s="11">
        <f t="shared" si="154"/>
        <v>48</v>
      </c>
      <c r="EX91" s="11">
        <f t="shared" si="154"/>
        <v>2</v>
      </c>
      <c r="EY91" s="11">
        <f t="shared" si="154"/>
        <v>12</v>
      </c>
      <c r="EZ91" s="11">
        <f t="shared" si="154"/>
        <v>0</v>
      </c>
      <c r="FA91" s="11">
        <f t="shared" si="154"/>
        <v>624</v>
      </c>
      <c r="FB91" s="11">
        <f t="shared" si="154"/>
        <v>0</v>
      </c>
      <c r="FC91" s="11">
        <f t="shared" si="154"/>
        <v>24</v>
      </c>
      <c r="FD91" s="11">
        <f t="shared" si="154"/>
        <v>4</v>
      </c>
      <c r="FE91" s="11">
        <f t="shared" si="154"/>
        <v>14</v>
      </c>
      <c r="FF91" s="11">
        <f t="shared" si="154"/>
        <v>0</v>
      </c>
      <c r="FG91" s="11">
        <f t="shared" ref="FG91:FX91" si="155">FG25</f>
        <v>5</v>
      </c>
      <c r="FH91" s="11">
        <f t="shared" si="155"/>
        <v>0</v>
      </c>
      <c r="FI91" s="11">
        <f t="shared" si="155"/>
        <v>145</v>
      </c>
      <c r="FJ91" s="11">
        <f t="shared" si="155"/>
        <v>67</v>
      </c>
      <c r="FK91" s="11">
        <f t="shared" si="155"/>
        <v>229</v>
      </c>
      <c r="FL91" s="11">
        <f t="shared" si="155"/>
        <v>152</v>
      </c>
      <c r="FM91" s="11">
        <f t="shared" si="155"/>
        <v>83</v>
      </c>
      <c r="FN91" s="11">
        <f t="shared" si="155"/>
        <v>2952</v>
      </c>
      <c r="FO91" s="11">
        <f t="shared" si="155"/>
        <v>43</v>
      </c>
      <c r="FP91" s="11">
        <f t="shared" si="155"/>
        <v>287</v>
      </c>
      <c r="FQ91" s="11">
        <f t="shared" si="155"/>
        <v>56</v>
      </c>
      <c r="FR91" s="11">
        <f t="shared" si="155"/>
        <v>0</v>
      </c>
      <c r="FS91" s="11">
        <f t="shared" si="155"/>
        <v>0</v>
      </c>
      <c r="FT91" s="11">
        <f t="shared" si="155"/>
        <v>0</v>
      </c>
      <c r="FU91" s="11">
        <f t="shared" si="155"/>
        <v>130</v>
      </c>
      <c r="FV91" s="11">
        <f t="shared" si="155"/>
        <v>92</v>
      </c>
      <c r="FW91" s="11">
        <f t="shared" si="155"/>
        <v>8</v>
      </c>
      <c r="FX91" s="11">
        <f t="shared" si="155"/>
        <v>1</v>
      </c>
      <c r="FY91" s="2"/>
      <c r="FZ91" s="5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</row>
    <row r="92" spans="1:197" x14ac:dyDescent="0.35">
      <c r="A92" s="3" t="s">
        <v>500</v>
      </c>
      <c r="B92" s="2" t="s">
        <v>748</v>
      </c>
      <c r="C92" s="52">
        <f>C76*0.25</f>
        <v>2179.3225000000002</v>
      </c>
      <c r="D92" s="52">
        <f t="shared" ref="D92:BO92" si="156">D76*0.25</f>
        <v>2179.3225000000002</v>
      </c>
      <c r="E92" s="52">
        <f t="shared" si="156"/>
        <v>2179.3225000000002</v>
      </c>
      <c r="F92" s="52">
        <f t="shared" si="156"/>
        <v>2179.3225000000002</v>
      </c>
      <c r="G92" s="52">
        <f t="shared" si="156"/>
        <v>2179.3225000000002</v>
      </c>
      <c r="H92" s="52">
        <f t="shared" si="156"/>
        <v>2179.3225000000002</v>
      </c>
      <c r="I92" s="52">
        <f t="shared" si="156"/>
        <v>2179.3225000000002</v>
      </c>
      <c r="J92" s="52">
        <f t="shared" si="156"/>
        <v>2179.3225000000002</v>
      </c>
      <c r="K92" s="52">
        <f t="shared" si="156"/>
        <v>2179.3225000000002</v>
      </c>
      <c r="L92" s="52">
        <f t="shared" si="156"/>
        <v>2179.3225000000002</v>
      </c>
      <c r="M92" s="52">
        <f t="shared" si="156"/>
        <v>2179.3225000000002</v>
      </c>
      <c r="N92" s="52">
        <f t="shared" si="156"/>
        <v>2179.3225000000002</v>
      </c>
      <c r="O92" s="52">
        <f t="shared" si="156"/>
        <v>2179.3225000000002</v>
      </c>
      <c r="P92" s="52">
        <f t="shared" si="156"/>
        <v>2179.3225000000002</v>
      </c>
      <c r="Q92" s="52">
        <f t="shared" si="156"/>
        <v>2179.3225000000002</v>
      </c>
      <c r="R92" s="52">
        <f t="shared" si="156"/>
        <v>2179.3225000000002</v>
      </c>
      <c r="S92" s="52">
        <f t="shared" si="156"/>
        <v>2179.3225000000002</v>
      </c>
      <c r="T92" s="52">
        <f t="shared" si="156"/>
        <v>2179.3225000000002</v>
      </c>
      <c r="U92" s="52">
        <f t="shared" si="156"/>
        <v>2179.3225000000002</v>
      </c>
      <c r="V92" s="52">
        <f t="shared" si="156"/>
        <v>2179.3225000000002</v>
      </c>
      <c r="W92" s="52">
        <f t="shared" si="156"/>
        <v>2179.3225000000002</v>
      </c>
      <c r="X92" s="52">
        <f t="shared" si="156"/>
        <v>2179.3225000000002</v>
      </c>
      <c r="Y92" s="52">
        <f t="shared" si="156"/>
        <v>2179.3225000000002</v>
      </c>
      <c r="Z92" s="52">
        <f t="shared" si="156"/>
        <v>2179.3225000000002</v>
      </c>
      <c r="AA92" s="52">
        <f t="shared" si="156"/>
        <v>2179.3225000000002</v>
      </c>
      <c r="AB92" s="52">
        <f t="shared" si="156"/>
        <v>2179.3225000000002</v>
      </c>
      <c r="AC92" s="52">
        <f t="shared" si="156"/>
        <v>2179.3225000000002</v>
      </c>
      <c r="AD92" s="52">
        <f t="shared" si="156"/>
        <v>2179.3225000000002</v>
      </c>
      <c r="AE92" s="52">
        <f t="shared" si="156"/>
        <v>2179.3225000000002</v>
      </c>
      <c r="AF92" s="52">
        <f t="shared" si="156"/>
        <v>2179.3225000000002</v>
      </c>
      <c r="AG92" s="52">
        <f t="shared" si="156"/>
        <v>2179.3225000000002</v>
      </c>
      <c r="AH92" s="52">
        <f t="shared" si="156"/>
        <v>2179.3225000000002</v>
      </c>
      <c r="AI92" s="52">
        <f t="shared" si="156"/>
        <v>2179.3225000000002</v>
      </c>
      <c r="AJ92" s="52">
        <f t="shared" si="156"/>
        <v>2179.3225000000002</v>
      </c>
      <c r="AK92" s="52">
        <f t="shared" si="156"/>
        <v>2179.3225000000002</v>
      </c>
      <c r="AL92" s="52">
        <f t="shared" si="156"/>
        <v>2179.3225000000002</v>
      </c>
      <c r="AM92" s="52">
        <f t="shared" si="156"/>
        <v>2179.3225000000002</v>
      </c>
      <c r="AN92" s="52">
        <f t="shared" si="156"/>
        <v>2179.3225000000002</v>
      </c>
      <c r="AO92" s="52">
        <f t="shared" si="156"/>
        <v>2179.3225000000002</v>
      </c>
      <c r="AP92" s="52">
        <f t="shared" si="156"/>
        <v>2179.3225000000002</v>
      </c>
      <c r="AQ92" s="52">
        <f t="shared" si="156"/>
        <v>2179.3225000000002</v>
      </c>
      <c r="AR92" s="52">
        <f t="shared" si="156"/>
        <v>2179.3225000000002</v>
      </c>
      <c r="AS92" s="52">
        <f t="shared" si="156"/>
        <v>2179.3225000000002</v>
      </c>
      <c r="AT92" s="52">
        <f t="shared" si="156"/>
        <v>2179.3225000000002</v>
      </c>
      <c r="AU92" s="52">
        <f t="shared" si="156"/>
        <v>2179.3225000000002</v>
      </c>
      <c r="AV92" s="52">
        <f t="shared" si="156"/>
        <v>2179.3225000000002</v>
      </c>
      <c r="AW92" s="52">
        <f t="shared" si="156"/>
        <v>2179.3225000000002</v>
      </c>
      <c r="AX92" s="52">
        <f t="shared" si="156"/>
        <v>2179.3225000000002</v>
      </c>
      <c r="AY92" s="52">
        <f t="shared" si="156"/>
        <v>2179.3225000000002</v>
      </c>
      <c r="AZ92" s="52">
        <f t="shared" si="156"/>
        <v>2179.3225000000002</v>
      </c>
      <c r="BA92" s="52">
        <f t="shared" si="156"/>
        <v>2179.3225000000002</v>
      </c>
      <c r="BB92" s="52">
        <f t="shared" si="156"/>
        <v>2179.3225000000002</v>
      </c>
      <c r="BC92" s="52">
        <f t="shared" si="156"/>
        <v>2179.3225000000002</v>
      </c>
      <c r="BD92" s="52">
        <f t="shared" si="156"/>
        <v>2179.3225000000002</v>
      </c>
      <c r="BE92" s="52">
        <f t="shared" si="156"/>
        <v>2179.3225000000002</v>
      </c>
      <c r="BF92" s="52">
        <f t="shared" si="156"/>
        <v>2179.3225000000002</v>
      </c>
      <c r="BG92" s="52">
        <f t="shared" si="156"/>
        <v>2179.3225000000002</v>
      </c>
      <c r="BH92" s="52">
        <f t="shared" si="156"/>
        <v>2179.3225000000002</v>
      </c>
      <c r="BI92" s="52">
        <f t="shared" si="156"/>
        <v>2179.3225000000002</v>
      </c>
      <c r="BJ92" s="52">
        <f t="shared" si="156"/>
        <v>2179.3225000000002</v>
      </c>
      <c r="BK92" s="52">
        <f t="shared" si="156"/>
        <v>2179.3225000000002</v>
      </c>
      <c r="BL92" s="52">
        <f t="shared" si="156"/>
        <v>2179.3225000000002</v>
      </c>
      <c r="BM92" s="52">
        <f t="shared" si="156"/>
        <v>2179.3225000000002</v>
      </c>
      <c r="BN92" s="52">
        <f t="shared" si="156"/>
        <v>2179.3225000000002</v>
      </c>
      <c r="BO92" s="52">
        <f t="shared" si="156"/>
        <v>2179.3225000000002</v>
      </c>
      <c r="BP92" s="52">
        <f t="shared" ref="BP92:EA92" si="157">BP76*0.25</f>
        <v>2179.3225000000002</v>
      </c>
      <c r="BQ92" s="52">
        <f t="shared" si="157"/>
        <v>2179.3225000000002</v>
      </c>
      <c r="BR92" s="52">
        <f t="shared" si="157"/>
        <v>2179.3225000000002</v>
      </c>
      <c r="BS92" s="52">
        <f t="shared" si="157"/>
        <v>2179.3225000000002</v>
      </c>
      <c r="BT92" s="52">
        <f t="shared" si="157"/>
        <v>2179.3225000000002</v>
      </c>
      <c r="BU92" s="52">
        <f t="shared" si="157"/>
        <v>2179.3225000000002</v>
      </c>
      <c r="BV92" s="52">
        <f t="shared" si="157"/>
        <v>2179.3225000000002</v>
      </c>
      <c r="BW92" s="52">
        <f t="shared" si="157"/>
        <v>2179.3225000000002</v>
      </c>
      <c r="BX92" s="52">
        <f t="shared" si="157"/>
        <v>2179.3225000000002</v>
      </c>
      <c r="BY92" s="52">
        <f t="shared" si="157"/>
        <v>2179.3225000000002</v>
      </c>
      <c r="BZ92" s="52">
        <f t="shared" si="157"/>
        <v>2179.3225000000002</v>
      </c>
      <c r="CA92" s="52">
        <f t="shared" si="157"/>
        <v>2179.3225000000002</v>
      </c>
      <c r="CB92" s="52">
        <f t="shared" si="157"/>
        <v>2179.3225000000002</v>
      </c>
      <c r="CC92" s="52">
        <f t="shared" si="157"/>
        <v>2179.3225000000002</v>
      </c>
      <c r="CD92" s="52">
        <f t="shared" si="157"/>
        <v>2179.3225000000002</v>
      </c>
      <c r="CE92" s="52">
        <f t="shared" si="157"/>
        <v>2179.3225000000002</v>
      </c>
      <c r="CF92" s="52">
        <f t="shared" si="157"/>
        <v>2179.3225000000002</v>
      </c>
      <c r="CG92" s="52">
        <f t="shared" si="157"/>
        <v>2179.3225000000002</v>
      </c>
      <c r="CH92" s="52">
        <f t="shared" si="157"/>
        <v>2179.3225000000002</v>
      </c>
      <c r="CI92" s="52">
        <f t="shared" si="157"/>
        <v>2179.3225000000002</v>
      </c>
      <c r="CJ92" s="52">
        <f t="shared" si="157"/>
        <v>2179.3225000000002</v>
      </c>
      <c r="CK92" s="52">
        <f t="shared" si="157"/>
        <v>2179.3225000000002</v>
      </c>
      <c r="CL92" s="52">
        <f t="shared" si="157"/>
        <v>2179.3225000000002</v>
      </c>
      <c r="CM92" s="52">
        <f t="shared" si="157"/>
        <v>2179.3225000000002</v>
      </c>
      <c r="CN92" s="52">
        <f t="shared" si="157"/>
        <v>2179.3225000000002</v>
      </c>
      <c r="CO92" s="52">
        <f t="shared" si="157"/>
        <v>2179.3225000000002</v>
      </c>
      <c r="CP92" s="52">
        <f t="shared" si="157"/>
        <v>2179.3225000000002</v>
      </c>
      <c r="CQ92" s="52">
        <f t="shared" si="157"/>
        <v>2179.3225000000002</v>
      </c>
      <c r="CR92" s="52">
        <f t="shared" si="157"/>
        <v>2179.3225000000002</v>
      </c>
      <c r="CS92" s="52">
        <f t="shared" si="157"/>
        <v>2179.3225000000002</v>
      </c>
      <c r="CT92" s="52">
        <f t="shared" si="157"/>
        <v>2179.3225000000002</v>
      </c>
      <c r="CU92" s="52">
        <f t="shared" si="157"/>
        <v>2179.3225000000002</v>
      </c>
      <c r="CV92" s="52">
        <f t="shared" si="157"/>
        <v>2179.3225000000002</v>
      </c>
      <c r="CW92" s="52">
        <f t="shared" si="157"/>
        <v>2179.3225000000002</v>
      </c>
      <c r="CX92" s="52">
        <f t="shared" si="157"/>
        <v>2179.3225000000002</v>
      </c>
      <c r="CY92" s="52">
        <f t="shared" si="157"/>
        <v>2179.3225000000002</v>
      </c>
      <c r="CZ92" s="52">
        <f t="shared" si="157"/>
        <v>2179.3225000000002</v>
      </c>
      <c r="DA92" s="52">
        <f t="shared" si="157"/>
        <v>2179.3225000000002</v>
      </c>
      <c r="DB92" s="52">
        <f t="shared" si="157"/>
        <v>2179.3225000000002</v>
      </c>
      <c r="DC92" s="52">
        <f t="shared" si="157"/>
        <v>2179.3225000000002</v>
      </c>
      <c r="DD92" s="52">
        <f t="shared" si="157"/>
        <v>2179.3225000000002</v>
      </c>
      <c r="DE92" s="52">
        <f t="shared" si="157"/>
        <v>2179.3225000000002</v>
      </c>
      <c r="DF92" s="52">
        <f t="shared" si="157"/>
        <v>2179.3225000000002</v>
      </c>
      <c r="DG92" s="52">
        <f t="shared" si="157"/>
        <v>2179.3225000000002</v>
      </c>
      <c r="DH92" s="52">
        <f t="shared" si="157"/>
        <v>2179.3225000000002</v>
      </c>
      <c r="DI92" s="52">
        <f t="shared" si="157"/>
        <v>2179.3225000000002</v>
      </c>
      <c r="DJ92" s="52">
        <f t="shared" si="157"/>
        <v>2179.3225000000002</v>
      </c>
      <c r="DK92" s="52">
        <f t="shared" si="157"/>
        <v>2179.3225000000002</v>
      </c>
      <c r="DL92" s="52">
        <f t="shared" si="157"/>
        <v>2179.3225000000002</v>
      </c>
      <c r="DM92" s="52">
        <f t="shared" si="157"/>
        <v>2179.3225000000002</v>
      </c>
      <c r="DN92" s="52">
        <f t="shared" si="157"/>
        <v>2179.3225000000002</v>
      </c>
      <c r="DO92" s="52">
        <f t="shared" si="157"/>
        <v>2179.3225000000002</v>
      </c>
      <c r="DP92" s="52">
        <f t="shared" si="157"/>
        <v>2179.3225000000002</v>
      </c>
      <c r="DQ92" s="52">
        <f t="shared" si="157"/>
        <v>2179.3225000000002</v>
      </c>
      <c r="DR92" s="52">
        <f t="shared" si="157"/>
        <v>2179.3225000000002</v>
      </c>
      <c r="DS92" s="52">
        <f t="shared" si="157"/>
        <v>2179.3225000000002</v>
      </c>
      <c r="DT92" s="52">
        <f t="shared" si="157"/>
        <v>2179.3225000000002</v>
      </c>
      <c r="DU92" s="52">
        <f t="shared" si="157"/>
        <v>2179.3225000000002</v>
      </c>
      <c r="DV92" s="52">
        <f t="shared" si="157"/>
        <v>2179.3225000000002</v>
      </c>
      <c r="DW92" s="52">
        <f t="shared" si="157"/>
        <v>2179.3225000000002</v>
      </c>
      <c r="DX92" s="52">
        <f t="shared" si="157"/>
        <v>2179.3225000000002</v>
      </c>
      <c r="DY92" s="52">
        <f t="shared" si="157"/>
        <v>2179.3225000000002</v>
      </c>
      <c r="DZ92" s="52">
        <f t="shared" si="157"/>
        <v>2179.3225000000002</v>
      </c>
      <c r="EA92" s="52">
        <f t="shared" si="157"/>
        <v>2179.3225000000002</v>
      </c>
      <c r="EB92" s="52">
        <f t="shared" ref="EB92:FX92" si="158">EB76*0.25</f>
        <v>2179.3225000000002</v>
      </c>
      <c r="EC92" s="52">
        <f t="shared" si="158"/>
        <v>2179.3225000000002</v>
      </c>
      <c r="ED92" s="52">
        <f t="shared" si="158"/>
        <v>2179.3225000000002</v>
      </c>
      <c r="EE92" s="52">
        <f t="shared" si="158"/>
        <v>2179.3225000000002</v>
      </c>
      <c r="EF92" s="52">
        <f t="shared" si="158"/>
        <v>2179.3225000000002</v>
      </c>
      <c r="EG92" s="52">
        <f t="shared" si="158"/>
        <v>2179.3225000000002</v>
      </c>
      <c r="EH92" s="52">
        <f t="shared" si="158"/>
        <v>2179.3225000000002</v>
      </c>
      <c r="EI92" s="52">
        <f t="shared" si="158"/>
        <v>2179.3225000000002</v>
      </c>
      <c r="EJ92" s="52">
        <f t="shared" si="158"/>
        <v>2179.3225000000002</v>
      </c>
      <c r="EK92" s="52">
        <f t="shared" si="158"/>
        <v>2179.3225000000002</v>
      </c>
      <c r="EL92" s="52">
        <f t="shared" si="158"/>
        <v>2179.3225000000002</v>
      </c>
      <c r="EM92" s="52">
        <f t="shared" si="158"/>
        <v>2179.3225000000002</v>
      </c>
      <c r="EN92" s="52">
        <f t="shared" si="158"/>
        <v>2179.3225000000002</v>
      </c>
      <c r="EO92" s="52">
        <f t="shared" si="158"/>
        <v>2179.3225000000002</v>
      </c>
      <c r="EP92" s="52">
        <f t="shared" si="158"/>
        <v>2179.3225000000002</v>
      </c>
      <c r="EQ92" s="52">
        <f t="shared" si="158"/>
        <v>2179.3225000000002</v>
      </c>
      <c r="ER92" s="52">
        <f t="shared" si="158"/>
        <v>2179.3225000000002</v>
      </c>
      <c r="ES92" s="52">
        <f t="shared" si="158"/>
        <v>2179.3225000000002</v>
      </c>
      <c r="ET92" s="52">
        <f t="shared" si="158"/>
        <v>2179.3225000000002</v>
      </c>
      <c r="EU92" s="52">
        <f t="shared" si="158"/>
        <v>2179.3225000000002</v>
      </c>
      <c r="EV92" s="52">
        <f t="shared" si="158"/>
        <v>2179.3225000000002</v>
      </c>
      <c r="EW92" s="52">
        <f t="shared" si="158"/>
        <v>2179.3225000000002</v>
      </c>
      <c r="EX92" s="52">
        <f t="shared" si="158"/>
        <v>2179.3225000000002</v>
      </c>
      <c r="EY92" s="52">
        <f t="shared" si="158"/>
        <v>2179.3225000000002</v>
      </c>
      <c r="EZ92" s="52">
        <f t="shared" si="158"/>
        <v>2179.3225000000002</v>
      </c>
      <c r="FA92" s="52">
        <f t="shared" si="158"/>
        <v>2179.3225000000002</v>
      </c>
      <c r="FB92" s="52">
        <f t="shared" si="158"/>
        <v>2179.3225000000002</v>
      </c>
      <c r="FC92" s="52">
        <f t="shared" si="158"/>
        <v>2179.3225000000002</v>
      </c>
      <c r="FD92" s="52">
        <f t="shared" si="158"/>
        <v>2179.3225000000002</v>
      </c>
      <c r="FE92" s="52">
        <f t="shared" si="158"/>
        <v>2179.3225000000002</v>
      </c>
      <c r="FF92" s="52">
        <f t="shared" si="158"/>
        <v>2179.3225000000002</v>
      </c>
      <c r="FG92" s="52">
        <f t="shared" si="158"/>
        <v>2179.3225000000002</v>
      </c>
      <c r="FH92" s="52">
        <f t="shared" si="158"/>
        <v>2179.3225000000002</v>
      </c>
      <c r="FI92" s="52">
        <f t="shared" si="158"/>
        <v>2179.3225000000002</v>
      </c>
      <c r="FJ92" s="52">
        <f t="shared" si="158"/>
        <v>2179.3225000000002</v>
      </c>
      <c r="FK92" s="52">
        <f t="shared" si="158"/>
        <v>2179.3225000000002</v>
      </c>
      <c r="FL92" s="52">
        <f t="shared" si="158"/>
        <v>2179.3225000000002</v>
      </c>
      <c r="FM92" s="52">
        <f t="shared" si="158"/>
        <v>2179.3225000000002</v>
      </c>
      <c r="FN92" s="52">
        <f t="shared" si="158"/>
        <v>2179.3225000000002</v>
      </c>
      <c r="FO92" s="52">
        <f t="shared" si="158"/>
        <v>2179.3225000000002</v>
      </c>
      <c r="FP92" s="52">
        <f t="shared" si="158"/>
        <v>2179.3225000000002</v>
      </c>
      <c r="FQ92" s="52">
        <f t="shared" si="158"/>
        <v>2179.3225000000002</v>
      </c>
      <c r="FR92" s="52">
        <f t="shared" si="158"/>
        <v>2179.3225000000002</v>
      </c>
      <c r="FS92" s="52">
        <f t="shared" si="158"/>
        <v>2179.3225000000002</v>
      </c>
      <c r="FT92" s="52">
        <f t="shared" si="158"/>
        <v>2179.3225000000002</v>
      </c>
      <c r="FU92" s="52">
        <f t="shared" si="158"/>
        <v>2179.3225000000002</v>
      </c>
      <c r="FV92" s="52">
        <f t="shared" si="158"/>
        <v>2179.3225000000002</v>
      </c>
      <c r="FW92" s="52">
        <f t="shared" si="158"/>
        <v>2179.3225000000002</v>
      </c>
      <c r="FX92" s="52">
        <f t="shared" si="158"/>
        <v>2179.3225000000002</v>
      </c>
      <c r="FY92" s="2"/>
      <c r="FZ92" s="5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</row>
    <row r="93" spans="1:197" x14ac:dyDescent="0.35">
      <c r="A93" s="3" t="s">
        <v>501</v>
      </c>
      <c r="B93" s="35" t="s">
        <v>699</v>
      </c>
      <c r="C93" s="92">
        <f>C91*C92</f>
        <v>2706718.5450000004</v>
      </c>
      <c r="D93" s="92">
        <f t="shared" ref="D93:BO93" si="159">D91*D92</f>
        <v>8588709.9725000001</v>
      </c>
      <c r="E93" s="92">
        <f t="shared" si="159"/>
        <v>3181810.85</v>
      </c>
      <c r="F93" s="92">
        <f t="shared" si="159"/>
        <v>4914372.2375000007</v>
      </c>
      <c r="G93" s="92">
        <f t="shared" si="159"/>
        <v>213573.60500000001</v>
      </c>
      <c r="H93" s="92">
        <f t="shared" si="159"/>
        <v>135117.99500000002</v>
      </c>
      <c r="I93" s="92">
        <f t="shared" si="159"/>
        <v>3205783.3975000004</v>
      </c>
      <c r="J93" s="92">
        <f t="shared" si="159"/>
        <v>405353.98500000004</v>
      </c>
      <c r="K93" s="92">
        <f t="shared" si="159"/>
        <v>0</v>
      </c>
      <c r="L93" s="92">
        <f t="shared" si="159"/>
        <v>274594.63500000001</v>
      </c>
      <c r="M93" s="92">
        <f t="shared" si="159"/>
        <v>346512.27750000003</v>
      </c>
      <c r="N93" s="92">
        <f t="shared" si="159"/>
        <v>9717599.0275000017</v>
      </c>
      <c r="O93" s="92">
        <f t="shared" si="159"/>
        <v>797632.03500000003</v>
      </c>
      <c r="P93" s="92">
        <f t="shared" si="159"/>
        <v>37048.482500000006</v>
      </c>
      <c r="Q93" s="92">
        <f t="shared" si="159"/>
        <v>22712899.095000003</v>
      </c>
      <c r="R93" s="92">
        <f t="shared" si="159"/>
        <v>139476.64000000001</v>
      </c>
      <c r="S93" s="92">
        <f t="shared" si="159"/>
        <v>117683.41500000001</v>
      </c>
      <c r="T93" s="92">
        <f t="shared" si="159"/>
        <v>2179.3225000000002</v>
      </c>
      <c r="U93" s="92">
        <f t="shared" si="159"/>
        <v>0</v>
      </c>
      <c r="V93" s="92">
        <f t="shared" si="159"/>
        <v>0</v>
      </c>
      <c r="W93" s="92">
        <f t="shared" si="159"/>
        <v>0</v>
      </c>
      <c r="X93" s="92">
        <f t="shared" si="159"/>
        <v>0</v>
      </c>
      <c r="Y93" s="92">
        <f t="shared" si="159"/>
        <v>6537.9675000000007</v>
      </c>
      <c r="Z93" s="92">
        <f t="shared" si="159"/>
        <v>10896.612500000001</v>
      </c>
      <c r="AA93" s="92">
        <f t="shared" si="159"/>
        <v>4343389.7425000006</v>
      </c>
      <c r="AB93" s="92">
        <f t="shared" si="159"/>
        <v>2926830.1175000002</v>
      </c>
      <c r="AC93" s="92">
        <f t="shared" si="159"/>
        <v>47945.095000000001</v>
      </c>
      <c r="AD93" s="92">
        <f t="shared" si="159"/>
        <v>58841.707500000004</v>
      </c>
      <c r="AE93" s="92">
        <f t="shared" si="159"/>
        <v>6537.9675000000007</v>
      </c>
      <c r="AF93" s="92">
        <f t="shared" si="159"/>
        <v>10896.612500000001</v>
      </c>
      <c r="AG93" s="92">
        <f t="shared" si="159"/>
        <v>28331.192500000005</v>
      </c>
      <c r="AH93" s="92">
        <f t="shared" si="159"/>
        <v>0</v>
      </c>
      <c r="AI93" s="92">
        <f t="shared" si="159"/>
        <v>4358.6450000000004</v>
      </c>
      <c r="AJ93" s="92">
        <f t="shared" si="159"/>
        <v>4358.6450000000004</v>
      </c>
      <c r="AK93" s="92">
        <f t="shared" si="159"/>
        <v>2179.3225000000002</v>
      </c>
      <c r="AL93" s="92">
        <f t="shared" si="159"/>
        <v>23972.547500000001</v>
      </c>
      <c r="AM93" s="92">
        <f t="shared" si="159"/>
        <v>0</v>
      </c>
      <c r="AN93" s="92">
        <f t="shared" si="159"/>
        <v>0</v>
      </c>
      <c r="AO93" s="92">
        <f t="shared" si="159"/>
        <v>246263.44250000003</v>
      </c>
      <c r="AP93" s="92">
        <f t="shared" si="159"/>
        <v>30020167.437500004</v>
      </c>
      <c r="AQ93" s="92">
        <f t="shared" si="159"/>
        <v>0</v>
      </c>
      <c r="AR93" s="92">
        <f t="shared" si="159"/>
        <v>3724462.1525000003</v>
      </c>
      <c r="AS93" s="92">
        <f t="shared" si="159"/>
        <v>2440841.2000000002</v>
      </c>
      <c r="AT93" s="92">
        <f t="shared" si="159"/>
        <v>65379.675000000003</v>
      </c>
      <c r="AU93" s="92">
        <f t="shared" si="159"/>
        <v>8717.2900000000009</v>
      </c>
      <c r="AV93" s="92">
        <f t="shared" si="159"/>
        <v>4358.6450000000004</v>
      </c>
      <c r="AW93" s="92">
        <f t="shared" si="159"/>
        <v>2179.3225000000002</v>
      </c>
      <c r="AX93" s="92">
        <f t="shared" si="159"/>
        <v>15255.257500000002</v>
      </c>
      <c r="AY93" s="92">
        <f t="shared" si="159"/>
        <v>10896.612500000001</v>
      </c>
      <c r="AZ93" s="92">
        <f t="shared" si="159"/>
        <v>2046383.8275000001</v>
      </c>
      <c r="BA93" s="92">
        <f t="shared" si="159"/>
        <v>381381.43750000006</v>
      </c>
      <c r="BB93" s="92">
        <f t="shared" si="159"/>
        <v>427147.21</v>
      </c>
      <c r="BC93" s="92">
        <f t="shared" si="159"/>
        <v>2976954.5350000001</v>
      </c>
      <c r="BD93" s="92">
        <f t="shared" si="159"/>
        <v>128580.02750000001</v>
      </c>
      <c r="BE93" s="92">
        <f t="shared" si="159"/>
        <v>8717.2900000000009</v>
      </c>
      <c r="BF93" s="92">
        <f t="shared" si="159"/>
        <v>893522.22500000009</v>
      </c>
      <c r="BG93" s="92">
        <f t="shared" si="159"/>
        <v>132938.67250000002</v>
      </c>
      <c r="BH93" s="92">
        <f t="shared" si="159"/>
        <v>19613.902500000004</v>
      </c>
      <c r="BI93" s="92">
        <f t="shared" si="159"/>
        <v>39227.805000000008</v>
      </c>
      <c r="BJ93" s="92">
        <f t="shared" si="159"/>
        <v>137297.3175</v>
      </c>
      <c r="BK93" s="92">
        <f t="shared" si="159"/>
        <v>1209523.9875</v>
      </c>
      <c r="BL93" s="92">
        <f t="shared" si="159"/>
        <v>4358.6450000000004</v>
      </c>
      <c r="BM93" s="92">
        <f t="shared" si="159"/>
        <v>28331.192500000005</v>
      </c>
      <c r="BN93" s="92">
        <f t="shared" si="159"/>
        <v>28331.192500000005</v>
      </c>
      <c r="BO93" s="92">
        <f t="shared" si="159"/>
        <v>19613.902500000004</v>
      </c>
      <c r="BP93" s="92">
        <f t="shared" ref="BP93:EA93" si="160">BP91*BP92</f>
        <v>2179.3225000000002</v>
      </c>
      <c r="BQ93" s="92">
        <f t="shared" si="160"/>
        <v>2549807.3250000002</v>
      </c>
      <c r="BR93" s="92">
        <f t="shared" si="160"/>
        <v>1521167.1050000002</v>
      </c>
      <c r="BS93" s="92">
        <f t="shared" si="160"/>
        <v>387919.40500000003</v>
      </c>
      <c r="BT93" s="92">
        <f t="shared" si="160"/>
        <v>4358.6450000000004</v>
      </c>
      <c r="BU93" s="92">
        <f t="shared" si="160"/>
        <v>91531.545000000013</v>
      </c>
      <c r="BV93" s="92">
        <f t="shared" si="160"/>
        <v>165628.51</v>
      </c>
      <c r="BW93" s="92">
        <f t="shared" si="160"/>
        <v>318181.08500000002</v>
      </c>
      <c r="BX93" s="92">
        <f t="shared" si="160"/>
        <v>0</v>
      </c>
      <c r="BY93" s="92">
        <f t="shared" si="160"/>
        <v>0</v>
      </c>
      <c r="BZ93" s="92">
        <f t="shared" si="160"/>
        <v>0</v>
      </c>
      <c r="CA93" s="92">
        <f t="shared" si="160"/>
        <v>6537.9675000000007</v>
      </c>
      <c r="CB93" s="92">
        <f t="shared" si="160"/>
        <v>5583424.2450000001</v>
      </c>
      <c r="CC93" s="92">
        <f t="shared" si="160"/>
        <v>0</v>
      </c>
      <c r="CD93" s="92">
        <f t="shared" si="160"/>
        <v>2179.3225000000002</v>
      </c>
      <c r="CE93" s="92">
        <f t="shared" si="160"/>
        <v>2179.3225000000002</v>
      </c>
      <c r="CF93" s="92">
        <f t="shared" si="160"/>
        <v>0</v>
      </c>
      <c r="CG93" s="92">
        <f t="shared" si="160"/>
        <v>34869.160000000003</v>
      </c>
      <c r="CH93" s="92">
        <f t="shared" si="160"/>
        <v>19613.902500000004</v>
      </c>
      <c r="CI93" s="92">
        <f t="shared" si="160"/>
        <v>167807.83250000002</v>
      </c>
      <c r="CJ93" s="92">
        <f t="shared" si="160"/>
        <v>353050.24500000005</v>
      </c>
      <c r="CK93" s="92">
        <f t="shared" si="160"/>
        <v>320360.40750000003</v>
      </c>
      <c r="CL93" s="92">
        <f t="shared" si="160"/>
        <v>54483.062500000007</v>
      </c>
      <c r="CM93" s="92">
        <f t="shared" si="160"/>
        <v>17434.580000000002</v>
      </c>
      <c r="CN93" s="92">
        <f t="shared" si="160"/>
        <v>2554165.9700000002</v>
      </c>
      <c r="CO93" s="92">
        <f t="shared" si="160"/>
        <v>821604.58250000014</v>
      </c>
      <c r="CP93" s="92">
        <f t="shared" si="160"/>
        <v>309463.79500000004</v>
      </c>
      <c r="CQ93" s="92">
        <f t="shared" si="160"/>
        <v>4358.6450000000004</v>
      </c>
      <c r="CR93" s="92">
        <f t="shared" si="160"/>
        <v>0</v>
      </c>
      <c r="CS93" s="92">
        <f t="shared" si="160"/>
        <v>6537.9675000000007</v>
      </c>
      <c r="CT93" s="92">
        <f t="shared" si="160"/>
        <v>2179.3225000000002</v>
      </c>
      <c r="CU93" s="92">
        <f t="shared" si="160"/>
        <v>6537.9675000000007</v>
      </c>
      <c r="CV93" s="92">
        <f t="shared" si="160"/>
        <v>0</v>
      </c>
      <c r="CW93" s="92">
        <f t="shared" si="160"/>
        <v>0</v>
      </c>
      <c r="CX93" s="92">
        <f t="shared" si="160"/>
        <v>41407.127500000002</v>
      </c>
      <c r="CY93" s="92">
        <f t="shared" si="160"/>
        <v>0</v>
      </c>
      <c r="CZ93" s="92">
        <f t="shared" si="160"/>
        <v>67558.997500000012</v>
      </c>
      <c r="DA93" s="92">
        <f t="shared" si="160"/>
        <v>0</v>
      </c>
      <c r="DB93" s="92">
        <f t="shared" si="160"/>
        <v>13075.935000000001</v>
      </c>
      <c r="DC93" s="92">
        <f t="shared" si="160"/>
        <v>0</v>
      </c>
      <c r="DD93" s="92">
        <f t="shared" si="160"/>
        <v>8717.2900000000009</v>
      </c>
      <c r="DE93" s="92">
        <f t="shared" si="160"/>
        <v>2179.3225000000002</v>
      </c>
      <c r="DF93" s="92">
        <f t="shared" si="160"/>
        <v>1216061.9550000001</v>
      </c>
      <c r="DG93" s="92">
        <f t="shared" si="160"/>
        <v>0</v>
      </c>
      <c r="DH93" s="92">
        <f t="shared" si="160"/>
        <v>237546.15250000003</v>
      </c>
      <c r="DI93" s="92">
        <f t="shared" si="160"/>
        <v>119862.73750000002</v>
      </c>
      <c r="DJ93" s="92">
        <f t="shared" si="160"/>
        <v>19613.902500000004</v>
      </c>
      <c r="DK93" s="92">
        <f t="shared" si="160"/>
        <v>43586.450000000004</v>
      </c>
      <c r="DL93" s="92">
        <f t="shared" si="160"/>
        <v>649438.1050000001</v>
      </c>
      <c r="DM93" s="92">
        <f t="shared" si="160"/>
        <v>0</v>
      </c>
      <c r="DN93" s="92">
        <f t="shared" si="160"/>
        <v>143835.285</v>
      </c>
      <c r="DO93" s="92">
        <f t="shared" si="160"/>
        <v>1076585.3150000002</v>
      </c>
      <c r="DP93" s="92">
        <f t="shared" si="160"/>
        <v>0</v>
      </c>
      <c r="DQ93" s="92">
        <f t="shared" si="160"/>
        <v>124221.38250000001</v>
      </c>
      <c r="DR93" s="92">
        <f t="shared" si="160"/>
        <v>54483.062500000007</v>
      </c>
      <c r="DS93" s="92">
        <f t="shared" si="160"/>
        <v>61021.030000000006</v>
      </c>
      <c r="DT93" s="92">
        <f t="shared" si="160"/>
        <v>8717.2900000000009</v>
      </c>
      <c r="DU93" s="92">
        <f t="shared" si="160"/>
        <v>0</v>
      </c>
      <c r="DV93" s="92">
        <f t="shared" si="160"/>
        <v>6537.9675000000007</v>
      </c>
      <c r="DW93" s="92">
        <f t="shared" si="160"/>
        <v>0</v>
      </c>
      <c r="DX93" s="92">
        <f t="shared" si="160"/>
        <v>8717.2900000000009</v>
      </c>
      <c r="DY93" s="92">
        <f t="shared" si="160"/>
        <v>6537.9675000000007</v>
      </c>
      <c r="DZ93" s="92">
        <f t="shared" si="160"/>
        <v>2179.3225000000002</v>
      </c>
      <c r="EA93" s="92">
        <f t="shared" si="160"/>
        <v>61021.030000000006</v>
      </c>
      <c r="EB93" s="92">
        <f t="shared" ref="EB93:FX93" si="161">EB91*EB92</f>
        <v>143835.285</v>
      </c>
      <c r="EC93" s="92">
        <f t="shared" si="161"/>
        <v>4358.6450000000004</v>
      </c>
      <c r="ED93" s="92">
        <f t="shared" si="161"/>
        <v>108966.12500000001</v>
      </c>
      <c r="EE93" s="92">
        <f t="shared" si="161"/>
        <v>23972.547500000001</v>
      </c>
      <c r="EF93" s="92">
        <f t="shared" si="161"/>
        <v>137297.3175</v>
      </c>
      <c r="EG93" s="92">
        <f t="shared" si="161"/>
        <v>95890.19</v>
      </c>
      <c r="EH93" s="92">
        <f t="shared" si="161"/>
        <v>19613.902500000004</v>
      </c>
      <c r="EI93" s="92">
        <f t="shared" si="161"/>
        <v>810707.97000000009</v>
      </c>
      <c r="EJ93" s="92">
        <f t="shared" si="161"/>
        <v>459837.04750000004</v>
      </c>
      <c r="EK93" s="92">
        <f t="shared" si="161"/>
        <v>32689.837500000001</v>
      </c>
      <c r="EL93" s="92">
        <f t="shared" si="161"/>
        <v>2179.3225000000002</v>
      </c>
      <c r="EM93" s="92">
        <f t="shared" si="161"/>
        <v>4358.6450000000004</v>
      </c>
      <c r="EN93" s="92">
        <f t="shared" si="161"/>
        <v>23972.547500000001</v>
      </c>
      <c r="EO93" s="92">
        <f t="shared" si="161"/>
        <v>6537.9675000000007</v>
      </c>
      <c r="EP93" s="92">
        <f t="shared" si="161"/>
        <v>32689.837500000001</v>
      </c>
      <c r="EQ93" s="92">
        <f t="shared" si="161"/>
        <v>342153.63250000001</v>
      </c>
      <c r="ER93" s="92">
        <f t="shared" si="161"/>
        <v>37048.482500000006</v>
      </c>
      <c r="ES93" s="92">
        <f t="shared" si="161"/>
        <v>6537.9675000000007</v>
      </c>
      <c r="ET93" s="92">
        <f t="shared" si="161"/>
        <v>15255.257500000002</v>
      </c>
      <c r="EU93" s="92">
        <f t="shared" si="161"/>
        <v>200497.67</v>
      </c>
      <c r="EV93" s="92">
        <f t="shared" si="161"/>
        <v>23972.547500000001</v>
      </c>
      <c r="EW93" s="92">
        <f t="shared" si="161"/>
        <v>104607.48000000001</v>
      </c>
      <c r="EX93" s="92">
        <f t="shared" si="161"/>
        <v>4358.6450000000004</v>
      </c>
      <c r="EY93" s="92">
        <f t="shared" si="161"/>
        <v>26151.870000000003</v>
      </c>
      <c r="EZ93" s="92">
        <f t="shared" si="161"/>
        <v>0</v>
      </c>
      <c r="FA93" s="92">
        <f t="shared" si="161"/>
        <v>1359897.2400000002</v>
      </c>
      <c r="FB93" s="92">
        <f t="shared" si="161"/>
        <v>0</v>
      </c>
      <c r="FC93" s="92">
        <f t="shared" si="161"/>
        <v>52303.740000000005</v>
      </c>
      <c r="FD93" s="92">
        <f t="shared" si="161"/>
        <v>8717.2900000000009</v>
      </c>
      <c r="FE93" s="92">
        <f t="shared" si="161"/>
        <v>30510.515000000003</v>
      </c>
      <c r="FF93" s="92">
        <f t="shared" si="161"/>
        <v>0</v>
      </c>
      <c r="FG93" s="92">
        <f t="shared" si="161"/>
        <v>10896.612500000001</v>
      </c>
      <c r="FH93" s="92">
        <f t="shared" si="161"/>
        <v>0</v>
      </c>
      <c r="FI93" s="92">
        <f t="shared" si="161"/>
        <v>316001.76250000001</v>
      </c>
      <c r="FJ93" s="92">
        <f t="shared" si="161"/>
        <v>146014.60750000001</v>
      </c>
      <c r="FK93" s="92">
        <f t="shared" si="161"/>
        <v>499064.85250000004</v>
      </c>
      <c r="FL93" s="92">
        <f t="shared" si="161"/>
        <v>331257.02</v>
      </c>
      <c r="FM93" s="92">
        <f t="shared" si="161"/>
        <v>180883.76750000002</v>
      </c>
      <c r="FN93" s="92">
        <f t="shared" si="161"/>
        <v>6433360.0200000005</v>
      </c>
      <c r="FO93" s="92">
        <f t="shared" si="161"/>
        <v>93710.867500000008</v>
      </c>
      <c r="FP93" s="92">
        <f t="shared" si="161"/>
        <v>625465.55750000011</v>
      </c>
      <c r="FQ93" s="92">
        <f t="shared" si="161"/>
        <v>122042.06000000001</v>
      </c>
      <c r="FR93" s="92">
        <f t="shared" si="161"/>
        <v>0</v>
      </c>
      <c r="FS93" s="92">
        <f t="shared" si="161"/>
        <v>0</v>
      </c>
      <c r="FT93" s="92">
        <f t="shared" si="161"/>
        <v>0</v>
      </c>
      <c r="FU93" s="92">
        <f t="shared" si="161"/>
        <v>283311.92500000005</v>
      </c>
      <c r="FV93" s="92">
        <f t="shared" si="161"/>
        <v>200497.67</v>
      </c>
      <c r="FW93" s="92">
        <f t="shared" si="161"/>
        <v>17434.580000000002</v>
      </c>
      <c r="FX93" s="92">
        <f t="shared" si="161"/>
        <v>2179.3225000000002</v>
      </c>
      <c r="FY93" s="2"/>
      <c r="FZ93" s="2">
        <f>SUM(C93:FX93)</f>
        <v>142654092.2050001</v>
      </c>
      <c r="GA93" s="68">
        <v>142654092.2050001</v>
      </c>
      <c r="GB93" s="2">
        <f>FZ93-GA93</f>
        <v>0</v>
      </c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</row>
    <row r="94" spans="1:197" x14ac:dyDescent="0.35">
      <c r="A94" s="3"/>
      <c r="B94" s="3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4"/>
      <c r="FZ94" s="14"/>
      <c r="GA94" s="2"/>
      <c r="GB94" s="14"/>
      <c r="GC94" s="14"/>
      <c r="GD94" s="14"/>
      <c r="GE94" s="14"/>
      <c r="GF94" s="14"/>
      <c r="GG94" s="2"/>
      <c r="GH94" s="12"/>
      <c r="GI94" s="12"/>
      <c r="GJ94" s="12"/>
      <c r="GK94" s="12"/>
      <c r="GL94" s="12"/>
      <c r="GM94" s="12"/>
      <c r="GN94" s="17"/>
      <c r="GO94" s="17"/>
    </row>
    <row r="95" spans="1:197" x14ac:dyDescent="0.35">
      <c r="A95" s="3"/>
      <c r="B95" s="35" t="s">
        <v>701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4"/>
      <c r="FZ95" s="14"/>
      <c r="GA95" s="2"/>
      <c r="GB95" s="14"/>
      <c r="GC95" s="14"/>
      <c r="GD95" s="14"/>
      <c r="GE95" s="14"/>
      <c r="GF95" s="14"/>
      <c r="GG95" s="2"/>
      <c r="GH95" s="12"/>
      <c r="GI95" s="12"/>
      <c r="GJ95" s="12"/>
      <c r="GK95" s="12"/>
      <c r="GL95" s="12"/>
      <c r="GM95" s="12"/>
      <c r="GN95" s="17"/>
      <c r="GO95" s="17"/>
    </row>
    <row r="96" spans="1:197" x14ac:dyDescent="0.35">
      <c r="A96" s="3" t="s">
        <v>731</v>
      </c>
      <c r="B96" s="2" t="s">
        <v>702</v>
      </c>
      <c r="C96" s="12">
        <f t="shared" ref="C96:AH96" si="162">C11+C12+C30</f>
        <v>2</v>
      </c>
      <c r="D96" s="12">
        <f t="shared" si="162"/>
        <v>52.8</v>
      </c>
      <c r="E96" s="12">
        <f t="shared" si="162"/>
        <v>0</v>
      </c>
      <c r="F96" s="12">
        <f t="shared" si="162"/>
        <v>29.3</v>
      </c>
      <c r="G96" s="12">
        <f t="shared" si="162"/>
        <v>2</v>
      </c>
      <c r="H96" s="12">
        <f t="shared" si="162"/>
        <v>2</v>
      </c>
      <c r="I96" s="12">
        <f t="shared" si="162"/>
        <v>29.2</v>
      </c>
      <c r="J96" s="12">
        <f t="shared" si="162"/>
        <v>0</v>
      </c>
      <c r="K96" s="12">
        <f t="shared" si="162"/>
        <v>0</v>
      </c>
      <c r="L96" s="12">
        <f t="shared" si="162"/>
        <v>23.5</v>
      </c>
      <c r="M96" s="12">
        <f t="shared" si="162"/>
        <v>6</v>
      </c>
      <c r="N96" s="12">
        <f t="shared" si="162"/>
        <v>161.30000000000001</v>
      </c>
      <c r="O96" s="12">
        <f t="shared" si="162"/>
        <v>63</v>
      </c>
      <c r="P96" s="12">
        <f t="shared" si="162"/>
        <v>0</v>
      </c>
      <c r="Q96" s="12">
        <f t="shared" si="162"/>
        <v>157.5</v>
      </c>
      <c r="R96" s="12">
        <f t="shared" si="162"/>
        <v>2</v>
      </c>
      <c r="S96" s="12">
        <f t="shared" si="162"/>
        <v>0</v>
      </c>
      <c r="T96" s="12">
        <f t="shared" si="162"/>
        <v>0</v>
      </c>
      <c r="U96" s="12">
        <f t="shared" si="162"/>
        <v>0</v>
      </c>
      <c r="V96" s="12">
        <f t="shared" si="162"/>
        <v>0</v>
      </c>
      <c r="W96" s="12">
        <f t="shared" si="162"/>
        <v>1</v>
      </c>
      <c r="X96" s="12">
        <f t="shared" si="162"/>
        <v>0</v>
      </c>
      <c r="Y96" s="12">
        <f t="shared" si="162"/>
        <v>0</v>
      </c>
      <c r="Z96" s="12">
        <f t="shared" si="162"/>
        <v>1</v>
      </c>
      <c r="AA96" s="12">
        <f t="shared" si="162"/>
        <v>88.7</v>
      </c>
      <c r="AB96" s="12">
        <f t="shared" si="162"/>
        <v>56.8</v>
      </c>
      <c r="AC96" s="12">
        <f t="shared" si="162"/>
        <v>0</v>
      </c>
      <c r="AD96" s="12">
        <f t="shared" si="162"/>
        <v>2</v>
      </c>
      <c r="AE96" s="12">
        <f t="shared" si="162"/>
        <v>0</v>
      </c>
      <c r="AF96" s="12">
        <f t="shared" si="162"/>
        <v>0</v>
      </c>
      <c r="AG96" s="12">
        <f t="shared" si="162"/>
        <v>2.5</v>
      </c>
      <c r="AH96" s="12">
        <f t="shared" si="162"/>
        <v>0</v>
      </c>
      <c r="AI96" s="12">
        <f t="shared" ref="AI96:BN96" si="163">AI11+AI12+AI30</f>
        <v>0</v>
      </c>
      <c r="AJ96" s="12">
        <f t="shared" si="163"/>
        <v>0</v>
      </c>
      <c r="AK96" s="12">
        <f t="shared" si="163"/>
        <v>0</v>
      </c>
      <c r="AL96" s="12">
        <f t="shared" si="163"/>
        <v>0</v>
      </c>
      <c r="AM96" s="12">
        <f t="shared" si="163"/>
        <v>0</v>
      </c>
      <c r="AN96" s="12">
        <f t="shared" si="163"/>
        <v>0</v>
      </c>
      <c r="AO96" s="12">
        <f t="shared" si="163"/>
        <v>4</v>
      </c>
      <c r="AP96" s="12">
        <f t="shared" si="163"/>
        <v>205.2</v>
      </c>
      <c r="AQ96" s="12">
        <f t="shared" si="163"/>
        <v>1</v>
      </c>
      <c r="AR96" s="12">
        <f t="shared" si="163"/>
        <v>91.7</v>
      </c>
      <c r="AS96" s="12">
        <f t="shared" si="163"/>
        <v>22</v>
      </c>
      <c r="AT96" s="12">
        <f t="shared" si="163"/>
        <v>6</v>
      </c>
      <c r="AU96" s="12">
        <f t="shared" si="163"/>
        <v>0</v>
      </c>
      <c r="AV96" s="12">
        <f t="shared" si="163"/>
        <v>0</v>
      </c>
      <c r="AW96" s="12">
        <f t="shared" si="163"/>
        <v>1</v>
      </c>
      <c r="AX96" s="12">
        <f t="shared" si="163"/>
        <v>0</v>
      </c>
      <c r="AY96" s="12">
        <f t="shared" si="163"/>
        <v>4</v>
      </c>
      <c r="AZ96" s="12">
        <f t="shared" si="163"/>
        <v>0</v>
      </c>
      <c r="BA96" s="12">
        <f t="shared" si="163"/>
        <v>7</v>
      </c>
      <c r="BB96" s="12">
        <f t="shared" si="163"/>
        <v>14</v>
      </c>
      <c r="BC96" s="12">
        <f t="shared" si="163"/>
        <v>26.5</v>
      </c>
      <c r="BD96" s="12">
        <f t="shared" si="163"/>
        <v>5</v>
      </c>
      <c r="BE96" s="12">
        <f t="shared" si="163"/>
        <v>0</v>
      </c>
      <c r="BF96" s="12">
        <f t="shared" si="163"/>
        <v>36</v>
      </c>
      <c r="BG96" s="12">
        <f t="shared" si="163"/>
        <v>0</v>
      </c>
      <c r="BH96" s="12">
        <f t="shared" si="163"/>
        <v>13.5</v>
      </c>
      <c r="BI96" s="12">
        <f t="shared" si="163"/>
        <v>0</v>
      </c>
      <c r="BJ96" s="12">
        <f t="shared" si="163"/>
        <v>24</v>
      </c>
      <c r="BK96" s="12">
        <f t="shared" si="163"/>
        <v>129.5</v>
      </c>
      <c r="BL96" s="12">
        <f t="shared" si="163"/>
        <v>6.5</v>
      </c>
      <c r="BM96" s="12">
        <f t="shared" si="163"/>
        <v>4</v>
      </c>
      <c r="BN96" s="12">
        <f t="shared" si="163"/>
        <v>64.5</v>
      </c>
      <c r="BO96" s="12">
        <f t="shared" ref="BO96:CT96" si="164">BO11+BO12+BO30</f>
        <v>2.5</v>
      </c>
      <c r="BP96" s="12">
        <f t="shared" si="164"/>
        <v>0</v>
      </c>
      <c r="BQ96" s="12">
        <f t="shared" si="164"/>
        <v>1.5</v>
      </c>
      <c r="BR96" s="12">
        <f t="shared" si="164"/>
        <v>0</v>
      </c>
      <c r="BS96" s="12">
        <f t="shared" si="164"/>
        <v>0</v>
      </c>
      <c r="BT96" s="12">
        <f t="shared" si="164"/>
        <v>1</v>
      </c>
      <c r="BU96" s="12">
        <f t="shared" si="164"/>
        <v>2</v>
      </c>
      <c r="BV96" s="12">
        <f t="shared" si="164"/>
        <v>0</v>
      </c>
      <c r="BW96" s="12">
        <f t="shared" si="164"/>
        <v>0</v>
      </c>
      <c r="BX96" s="12">
        <f t="shared" si="164"/>
        <v>0</v>
      </c>
      <c r="BY96" s="12">
        <f t="shared" si="164"/>
        <v>0</v>
      </c>
      <c r="BZ96" s="12">
        <f t="shared" si="164"/>
        <v>0</v>
      </c>
      <c r="CA96" s="12">
        <f t="shared" si="164"/>
        <v>0</v>
      </c>
      <c r="CB96" s="12">
        <f t="shared" si="164"/>
        <v>212</v>
      </c>
      <c r="CC96" s="12">
        <f t="shared" si="164"/>
        <v>0</v>
      </c>
      <c r="CD96" s="12">
        <f t="shared" si="164"/>
        <v>0</v>
      </c>
      <c r="CE96" s="12">
        <f t="shared" si="164"/>
        <v>0</v>
      </c>
      <c r="CF96" s="12">
        <f t="shared" si="164"/>
        <v>0</v>
      </c>
      <c r="CG96" s="12">
        <f t="shared" si="164"/>
        <v>0</v>
      </c>
      <c r="CH96" s="12">
        <f t="shared" si="164"/>
        <v>0</v>
      </c>
      <c r="CI96" s="12">
        <f t="shared" si="164"/>
        <v>0</v>
      </c>
      <c r="CJ96" s="12">
        <f t="shared" si="164"/>
        <v>8.3000000000000007</v>
      </c>
      <c r="CK96" s="12">
        <f t="shared" si="164"/>
        <v>0</v>
      </c>
      <c r="CL96" s="12">
        <f t="shared" si="164"/>
        <v>3</v>
      </c>
      <c r="CM96" s="12">
        <f t="shared" si="164"/>
        <v>1</v>
      </c>
      <c r="CN96" s="12">
        <f t="shared" si="164"/>
        <v>183</v>
      </c>
      <c r="CO96" s="12">
        <f t="shared" si="164"/>
        <v>78.7</v>
      </c>
      <c r="CP96" s="12">
        <f t="shared" si="164"/>
        <v>7</v>
      </c>
      <c r="CQ96" s="12">
        <f t="shared" si="164"/>
        <v>2</v>
      </c>
      <c r="CR96" s="12">
        <f t="shared" si="164"/>
        <v>0</v>
      </c>
      <c r="CS96" s="12">
        <f t="shared" si="164"/>
        <v>0</v>
      </c>
      <c r="CT96" s="12">
        <f t="shared" si="164"/>
        <v>0</v>
      </c>
      <c r="CU96" s="12">
        <f t="shared" ref="CU96:DZ96" si="165">CU11+CU12+CU30</f>
        <v>1</v>
      </c>
      <c r="CV96" s="12">
        <f t="shared" si="165"/>
        <v>0</v>
      </c>
      <c r="CW96" s="12">
        <f t="shared" si="165"/>
        <v>0</v>
      </c>
      <c r="CX96" s="12">
        <f t="shared" si="165"/>
        <v>0</v>
      </c>
      <c r="CY96" s="12">
        <f t="shared" si="165"/>
        <v>0</v>
      </c>
      <c r="CZ96" s="12">
        <f t="shared" si="165"/>
        <v>0</v>
      </c>
      <c r="DA96" s="12">
        <f t="shared" si="165"/>
        <v>1</v>
      </c>
      <c r="DB96" s="12">
        <f t="shared" si="165"/>
        <v>0</v>
      </c>
      <c r="DC96" s="12">
        <f t="shared" si="165"/>
        <v>0</v>
      </c>
      <c r="DD96" s="12">
        <f t="shared" si="165"/>
        <v>0</v>
      </c>
      <c r="DE96" s="12">
        <f t="shared" si="165"/>
        <v>0</v>
      </c>
      <c r="DF96" s="12">
        <f t="shared" si="165"/>
        <v>43.5</v>
      </c>
      <c r="DG96" s="12">
        <f t="shared" si="165"/>
        <v>0</v>
      </c>
      <c r="DH96" s="12">
        <f t="shared" si="165"/>
        <v>0</v>
      </c>
      <c r="DI96" s="12">
        <f t="shared" si="165"/>
        <v>4.5</v>
      </c>
      <c r="DJ96" s="12">
        <f t="shared" si="165"/>
        <v>0</v>
      </c>
      <c r="DK96" s="12">
        <f t="shared" si="165"/>
        <v>0</v>
      </c>
      <c r="DL96" s="12">
        <f t="shared" si="165"/>
        <v>6</v>
      </c>
      <c r="DM96" s="12">
        <f t="shared" si="165"/>
        <v>0</v>
      </c>
      <c r="DN96" s="12">
        <f t="shared" si="165"/>
        <v>2</v>
      </c>
      <c r="DO96" s="12">
        <f t="shared" si="165"/>
        <v>1</v>
      </c>
      <c r="DP96" s="12">
        <f t="shared" si="165"/>
        <v>0</v>
      </c>
      <c r="DQ96" s="12">
        <f t="shared" si="165"/>
        <v>0</v>
      </c>
      <c r="DR96" s="12">
        <f t="shared" si="165"/>
        <v>0</v>
      </c>
      <c r="DS96" s="12">
        <f t="shared" si="165"/>
        <v>0</v>
      </c>
      <c r="DT96" s="12">
        <f t="shared" si="165"/>
        <v>0</v>
      </c>
      <c r="DU96" s="12">
        <f t="shared" si="165"/>
        <v>0</v>
      </c>
      <c r="DV96" s="12">
        <f t="shared" si="165"/>
        <v>0</v>
      </c>
      <c r="DW96" s="12">
        <f t="shared" si="165"/>
        <v>0</v>
      </c>
      <c r="DX96" s="12">
        <f t="shared" si="165"/>
        <v>0</v>
      </c>
      <c r="DY96" s="12">
        <f t="shared" si="165"/>
        <v>0</v>
      </c>
      <c r="DZ96" s="12">
        <f t="shared" si="165"/>
        <v>2</v>
      </c>
      <c r="EA96" s="12">
        <f t="shared" ref="EA96:FF96" si="166">EA11+EA12+EA30</f>
        <v>2</v>
      </c>
      <c r="EB96" s="12">
        <f t="shared" si="166"/>
        <v>0</v>
      </c>
      <c r="EC96" s="12">
        <f t="shared" si="166"/>
        <v>2</v>
      </c>
      <c r="ED96" s="12">
        <f t="shared" si="166"/>
        <v>0</v>
      </c>
      <c r="EE96" s="12">
        <f t="shared" si="166"/>
        <v>0</v>
      </c>
      <c r="EF96" s="12">
        <f t="shared" si="166"/>
        <v>2</v>
      </c>
      <c r="EG96" s="12">
        <f t="shared" si="166"/>
        <v>1</v>
      </c>
      <c r="EH96" s="12">
        <f t="shared" si="166"/>
        <v>1</v>
      </c>
      <c r="EI96" s="12">
        <f t="shared" si="166"/>
        <v>12.5</v>
      </c>
      <c r="EJ96" s="12">
        <f t="shared" si="166"/>
        <v>32</v>
      </c>
      <c r="EK96" s="12">
        <f t="shared" si="166"/>
        <v>0</v>
      </c>
      <c r="EL96" s="12">
        <f t="shared" si="166"/>
        <v>0</v>
      </c>
      <c r="EM96" s="12">
        <f t="shared" si="166"/>
        <v>13.7</v>
      </c>
      <c r="EN96" s="12">
        <f t="shared" si="166"/>
        <v>0</v>
      </c>
      <c r="EO96" s="12">
        <f t="shared" si="166"/>
        <v>0</v>
      </c>
      <c r="EP96" s="12">
        <f t="shared" si="166"/>
        <v>0</v>
      </c>
      <c r="EQ96" s="12">
        <f t="shared" si="166"/>
        <v>0</v>
      </c>
      <c r="ER96" s="12">
        <f t="shared" si="166"/>
        <v>0</v>
      </c>
      <c r="ES96" s="12">
        <f t="shared" si="166"/>
        <v>0</v>
      </c>
      <c r="ET96" s="12">
        <f t="shared" si="166"/>
        <v>0</v>
      </c>
      <c r="EU96" s="12">
        <f t="shared" si="166"/>
        <v>2</v>
      </c>
      <c r="EV96" s="12">
        <f t="shared" si="166"/>
        <v>5</v>
      </c>
      <c r="EW96" s="12">
        <f t="shared" si="166"/>
        <v>0</v>
      </c>
      <c r="EX96" s="12">
        <f t="shared" si="166"/>
        <v>0</v>
      </c>
      <c r="EY96" s="12">
        <f t="shared" si="166"/>
        <v>0</v>
      </c>
      <c r="EZ96" s="12">
        <f t="shared" si="166"/>
        <v>0</v>
      </c>
      <c r="FA96" s="12">
        <f t="shared" si="166"/>
        <v>9.5</v>
      </c>
      <c r="FB96" s="12">
        <f t="shared" si="166"/>
        <v>0</v>
      </c>
      <c r="FC96" s="12">
        <f t="shared" si="166"/>
        <v>9.5</v>
      </c>
      <c r="FD96" s="12">
        <f t="shared" si="166"/>
        <v>1</v>
      </c>
      <c r="FE96" s="12">
        <f t="shared" si="166"/>
        <v>0</v>
      </c>
      <c r="FF96" s="12">
        <f t="shared" si="166"/>
        <v>0</v>
      </c>
      <c r="FG96" s="12">
        <f t="shared" ref="FG96:FX96" si="167">FG11+FG12+FG30</f>
        <v>0</v>
      </c>
      <c r="FH96" s="12">
        <f t="shared" si="167"/>
        <v>0</v>
      </c>
      <c r="FI96" s="12">
        <f t="shared" si="167"/>
        <v>0</v>
      </c>
      <c r="FJ96" s="12">
        <f t="shared" si="167"/>
        <v>0</v>
      </c>
      <c r="FK96" s="12">
        <f t="shared" si="167"/>
        <v>0</v>
      </c>
      <c r="FL96" s="12">
        <f t="shared" si="167"/>
        <v>0</v>
      </c>
      <c r="FM96" s="12">
        <f t="shared" si="167"/>
        <v>5</v>
      </c>
      <c r="FN96" s="12">
        <f t="shared" si="167"/>
        <v>40.799999999999997</v>
      </c>
      <c r="FO96" s="12">
        <f t="shared" si="167"/>
        <v>1</v>
      </c>
      <c r="FP96" s="12">
        <f t="shared" si="167"/>
        <v>0</v>
      </c>
      <c r="FQ96" s="12">
        <f t="shared" si="167"/>
        <v>0</v>
      </c>
      <c r="FR96" s="12">
        <f t="shared" si="167"/>
        <v>0</v>
      </c>
      <c r="FS96" s="12">
        <f t="shared" si="167"/>
        <v>0</v>
      </c>
      <c r="FT96" s="12">
        <f t="shared" si="167"/>
        <v>0</v>
      </c>
      <c r="FU96" s="12">
        <f t="shared" si="167"/>
        <v>0</v>
      </c>
      <c r="FV96" s="12">
        <f t="shared" si="167"/>
        <v>2</v>
      </c>
      <c r="FW96" s="12">
        <f t="shared" si="167"/>
        <v>0</v>
      </c>
      <c r="FX96" s="12">
        <f t="shared" si="167"/>
        <v>0</v>
      </c>
      <c r="FY96" s="14"/>
      <c r="FZ96" s="14"/>
      <c r="GA96" s="2"/>
      <c r="GB96" s="14"/>
      <c r="GC96" s="14"/>
      <c r="GD96" s="14"/>
      <c r="GE96" s="14"/>
      <c r="GF96" s="14"/>
      <c r="GG96" s="2"/>
      <c r="GH96" s="12"/>
      <c r="GI96" s="12"/>
      <c r="GJ96" s="12"/>
      <c r="GK96" s="12"/>
      <c r="GL96" s="12"/>
      <c r="GM96" s="12"/>
      <c r="GN96" s="17"/>
      <c r="GO96" s="17"/>
    </row>
    <row r="97" spans="1:197" s="4" customFormat="1" x14ac:dyDescent="0.35">
      <c r="A97" s="3" t="s">
        <v>732</v>
      </c>
      <c r="B97" s="2" t="s">
        <v>734</v>
      </c>
      <c r="C97" s="12">
        <f>$B$3</f>
        <v>10510</v>
      </c>
      <c r="D97" s="12">
        <f t="shared" ref="D97:BO97" si="168">$B$3</f>
        <v>10510</v>
      </c>
      <c r="E97" s="12">
        <f t="shared" si="168"/>
        <v>10510</v>
      </c>
      <c r="F97" s="12">
        <f t="shared" si="168"/>
        <v>10510</v>
      </c>
      <c r="G97" s="12">
        <f t="shared" si="168"/>
        <v>10510</v>
      </c>
      <c r="H97" s="12">
        <f t="shared" si="168"/>
        <v>10510</v>
      </c>
      <c r="I97" s="12">
        <f t="shared" si="168"/>
        <v>10510</v>
      </c>
      <c r="J97" s="12">
        <f t="shared" si="168"/>
        <v>10510</v>
      </c>
      <c r="K97" s="12">
        <f t="shared" si="168"/>
        <v>10510</v>
      </c>
      <c r="L97" s="12">
        <f t="shared" si="168"/>
        <v>10510</v>
      </c>
      <c r="M97" s="12">
        <f t="shared" si="168"/>
        <v>10510</v>
      </c>
      <c r="N97" s="12">
        <f t="shared" si="168"/>
        <v>10510</v>
      </c>
      <c r="O97" s="12">
        <f t="shared" si="168"/>
        <v>10510</v>
      </c>
      <c r="P97" s="12">
        <f t="shared" si="168"/>
        <v>10510</v>
      </c>
      <c r="Q97" s="12">
        <f t="shared" si="168"/>
        <v>10510</v>
      </c>
      <c r="R97" s="12">
        <f t="shared" si="168"/>
        <v>10510</v>
      </c>
      <c r="S97" s="12">
        <f t="shared" si="168"/>
        <v>10510</v>
      </c>
      <c r="T97" s="12">
        <f t="shared" si="168"/>
        <v>10510</v>
      </c>
      <c r="U97" s="12">
        <f t="shared" si="168"/>
        <v>10510</v>
      </c>
      <c r="V97" s="12">
        <f t="shared" si="168"/>
        <v>10510</v>
      </c>
      <c r="W97" s="12">
        <f t="shared" si="168"/>
        <v>10510</v>
      </c>
      <c r="X97" s="12">
        <f t="shared" si="168"/>
        <v>10510</v>
      </c>
      <c r="Y97" s="12">
        <f t="shared" si="168"/>
        <v>10510</v>
      </c>
      <c r="Z97" s="12">
        <f t="shared" si="168"/>
        <v>10510</v>
      </c>
      <c r="AA97" s="12">
        <f t="shared" si="168"/>
        <v>10510</v>
      </c>
      <c r="AB97" s="12">
        <f t="shared" si="168"/>
        <v>10510</v>
      </c>
      <c r="AC97" s="12">
        <f t="shared" si="168"/>
        <v>10510</v>
      </c>
      <c r="AD97" s="12">
        <f t="shared" si="168"/>
        <v>10510</v>
      </c>
      <c r="AE97" s="12">
        <f t="shared" si="168"/>
        <v>10510</v>
      </c>
      <c r="AF97" s="12">
        <f t="shared" si="168"/>
        <v>10510</v>
      </c>
      <c r="AG97" s="12">
        <f t="shared" si="168"/>
        <v>10510</v>
      </c>
      <c r="AH97" s="12">
        <f t="shared" si="168"/>
        <v>10510</v>
      </c>
      <c r="AI97" s="12">
        <f t="shared" si="168"/>
        <v>10510</v>
      </c>
      <c r="AJ97" s="12">
        <f t="shared" si="168"/>
        <v>10510</v>
      </c>
      <c r="AK97" s="12">
        <f t="shared" si="168"/>
        <v>10510</v>
      </c>
      <c r="AL97" s="12">
        <f t="shared" si="168"/>
        <v>10510</v>
      </c>
      <c r="AM97" s="12">
        <f t="shared" si="168"/>
        <v>10510</v>
      </c>
      <c r="AN97" s="12">
        <f t="shared" si="168"/>
        <v>10510</v>
      </c>
      <c r="AO97" s="12">
        <f t="shared" si="168"/>
        <v>10510</v>
      </c>
      <c r="AP97" s="12">
        <f t="shared" si="168"/>
        <v>10510</v>
      </c>
      <c r="AQ97" s="12">
        <f t="shared" si="168"/>
        <v>10510</v>
      </c>
      <c r="AR97" s="12">
        <f t="shared" si="168"/>
        <v>10510</v>
      </c>
      <c r="AS97" s="12">
        <f t="shared" si="168"/>
        <v>10510</v>
      </c>
      <c r="AT97" s="12">
        <f t="shared" si="168"/>
        <v>10510</v>
      </c>
      <c r="AU97" s="12">
        <f t="shared" si="168"/>
        <v>10510</v>
      </c>
      <c r="AV97" s="12">
        <f t="shared" si="168"/>
        <v>10510</v>
      </c>
      <c r="AW97" s="12">
        <f t="shared" si="168"/>
        <v>10510</v>
      </c>
      <c r="AX97" s="12">
        <f t="shared" si="168"/>
        <v>10510</v>
      </c>
      <c r="AY97" s="12">
        <f t="shared" si="168"/>
        <v>10510</v>
      </c>
      <c r="AZ97" s="12">
        <f t="shared" si="168"/>
        <v>10510</v>
      </c>
      <c r="BA97" s="12">
        <f t="shared" si="168"/>
        <v>10510</v>
      </c>
      <c r="BB97" s="12">
        <f t="shared" si="168"/>
        <v>10510</v>
      </c>
      <c r="BC97" s="12">
        <f t="shared" si="168"/>
        <v>10510</v>
      </c>
      <c r="BD97" s="12">
        <f t="shared" si="168"/>
        <v>10510</v>
      </c>
      <c r="BE97" s="12">
        <f t="shared" si="168"/>
        <v>10510</v>
      </c>
      <c r="BF97" s="12">
        <f t="shared" si="168"/>
        <v>10510</v>
      </c>
      <c r="BG97" s="12">
        <f t="shared" si="168"/>
        <v>10510</v>
      </c>
      <c r="BH97" s="12">
        <f t="shared" si="168"/>
        <v>10510</v>
      </c>
      <c r="BI97" s="12">
        <f t="shared" si="168"/>
        <v>10510</v>
      </c>
      <c r="BJ97" s="12">
        <f t="shared" si="168"/>
        <v>10510</v>
      </c>
      <c r="BK97" s="12">
        <f t="shared" si="168"/>
        <v>10510</v>
      </c>
      <c r="BL97" s="12">
        <f t="shared" si="168"/>
        <v>10510</v>
      </c>
      <c r="BM97" s="12">
        <f t="shared" si="168"/>
        <v>10510</v>
      </c>
      <c r="BN97" s="12">
        <f t="shared" si="168"/>
        <v>10510</v>
      </c>
      <c r="BO97" s="12">
        <f t="shared" si="168"/>
        <v>10510</v>
      </c>
      <c r="BP97" s="12">
        <f t="shared" ref="BP97:EA97" si="169">$B$3</f>
        <v>10510</v>
      </c>
      <c r="BQ97" s="12">
        <f t="shared" si="169"/>
        <v>10510</v>
      </c>
      <c r="BR97" s="12">
        <f t="shared" si="169"/>
        <v>10510</v>
      </c>
      <c r="BS97" s="12">
        <f t="shared" si="169"/>
        <v>10510</v>
      </c>
      <c r="BT97" s="12">
        <f t="shared" si="169"/>
        <v>10510</v>
      </c>
      <c r="BU97" s="12">
        <f t="shared" si="169"/>
        <v>10510</v>
      </c>
      <c r="BV97" s="12">
        <f t="shared" si="169"/>
        <v>10510</v>
      </c>
      <c r="BW97" s="12">
        <f t="shared" si="169"/>
        <v>10510</v>
      </c>
      <c r="BX97" s="12">
        <f t="shared" si="169"/>
        <v>10510</v>
      </c>
      <c r="BY97" s="12">
        <f t="shared" si="169"/>
        <v>10510</v>
      </c>
      <c r="BZ97" s="12">
        <f t="shared" si="169"/>
        <v>10510</v>
      </c>
      <c r="CA97" s="12">
        <f t="shared" si="169"/>
        <v>10510</v>
      </c>
      <c r="CB97" s="12">
        <f t="shared" si="169"/>
        <v>10510</v>
      </c>
      <c r="CC97" s="12">
        <f t="shared" si="169"/>
        <v>10510</v>
      </c>
      <c r="CD97" s="12">
        <f t="shared" si="169"/>
        <v>10510</v>
      </c>
      <c r="CE97" s="12">
        <f t="shared" si="169"/>
        <v>10510</v>
      </c>
      <c r="CF97" s="12">
        <f t="shared" si="169"/>
        <v>10510</v>
      </c>
      <c r="CG97" s="12">
        <f t="shared" si="169"/>
        <v>10510</v>
      </c>
      <c r="CH97" s="12">
        <f t="shared" si="169"/>
        <v>10510</v>
      </c>
      <c r="CI97" s="12">
        <f t="shared" si="169"/>
        <v>10510</v>
      </c>
      <c r="CJ97" s="12">
        <f t="shared" si="169"/>
        <v>10510</v>
      </c>
      <c r="CK97" s="12">
        <f t="shared" si="169"/>
        <v>10510</v>
      </c>
      <c r="CL97" s="12">
        <f t="shared" si="169"/>
        <v>10510</v>
      </c>
      <c r="CM97" s="12">
        <f t="shared" si="169"/>
        <v>10510</v>
      </c>
      <c r="CN97" s="12">
        <f t="shared" si="169"/>
        <v>10510</v>
      </c>
      <c r="CO97" s="12">
        <f t="shared" si="169"/>
        <v>10510</v>
      </c>
      <c r="CP97" s="12">
        <f t="shared" si="169"/>
        <v>10510</v>
      </c>
      <c r="CQ97" s="12">
        <f t="shared" si="169"/>
        <v>10510</v>
      </c>
      <c r="CR97" s="12">
        <f t="shared" si="169"/>
        <v>10510</v>
      </c>
      <c r="CS97" s="12">
        <f t="shared" si="169"/>
        <v>10510</v>
      </c>
      <c r="CT97" s="12">
        <f t="shared" si="169"/>
        <v>10510</v>
      </c>
      <c r="CU97" s="12">
        <f t="shared" si="169"/>
        <v>10510</v>
      </c>
      <c r="CV97" s="12">
        <f t="shared" si="169"/>
        <v>10510</v>
      </c>
      <c r="CW97" s="12">
        <f t="shared" si="169"/>
        <v>10510</v>
      </c>
      <c r="CX97" s="12">
        <f t="shared" si="169"/>
        <v>10510</v>
      </c>
      <c r="CY97" s="12">
        <f t="shared" si="169"/>
        <v>10510</v>
      </c>
      <c r="CZ97" s="12">
        <f t="shared" si="169"/>
        <v>10510</v>
      </c>
      <c r="DA97" s="12">
        <f t="shared" si="169"/>
        <v>10510</v>
      </c>
      <c r="DB97" s="12">
        <f t="shared" si="169"/>
        <v>10510</v>
      </c>
      <c r="DC97" s="12">
        <f t="shared" si="169"/>
        <v>10510</v>
      </c>
      <c r="DD97" s="12">
        <f t="shared" si="169"/>
        <v>10510</v>
      </c>
      <c r="DE97" s="12">
        <f t="shared" si="169"/>
        <v>10510</v>
      </c>
      <c r="DF97" s="12">
        <f t="shared" si="169"/>
        <v>10510</v>
      </c>
      <c r="DG97" s="12">
        <f t="shared" si="169"/>
        <v>10510</v>
      </c>
      <c r="DH97" s="12">
        <f t="shared" si="169"/>
        <v>10510</v>
      </c>
      <c r="DI97" s="12">
        <f t="shared" si="169"/>
        <v>10510</v>
      </c>
      <c r="DJ97" s="12">
        <f t="shared" si="169"/>
        <v>10510</v>
      </c>
      <c r="DK97" s="12">
        <f t="shared" si="169"/>
        <v>10510</v>
      </c>
      <c r="DL97" s="12">
        <f t="shared" si="169"/>
        <v>10510</v>
      </c>
      <c r="DM97" s="12">
        <f t="shared" si="169"/>
        <v>10510</v>
      </c>
      <c r="DN97" s="12">
        <f t="shared" si="169"/>
        <v>10510</v>
      </c>
      <c r="DO97" s="12">
        <f t="shared" si="169"/>
        <v>10510</v>
      </c>
      <c r="DP97" s="12">
        <f t="shared" si="169"/>
        <v>10510</v>
      </c>
      <c r="DQ97" s="12">
        <f t="shared" si="169"/>
        <v>10510</v>
      </c>
      <c r="DR97" s="12">
        <f t="shared" si="169"/>
        <v>10510</v>
      </c>
      <c r="DS97" s="12">
        <f t="shared" si="169"/>
        <v>10510</v>
      </c>
      <c r="DT97" s="12">
        <f t="shared" si="169"/>
        <v>10510</v>
      </c>
      <c r="DU97" s="12">
        <f t="shared" si="169"/>
        <v>10510</v>
      </c>
      <c r="DV97" s="12">
        <f t="shared" si="169"/>
        <v>10510</v>
      </c>
      <c r="DW97" s="12">
        <f t="shared" si="169"/>
        <v>10510</v>
      </c>
      <c r="DX97" s="12">
        <f t="shared" si="169"/>
        <v>10510</v>
      </c>
      <c r="DY97" s="12">
        <f t="shared" si="169"/>
        <v>10510</v>
      </c>
      <c r="DZ97" s="12">
        <f t="shared" si="169"/>
        <v>10510</v>
      </c>
      <c r="EA97" s="12">
        <f t="shared" si="169"/>
        <v>10510</v>
      </c>
      <c r="EB97" s="12">
        <f t="shared" ref="EB97:FX97" si="170">$B$3</f>
        <v>10510</v>
      </c>
      <c r="EC97" s="12">
        <f t="shared" si="170"/>
        <v>10510</v>
      </c>
      <c r="ED97" s="12">
        <f t="shared" si="170"/>
        <v>10510</v>
      </c>
      <c r="EE97" s="12">
        <f t="shared" si="170"/>
        <v>10510</v>
      </c>
      <c r="EF97" s="12">
        <f t="shared" si="170"/>
        <v>10510</v>
      </c>
      <c r="EG97" s="12">
        <f t="shared" si="170"/>
        <v>10510</v>
      </c>
      <c r="EH97" s="12">
        <f t="shared" si="170"/>
        <v>10510</v>
      </c>
      <c r="EI97" s="12">
        <f t="shared" si="170"/>
        <v>10510</v>
      </c>
      <c r="EJ97" s="12">
        <f t="shared" si="170"/>
        <v>10510</v>
      </c>
      <c r="EK97" s="12">
        <f t="shared" si="170"/>
        <v>10510</v>
      </c>
      <c r="EL97" s="12">
        <f t="shared" si="170"/>
        <v>10510</v>
      </c>
      <c r="EM97" s="12">
        <f t="shared" si="170"/>
        <v>10510</v>
      </c>
      <c r="EN97" s="12">
        <f t="shared" si="170"/>
        <v>10510</v>
      </c>
      <c r="EO97" s="12">
        <f t="shared" si="170"/>
        <v>10510</v>
      </c>
      <c r="EP97" s="12">
        <f t="shared" si="170"/>
        <v>10510</v>
      </c>
      <c r="EQ97" s="12">
        <f t="shared" si="170"/>
        <v>10510</v>
      </c>
      <c r="ER97" s="12">
        <f t="shared" si="170"/>
        <v>10510</v>
      </c>
      <c r="ES97" s="12">
        <f t="shared" si="170"/>
        <v>10510</v>
      </c>
      <c r="ET97" s="12">
        <f t="shared" si="170"/>
        <v>10510</v>
      </c>
      <c r="EU97" s="12">
        <f t="shared" si="170"/>
        <v>10510</v>
      </c>
      <c r="EV97" s="12">
        <f t="shared" si="170"/>
        <v>10510</v>
      </c>
      <c r="EW97" s="12">
        <f t="shared" si="170"/>
        <v>10510</v>
      </c>
      <c r="EX97" s="12">
        <f t="shared" si="170"/>
        <v>10510</v>
      </c>
      <c r="EY97" s="12">
        <f t="shared" si="170"/>
        <v>10510</v>
      </c>
      <c r="EZ97" s="12">
        <f t="shared" si="170"/>
        <v>10510</v>
      </c>
      <c r="FA97" s="12">
        <f t="shared" si="170"/>
        <v>10510</v>
      </c>
      <c r="FB97" s="12">
        <f t="shared" si="170"/>
        <v>10510</v>
      </c>
      <c r="FC97" s="12">
        <f t="shared" si="170"/>
        <v>10510</v>
      </c>
      <c r="FD97" s="12">
        <f t="shared" si="170"/>
        <v>10510</v>
      </c>
      <c r="FE97" s="12">
        <f t="shared" si="170"/>
        <v>10510</v>
      </c>
      <c r="FF97" s="12">
        <f t="shared" si="170"/>
        <v>10510</v>
      </c>
      <c r="FG97" s="12">
        <f t="shared" si="170"/>
        <v>10510</v>
      </c>
      <c r="FH97" s="12">
        <f t="shared" si="170"/>
        <v>10510</v>
      </c>
      <c r="FI97" s="12">
        <f t="shared" si="170"/>
        <v>10510</v>
      </c>
      <c r="FJ97" s="12">
        <f t="shared" si="170"/>
        <v>10510</v>
      </c>
      <c r="FK97" s="12">
        <f t="shared" si="170"/>
        <v>10510</v>
      </c>
      <c r="FL97" s="12">
        <f t="shared" si="170"/>
        <v>10510</v>
      </c>
      <c r="FM97" s="12">
        <f t="shared" si="170"/>
        <v>10510</v>
      </c>
      <c r="FN97" s="12">
        <f t="shared" si="170"/>
        <v>10510</v>
      </c>
      <c r="FO97" s="12">
        <f t="shared" si="170"/>
        <v>10510</v>
      </c>
      <c r="FP97" s="12">
        <f t="shared" si="170"/>
        <v>10510</v>
      </c>
      <c r="FQ97" s="12">
        <f t="shared" si="170"/>
        <v>10510</v>
      </c>
      <c r="FR97" s="12">
        <f t="shared" si="170"/>
        <v>10510</v>
      </c>
      <c r="FS97" s="12">
        <f t="shared" si="170"/>
        <v>10510</v>
      </c>
      <c r="FT97" s="12">
        <f t="shared" si="170"/>
        <v>10510</v>
      </c>
      <c r="FU97" s="12">
        <f t="shared" si="170"/>
        <v>10510</v>
      </c>
      <c r="FV97" s="12">
        <f t="shared" si="170"/>
        <v>10510</v>
      </c>
      <c r="FW97" s="12">
        <f t="shared" si="170"/>
        <v>10510</v>
      </c>
      <c r="FX97" s="12">
        <f t="shared" si="170"/>
        <v>10510</v>
      </c>
      <c r="FY97" s="14"/>
      <c r="FZ97" s="14"/>
      <c r="GA97" s="2"/>
      <c r="GB97" s="14"/>
      <c r="GC97" s="14"/>
      <c r="GD97" s="14"/>
      <c r="GE97" s="14"/>
      <c r="GF97" s="14"/>
      <c r="GG97" s="2"/>
      <c r="GH97" s="12"/>
      <c r="GI97" s="12"/>
      <c r="GJ97" s="12"/>
      <c r="GK97" s="12"/>
      <c r="GL97" s="12"/>
      <c r="GM97" s="12"/>
      <c r="GN97" s="95"/>
      <c r="GO97" s="95"/>
    </row>
    <row r="98" spans="1:197" s="92" customFormat="1" x14ac:dyDescent="0.35">
      <c r="A98" s="3" t="s">
        <v>733</v>
      </c>
      <c r="B98" s="35" t="s">
        <v>730</v>
      </c>
      <c r="C98" s="92">
        <f>C96*C97</f>
        <v>21020</v>
      </c>
      <c r="D98" s="92">
        <f t="shared" ref="D98:BO98" si="171">D96*D97</f>
        <v>554928</v>
      </c>
      <c r="E98" s="92">
        <f t="shared" si="171"/>
        <v>0</v>
      </c>
      <c r="F98" s="92">
        <f t="shared" si="171"/>
        <v>307943</v>
      </c>
      <c r="G98" s="92">
        <f t="shared" si="171"/>
        <v>21020</v>
      </c>
      <c r="H98" s="92">
        <f t="shared" si="171"/>
        <v>21020</v>
      </c>
      <c r="I98" s="92">
        <f t="shared" si="171"/>
        <v>306892</v>
      </c>
      <c r="J98" s="92">
        <f t="shared" si="171"/>
        <v>0</v>
      </c>
      <c r="K98" s="92">
        <f t="shared" si="171"/>
        <v>0</v>
      </c>
      <c r="L98" s="92">
        <f t="shared" si="171"/>
        <v>246985</v>
      </c>
      <c r="M98" s="92">
        <f t="shared" si="171"/>
        <v>63060</v>
      </c>
      <c r="N98" s="92">
        <f t="shared" si="171"/>
        <v>1695263.0000000002</v>
      </c>
      <c r="O98" s="92">
        <f t="shared" si="171"/>
        <v>662130</v>
      </c>
      <c r="P98" s="92">
        <f t="shared" si="171"/>
        <v>0</v>
      </c>
      <c r="Q98" s="92">
        <f t="shared" si="171"/>
        <v>1655325</v>
      </c>
      <c r="R98" s="92">
        <f t="shared" si="171"/>
        <v>21020</v>
      </c>
      <c r="S98" s="92">
        <f t="shared" si="171"/>
        <v>0</v>
      </c>
      <c r="T98" s="92">
        <f t="shared" si="171"/>
        <v>0</v>
      </c>
      <c r="U98" s="92">
        <f t="shared" si="171"/>
        <v>0</v>
      </c>
      <c r="V98" s="92">
        <f t="shared" si="171"/>
        <v>0</v>
      </c>
      <c r="W98" s="92">
        <f t="shared" si="171"/>
        <v>10510</v>
      </c>
      <c r="X98" s="92">
        <f t="shared" si="171"/>
        <v>0</v>
      </c>
      <c r="Y98" s="92">
        <f t="shared" si="171"/>
        <v>0</v>
      </c>
      <c r="Z98" s="92">
        <f t="shared" si="171"/>
        <v>10510</v>
      </c>
      <c r="AA98" s="92">
        <f t="shared" si="171"/>
        <v>932237</v>
      </c>
      <c r="AB98" s="92">
        <f t="shared" si="171"/>
        <v>596968</v>
      </c>
      <c r="AC98" s="92">
        <f t="shared" si="171"/>
        <v>0</v>
      </c>
      <c r="AD98" s="92">
        <f t="shared" si="171"/>
        <v>21020</v>
      </c>
      <c r="AE98" s="92">
        <f t="shared" si="171"/>
        <v>0</v>
      </c>
      <c r="AF98" s="92">
        <f t="shared" si="171"/>
        <v>0</v>
      </c>
      <c r="AG98" s="92">
        <f t="shared" si="171"/>
        <v>26275</v>
      </c>
      <c r="AH98" s="92">
        <f t="shared" si="171"/>
        <v>0</v>
      </c>
      <c r="AI98" s="92">
        <f t="shared" si="171"/>
        <v>0</v>
      </c>
      <c r="AJ98" s="92">
        <f t="shared" si="171"/>
        <v>0</v>
      </c>
      <c r="AK98" s="92">
        <f t="shared" si="171"/>
        <v>0</v>
      </c>
      <c r="AL98" s="92">
        <f t="shared" si="171"/>
        <v>0</v>
      </c>
      <c r="AM98" s="92">
        <f t="shared" si="171"/>
        <v>0</v>
      </c>
      <c r="AN98" s="92">
        <f t="shared" si="171"/>
        <v>0</v>
      </c>
      <c r="AO98" s="92">
        <f t="shared" si="171"/>
        <v>42040</v>
      </c>
      <c r="AP98" s="92">
        <f t="shared" si="171"/>
        <v>2156652</v>
      </c>
      <c r="AQ98" s="92">
        <f t="shared" si="171"/>
        <v>10510</v>
      </c>
      <c r="AR98" s="92">
        <f t="shared" si="171"/>
        <v>963767</v>
      </c>
      <c r="AS98" s="92">
        <f t="shared" si="171"/>
        <v>231220</v>
      </c>
      <c r="AT98" s="92">
        <f t="shared" si="171"/>
        <v>63060</v>
      </c>
      <c r="AU98" s="92">
        <f t="shared" si="171"/>
        <v>0</v>
      </c>
      <c r="AV98" s="92">
        <f t="shared" si="171"/>
        <v>0</v>
      </c>
      <c r="AW98" s="92">
        <f t="shared" si="171"/>
        <v>10510</v>
      </c>
      <c r="AX98" s="92">
        <f t="shared" si="171"/>
        <v>0</v>
      </c>
      <c r="AY98" s="92">
        <f t="shared" si="171"/>
        <v>42040</v>
      </c>
      <c r="AZ98" s="92">
        <f t="shared" si="171"/>
        <v>0</v>
      </c>
      <c r="BA98" s="92">
        <f t="shared" si="171"/>
        <v>73570</v>
      </c>
      <c r="BB98" s="92">
        <f t="shared" si="171"/>
        <v>147140</v>
      </c>
      <c r="BC98" s="92">
        <f t="shared" si="171"/>
        <v>278515</v>
      </c>
      <c r="BD98" s="92">
        <f t="shared" si="171"/>
        <v>52550</v>
      </c>
      <c r="BE98" s="92">
        <f t="shared" si="171"/>
        <v>0</v>
      </c>
      <c r="BF98" s="92">
        <f t="shared" si="171"/>
        <v>378360</v>
      </c>
      <c r="BG98" s="92">
        <f t="shared" si="171"/>
        <v>0</v>
      </c>
      <c r="BH98" s="92">
        <f t="shared" si="171"/>
        <v>141885</v>
      </c>
      <c r="BI98" s="92">
        <f t="shared" si="171"/>
        <v>0</v>
      </c>
      <c r="BJ98" s="92">
        <f t="shared" si="171"/>
        <v>252240</v>
      </c>
      <c r="BK98" s="92">
        <f t="shared" si="171"/>
        <v>1361045</v>
      </c>
      <c r="BL98" s="92">
        <f t="shared" si="171"/>
        <v>68315</v>
      </c>
      <c r="BM98" s="92">
        <f t="shared" si="171"/>
        <v>42040</v>
      </c>
      <c r="BN98" s="92">
        <f t="shared" si="171"/>
        <v>677895</v>
      </c>
      <c r="BO98" s="92">
        <f t="shared" si="171"/>
        <v>26275</v>
      </c>
      <c r="BP98" s="92">
        <f t="shared" ref="BP98:EA98" si="172">BP96*BP97</f>
        <v>0</v>
      </c>
      <c r="BQ98" s="92">
        <f t="shared" si="172"/>
        <v>15765</v>
      </c>
      <c r="BR98" s="92">
        <f t="shared" si="172"/>
        <v>0</v>
      </c>
      <c r="BS98" s="92">
        <f t="shared" si="172"/>
        <v>0</v>
      </c>
      <c r="BT98" s="92">
        <f t="shared" si="172"/>
        <v>10510</v>
      </c>
      <c r="BU98" s="92">
        <f t="shared" si="172"/>
        <v>21020</v>
      </c>
      <c r="BV98" s="92">
        <f t="shared" si="172"/>
        <v>0</v>
      </c>
      <c r="BW98" s="92">
        <f t="shared" si="172"/>
        <v>0</v>
      </c>
      <c r="BX98" s="92">
        <f t="shared" si="172"/>
        <v>0</v>
      </c>
      <c r="BY98" s="92">
        <f t="shared" si="172"/>
        <v>0</v>
      </c>
      <c r="BZ98" s="92">
        <f t="shared" si="172"/>
        <v>0</v>
      </c>
      <c r="CA98" s="92">
        <f t="shared" si="172"/>
        <v>0</v>
      </c>
      <c r="CB98" s="92">
        <f t="shared" si="172"/>
        <v>2228120</v>
      </c>
      <c r="CC98" s="92">
        <f t="shared" si="172"/>
        <v>0</v>
      </c>
      <c r="CD98" s="92">
        <f t="shared" si="172"/>
        <v>0</v>
      </c>
      <c r="CE98" s="92">
        <f t="shared" si="172"/>
        <v>0</v>
      </c>
      <c r="CF98" s="92">
        <f t="shared" si="172"/>
        <v>0</v>
      </c>
      <c r="CG98" s="92">
        <f t="shared" si="172"/>
        <v>0</v>
      </c>
      <c r="CH98" s="92">
        <f t="shared" si="172"/>
        <v>0</v>
      </c>
      <c r="CI98" s="92">
        <f t="shared" si="172"/>
        <v>0</v>
      </c>
      <c r="CJ98" s="92">
        <f t="shared" si="172"/>
        <v>87233.000000000015</v>
      </c>
      <c r="CK98" s="92">
        <f t="shared" si="172"/>
        <v>0</v>
      </c>
      <c r="CL98" s="92">
        <f t="shared" si="172"/>
        <v>31530</v>
      </c>
      <c r="CM98" s="92">
        <f t="shared" si="172"/>
        <v>10510</v>
      </c>
      <c r="CN98" s="92">
        <f t="shared" si="172"/>
        <v>1923330</v>
      </c>
      <c r="CO98" s="92">
        <f t="shared" si="172"/>
        <v>827137</v>
      </c>
      <c r="CP98" s="92">
        <f t="shared" si="172"/>
        <v>73570</v>
      </c>
      <c r="CQ98" s="92">
        <f t="shared" si="172"/>
        <v>21020</v>
      </c>
      <c r="CR98" s="92">
        <f t="shared" si="172"/>
        <v>0</v>
      </c>
      <c r="CS98" s="92">
        <f t="shared" si="172"/>
        <v>0</v>
      </c>
      <c r="CT98" s="92">
        <f t="shared" si="172"/>
        <v>0</v>
      </c>
      <c r="CU98" s="92">
        <f t="shared" si="172"/>
        <v>10510</v>
      </c>
      <c r="CV98" s="92">
        <f t="shared" si="172"/>
        <v>0</v>
      </c>
      <c r="CW98" s="92">
        <f t="shared" si="172"/>
        <v>0</v>
      </c>
      <c r="CX98" s="92">
        <f t="shared" si="172"/>
        <v>0</v>
      </c>
      <c r="CY98" s="92">
        <f t="shared" si="172"/>
        <v>0</v>
      </c>
      <c r="CZ98" s="92">
        <f t="shared" si="172"/>
        <v>0</v>
      </c>
      <c r="DA98" s="92">
        <f t="shared" si="172"/>
        <v>10510</v>
      </c>
      <c r="DB98" s="92">
        <f t="shared" si="172"/>
        <v>0</v>
      </c>
      <c r="DC98" s="92">
        <f t="shared" si="172"/>
        <v>0</v>
      </c>
      <c r="DD98" s="92">
        <f t="shared" si="172"/>
        <v>0</v>
      </c>
      <c r="DE98" s="92">
        <f t="shared" si="172"/>
        <v>0</v>
      </c>
      <c r="DF98" s="92">
        <f t="shared" si="172"/>
        <v>457185</v>
      </c>
      <c r="DG98" s="92">
        <f t="shared" si="172"/>
        <v>0</v>
      </c>
      <c r="DH98" s="92">
        <f t="shared" si="172"/>
        <v>0</v>
      </c>
      <c r="DI98" s="92">
        <f t="shared" si="172"/>
        <v>47295</v>
      </c>
      <c r="DJ98" s="92">
        <f t="shared" si="172"/>
        <v>0</v>
      </c>
      <c r="DK98" s="92">
        <f t="shared" si="172"/>
        <v>0</v>
      </c>
      <c r="DL98" s="92">
        <f t="shared" si="172"/>
        <v>63060</v>
      </c>
      <c r="DM98" s="92">
        <f t="shared" si="172"/>
        <v>0</v>
      </c>
      <c r="DN98" s="92">
        <f t="shared" si="172"/>
        <v>21020</v>
      </c>
      <c r="DO98" s="92">
        <f t="shared" si="172"/>
        <v>10510</v>
      </c>
      <c r="DP98" s="92">
        <f t="shared" si="172"/>
        <v>0</v>
      </c>
      <c r="DQ98" s="92">
        <f t="shared" si="172"/>
        <v>0</v>
      </c>
      <c r="DR98" s="92">
        <f t="shared" si="172"/>
        <v>0</v>
      </c>
      <c r="DS98" s="92">
        <f t="shared" si="172"/>
        <v>0</v>
      </c>
      <c r="DT98" s="92">
        <f t="shared" si="172"/>
        <v>0</v>
      </c>
      <c r="DU98" s="92">
        <f t="shared" si="172"/>
        <v>0</v>
      </c>
      <c r="DV98" s="92">
        <f t="shared" si="172"/>
        <v>0</v>
      </c>
      <c r="DW98" s="92">
        <f t="shared" si="172"/>
        <v>0</v>
      </c>
      <c r="DX98" s="92">
        <f t="shared" si="172"/>
        <v>0</v>
      </c>
      <c r="DY98" s="92">
        <f t="shared" si="172"/>
        <v>0</v>
      </c>
      <c r="DZ98" s="92">
        <f t="shared" si="172"/>
        <v>21020</v>
      </c>
      <c r="EA98" s="92">
        <f t="shared" si="172"/>
        <v>21020</v>
      </c>
      <c r="EB98" s="92">
        <f t="shared" ref="EB98:FX98" si="173">EB96*EB97</f>
        <v>0</v>
      </c>
      <c r="EC98" s="92">
        <f t="shared" si="173"/>
        <v>21020</v>
      </c>
      <c r="ED98" s="92">
        <f t="shared" si="173"/>
        <v>0</v>
      </c>
      <c r="EE98" s="92">
        <f t="shared" si="173"/>
        <v>0</v>
      </c>
      <c r="EF98" s="92">
        <f t="shared" si="173"/>
        <v>21020</v>
      </c>
      <c r="EG98" s="92">
        <f t="shared" si="173"/>
        <v>10510</v>
      </c>
      <c r="EH98" s="92">
        <f t="shared" si="173"/>
        <v>10510</v>
      </c>
      <c r="EI98" s="92">
        <f t="shared" si="173"/>
        <v>131375</v>
      </c>
      <c r="EJ98" s="92">
        <f t="shared" si="173"/>
        <v>336320</v>
      </c>
      <c r="EK98" s="92">
        <f t="shared" si="173"/>
        <v>0</v>
      </c>
      <c r="EL98" s="92">
        <f t="shared" si="173"/>
        <v>0</v>
      </c>
      <c r="EM98" s="92">
        <f t="shared" si="173"/>
        <v>143987</v>
      </c>
      <c r="EN98" s="92">
        <f t="shared" si="173"/>
        <v>0</v>
      </c>
      <c r="EO98" s="92">
        <f t="shared" si="173"/>
        <v>0</v>
      </c>
      <c r="EP98" s="92">
        <f t="shared" si="173"/>
        <v>0</v>
      </c>
      <c r="EQ98" s="92">
        <f t="shared" si="173"/>
        <v>0</v>
      </c>
      <c r="ER98" s="92">
        <f t="shared" si="173"/>
        <v>0</v>
      </c>
      <c r="ES98" s="92">
        <f t="shared" si="173"/>
        <v>0</v>
      </c>
      <c r="ET98" s="92">
        <f t="shared" si="173"/>
        <v>0</v>
      </c>
      <c r="EU98" s="92">
        <f t="shared" si="173"/>
        <v>21020</v>
      </c>
      <c r="EV98" s="92">
        <f t="shared" si="173"/>
        <v>52550</v>
      </c>
      <c r="EW98" s="92">
        <f t="shared" si="173"/>
        <v>0</v>
      </c>
      <c r="EX98" s="92">
        <f t="shared" si="173"/>
        <v>0</v>
      </c>
      <c r="EY98" s="92">
        <f t="shared" si="173"/>
        <v>0</v>
      </c>
      <c r="EZ98" s="92">
        <f t="shared" si="173"/>
        <v>0</v>
      </c>
      <c r="FA98" s="92">
        <f t="shared" si="173"/>
        <v>99845</v>
      </c>
      <c r="FB98" s="92">
        <f t="shared" si="173"/>
        <v>0</v>
      </c>
      <c r="FC98" s="92">
        <f t="shared" si="173"/>
        <v>99845</v>
      </c>
      <c r="FD98" s="92">
        <f t="shared" si="173"/>
        <v>10510</v>
      </c>
      <c r="FE98" s="92">
        <f t="shared" si="173"/>
        <v>0</v>
      </c>
      <c r="FF98" s="92">
        <f t="shared" si="173"/>
        <v>0</v>
      </c>
      <c r="FG98" s="92">
        <f t="shared" si="173"/>
        <v>0</v>
      </c>
      <c r="FH98" s="92">
        <f t="shared" si="173"/>
        <v>0</v>
      </c>
      <c r="FI98" s="92">
        <f t="shared" si="173"/>
        <v>0</v>
      </c>
      <c r="FJ98" s="92">
        <f t="shared" si="173"/>
        <v>0</v>
      </c>
      <c r="FK98" s="92">
        <f t="shared" si="173"/>
        <v>0</v>
      </c>
      <c r="FL98" s="92">
        <f t="shared" si="173"/>
        <v>0</v>
      </c>
      <c r="FM98" s="92">
        <f t="shared" si="173"/>
        <v>52550</v>
      </c>
      <c r="FN98" s="92">
        <f t="shared" si="173"/>
        <v>428807.99999999994</v>
      </c>
      <c r="FO98" s="92">
        <f t="shared" si="173"/>
        <v>10510</v>
      </c>
      <c r="FP98" s="92">
        <f t="shared" si="173"/>
        <v>0</v>
      </c>
      <c r="FQ98" s="92">
        <f t="shared" si="173"/>
        <v>0</v>
      </c>
      <c r="FR98" s="92">
        <f t="shared" si="173"/>
        <v>0</v>
      </c>
      <c r="FS98" s="92">
        <f t="shared" si="173"/>
        <v>0</v>
      </c>
      <c r="FT98" s="92">
        <f t="shared" si="173"/>
        <v>0</v>
      </c>
      <c r="FU98" s="92">
        <f t="shared" si="173"/>
        <v>0</v>
      </c>
      <c r="FV98" s="92">
        <f t="shared" si="173"/>
        <v>21020</v>
      </c>
      <c r="FW98" s="92">
        <f t="shared" si="173"/>
        <v>0</v>
      </c>
      <c r="FX98" s="92">
        <f t="shared" si="173"/>
        <v>0</v>
      </c>
      <c r="FZ98" s="2">
        <f>SUM(C98:FX98)</f>
        <v>21577030</v>
      </c>
      <c r="GA98" s="68">
        <v>21577030</v>
      </c>
      <c r="GB98" s="2">
        <f>FZ98-GA98</f>
        <v>0</v>
      </c>
    </row>
    <row r="99" spans="1:197" s="4" customFormat="1" x14ac:dyDescent="0.35">
      <c r="A99" s="3"/>
      <c r="B99" s="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4"/>
      <c r="FZ99" s="14"/>
      <c r="GA99" s="2"/>
      <c r="GB99" s="14"/>
      <c r="GC99" s="14"/>
      <c r="GD99" s="14"/>
      <c r="GE99" s="14"/>
      <c r="GF99" s="14"/>
      <c r="GG99" s="2"/>
      <c r="GH99" s="12"/>
      <c r="GI99" s="12"/>
      <c r="GJ99" s="12"/>
      <c r="GK99" s="12"/>
      <c r="GL99" s="12"/>
      <c r="GM99" s="12"/>
      <c r="GN99" s="95"/>
      <c r="GO99" s="95"/>
    </row>
    <row r="100" spans="1:197" s="4" customFormat="1" x14ac:dyDescent="0.35">
      <c r="A100" s="3"/>
      <c r="B100" s="35" t="s">
        <v>741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4"/>
      <c r="FZ100" s="14"/>
      <c r="GA100" s="2"/>
      <c r="GB100" s="14"/>
      <c r="GC100" s="14"/>
      <c r="GD100" s="14"/>
      <c r="GE100" s="14"/>
      <c r="GF100" s="14"/>
      <c r="GG100" s="2"/>
      <c r="GH100" s="12"/>
      <c r="GI100" s="12"/>
      <c r="GJ100" s="12"/>
      <c r="GK100" s="12"/>
      <c r="GL100" s="12"/>
      <c r="GM100" s="12"/>
      <c r="GN100" s="95"/>
      <c r="GO100" s="95"/>
    </row>
    <row r="101" spans="1:197" s="4" customFormat="1" x14ac:dyDescent="0.35">
      <c r="A101" s="3" t="s">
        <v>735</v>
      </c>
      <c r="B101" s="2" t="s">
        <v>738</v>
      </c>
      <c r="C101" s="12">
        <f t="shared" ref="C101:AH101" si="174">C10+C29</f>
        <v>167</v>
      </c>
      <c r="D101" s="12">
        <f t="shared" si="174"/>
        <v>424</v>
      </c>
      <c r="E101" s="12">
        <f t="shared" si="174"/>
        <v>0</v>
      </c>
      <c r="F101" s="12">
        <f t="shared" si="174"/>
        <v>1648</v>
      </c>
      <c r="G101" s="12">
        <f t="shared" si="174"/>
        <v>0</v>
      </c>
      <c r="H101" s="12">
        <f t="shared" si="174"/>
        <v>0</v>
      </c>
      <c r="I101" s="12">
        <f t="shared" si="174"/>
        <v>0</v>
      </c>
      <c r="J101" s="12">
        <f t="shared" si="174"/>
        <v>0</v>
      </c>
      <c r="K101" s="12">
        <f t="shared" si="174"/>
        <v>0</v>
      </c>
      <c r="L101" s="12">
        <f t="shared" si="174"/>
        <v>0</v>
      </c>
      <c r="M101" s="12">
        <f t="shared" si="174"/>
        <v>0</v>
      </c>
      <c r="N101" s="12">
        <f t="shared" si="174"/>
        <v>0</v>
      </c>
      <c r="O101" s="12">
        <f t="shared" si="174"/>
        <v>0</v>
      </c>
      <c r="P101" s="12">
        <f t="shared" si="174"/>
        <v>0</v>
      </c>
      <c r="Q101" s="12">
        <f t="shared" si="174"/>
        <v>0</v>
      </c>
      <c r="R101" s="12">
        <f t="shared" si="174"/>
        <v>5567.5</v>
      </c>
      <c r="S101" s="12">
        <f t="shared" si="174"/>
        <v>6</v>
      </c>
      <c r="T101" s="12">
        <f t="shared" si="174"/>
        <v>0</v>
      </c>
      <c r="U101" s="12">
        <f t="shared" si="174"/>
        <v>0</v>
      </c>
      <c r="V101" s="12">
        <f t="shared" si="174"/>
        <v>0</v>
      </c>
      <c r="W101" s="12">
        <f t="shared" si="174"/>
        <v>0</v>
      </c>
      <c r="X101" s="12">
        <f t="shared" si="174"/>
        <v>0</v>
      </c>
      <c r="Y101" s="12">
        <f t="shared" si="174"/>
        <v>512</v>
      </c>
      <c r="Z101" s="12">
        <f t="shared" si="174"/>
        <v>0</v>
      </c>
      <c r="AA101" s="12">
        <f t="shared" si="174"/>
        <v>325.5</v>
      </c>
      <c r="AB101" s="12">
        <f t="shared" si="174"/>
        <v>215.5</v>
      </c>
      <c r="AC101" s="12">
        <f t="shared" si="174"/>
        <v>0</v>
      </c>
      <c r="AD101" s="12">
        <f t="shared" si="174"/>
        <v>0</v>
      </c>
      <c r="AE101" s="12">
        <f t="shared" si="174"/>
        <v>0</v>
      </c>
      <c r="AF101" s="12">
        <f t="shared" si="174"/>
        <v>0</v>
      </c>
      <c r="AG101" s="12">
        <f t="shared" si="174"/>
        <v>0</v>
      </c>
      <c r="AH101" s="12">
        <f t="shared" si="174"/>
        <v>0</v>
      </c>
      <c r="AI101" s="12">
        <f t="shared" ref="AI101:BN101" si="175">AI10+AI29</f>
        <v>0</v>
      </c>
      <c r="AJ101" s="12">
        <f t="shared" si="175"/>
        <v>0</v>
      </c>
      <c r="AK101" s="12">
        <f t="shared" si="175"/>
        <v>0</v>
      </c>
      <c r="AL101" s="12">
        <f t="shared" si="175"/>
        <v>0</v>
      </c>
      <c r="AM101" s="12">
        <f t="shared" si="175"/>
        <v>0</v>
      </c>
      <c r="AN101" s="12">
        <f t="shared" si="175"/>
        <v>0</v>
      </c>
      <c r="AO101" s="12">
        <f t="shared" si="175"/>
        <v>104.5</v>
      </c>
      <c r="AP101" s="12">
        <f t="shared" si="175"/>
        <v>579</v>
      </c>
      <c r="AQ101" s="12">
        <f t="shared" si="175"/>
        <v>0</v>
      </c>
      <c r="AR101" s="12">
        <f t="shared" si="175"/>
        <v>1356.5</v>
      </c>
      <c r="AS101" s="12">
        <f t="shared" si="175"/>
        <v>0</v>
      </c>
      <c r="AT101" s="12">
        <f t="shared" si="175"/>
        <v>500</v>
      </c>
      <c r="AU101" s="12">
        <f t="shared" si="175"/>
        <v>0</v>
      </c>
      <c r="AV101" s="12">
        <f t="shared" si="175"/>
        <v>0</v>
      </c>
      <c r="AW101" s="12">
        <f t="shared" si="175"/>
        <v>0</v>
      </c>
      <c r="AX101" s="12">
        <f t="shared" si="175"/>
        <v>0</v>
      </c>
      <c r="AY101" s="12">
        <f t="shared" si="175"/>
        <v>0</v>
      </c>
      <c r="AZ101" s="12">
        <f t="shared" si="175"/>
        <v>120</v>
      </c>
      <c r="BA101" s="12">
        <f t="shared" si="175"/>
        <v>238</v>
      </c>
      <c r="BB101" s="12">
        <f t="shared" si="175"/>
        <v>0</v>
      </c>
      <c r="BC101" s="12">
        <f t="shared" si="175"/>
        <v>522</v>
      </c>
      <c r="BD101" s="12">
        <f t="shared" si="175"/>
        <v>0</v>
      </c>
      <c r="BE101" s="12">
        <f t="shared" si="175"/>
        <v>0</v>
      </c>
      <c r="BF101" s="12">
        <f t="shared" si="175"/>
        <v>1127.5</v>
      </c>
      <c r="BG101" s="12">
        <f t="shared" si="175"/>
        <v>0</v>
      </c>
      <c r="BH101" s="12">
        <f t="shared" si="175"/>
        <v>27</v>
      </c>
      <c r="BI101" s="12">
        <f t="shared" si="175"/>
        <v>0</v>
      </c>
      <c r="BJ101" s="12">
        <f t="shared" si="175"/>
        <v>0</v>
      </c>
      <c r="BK101" s="12">
        <f t="shared" si="175"/>
        <v>10518</v>
      </c>
      <c r="BL101" s="12">
        <f t="shared" si="175"/>
        <v>0</v>
      </c>
      <c r="BM101" s="12">
        <f t="shared" si="175"/>
        <v>0</v>
      </c>
      <c r="BN101" s="12">
        <f t="shared" si="175"/>
        <v>0</v>
      </c>
      <c r="BO101" s="12">
        <f t="shared" ref="BO101:CT101" si="176">BO10+BO29</f>
        <v>0</v>
      </c>
      <c r="BP101" s="12">
        <f t="shared" si="176"/>
        <v>0</v>
      </c>
      <c r="BQ101" s="12">
        <f t="shared" si="176"/>
        <v>0</v>
      </c>
      <c r="BR101" s="12">
        <f t="shared" si="176"/>
        <v>0</v>
      </c>
      <c r="BS101" s="12">
        <f t="shared" si="176"/>
        <v>0</v>
      </c>
      <c r="BT101" s="12">
        <f t="shared" si="176"/>
        <v>0</v>
      </c>
      <c r="BU101" s="12">
        <f t="shared" si="176"/>
        <v>0</v>
      </c>
      <c r="BV101" s="12">
        <f t="shared" si="176"/>
        <v>0</v>
      </c>
      <c r="BW101" s="12">
        <f t="shared" si="176"/>
        <v>0</v>
      </c>
      <c r="BX101" s="12">
        <f t="shared" si="176"/>
        <v>0</v>
      </c>
      <c r="BY101" s="12">
        <f t="shared" si="176"/>
        <v>0</v>
      </c>
      <c r="BZ101" s="12">
        <f t="shared" si="176"/>
        <v>0</v>
      </c>
      <c r="CA101" s="12">
        <f t="shared" si="176"/>
        <v>0</v>
      </c>
      <c r="CB101" s="12">
        <f t="shared" si="176"/>
        <v>898</v>
      </c>
      <c r="CC101" s="12">
        <f t="shared" si="176"/>
        <v>0</v>
      </c>
      <c r="CD101" s="12">
        <f t="shared" si="176"/>
        <v>0</v>
      </c>
      <c r="CE101" s="12">
        <f t="shared" si="176"/>
        <v>0</v>
      </c>
      <c r="CF101" s="12">
        <f t="shared" si="176"/>
        <v>0</v>
      </c>
      <c r="CG101" s="12">
        <f t="shared" si="176"/>
        <v>0</v>
      </c>
      <c r="CH101" s="12">
        <f t="shared" si="176"/>
        <v>0</v>
      </c>
      <c r="CI101" s="12">
        <f t="shared" si="176"/>
        <v>0</v>
      </c>
      <c r="CJ101" s="12">
        <f t="shared" si="176"/>
        <v>0</v>
      </c>
      <c r="CK101" s="12">
        <f t="shared" si="176"/>
        <v>747</v>
      </c>
      <c r="CL101" s="12">
        <f t="shared" si="176"/>
        <v>7.5</v>
      </c>
      <c r="CM101" s="12">
        <f t="shared" si="176"/>
        <v>25.5</v>
      </c>
      <c r="CN101" s="12">
        <f t="shared" si="176"/>
        <v>611.5</v>
      </c>
      <c r="CO101" s="12">
        <f t="shared" si="176"/>
        <v>0</v>
      </c>
      <c r="CP101" s="12">
        <f t="shared" si="176"/>
        <v>0</v>
      </c>
      <c r="CQ101" s="12">
        <f t="shared" si="176"/>
        <v>0</v>
      </c>
      <c r="CR101" s="12">
        <f t="shared" si="176"/>
        <v>0</v>
      </c>
      <c r="CS101" s="12">
        <f t="shared" si="176"/>
        <v>0</v>
      </c>
      <c r="CT101" s="12">
        <f t="shared" si="176"/>
        <v>0</v>
      </c>
      <c r="CU101" s="12">
        <f t="shared" ref="CU101:DZ101" si="177">CU10+CU29</f>
        <v>331</v>
      </c>
      <c r="CV101" s="12">
        <f t="shared" si="177"/>
        <v>0</v>
      </c>
      <c r="CW101" s="12">
        <f t="shared" si="177"/>
        <v>0</v>
      </c>
      <c r="CX101" s="12">
        <f t="shared" si="177"/>
        <v>0</v>
      </c>
      <c r="CY101" s="12">
        <f t="shared" si="177"/>
        <v>0</v>
      </c>
      <c r="CZ101" s="12">
        <f t="shared" si="177"/>
        <v>0</v>
      </c>
      <c r="DA101" s="12">
        <f t="shared" si="177"/>
        <v>0</v>
      </c>
      <c r="DB101" s="12">
        <f t="shared" si="177"/>
        <v>0</v>
      </c>
      <c r="DC101" s="12">
        <f t="shared" si="177"/>
        <v>0</v>
      </c>
      <c r="DD101" s="12">
        <f t="shared" si="177"/>
        <v>0</v>
      </c>
      <c r="DE101" s="12">
        <f t="shared" si="177"/>
        <v>0</v>
      </c>
      <c r="DF101" s="12">
        <f t="shared" si="177"/>
        <v>0</v>
      </c>
      <c r="DG101" s="12">
        <f t="shared" si="177"/>
        <v>0</v>
      </c>
      <c r="DH101" s="12">
        <f t="shared" si="177"/>
        <v>0</v>
      </c>
      <c r="DI101" s="12">
        <f t="shared" si="177"/>
        <v>4</v>
      </c>
      <c r="DJ101" s="12">
        <f t="shared" si="177"/>
        <v>1</v>
      </c>
      <c r="DK101" s="12">
        <f t="shared" si="177"/>
        <v>0</v>
      </c>
      <c r="DL101" s="12">
        <f t="shared" si="177"/>
        <v>0</v>
      </c>
      <c r="DM101" s="12">
        <f t="shared" si="177"/>
        <v>0</v>
      </c>
      <c r="DN101" s="12">
        <f t="shared" si="177"/>
        <v>0</v>
      </c>
      <c r="DO101" s="12">
        <f t="shared" si="177"/>
        <v>0</v>
      </c>
      <c r="DP101" s="12">
        <f t="shared" si="177"/>
        <v>0</v>
      </c>
      <c r="DQ101" s="12">
        <f t="shared" si="177"/>
        <v>0</v>
      </c>
      <c r="DR101" s="12">
        <f t="shared" si="177"/>
        <v>0</v>
      </c>
      <c r="DS101" s="12">
        <f t="shared" si="177"/>
        <v>0</v>
      </c>
      <c r="DT101" s="12">
        <f t="shared" si="177"/>
        <v>0</v>
      </c>
      <c r="DU101" s="12">
        <f t="shared" si="177"/>
        <v>0</v>
      </c>
      <c r="DV101" s="12">
        <f t="shared" si="177"/>
        <v>0</v>
      </c>
      <c r="DW101" s="12">
        <f t="shared" si="177"/>
        <v>0</v>
      </c>
      <c r="DX101" s="12">
        <f t="shared" si="177"/>
        <v>0</v>
      </c>
      <c r="DY101" s="12">
        <f t="shared" si="177"/>
        <v>0</v>
      </c>
      <c r="DZ101" s="12">
        <f t="shared" si="177"/>
        <v>0</v>
      </c>
      <c r="EA101" s="12">
        <f t="shared" ref="EA101:FF101" si="178">EA10+EA29</f>
        <v>0</v>
      </c>
      <c r="EB101" s="12">
        <f t="shared" si="178"/>
        <v>17</v>
      </c>
      <c r="EC101" s="12">
        <f t="shared" si="178"/>
        <v>0</v>
      </c>
      <c r="ED101" s="12">
        <f t="shared" si="178"/>
        <v>0</v>
      </c>
      <c r="EE101" s="12">
        <f t="shared" si="178"/>
        <v>0</v>
      </c>
      <c r="EF101" s="12">
        <f t="shared" si="178"/>
        <v>0</v>
      </c>
      <c r="EG101" s="12">
        <f t="shared" si="178"/>
        <v>0</v>
      </c>
      <c r="EH101" s="12">
        <f t="shared" si="178"/>
        <v>0</v>
      </c>
      <c r="EI101" s="12">
        <f t="shared" si="178"/>
        <v>0</v>
      </c>
      <c r="EJ101" s="12">
        <f t="shared" si="178"/>
        <v>196</v>
      </c>
      <c r="EK101" s="12">
        <f t="shared" si="178"/>
        <v>0</v>
      </c>
      <c r="EL101" s="12">
        <f t="shared" si="178"/>
        <v>0</v>
      </c>
      <c r="EM101" s="12">
        <f t="shared" si="178"/>
        <v>0</v>
      </c>
      <c r="EN101" s="12">
        <f t="shared" si="178"/>
        <v>55</v>
      </c>
      <c r="EO101" s="12">
        <f t="shared" si="178"/>
        <v>0</v>
      </c>
      <c r="EP101" s="12">
        <f t="shared" si="178"/>
        <v>0</v>
      </c>
      <c r="EQ101" s="12">
        <f t="shared" si="178"/>
        <v>0</v>
      </c>
      <c r="ER101" s="12">
        <f t="shared" si="178"/>
        <v>0</v>
      </c>
      <c r="ES101" s="12">
        <f t="shared" si="178"/>
        <v>0</v>
      </c>
      <c r="ET101" s="12">
        <f t="shared" si="178"/>
        <v>0</v>
      </c>
      <c r="EU101" s="12">
        <f t="shared" si="178"/>
        <v>0</v>
      </c>
      <c r="EV101" s="12">
        <f t="shared" si="178"/>
        <v>0</v>
      </c>
      <c r="EW101" s="12">
        <f t="shared" si="178"/>
        <v>0</v>
      </c>
      <c r="EX101" s="12">
        <f t="shared" si="178"/>
        <v>0</v>
      </c>
      <c r="EY101" s="12">
        <f t="shared" si="178"/>
        <v>565</v>
      </c>
      <c r="EZ101" s="12">
        <f t="shared" si="178"/>
        <v>0</v>
      </c>
      <c r="FA101" s="12">
        <f t="shared" si="178"/>
        <v>0</v>
      </c>
      <c r="FB101" s="12">
        <f t="shared" si="178"/>
        <v>0</v>
      </c>
      <c r="FC101" s="12">
        <f t="shared" si="178"/>
        <v>0</v>
      </c>
      <c r="FD101" s="12">
        <f t="shared" si="178"/>
        <v>0</v>
      </c>
      <c r="FE101" s="12">
        <f t="shared" si="178"/>
        <v>0</v>
      </c>
      <c r="FF101" s="12">
        <f t="shared" si="178"/>
        <v>0</v>
      </c>
      <c r="FG101" s="12">
        <f t="shared" ref="FG101:FX101" si="179">FG10+FG29</f>
        <v>0</v>
      </c>
      <c r="FH101" s="12">
        <f t="shared" si="179"/>
        <v>0</v>
      </c>
      <c r="FI101" s="12">
        <f t="shared" si="179"/>
        <v>0</v>
      </c>
      <c r="FJ101" s="12">
        <f t="shared" si="179"/>
        <v>0</v>
      </c>
      <c r="FK101" s="12">
        <f t="shared" si="179"/>
        <v>0</v>
      </c>
      <c r="FL101" s="12">
        <f t="shared" si="179"/>
        <v>0</v>
      </c>
      <c r="FM101" s="12">
        <f t="shared" si="179"/>
        <v>0</v>
      </c>
      <c r="FN101" s="12">
        <f t="shared" si="179"/>
        <v>281</v>
      </c>
      <c r="FO101" s="12">
        <f t="shared" si="179"/>
        <v>0</v>
      </c>
      <c r="FP101" s="12">
        <f t="shared" si="179"/>
        <v>0</v>
      </c>
      <c r="FQ101" s="12">
        <f t="shared" si="179"/>
        <v>0</v>
      </c>
      <c r="FR101" s="12">
        <f t="shared" si="179"/>
        <v>0</v>
      </c>
      <c r="FS101" s="12">
        <f t="shared" si="179"/>
        <v>0</v>
      </c>
      <c r="FT101" s="12">
        <f t="shared" si="179"/>
        <v>0</v>
      </c>
      <c r="FU101" s="12">
        <f t="shared" si="179"/>
        <v>0</v>
      </c>
      <c r="FV101" s="12">
        <f t="shared" si="179"/>
        <v>0</v>
      </c>
      <c r="FW101" s="12">
        <f t="shared" si="179"/>
        <v>0</v>
      </c>
      <c r="FX101" s="12">
        <f t="shared" si="179"/>
        <v>0</v>
      </c>
      <c r="FY101" s="14"/>
      <c r="FZ101" s="14"/>
      <c r="GA101" s="2"/>
      <c r="GB101" s="14"/>
      <c r="GC101" s="14"/>
      <c r="GD101" s="14"/>
      <c r="GE101" s="14"/>
      <c r="GF101" s="14"/>
      <c r="GG101" s="2"/>
      <c r="GH101" s="12"/>
      <c r="GI101" s="12"/>
      <c r="GJ101" s="12"/>
      <c r="GK101" s="12"/>
      <c r="GL101" s="12"/>
      <c r="GM101" s="12"/>
      <c r="GN101" s="95"/>
      <c r="GO101" s="95"/>
    </row>
    <row r="102" spans="1:197" s="4" customFormat="1" x14ac:dyDescent="0.35">
      <c r="A102" s="3" t="s">
        <v>736</v>
      </c>
      <c r="B102" s="2" t="s">
        <v>739</v>
      </c>
      <c r="C102" s="12">
        <f>$B$3</f>
        <v>10510</v>
      </c>
      <c r="D102" s="12">
        <f t="shared" ref="D102:BO102" si="180">$B$3</f>
        <v>10510</v>
      </c>
      <c r="E102" s="12">
        <f t="shared" si="180"/>
        <v>10510</v>
      </c>
      <c r="F102" s="12">
        <f t="shared" si="180"/>
        <v>10510</v>
      </c>
      <c r="G102" s="12">
        <f t="shared" si="180"/>
        <v>10510</v>
      </c>
      <c r="H102" s="12">
        <f t="shared" si="180"/>
        <v>10510</v>
      </c>
      <c r="I102" s="12">
        <f t="shared" si="180"/>
        <v>10510</v>
      </c>
      <c r="J102" s="12">
        <f t="shared" si="180"/>
        <v>10510</v>
      </c>
      <c r="K102" s="12">
        <f t="shared" si="180"/>
        <v>10510</v>
      </c>
      <c r="L102" s="12">
        <f t="shared" si="180"/>
        <v>10510</v>
      </c>
      <c r="M102" s="12">
        <f t="shared" si="180"/>
        <v>10510</v>
      </c>
      <c r="N102" s="12">
        <f t="shared" si="180"/>
        <v>10510</v>
      </c>
      <c r="O102" s="12">
        <f t="shared" si="180"/>
        <v>10510</v>
      </c>
      <c r="P102" s="12">
        <f t="shared" si="180"/>
        <v>10510</v>
      </c>
      <c r="Q102" s="12">
        <f t="shared" si="180"/>
        <v>10510</v>
      </c>
      <c r="R102" s="12">
        <f t="shared" si="180"/>
        <v>10510</v>
      </c>
      <c r="S102" s="12">
        <f t="shared" si="180"/>
        <v>10510</v>
      </c>
      <c r="T102" s="12">
        <f t="shared" si="180"/>
        <v>10510</v>
      </c>
      <c r="U102" s="12">
        <f t="shared" si="180"/>
        <v>10510</v>
      </c>
      <c r="V102" s="12">
        <f t="shared" si="180"/>
        <v>10510</v>
      </c>
      <c r="W102" s="12">
        <f t="shared" si="180"/>
        <v>10510</v>
      </c>
      <c r="X102" s="12">
        <f t="shared" si="180"/>
        <v>10510</v>
      </c>
      <c r="Y102" s="12">
        <f t="shared" si="180"/>
        <v>10510</v>
      </c>
      <c r="Z102" s="12">
        <f t="shared" si="180"/>
        <v>10510</v>
      </c>
      <c r="AA102" s="12">
        <f t="shared" si="180"/>
        <v>10510</v>
      </c>
      <c r="AB102" s="12">
        <f t="shared" si="180"/>
        <v>10510</v>
      </c>
      <c r="AC102" s="12">
        <f t="shared" si="180"/>
        <v>10510</v>
      </c>
      <c r="AD102" s="12">
        <f t="shared" si="180"/>
        <v>10510</v>
      </c>
      <c r="AE102" s="12">
        <f t="shared" si="180"/>
        <v>10510</v>
      </c>
      <c r="AF102" s="12">
        <f t="shared" si="180"/>
        <v>10510</v>
      </c>
      <c r="AG102" s="12">
        <f t="shared" si="180"/>
        <v>10510</v>
      </c>
      <c r="AH102" s="12">
        <f t="shared" si="180"/>
        <v>10510</v>
      </c>
      <c r="AI102" s="12">
        <f t="shared" si="180"/>
        <v>10510</v>
      </c>
      <c r="AJ102" s="12">
        <f t="shared" si="180"/>
        <v>10510</v>
      </c>
      <c r="AK102" s="12">
        <f t="shared" si="180"/>
        <v>10510</v>
      </c>
      <c r="AL102" s="12">
        <f t="shared" si="180"/>
        <v>10510</v>
      </c>
      <c r="AM102" s="12">
        <f t="shared" si="180"/>
        <v>10510</v>
      </c>
      <c r="AN102" s="12">
        <f t="shared" si="180"/>
        <v>10510</v>
      </c>
      <c r="AO102" s="12">
        <f t="shared" si="180"/>
        <v>10510</v>
      </c>
      <c r="AP102" s="12">
        <f t="shared" si="180"/>
        <v>10510</v>
      </c>
      <c r="AQ102" s="12">
        <f t="shared" si="180"/>
        <v>10510</v>
      </c>
      <c r="AR102" s="12">
        <f t="shared" si="180"/>
        <v>10510</v>
      </c>
      <c r="AS102" s="12">
        <f t="shared" si="180"/>
        <v>10510</v>
      </c>
      <c r="AT102" s="12">
        <f t="shared" si="180"/>
        <v>10510</v>
      </c>
      <c r="AU102" s="12">
        <f t="shared" si="180"/>
        <v>10510</v>
      </c>
      <c r="AV102" s="12">
        <f t="shared" si="180"/>
        <v>10510</v>
      </c>
      <c r="AW102" s="12">
        <f t="shared" si="180"/>
        <v>10510</v>
      </c>
      <c r="AX102" s="12">
        <f t="shared" si="180"/>
        <v>10510</v>
      </c>
      <c r="AY102" s="12">
        <f t="shared" si="180"/>
        <v>10510</v>
      </c>
      <c r="AZ102" s="12">
        <f t="shared" si="180"/>
        <v>10510</v>
      </c>
      <c r="BA102" s="12">
        <f t="shared" si="180"/>
        <v>10510</v>
      </c>
      <c r="BB102" s="12">
        <f t="shared" si="180"/>
        <v>10510</v>
      </c>
      <c r="BC102" s="12">
        <f t="shared" si="180"/>
        <v>10510</v>
      </c>
      <c r="BD102" s="12">
        <f t="shared" si="180"/>
        <v>10510</v>
      </c>
      <c r="BE102" s="12">
        <f t="shared" si="180"/>
        <v>10510</v>
      </c>
      <c r="BF102" s="12">
        <f t="shared" si="180"/>
        <v>10510</v>
      </c>
      <c r="BG102" s="12">
        <f t="shared" si="180"/>
        <v>10510</v>
      </c>
      <c r="BH102" s="12">
        <f t="shared" si="180"/>
        <v>10510</v>
      </c>
      <c r="BI102" s="12">
        <f t="shared" si="180"/>
        <v>10510</v>
      </c>
      <c r="BJ102" s="12">
        <f t="shared" si="180"/>
        <v>10510</v>
      </c>
      <c r="BK102" s="12">
        <f t="shared" si="180"/>
        <v>10510</v>
      </c>
      <c r="BL102" s="12">
        <f t="shared" si="180"/>
        <v>10510</v>
      </c>
      <c r="BM102" s="12">
        <f t="shared" si="180"/>
        <v>10510</v>
      </c>
      <c r="BN102" s="12">
        <f t="shared" si="180"/>
        <v>10510</v>
      </c>
      <c r="BO102" s="12">
        <f t="shared" si="180"/>
        <v>10510</v>
      </c>
      <c r="BP102" s="12">
        <f t="shared" ref="BP102:EA102" si="181">$B$3</f>
        <v>10510</v>
      </c>
      <c r="BQ102" s="12">
        <f t="shared" si="181"/>
        <v>10510</v>
      </c>
      <c r="BR102" s="12">
        <f t="shared" si="181"/>
        <v>10510</v>
      </c>
      <c r="BS102" s="12">
        <f t="shared" si="181"/>
        <v>10510</v>
      </c>
      <c r="BT102" s="12">
        <f t="shared" si="181"/>
        <v>10510</v>
      </c>
      <c r="BU102" s="12">
        <f t="shared" si="181"/>
        <v>10510</v>
      </c>
      <c r="BV102" s="12">
        <f t="shared" si="181"/>
        <v>10510</v>
      </c>
      <c r="BW102" s="12">
        <f t="shared" si="181"/>
        <v>10510</v>
      </c>
      <c r="BX102" s="12">
        <f t="shared" si="181"/>
        <v>10510</v>
      </c>
      <c r="BY102" s="12">
        <f t="shared" si="181"/>
        <v>10510</v>
      </c>
      <c r="BZ102" s="12">
        <f t="shared" si="181"/>
        <v>10510</v>
      </c>
      <c r="CA102" s="12">
        <f t="shared" si="181"/>
        <v>10510</v>
      </c>
      <c r="CB102" s="12">
        <f t="shared" si="181"/>
        <v>10510</v>
      </c>
      <c r="CC102" s="12">
        <f t="shared" si="181"/>
        <v>10510</v>
      </c>
      <c r="CD102" s="12">
        <f t="shared" si="181"/>
        <v>10510</v>
      </c>
      <c r="CE102" s="12">
        <f t="shared" si="181"/>
        <v>10510</v>
      </c>
      <c r="CF102" s="12">
        <f t="shared" si="181"/>
        <v>10510</v>
      </c>
      <c r="CG102" s="12">
        <f t="shared" si="181"/>
        <v>10510</v>
      </c>
      <c r="CH102" s="12">
        <f t="shared" si="181"/>
        <v>10510</v>
      </c>
      <c r="CI102" s="12">
        <f t="shared" si="181"/>
        <v>10510</v>
      </c>
      <c r="CJ102" s="12">
        <f t="shared" si="181"/>
        <v>10510</v>
      </c>
      <c r="CK102" s="12">
        <f t="shared" si="181"/>
        <v>10510</v>
      </c>
      <c r="CL102" s="12">
        <f t="shared" si="181"/>
        <v>10510</v>
      </c>
      <c r="CM102" s="12">
        <f t="shared" si="181"/>
        <v>10510</v>
      </c>
      <c r="CN102" s="12">
        <f t="shared" si="181"/>
        <v>10510</v>
      </c>
      <c r="CO102" s="12">
        <f t="shared" si="181"/>
        <v>10510</v>
      </c>
      <c r="CP102" s="12">
        <f t="shared" si="181"/>
        <v>10510</v>
      </c>
      <c r="CQ102" s="12">
        <f t="shared" si="181"/>
        <v>10510</v>
      </c>
      <c r="CR102" s="12">
        <f t="shared" si="181"/>
        <v>10510</v>
      </c>
      <c r="CS102" s="12">
        <f t="shared" si="181"/>
        <v>10510</v>
      </c>
      <c r="CT102" s="12">
        <f t="shared" si="181"/>
        <v>10510</v>
      </c>
      <c r="CU102" s="12">
        <f t="shared" si="181"/>
        <v>10510</v>
      </c>
      <c r="CV102" s="12">
        <f t="shared" si="181"/>
        <v>10510</v>
      </c>
      <c r="CW102" s="12">
        <f t="shared" si="181"/>
        <v>10510</v>
      </c>
      <c r="CX102" s="12">
        <f t="shared" si="181"/>
        <v>10510</v>
      </c>
      <c r="CY102" s="12">
        <f t="shared" si="181"/>
        <v>10510</v>
      </c>
      <c r="CZ102" s="12">
        <f t="shared" si="181"/>
        <v>10510</v>
      </c>
      <c r="DA102" s="12">
        <f t="shared" si="181"/>
        <v>10510</v>
      </c>
      <c r="DB102" s="12">
        <f t="shared" si="181"/>
        <v>10510</v>
      </c>
      <c r="DC102" s="12">
        <f t="shared" si="181"/>
        <v>10510</v>
      </c>
      <c r="DD102" s="12">
        <f t="shared" si="181"/>
        <v>10510</v>
      </c>
      <c r="DE102" s="12">
        <f t="shared" si="181"/>
        <v>10510</v>
      </c>
      <c r="DF102" s="12">
        <f t="shared" si="181"/>
        <v>10510</v>
      </c>
      <c r="DG102" s="12">
        <f t="shared" si="181"/>
        <v>10510</v>
      </c>
      <c r="DH102" s="12">
        <f t="shared" si="181"/>
        <v>10510</v>
      </c>
      <c r="DI102" s="12">
        <f t="shared" si="181"/>
        <v>10510</v>
      </c>
      <c r="DJ102" s="12">
        <f t="shared" si="181"/>
        <v>10510</v>
      </c>
      <c r="DK102" s="12">
        <f t="shared" si="181"/>
        <v>10510</v>
      </c>
      <c r="DL102" s="12">
        <f t="shared" si="181"/>
        <v>10510</v>
      </c>
      <c r="DM102" s="12">
        <f t="shared" si="181"/>
        <v>10510</v>
      </c>
      <c r="DN102" s="12">
        <f t="shared" si="181"/>
        <v>10510</v>
      </c>
      <c r="DO102" s="12">
        <f t="shared" si="181"/>
        <v>10510</v>
      </c>
      <c r="DP102" s="12">
        <f t="shared" si="181"/>
        <v>10510</v>
      </c>
      <c r="DQ102" s="12">
        <f t="shared" si="181"/>
        <v>10510</v>
      </c>
      <c r="DR102" s="12">
        <f t="shared" si="181"/>
        <v>10510</v>
      </c>
      <c r="DS102" s="12">
        <f t="shared" si="181"/>
        <v>10510</v>
      </c>
      <c r="DT102" s="12">
        <f t="shared" si="181"/>
        <v>10510</v>
      </c>
      <c r="DU102" s="12">
        <f t="shared" si="181"/>
        <v>10510</v>
      </c>
      <c r="DV102" s="12">
        <f t="shared" si="181"/>
        <v>10510</v>
      </c>
      <c r="DW102" s="12">
        <f t="shared" si="181"/>
        <v>10510</v>
      </c>
      <c r="DX102" s="12">
        <f t="shared" si="181"/>
        <v>10510</v>
      </c>
      <c r="DY102" s="12">
        <f t="shared" si="181"/>
        <v>10510</v>
      </c>
      <c r="DZ102" s="12">
        <f t="shared" si="181"/>
        <v>10510</v>
      </c>
      <c r="EA102" s="12">
        <f t="shared" si="181"/>
        <v>10510</v>
      </c>
      <c r="EB102" s="12">
        <f t="shared" ref="EB102:FX102" si="182">$B$3</f>
        <v>10510</v>
      </c>
      <c r="EC102" s="12">
        <f t="shared" si="182"/>
        <v>10510</v>
      </c>
      <c r="ED102" s="12">
        <f t="shared" si="182"/>
        <v>10510</v>
      </c>
      <c r="EE102" s="12">
        <f t="shared" si="182"/>
        <v>10510</v>
      </c>
      <c r="EF102" s="12">
        <f t="shared" si="182"/>
        <v>10510</v>
      </c>
      <c r="EG102" s="12">
        <f t="shared" si="182"/>
        <v>10510</v>
      </c>
      <c r="EH102" s="12">
        <f t="shared" si="182"/>
        <v>10510</v>
      </c>
      <c r="EI102" s="12">
        <f t="shared" si="182"/>
        <v>10510</v>
      </c>
      <c r="EJ102" s="12">
        <f t="shared" si="182"/>
        <v>10510</v>
      </c>
      <c r="EK102" s="12">
        <f t="shared" si="182"/>
        <v>10510</v>
      </c>
      <c r="EL102" s="12">
        <f t="shared" si="182"/>
        <v>10510</v>
      </c>
      <c r="EM102" s="12">
        <f t="shared" si="182"/>
        <v>10510</v>
      </c>
      <c r="EN102" s="12">
        <f t="shared" si="182"/>
        <v>10510</v>
      </c>
      <c r="EO102" s="12">
        <f t="shared" si="182"/>
        <v>10510</v>
      </c>
      <c r="EP102" s="12">
        <f t="shared" si="182"/>
        <v>10510</v>
      </c>
      <c r="EQ102" s="12">
        <f t="shared" si="182"/>
        <v>10510</v>
      </c>
      <c r="ER102" s="12">
        <f t="shared" si="182"/>
        <v>10510</v>
      </c>
      <c r="ES102" s="12">
        <f t="shared" si="182"/>
        <v>10510</v>
      </c>
      <c r="ET102" s="12">
        <f t="shared" si="182"/>
        <v>10510</v>
      </c>
      <c r="EU102" s="12">
        <f t="shared" si="182"/>
        <v>10510</v>
      </c>
      <c r="EV102" s="12">
        <f t="shared" si="182"/>
        <v>10510</v>
      </c>
      <c r="EW102" s="12">
        <f t="shared" si="182"/>
        <v>10510</v>
      </c>
      <c r="EX102" s="12">
        <f t="shared" si="182"/>
        <v>10510</v>
      </c>
      <c r="EY102" s="12">
        <f t="shared" si="182"/>
        <v>10510</v>
      </c>
      <c r="EZ102" s="12">
        <f t="shared" si="182"/>
        <v>10510</v>
      </c>
      <c r="FA102" s="12">
        <f t="shared" si="182"/>
        <v>10510</v>
      </c>
      <c r="FB102" s="12">
        <f t="shared" si="182"/>
        <v>10510</v>
      </c>
      <c r="FC102" s="12">
        <f t="shared" si="182"/>
        <v>10510</v>
      </c>
      <c r="FD102" s="12">
        <f t="shared" si="182"/>
        <v>10510</v>
      </c>
      <c r="FE102" s="12">
        <f t="shared" si="182"/>
        <v>10510</v>
      </c>
      <c r="FF102" s="12">
        <f t="shared" si="182"/>
        <v>10510</v>
      </c>
      <c r="FG102" s="12">
        <f t="shared" si="182"/>
        <v>10510</v>
      </c>
      <c r="FH102" s="12">
        <f t="shared" si="182"/>
        <v>10510</v>
      </c>
      <c r="FI102" s="12">
        <f t="shared" si="182"/>
        <v>10510</v>
      </c>
      <c r="FJ102" s="12">
        <f t="shared" si="182"/>
        <v>10510</v>
      </c>
      <c r="FK102" s="12">
        <f t="shared" si="182"/>
        <v>10510</v>
      </c>
      <c r="FL102" s="12">
        <f t="shared" si="182"/>
        <v>10510</v>
      </c>
      <c r="FM102" s="12">
        <f t="shared" si="182"/>
        <v>10510</v>
      </c>
      <c r="FN102" s="12">
        <f t="shared" si="182"/>
        <v>10510</v>
      </c>
      <c r="FO102" s="12">
        <f t="shared" si="182"/>
        <v>10510</v>
      </c>
      <c r="FP102" s="12">
        <f t="shared" si="182"/>
        <v>10510</v>
      </c>
      <c r="FQ102" s="12">
        <f t="shared" si="182"/>
        <v>10510</v>
      </c>
      <c r="FR102" s="12">
        <f t="shared" si="182"/>
        <v>10510</v>
      </c>
      <c r="FS102" s="12">
        <f t="shared" si="182"/>
        <v>10510</v>
      </c>
      <c r="FT102" s="12">
        <f t="shared" si="182"/>
        <v>10510</v>
      </c>
      <c r="FU102" s="12">
        <f t="shared" si="182"/>
        <v>10510</v>
      </c>
      <c r="FV102" s="12">
        <f t="shared" si="182"/>
        <v>10510</v>
      </c>
      <c r="FW102" s="12">
        <f t="shared" si="182"/>
        <v>10510</v>
      </c>
      <c r="FX102" s="12">
        <f t="shared" si="182"/>
        <v>10510</v>
      </c>
      <c r="FY102" s="14"/>
      <c r="FZ102" s="14"/>
      <c r="GA102" s="2"/>
      <c r="GB102" s="14"/>
      <c r="GC102" s="14"/>
      <c r="GD102" s="14"/>
      <c r="GE102" s="14"/>
      <c r="GF102" s="14"/>
      <c r="GG102" s="2"/>
      <c r="GH102" s="12"/>
      <c r="GI102" s="12"/>
      <c r="GJ102" s="12"/>
      <c r="GK102" s="12"/>
      <c r="GL102" s="12"/>
      <c r="GM102" s="12"/>
      <c r="GN102" s="95"/>
      <c r="GO102" s="95"/>
    </row>
    <row r="103" spans="1:197" s="4" customFormat="1" x14ac:dyDescent="0.35">
      <c r="A103" s="3" t="s">
        <v>737</v>
      </c>
      <c r="B103" s="35" t="s">
        <v>740</v>
      </c>
      <c r="C103" s="92">
        <f>C101*C102</f>
        <v>1755170</v>
      </c>
      <c r="D103" s="92">
        <f t="shared" ref="D103:BO103" si="183">D101*D102</f>
        <v>4456240</v>
      </c>
      <c r="E103" s="92">
        <f t="shared" si="183"/>
        <v>0</v>
      </c>
      <c r="F103" s="92">
        <f t="shared" si="183"/>
        <v>17320480</v>
      </c>
      <c r="G103" s="92">
        <f t="shared" si="183"/>
        <v>0</v>
      </c>
      <c r="H103" s="92">
        <f t="shared" si="183"/>
        <v>0</v>
      </c>
      <c r="I103" s="92">
        <f t="shared" si="183"/>
        <v>0</v>
      </c>
      <c r="J103" s="92">
        <f t="shared" si="183"/>
        <v>0</v>
      </c>
      <c r="K103" s="92">
        <f t="shared" si="183"/>
        <v>0</v>
      </c>
      <c r="L103" s="92">
        <f t="shared" si="183"/>
        <v>0</v>
      </c>
      <c r="M103" s="92">
        <f t="shared" si="183"/>
        <v>0</v>
      </c>
      <c r="N103" s="92">
        <f t="shared" si="183"/>
        <v>0</v>
      </c>
      <c r="O103" s="92">
        <f t="shared" si="183"/>
        <v>0</v>
      </c>
      <c r="P103" s="92">
        <f t="shared" si="183"/>
        <v>0</v>
      </c>
      <c r="Q103" s="92">
        <f t="shared" si="183"/>
        <v>0</v>
      </c>
      <c r="R103" s="92">
        <f t="shared" si="183"/>
        <v>58514425</v>
      </c>
      <c r="S103" s="92">
        <f t="shared" si="183"/>
        <v>63060</v>
      </c>
      <c r="T103" s="92">
        <f t="shared" si="183"/>
        <v>0</v>
      </c>
      <c r="U103" s="92">
        <f t="shared" si="183"/>
        <v>0</v>
      </c>
      <c r="V103" s="92">
        <f t="shared" si="183"/>
        <v>0</v>
      </c>
      <c r="W103" s="92">
        <f t="shared" si="183"/>
        <v>0</v>
      </c>
      <c r="X103" s="92">
        <f t="shared" si="183"/>
        <v>0</v>
      </c>
      <c r="Y103" s="92">
        <f t="shared" si="183"/>
        <v>5381120</v>
      </c>
      <c r="Z103" s="92">
        <f t="shared" si="183"/>
        <v>0</v>
      </c>
      <c r="AA103" s="92">
        <f t="shared" si="183"/>
        <v>3421005</v>
      </c>
      <c r="AB103" s="92">
        <f t="shared" si="183"/>
        <v>2264905</v>
      </c>
      <c r="AC103" s="92">
        <f t="shared" si="183"/>
        <v>0</v>
      </c>
      <c r="AD103" s="92">
        <f t="shared" si="183"/>
        <v>0</v>
      </c>
      <c r="AE103" s="92">
        <f t="shared" si="183"/>
        <v>0</v>
      </c>
      <c r="AF103" s="92">
        <f t="shared" si="183"/>
        <v>0</v>
      </c>
      <c r="AG103" s="92">
        <f t="shared" si="183"/>
        <v>0</v>
      </c>
      <c r="AH103" s="92">
        <f t="shared" si="183"/>
        <v>0</v>
      </c>
      <c r="AI103" s="92">
        <f t="shared" si="183"/>
        <v>0</v>
      </c>
      <c r="AJ103" s="92">
        <f t="shared" si="183"/>
        <v>0</v>
      </c>
      <c r="AK103" s="92">
        <f t="shared" si="183"/>
        <v>0</v>
      </c>
      <c r="AL103" s="92">
        <f t="shared" si="183"/>
        <v>0</v>
      </c>
      <c r="AM103" s="92">
        <f t="shared" si="183"/>
        <v>0</v>
      </c>
      <c r="AN103" s="92">
        <f t="shared" si="183"/>
        <v>0</v>
      </c>
      <c r="AO103" s="92">
        <f t="shared" si="183"/>
        <v>1098295</v>
      </c>
      <c r="AP103" s="92">
        <f t="shared" si="183"/>
        <v>6085290</v>
      </c>
      <c r="AQ103" s="92">
        <f t="shared" si="183"/>
        <v>0</v>
      </c>
      <c r="AR103" s="92">
        <f t="shared" si="183"/>
        <v>14256815</v>
      </c>
      <c r="AS103" s="92">
        <f t="shared" si="183"/>
        <v>0</v>
      </c>
      <c r="AT103" s="92">
        <f t="shared" si="183"/>
        <v>5255000</v>
      </c>
      <c r="AU103" s="92">
        <f t="shared" si="183"/>
        <v>0</v>
      </c>
      <c r="AV103" s="92">
        <f t="shared" si="183"/>
        <v>0</v>
      </c>
      <c r="AW103" s="92">
        <f t="shared" si="183"/>
        <v>0</v>
      </c>
      <c r="AX103" s="92">
        <f t="shared" si="183"/>
        <v>0</v>
      </c>
      <c r="AY103" s="92">
        <f t="shared" si="183"/>
        <v>0</v>
      </c>
      <c r="AZ103" s="92">
        <f t="shared" si="183"/>
        <v>1261200</v>
      </c>
      <c r="BA103" s="92">
        <f t="shared" si="183"/>
        <v>2501380</v>
      </c>
      <c r="BB103" s="92">
        <f t="shared" si="183"/>
        <v>0</v>
      </c>
      <c r="BC103" s="92">
        <f t="shared" si="183"/>
        <v>5486220</v>
      </c>
      <c r="BD103" s="92">
        <f t="shared" si="183"/>
        <v>0</v>
      </c>
      <c r="BE103" s="92">
        <f t="shared" si="183"/>
        <v>0</v>
      </c>
      <c r="BF103" s="92">
        <f t="shared" si="183"/>
        <v>11850025</v>
      </c>
      <c r="BG103" s="92">
        <f t="shared" si="183"/>
        <v>0</v>
      </c>
      <c r="BH103" s="92">
        <f t="shared" si="183"/>
        <v>283770</v>
      </c>
      <c r="BI103" s="92">
        <f t="shared" si="183"/>
        <v>0</v>
      </c>
      <c r="BJ103" s="92">
        <f t="shared" si="183"/>
        <v>0</v>
      </c>
      <c r="BK103" s="92">
        <f t="shared" si="183"/>
        <v>110544180</v>
      </c>
      <c r="BL103" s="92">
        <f t="shared" si="183"/>
        <v>0</v>
      </c>
      <c r="BM103" s="92">
        <f t="shared" si="183"/>
        <v>0</v>
      </c>
      <c r="BN103" s="92">
        <f t="shared" si="183"/>
        <v>0</v>
      </c>
      <c r="BO103" s="92">
        <f t="shared" si="183"/>
        <v>0</v>
      </c>
      <c r="BP103" s="92">
        <f t="shared" ref="BP103:EA103" si="184">BP101*BP102</f>
        <v>0</v>
      </c>
      <c r="BQ103" s="92">
        <f t="shared" si="184"/>
        <v>0</v>
      </c>
      <c r="BR103" s="92">
        <f t="shared" si="184"/>
        <v>0</v>
      </c>
      <c r="BS103" s="92">
        <f t="shared" si="184"/>
        <v>0</v>
      </c>
      <c r="BT103" s="92">
        <f t="shared" si="184"/>
        <v>0</v>
      </c>
      <c r="BU103" s="92">
        <f t="shared" si="184"/>
        <v>0</v>
      </c>
      <c r="BV103" s="92">
        <f t="shared" si="184"/>
        <v>0</v>
      </c>
      <c r="BW103" s="92">
        <f t="shared" si="184"/>
        <v>0</v>
      </c>
      <c r="BX103" s="92">
        <f t="shared" si="184"/>
        <v>0</v>
      </c>
      <c r="BY103" s="92">
        <f t="shared" si="184"/>
        <v>0</v>
      </c>
      <c r="BZ103" s="92">
        <f t="shared" si="184"/>
        <v>0</v>
      </c>
      <c r="CA103" s="92">
        <f t="shared" si="184"/>
        <v>0</v>
      </c>
      <c r="CB103" s="92">
        <f t="shared" si="184"/>
        <v>9437980</v>
      </c>
      <c r="CC103" s="92">
        <f t="shared" si="184"/>
        <v>0</v>
      </c>
      <c r="CD103" s="92">
        <f t="shared" si="184"/>
        <v>0</v>
      </c>
      <c r="CE103" s="92">
        <f t="shared" si="184"/>
        <v>0</v>
      </c>
      <c r="CF103" s="92">
        <f t="shared" si="184"/>
        <v>0</v>
      </c>
      <c r="CG103" s="92">
        <f t="shared" si="184"/>
        <v>0</v>
      </c>
      <c r="CH103" s="92">
        <f t="shared" si="184"/>
        <v>0</v>
      </c>
      <c r="CI103" s="92">
        <f t="shared" si="184"/>
        <v>0</v>
      </c>
      <c r="CJ103" s="92">
        <f t="shared" si="184"/>
        <v>0</v>
      </c>
      <c r="CK103" s="92">
        <f t="shared" si="184"/>
        <v>7850970</v>
      </c>
      <c r="CL103" s="92">
        <f t="shared" si="184"/>
        <v>78825</v>
      </c>
      <c r="CM103" s="92">
        <f t="shared" si="184"/>
        <v>268005</v>
      </c>
      <c r="CN103" s="92">
        <f t="shared" si="184"/>
        <v>6426865</v>
      </c>
      <c r="CO103" s="92">
        <f t="shared" si="184"/>
        <v>0</v>
      </c>
      <c r="CP103" s="92">
        <f t="shared" si="184"/>
        <v>0</v>
      </c>
      <c r="CQ103" s="92">
        <f t="shared" si="184"/>
        <v>0</v>
      </c>
      <c r="CR103" s="92">
        <f t="shared" si="184"/>
        <v>0</v>
      </c>
      <c r="CS103" s="92">
        <f t="shared" si="184"/>
        <v>0</v>
      </c>
      <c r="CT103" s="92">
        <f t="shared" si="184"/>
        <v>0</v>
      </c>
      <c r="CU103" s="92">
        <f t="shared" si="184"/>
        <v>3478810</v>
      </c>
      <c r="CV103" s="92">
        <f t="shared" si="184"/>
        <v>0</v>
      </c>
      <c r="CW103" s="92">
        <f t="shared" si="184"/>
        <v>0</v>
      </c>
      <c r="CX103" s="92">
        <f t="shared" si="184"/>
        <v>0</v>
      </c>
      <c r="CY103" s="92">
        <f t="shared" si="184"/>
        <v>0</v>
      </c>
      <c r="CZ103" s="92">
        <f t="shared" si="184"/>
        <v>0</v>
      </c>
      <c r="DA103" s="92">
        <f t="shared" si="184"/>
        <v>0</v>
      </c>
      <c r="DB103" s="92">
        <f t="shared" si="184"/>
        <v>0</v>
      </c>
      <c r="DC103" s="92">
        <f t="shared" si="184"/>
        <v>0</v>
      </c>
      <c r="DD103" s="92">
        <f t="shared" si="184"/>
        <v>0</v>
      </c>
      <c r="DE103" s="92">
        <f t="shared" si="184"/>
        <v>0</v>
      </c>
      <c r="DF103" s="92">
        <f t="shared" si="184"/>
        <v>0</v>
      </c>
      <c r="DG103" s="92">
        <f t="shared" si="184"/>
        <v>0</v>
      </c>
      <c r="DH103" s="92">
        <f t="shared" si="184"/>
        <v>0</v>
      </c>
      <c r="DI103" s="92">
        <f t="shared" si="184"/>
        <v>42040</v>
      </c>
      <c r="DJ103" s="92">
        <f t="shared" si="184"/>
        <v>10510</v>
      </c>
      <c r="DK103" s="92">
        <f t="shared" si="184"/>
        <v>0</v>
      </c>
      <c r="DL103" s="92">
        <f t="shared" si="184"/>
        <v>0</v>
      </c>
      <c r="DM103" s="92">
        <f t="shared" si="184"/>
        <v>0</v>
      </c>
      <c r="DN103" s="92">
        <f t="shared" si="184"/>
        <v>0</v>
      </c>
      <c r="DO103" s="92">
        <f t="shared" si="184"/>
        <v>0</v>
      </c>
      <c r="DP103" s="92">
        <f t="shared" si="184"/>
        <v>0</v>
      </c>
      <c r="DQ103" s="92">
        <f t="shared" si="184"/>
        <v>0</v>
      </c>
      <c r="DR103" s="92">
        <f t="shared" si="184"/>
        <v>0</v>
      </c>
      <c r="DS103" s="92">
        <f t="shared" si="184"/>
        <v>0</v>
      </c>
      <c r="DT103" s="92">
        <f t="shared" si="184"/>
        <v>0</v>
      </c>
      <c r="DU103" s="92">
        <f t="shared" si="184"/>
        <v>0</v>
      </c>
      <c r="DV103" s="92">
        <f t="shared" si="184"/>
        <v>0</v>
      </c>
      <c r="DW103" s="92">
        <f t="shared" si="184"/>
        <v>0</v>
      </c>
      <c r="DX103" s="92">
        <f t="shared" si="184"/>
        <v>0</v>
      </c>
      <c r="DY103" s="92">
        <f t="shared" si="184"/>
        <v>0</v>
      </c>
      <c r="DZ103" s="92">
        <f t="shared" si="184"/>
        <v>0</v>
      </c>
      <c r="EA103" s="92">
        <f t="shared" si="184"/>
        <v>0</v>
      </c>
      <c r="EB103" s="92">
        <f t="shared" ref="EB103:FX103" si="185">EB101*EB102</f>
        <v>178670</v>
      </c>
      <c r="EC103" s="92">
        <f t="shared" si="185"/>
        <v>0</v>
      </c>
      <c r="ED103" s="92">
        <f t="shared" si="185"/>
        <v>0</v>
      </c>
      <c r="EE103" s="92">
        <f t="shared" si="185"/>
        <v>0</v>
      </c>
      <c r="EF103" s="92">
        <f t="shared" si="185"/>
        <v>0</v>
      </c>
      <c r="EG103" s="92">
        <f t="shared" si="185"/>
        <v>0</v>
      </c>
      <c r="EH103" s="92">
        <f t="shared" si="185"/>
        <v>0</v>
      </c>
      <c r="EI103" s="92">
        <f t="shared" si="185"/>
        <v>0</v>
      </c>
      <c r="EJ103" s="92">
        <f t="shared" si="185"/>
        <v>2059960</v>
      </c>
      <c r="EK103" s="92">
        <f t="shared" si="185"/>
        <v>0</v>
      </c>
      <c r="EL103" s="92">
        <f t="shared" si="185"/>
        <v>0</v>
      </c>
      <c r="EM103" s="92">
        <f t="shared" si="185"/>
        <v>0</v>
      </c>
      <c r="EN103" s="92">
        <f t="shared" si="185"/>
        <v>578050</v>
      </c>
      <c r="EO103" s="92">
        <f t="shared" si="185"/>
        <v>0</v>
      </c>
      <c r="EP103" s="92">
        <f t="shared" si="185"/>
        <v>0</v>
      </c>
      <c r="EQ103" s="92">
        <f t="shared" si="185"/>
        <v>0</v>
      </c>
      <c r="ER103" s="92">
        <f t="shared" si="185"/>
        <v>0</v>
      </c>
      <c r="ES103" s="92">
        <f t="shared" si="185"/>
        <v>0</v>
      </c>
      <c r="ET103" s="92">
        <f t="shared" si="185"/>
        <v>0</v>
      </c>
      <c r="EU103" s="92">
        <f t="shared" si="185"/>
        <v>0</v>
      </c>
      <c r="EV103" s="92">
        <f t="shared" si="185"/>
        <v>0</v>
      </c>
      <c r="EW103" s="92">
        <f t="shared" si="185"/>
        <v>0</v>
      </c>
      <c r="EX103" s="92">
        <f t="shared" si="185"/>
        <v>0</v>
      </c>
      <c r="EY103" s="92">
        <f t="shared" si="185"/>
        <v>5938150</v>
      </c>
      <c r="EZ103" s="92">
        <f t="shared" si="185"/>
        <v>0</v>
      </c>
      <c r="FA103" s="92">
        <f t="shared" si="185"/>
        <v>0</v>
      </c>
      <c r="FB103" s="92">
        <f t="shared" si="185"/>
        <v>0</v>
      </c>
      <c r="FC103" s="92">
        <f t="shared" si="185"/>
        <v>0</v>
      </c>
      <c r="FD103" s="92">
        <f t="shared" si="185"/>
        <v>0</v>
      </c>
      <c r="FE103" s="92">
        <f t="shared" si="185"/>
        <v>0</v>
      </c>
      <c r="FF103" s="92">
        <f t="shared" si="185"/>
        <v>0</v>
      </c>
      <c r="FG103" s="92">
        <f t="shared" si="185"/>
        <v>0</v>
      </c>
      <c r="FH103" s="92">
        <f t="shared" si="185"/>
        <v>0</v>
      </c>
      <c r="FI103" s="92">
        <f t="shared" si="185"/>
        <v>0</v>
      </c>
      <c r="FJ103" s="92">
        <f t="shared" si="185"/>
        <v>0</v>
      </c>
      <c r="FK103" s="92">
        <f t="shared" si="185"/>
        <v>0</v>
      </c>
      <c r="FL103" s="92">
        <f t="shared" si="185"/>
        <v>0</v>
      </c>
      <c r="FM103" s="92">
        <f t="shared" si="185"/>
        <v>0</v>
      </c>
      <c r="FN103" s="92">
        <f t="shared" si="185"/>
        <v>2953310</v>
      </c>
      <c r="FO103" s="92">
        <f t="shared" si="185"/>
        <v>0</v>
      </c>
      <c r="FP103" s="92">
        <f t="shared" si="185"/>
        <v>0</v>
      </c>
      <c r="FQ103" s="92">
        <f t="shared" si="185"/>
        <v>0</v>
      </c>
      <c r="FR103" s="92">
        <f t="shared" si="185"/>
        <v>0</v>
      </c>
      <c r="FS103" s="92">
        <f t="shared" si="185"/>
        <v>0</v>
      </c>
      <c r="FT103" s="92">
        <f t="shared" si="185"/>
        <v>0</v>
      </c>
      <c r="FU103" s="92">
        <f t="shared" si="185"/>
        <v>0</v>
      </c>
      <c r="FV103" s="92">
        <f t="shared" si="185"/>
        <v>0</v>
      </c>
      <c r="FW103" s="92">
        <f t="shared" si="185"/>
        <v>0</v>
      </c>
      <c r="FX103" s="92">
        <f t="shared" si="185"/>
        <v>0</v>
      </c>
      <c r="FY103" s="14"/>
      <c r="FZ103" s="2">
        <f>SUM(C103:FX103)</f>
        <v>291100725</v>
      </c>
      <c r="GA103" s="68">
        <v>291100725</v>
      </c>
      <c r="GB103" s="2">
        <f>FZ103-GA103</f>
        <v>0</v>
      </c>
      <c r="GC103" s="14"/>
      <c r="GD103" s="14"/>
      <c r="GE103" s="14"/>
      <c r="GF103" s="14"/>
      <c r="GG103" s="2"/>
      <c r="GH103" s="12"/>
      <c r="GI103" s="12"/>
      <c r="GJ103" s="12"/>
      <c r="GK103" s="12"/>
      <c r="GL103" s="12"/>
      <c r="GM103" s="12"/>
      <c r="GN103" s="95"/>
      <c r="GO103" s="95"/>
    </row>
    <row r="104" spans="1:197" s="4" customFormat="1" x14ac:dyDescent="0.35">
      <c r="A104" s="3"/>
      <c r="B104" s="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4"/>
      <c r="FZ104" s="14"/>
      <c r="GA104" s="2"/>
      <c r="GB104" s="14"/>
      <c r="GC104" s="14"/>
      <c r="GD104" s="14"/>
      <c r="GE104" s="14"/>
      <c r="GF104" s="14"/>
      <c r="GG104" s="2"/>
      <c r="GH104" s="12"/>
      <c r="GI104" s="12"/>
      <c r="GJ104" s="12"/>
      <c r="GK104" s="12"/>
      <c r="GL104" s="12"/>
      <c r="GM104" s="12"/>
      <c r="GN104" s="95"/>
      <c r="GO104" s="95"/>
    </row>
    <row r="105" spans="1:197" s="4" customFormat="1" x14ac:dyDescent="0.35">
      <c r="A105" s="3"/>
      <c r="B105" s="35" t="s">
        <v>749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4"/>
      <c r="FZ105" s="14"/>
      <c r="GA105" s="2"/>
      <c r="GB105" s="14"/>
      <c r="GC105" s="14"/>
      <c r="GD105" s="14"/>
      <c r="GE105" s="14"/>
      <c r="GF105" s="14"/>
      <c r="GG105" s="2"/>
      <c r="GH105" s="12"/>
      <c r="GI105" s="12"/>
      <c r="GJ105" s="12"/>
      <c r="GK105" s="12"/>
      <c r="GL105" s="12"/>
      <c r="GM105" s="12"/>
      <c r="GN105" s="95"/>
      <c r="GO105" s="95"/>
    </row>
    <row r="106" spans="1:197" s="4" customFormat="1" x14ac:dyDescent="0.35">
      <c r="A106" s="3" t="s">
        <v>751</v>
      </c>
      <c r="B106" s="2" t="s">
        <v>1053</v>
      </c>
      <c r="C106" s="12">
        <v>882</v>
      </c>
      <c r="D106" s="12">
        <v>4560</v>
      </c>
      <c r="E106" s="12">
        <v>820</v>
      </c>
      <c r="F106" s="12">
        <v>2731</v>
      </c>
      <c r="G106" s="12">
        <v>168</v>
      </c>
      <c r="H106" s="12">
        <v>229</v>
      </c>
      <c r="I106" s="12">
        <v>1096</v>
      </c>
      <c r="J106" s="12">
        <v>293</v>
      </c>
      <c r="K106" s="12">
        <v>21</v>
      </c>
      <c r="L106" s="12">
        <v>395</v>
      </c>
      <c r="M106" s="12">
        <v>162</v>
      </c>
      <c r="N106" s="12">
        <v>7323</v>
      </c>
      <c r="O106" s="12">
        <v>1782</v>
      </c>
      <c r="P106" s="12">
        <v>51</v>
      </c>
      <c r="Q106" s="12">
        <v>5461</v>
      </c>
      <c r="R106" s="12">
        <v>635</v>
      </c>
      <c r="S106" s="12">
        <v>189</v>
      </c>
      <c r="T106" s="12">
        <v>32</v>
      </c>
      <c r="U106" s="12">
        <v>7</v>
      </c>
      <c r="V106" s="12">
        <v>45</v>
      </c>
      <c r="W106" s="12">
        <v>11</v>
      </c>
      <c r="X106" s="12">
        <v>8</v>
      </c>
      <c r="Y106" s="12">
        <v>139</v>
      </c>
      <c r="Z106" s="12">
        <v>29</v>
      </c>
      <c r="AA106" s="12">
        <v>4113</v>
      </c>
      <c r="AB106" s="12">
        <v>3679</v>
      </c>
      <c r="AC106" s="12">
        <v>148</v>
      </c>
      <c r="AD106" s="12">
        <v>158</v>
      </c>
      <c r="AE106" s="12">
        <v>13</v>
      </c>
      <c r="AF106" s="12">
        <v>25</v>
      </c>
      <c r="AG106" s="12">
        <v>76</v>
      </c>
      <c r="AH106" s="12">
        <v>97</v>
      </c>
      <c r="AI106" s="12">
        <v>32</v>
      </c>
      <c r="AJ106" s="12">
        <v>28</v>
      </c>
      <c r="AK106" s="12">
        <v>25</v>
      </c>
      <c r="AL106" s="12">
        <v>21</v>
      </c>
      <c r="AM106" s="12">
        <v>57</v>
      </c>
      <c r="AN106" s="12">
        <v>50</v>
      </c>
      <c r="AO106" s="12">
        <v>751</v>
      </c>
      <c r="AP106" s="12">
        <v>11173</v>
      </c>
      <c r="AQ106" s="12">
        <v>45</v>
      </c>
      <c r="AR106" s="12">
        <v>8056</v>
      </c>
      <c r="AS106" s="12">
        <v>943</v>
      </c>
      <c r="AT106" s="12">
        <v>336</v>
      </c>
      <c r="AU106" s="12">
        <v>50</v>
      </c>
      <c r="AV106" s="12">
        <v>45</v>
      </c>
      <c r="AW106" s="12">
        <v>37</v>
      </c>
      <c r="AX106" s="12">
        <v>20</v>
      </c>
      <c r="AY106" s="12">
        <v>44</v>
      </c>
      <c r="AZ106" s="12">
        <v>1602</v>
      </c>
      <c r="BA106" s="12">
        <v>1331</v>
      </c>
      <c r="BB106" s="12">
        <v>1538</v>
      </c>
      <c r="BC106" s="12">
        <v>2829</v>
      </c>
      <c r="BD106" s="12">
        <v>423</v>
      </c>
      <c r="BE106" s="12">
        <v>110</v>
      </c>
      <c r="BF106" s="12">
        <v>2291</v>
      </c>
      <c r="BG106" s="12">
        <v>117</v>
      </c>
      <c r="BH106" s="12">
        <v>52</v>
      </c>
      <c r="BI106" s="12">
        <v>51</v>
      </c>
      <c r="BJ106" s="12">
        <v>683</v>
      </c>
      <c r="BK106" s="12">
        <v>2950</v>
      </c>
      <c r="BL106" s="12">
        <v>13</v>
      </c>
      <c r="BM106" s="12">
        <v>66</v>
      </c>
      <c r="BN106" s="12">
        <v>555</v>
      </c>
      <c r="BO106" s="12">
        <v>252</v>
      </c>
      <c r="BP106" s="12">
        <v>23</v>
      </c>
      <c r="BQ106" s="12">
        <v>652</v>
      </c>
      <c r="BR106" s="12">
        <v>570</v>
      </c>
      <c r="BS106" s="12">
        <v>134</v>
      </c>
      <c r="BT106" s="12">
        <v>48</v>
      </c>
      <c r="BU106" s="12">
        <v>54</v>
      </c>
      <c r="BV106" s="12">
        <v>158</v>
      </c>
      <c r="BW106" s="12">
        <v>173</v>
      </c>
      <c r="BX106" s="12">
        <v>15</v>
      </c>
      <c r="BY106" s="12">
        <v>86</v>
      </c>
      <c r="BZ106" s="12">
        <v>35</v>
      </c>
      <c r="CA106" s="12">
        <v>24</v>
      </c>
      <c r="CB106" s="12">
        <v>9593</v>
      </c>
      <c r="CC106" s="12">
        <v>25</v>
      </c>
      <c r="CD106" s="12">
        <v>5</v>
      </c>
      <c r="CE106" s="12">
        <v>40</v>
      </c>
      <c r="CF106" s="12">
        <v>13</v>
      </c>
      <c r="CG106" s="12">
        <v>36</v>
      </c>
      <c r="CH106" s="12">
        <v>14</v>
      </c>
      <c r="CI106" s="12">
        <v>127</v>
      </c>
      <c r="CJ106" s="12">
        <v>165</v>
      </c>
      <c r="CK106" s="12">
        <v>722</v>
      </c>
      <c r="CL106" s="12">
        <v>165</v>
      </c>
      <c r="CM106" s="12">
        <v>112</v>
      </c>
      <c r="CN106" s="12">
        <v>2865</v>
      </c>
      <c r="CO106" s="12">
        <v>2086</v>
      </c>
      <c r="CP106" s="12">
        <v>97</v>
      </c>
      <c r="CQ106" s="12">
        <v>170</v>
      </c>
      <c r="CR106" s="12">
        <v>43</v>
      </c>
      <c r="CS106" s="12">
        <v>39</v>
      </c>
      <c r="CT106" s="12">
        <v>30</v>
      </c>
      <c r="CU106" s="12">
        <v>30</v>
      </c>
      <c r="CV106" s="12">
        <v>2</v>
      </c>
      <c r="CW106" s="12">
        <v>41</v>
      </c>
      <c r="CX106" s="12">
        <v>102</v>
      </c>
      <c r="CY106" s="12">
        <v>7</v>
      </c>
      <c r="CZ106" s="12">
        <v>308</v>
      </c>
      <c r="DA106" s="12">
        <v>35</v>
      </c>
      <c r="DB106" s="12">
        <v>51</v>
      </c>
      <c r="DC106" s="12">
        <v>29</v>
      </c>
      <c r="DD106" s="12">
        <v>27</v>
      </c>
      <c r="DE106" s="12">
        <v>48</v>
      </c>
      <c r="DF106" s="12">
        <v>3302</v>
      </c>
      <c r="DG106" s="12">
        <v>16</v>
      </c>
      <c r="DH106" s="12">
        <v>342</v>
      </c>
      <c r="DI106" s="12">
        <v>425</v>
      </c>
      <c r="DJ106" s="12">
        <v>89</v>
      </c>
      <c r="DK106" s="12">
        <v>66</v>
      </c>
      <c r="DL106" s="12">
        <v>1007</v>
      </c>
      <c r="DM106" s="12">
        <v>42</v>
      </c>
      <c r="DN106" s="12">
        <v>176</v>
      </c>
      <c r="DO106" s="12">
        <v>430</v>
      </c>
      <c r="DP106" s="12">
        <v>37</v>
      </c>
      <c r="DQ106" s="12">
        <v>108</v>
      </c>
      <c r="DR106" s="12">
        <v>273</v>
      </c>
      <c r="DS106" s="12">
        <v>110</v>
      </c>
      <c r="DT106" s="12">
        <v>19</v>
      </c>
      <c r="DU106" s="12">
        <v>37</v>
      </c>
      <c r="DV106" s="12">
        <v>25</v>
      </c>
      <c r="DW106" s="12">
        <v>26</v>
      </c>
      <c r="DX106" s="12">
        <v>26</v>
      </c>
      <c r="DY106" s="12">
        <v>47</v>
      </c>
      <c r="DZ106" s="12">
        <v>95</v>
      </c>
      <c r="EA106" s="12">
        <v>79</v>
      </c>
      <c r="EB106" s="12">
        <v>101</v>
      </c>
      <c r="EC106" s="12">
        <v>51</v>
      </c>
      <c r="ED106" s="12">
        <v>198</v>
      </c>
      <c r="EE106" s="12">
        <v>25</v>
      </c>
      <c r="EF106" s="12">
        <v>244</v>
      </c>
      <c r="EG106" s="12">
        <v>30</v>
      </c>
      <c r="EH106" s="12">
        <v>29</v>
      </c>
      <c r="EI106" s="12">
        <v>2156</v>
      </c>
      <c r="EJ106" s="12">
        <v>1640</v>
      </c>
      <c r="EK106" s="12">
        <v>91</v>
      </c>
      <c r="EL106" s="12">
        <v>88</v>
      </c>
      <c r="EM106" s="12">
        <v>44</v>
      </c>
      <c r="EN106" s="12">
        <v>170</v>
      </c>
      <c r="EO106" s="12">
        <v>27</v>
      </c>
      <c r="EP106" s="12">
        <v>48</v>
      </c>
      <c r="EQ106" s="12">
        <v>391</v>
      </c>
      <c r="ER106" s="12">
        <v>34</v>
      </c>
      <c r="ES106" s="12">
        <v>17</v>
      </c>
      <c r="ET106" s="12">
        <v>19</v>
      </c>
      <c r="EU106" s="12">
        <v>92</v>
      </c>
      <c r="EV106" s="12">
        <v>11</v>
      </c>
      <c r="EW106" s="12">
        <v>87</v>
      </c>
      <c r="EX106" s="12">
        <v>22</v>
      </c>
      <c r="EY106" s="12">
        <v>91</v>
      </c>
      <c r="EZ106" s="12">
        <v>22</v>
      </c>
      <c r="FA106" s="12">
        <v>441</v>
      </c>
      <c r="FB106" s="12">
        <v>47</v>
      </c>
      <c r="FC106" s="12">
        <v>220</v>
      </c>
      <c r="FD106" s="12">
        <v>86</v>
      </c>
      <c r="FE106" s="12">
        <v>8</v>
      </c>
      <c r="FF106" s="12">
        <v>37</v>
      </c>
      <c r="FG106" s="12">
        <v>15</v>
      </c>
      <c r="FH106" s="12">
        <v>13</v>
      </c>
      <c r="FI106" s="12">
        <v>281</v>
      </c>
      <c r="FJ106" s="12">
        <v>196</v>
      </c>
      <c r="FK106" s="12">
        <v>262</v>
      </c>
      <c r="FL106" s="12">
        <v>851</v>
      </c>
      <c r="FM106" s="12">
        <v>485</v>
      </c>
      <c r="FN106" s="12">
        <v>2942</v>
      </c>
      <c r="FO106" s="12">
        <v>148</v>
      </c>
      <c r="FP106" s="12">
        <v>307</v>
      </c>
      <c r="FQ106" s="12">
        <v>134</v>
      </c>
      <c r="FR106" s="12">
        <v>26</v>
      </c>
      <c r="FS106" s="12">
        <v>22</v>
      </c>
      <c r="FT106" s="12">
        <v>8</v>
      </c>
      <c r="FU106" s="12">
        <v>163</v>
      </c>
      <c r="FV106" s="12">
        <v>105</v>
      </c>
      <c r="FW106" s="12">
        <v>11</v>
      </c>
      <c r="FX106" s="12">
        <v>3</v>
      </c>
      <c r="FY106" s="14"/>
      <c r="FZ106" s="14"/>
      <c r="GA106" s="2"/>
      <c r="GB106" s="14"/>
      <c r="GC106" s="14"/>
      <c r="GD106" s="14"/>
      <c r="GE106" s="14"/>
      <c r="GF106" s="14"/>
      <c r="GG106" s="2"/>
      <c r="GH106" s="12"/>
      <c r="GI106" s="12"/>
      <c r="GJ106" s="12"/>
      <c r="GK106" s="12"/>
      <c r="GL106" s="12"/>
      <c r="GM106" s="12"/>
      <c r="GN106" s="95"/>
      <c r="GO106" s="95"/>
    </row>
    <row r="107" spans="1:197" s="4" customFormat="1" x14ac:dyDescent="0.35">
      <c r="A107" s="3" t="s">
        <v>502</v>
      </c>
      <c r="B107" s="2" t="s">
        <v>750</v>
      </c>
      <c r="C107" s="36">
        <f>C76*0.25</f>
        <v>2179.3225000000002</v>
      </c>
      <c r="D107" s="36">
        <f t="shared" ref="D107:BO107" si="186">D76*0.25</f>
        <v>2179.3225000000002</v>
      </c>
      <c r="E107" s="36">
        <f t="shared" si="186"/>
        <v>2179.3225000000002</v>
      </c>
      <c r="F107" s="36">
        <f t="shared" si="186"/>
        <v>2179.3225000000002</v>
      </c>
      <c r="G107" s="36">
        <f t="shared" si="186"/>
        <v>2179.3225000000002</v>
      </c>
      <c r="H107" s="36">
        <f t="shared" si="186"/>
        <v>2179.3225000000002</v>
      </c>
      <c r="I107" s="36">
        <f t="shared" si="186"/>
        <v>2179.3225000000002</v>
      </c>
      <c r="J107" s="36">
        <f t="shared" si="186"/>
        <v>2179.3225000000002</v>
      </c>
      <c r="K107" s="36">
        <f t="shared" si="186"/>
        <v>2179.3225000000002</v>
      </c>
      <c r="L107" s="36">
        <f t="shared" si="186"/>
        <v>2179.3225000000002</v>
      </c>
      <c r="M107" s="36">
        <f t="shared" si="186"/>
        <v>2179.3225000000002</v>
      </c>
      <c r="N107" s="36">
        <f t="shared" si="186"/>
        <v>2179.3225000000002</v>
      </c>
      <c r="O107" s="36">
        <f t="shared" si="186"/>
        <v>2179.3225000000002</v>
      </c>
      <c r="P107" s="36">
        <f t="shared" si="186"/>
        <v>2179.3225000000002</v>
      </c>
      <c r="Q107" s="36">
        <f t="shared" si="186"/>
        <v>2179.3225000000002</v>
      </c>
      <c r="R107" s="36">
        <f t="shared" si="186"/>
        <v>2179.3225000000002</v>
      </c>
      <c r="S107" s="36">
        <f t="shared" si="186"/>
        <v>2179.3225000000002</v>
      </c>
      <c r="T107" s="36">
        <f t="shared" si="186"/>
        <v>2179.3225000000002</v>
      </c>
      <c r="U107" s="36">
        <f t="shared" si="186"/>
        <v>2179.3225000000002</v>
      </c>
      <c r="V107" s="36">
        <f t="shared" si="186"/>
        <v>2179.3225000000002</v>
      </c>
      <c r="W107" s="36">
        <f t="shared" si="186"/>
        <v>2179.3225000000002</v>
      </c>
      <c r="X107" s="36">
        <f t="shared" si="186"/>
        <v>2179.3225000000002</v>
      </c>
      <c r="Y107" s="36">
        <f t="shared" si="186"/>
        <v>2179.3225000000002</v>
      </c>
      <c r="Z107" s="36">
        <f t="shared" si="186"/>
        <v>2179.3225000000002</v>
      </c>
      <c r="AA107" s="36">
        <f t="shared" si="186"/>
        <v>2179.3225000000002</v>
      </c>
      <c r="AB107" s="36">
        <f t="shared" si="186"/>
        <v>2179.3225000000002</v>
      </c>
      <c r="AC107" s="36">
        <f t="shared" si="186"/>
        <v>2179.3225000000002</v>
      </c>
      <c r="AD107" s="36">
        <f t="shared" si="186"/>
        <v>2179.3225000000002</v>
      </c>
      <c r="AE107" s="36">
        <f t="shared" si="186"/>
        <v>2179.3225000000002</v>
      </c>
      <c r="AF107" s="36">
        <f t="shared" si="186"/>
        <v>2179.3225000000002</v>
      </c>
      <c r="AG107" s="36">
        <f t="shared" si="186"/>
        <v>2179.3225000000002</v>
      </c>
      <c r="AH107" s="36">
        <f t="shared" si="186"/>
        <v>2179.3225000000002</v>
      </c>
      <c r="AI107" s="36">
        <f t="shared" si="186"/>
        <v>2179.3225000000002</v>
      </c>
      <c r="AJ107" s="36">
        <f t="shared" si="186"/>
        <v>2179.3225000000002</v>
      </c>
      <c r="AK107" s="36">
        <f t="shared" si="186"/>
        <v>2179.3225000000002</v>
      </c>
      <c r="AL107" s="36">
        <f t="shared" si="186"/>
        <v>2179.3225000000002</v>
      </c>
      <c r="AM107" s="36">
        <f t="shared" si="186"/>
        <v>2179.3225000000002</v>
      </c>
      <c r="AN107" s="36">
        <f t="shared" si="186"/>
        <v>2179.3225000000002</v>
      </c>
      <c r="AO107" s="36">
        <f t="shared" si="186"/>
        <v>2179.3225000000002</v>
      </c>
      <c r="AP107" s="36">
        <f t="shared" si="186"/>
        <v>2179.3225000000002</v>
      </c>
      <c r="AQ107" s="36">
        <f t="shared" si="186"/>
        <v>2179.3225000000002</v>
      </c>
      <c r="AR107" s="36">
        <f t="shared" si="186"/>
        <v>2179.3225000000002</v>
      </c>
      <c r="AS107" s="36">
        <f t="shared" si="186"/>
        <v>2179.3225000000002</v>
      </c>
      <c r="AT107" s="36">
        <f t="shared" si="186"/>
        <v>2179.3225000000002</v>
      </c>
      <c r="AU107" s="36">
        <f t="shared" si="186"/>
        <v>2179.3225000000002</v>
      </c>
      <c r="AV107" s="36">
        <f t="shared" si="186"/>
        <v>2179.3225000000002</v>
      </c>
      <c r="AW107" s="36">
        <f t="shared" si="186"/>
        <v>2179.3225000000002</v>
      </c>
      <c r="AX107" s="36">
        <f t="shared" si="186"/>
        <v>2179.3225000000002</v>
      </c>
      <c r="AY107" s="36">
        <f t="shared" si="186"/>
        <v>2179.3225000000002</v>
      </c>
      <c r="AZ107" s="36">
        <f t="shared" si="186"/>
        <v>2179.3225000000002</v>
      </c>
      <c r="BA107" s="36">
        <f t="shared" si="186"/>
        <v>2179.3225000000002</v>
      </c>
      <c r="BB107" s="36">
        <f t="shared" si="186"/>
        <v>2179.3225000000002</v>
      </c>
      <c r="BC107" s="36">
        <f t="shared" si="186"/>
        <v>2179.3225000000002</v>
      </c>
      <c r="BD107" s="36">
        <f t="shared" si="186"/>
        <v>2179.3225000000002</v>
      </c>
      <c r="BE107" s="36">
        <f t="shared" si="186"/>
        <v>2179.3225000000002</v>
      </c>
      <c r="BF107" s="36">
        <f t="shared" si="186"/>
        <v>2179.3225000000002</v>
      </c>
      <c r="BG107" s="36">
        <f t="shared" si="186"/>
        <v>2179.3225000000002</v>
      </c>
      <c r="BH107" s="36">
        <f t="shared" si="186"/>
        <v>2179.3225000000002</v>
      </c>
      <c r="BI107" s="36">
        <f t="shared" si="186"/>
        <v>2179.3225000000002</v>
      </c>
      <c r="BJ107" s="36">
        <f t="shared" si="186"/>
        <v>2179.3225000000002</v>
      </c>
      <c r="BK107" s="36">
        <f t="shared" si="186"/>
        <v>2179.3225000000002</v>
      </c>
      <c r="BL107" s="36">
        <f t="shared" si="186"/>
        <v>2179.3225000000002</v>
      </c>
      <c r="BM107" s="36">
        <f t="shared" si="186"/>
        <v>2179.3225000000002</v>
      </c>
      <c r="BN107" s="36">
        <f t="shared" si="186"/>
        <v>2179.3225000000002</v>
      </c>
      <c r="BO107" s="36">
        <f t="shared" si="186"/>
        <v>2179.3225000000002</v>
      </c>
      <c r="BP107" s="36">
        <f t="shared" ref="BP107:EA107" si="187">BP76*0.25</f>
        <v>2179.3225000000002</v>
      </c>
      <c r="BQ107" s="36">
        <f t="shared" si="187"/>
        <v>2179.3225000000002</v>
      </c>
      <c r="BR107" s="36">
        <f t="shared" si="187"/>
        <v>2179.3225000000002</v>
      </c>
      <c r="BS107" s="36">
        <f t="shared" si="187"/>
        <v>2179.3225000000002</v>
      </c>
      <c r="BT107" s="36">
        <f t="shared" si="187"/>
        <v>2179.3225000000002</v>
      </c>
      <c r="BU107" s="36">
        <f t="shared" si="187"/>
        <v>2179.3225000000002</v>
      </c>
      <c r="BV107" s="36">
        <f t="shared" si="187"/>
        <v>2179.3225000000002</v>
      </c>
      <c r="BW107" s="36">
        <f t="shared" si="187"/>
        <v>2179.3225000000002</v>
      </c>
      <c r="BX107" s="36">
        <f t="shared" si="187"/>
        <v>2179.3225000000002</v>
      </c>
      <c r="BY107" s="36">
        <f t="shared" si="187"/>
        <v>2179.3225000000002</v>
      </c>
      <c r="BZ107" s="36">
        <f t="shared" si="187"/>
        <v>2179.3225000000002</v>
      </c>
      <c r="CA107" s="36">
        <f t="shared" si="187"/>
        <v>2179.3225000000002</v>
      </c>
      <c r="CB107" s="36">
        <f t="shared" si="187"/>
        <v>2179.3225000000002</v>
      </c>
      <c r="CC107" s="36">
        <f t="shared" si="187"/>
        <v>2179.3225000000002</v>
      </c>
      <c r="CD107" s="36">
        <f t="shared" si="187"/>
        <v>2179.3225000000002</v>
      </c>
      <c r="CE107" s="36">
        <f t="shared" si="187"/>
        <v>2179.3225000000002</v>
      </c>
      <c r="CF107" s="36">
        <f t="shared" si="187"/>
        <v>2179.3225000000002</v>
      </c>
      <c r="CG107" s="36">
        <f t="shared" si="187"/>
        <v>2179.3225000000002</v>
      </c>
      <c r="CH107" s="36">
        <f t="shared" si="187"/>
        <v>2179.3225000000002</v>
      </c>
      <c r="CI107" s="36">
        <f t="shared" si="187"/>
        <v>2179.3225000000002</v>
      </c>
      <c r="CJ107" s="36">
        <f t="shared" si="187"/>
        <v>2179.3225000000002</v>
      </c>
      <c r="CK107" s="36">
        <f t="shared" si="187"/>
        <v>2179.3225000000002</v>
      </c>
      <c r="CL107" s="36">
        <f t="shared" si="187"/>
        <v>2179.3225000000002</v>
      </c>
      <c r="CM107" s="36">
        <f t="shared" si="187"/>
        <v>2179.3225000000002</v>
      </c>
      <c r="CN107" s="36">
        <f t="shared" si="187"/>
        <v>2179.3225000000002</v>
      </c>
      <c r="CO107" s="36">
        <f t="shared" si="187"/>
        <v>2179.3225000000002</v>
      </c>
      <c r="CP107" s="36">
        <f t="shared" si="187"/>
        <v>2179.3225000000002</v>
      </c>
      <c r="CQ107" s="36">
        <f t="shared" si="187"/>
        <v>2179.3225000000002</v>
      </c>
      <c r="CR107" s="36">
        <f t="shared" si="187"/>
        <v>2179.3225000000002</v>
      </c>
      <c r="CS107" s="36">
        <f t="shared" si="187"/>
        <v>2179.3225000000002</v>
      </c>
      <c r="CT107" s="36">
        <f t="shared" si="187"/>
        <v>2179.3225000000002</v>
      </c>
      <c r="CU107" s="36">
        <f t="shared" si="187"/>
        <v>2179.3225000000002</v>
      </c>
      <c r="CV107" s="36">
        <f t="shared" si="187"/>
        <v>2179.3225000000002</v>
      </c>
      <c r="CW107" s="36">
        <f t="shared" si="187"/>
        <v>2179.3225000000002</v>
      </c>
      <c r="CX107" s="36">
        <f t="shared" si="187"/>
        <v>2179.3225000000002</v>
      </c>
      <c r="CY107" s="36">
        <f t="shared" si="187"/>
        <v>2179.3225000000002</v>
      </c>
      <c r="CZ107" s="36">
        <f t="shared" si="187"/>
        <v>2179.3225000000002</v>
      </c>
      <c r="DA107" s="36">
        <f t="shared" si="187"/>
        <v>2179.3225000000002</v>
      </c>
      <c r="DB107" s="36">
        <f t="shared" si="187"/>
        <v>2179.3225000000002</v>
      </c>
      <c r="DC107" s="36">
        <f t="shared" si="187"/>
        <v>2179.3225000000002</v>
      </c>
      <c r="DD107" s="36">
        <f t="shared" si="187"/>
        <v>2179.3225000000002</v>
      </c>
      <c r="DE107" s="36">
        <f t="shared" si="187"/>
        <v>2179.3225000000002</v>
      </c>
      <c r="DF107" s="36">
        <f t="shared" si="187"/>
        <v>2179.3225000000002</v>
      </c>
      <c r="DG107" s="36">
        <f t="shared" si="187"/>
        <v>2179.3225000000002</v>
      </c>
      <c r="DH107" s="36">
        <f t="shared" si="187"/>
        <v>2179.3225000000002</v>
      </c>
      <c r="DI107" s="36">
        <f t="shared" si="187"/>
        <v>2179.3225000000002</v>
      </c>
      <c r="DJ107" s="36">
        <f t="shared" si="187"/>
        <v>2179.3225000000002</v>
      </c>
      <c r="DK107" s="36">
        <f t="shared" si="187"/>
        <v>2179.3225000000002</v>
      </c>
      <c r="DL107" s="36">
        <f t="shared" si="187"/>
        <v>2179.3225000000002</v>
      </c>
      <c r="DM107" s="36">
        <f t="shared" si="187"/>
        <v>2179.3225000000002</v>
      </c>
      <c r="DN107" s="36">
        <f t="shared" si="187"/>
        <v>2179.3225000000002</v>
      </c>
      <c r="DO107" s="36">
        <f t="shared" si="187"/>
        <v>2179.3225000000002</v>
      </c>
      <c r="DP107" s="36">
        <f t="shared" si="187"/>
        <v>2179.3225000000002</v>
      </c>
      <c r="DQ107" s="36">
        <f t="shared" si="187"/>
        <v>2179.3225000000002</v>
      </c>
      <c r="DR107" s="36">
        <f t="shared" si="187"/>
        <v>2179.3225000000002</v>
      </c>
      <c r="DS107" s="36">
        <f t="shared" si="187"/>
        <v>2179.3225000000002</v>
      </c>
      <c r="DT107" s="36">
        <f t="shared" si="187"/>
        <v>2179.3225000000002</v>
      </c>
      <c r="DU107" s="36">
        <f t="shared" si="187"/>
        <v>2179.3225000000002</v>
      </c>
      <c r="DV107" s="36">
        <f t="shared" si="187"/>
        <v>2179.3225000000002</v>
      </c>
      <c r="DW107" s="36">
        <f t="shared" si="187"/>
        <v>2179.3225000000002</v>
      </c>
      <c r="DX107" s="36">
        <f t="shared" si="187"/>
        <v>2179.3225000000002</v>
      </c>
      <c r="DY107" s="36">
        <f t="shared" si="187"/>
        <v>2179.3225000000002</v>
      </c>
      <c r="DZ107" s="36">
        <f t="shared" si="187"/>
        <v>2179.3225000000002</v>
      </c>
      <c r="EA107" s="36">
        <f t="shared" si="187"/>
        <v>2179.3225000000002</v>
      </c>
      <c r="EB107" s="36">
        <f t="shared" ref="EB107:FX107" si="188">EB76*0.25</f>
        <v>2179.3225000000002</v>
      </c>
      <c r="EC107" s="36">
        <f t="shared" si="188"/>
        <v>2179.3225000000002</v>
      </c>
      <c r="ED107" s="36">
        <f t="shared" si="188"/>
        <v>2179.3225000000002</v>
      </c>
      <c r="EE107" s="36">
        <f t="shared" si="188"/>
        <v>2179.3225000000002</v>
      </c>
      <c r="EF107" s="36">
        <f t="shared" si="188"/>
        <v>2179.3225000000002</v>
      </c>
      <c r="EG107" s="36">
        <f t="shared" si="188"/>
        <v>2179.3225000000002</v>
      </c>
      <c r="EH107" s="36">
        <f t="shared" si="188"/>
        <v>2179.3225000000002</v>
      </c>
      <c r="EI107" s="36">
        <f t="shared" si="188"/>
        <v>2179.3225000000002</v>
      </c>
      <c r="EJ107" s="36">
        <f t="shared" si="188"/>
        <v>2179.3225000000002</v>
      </c>
      <c r="EK107" s="36">
        <f t="shared" si="188"/>
        <v>2179.3225000000002</v>
      </c>
      <c r="EL107" s="36">
        <f t="shared" si="188"/>
        <v>2179.3225000000002</v>
      </c>
      <c r="EM107" s="36">
        <f t="shared" si="188"/>
        <v>2179.3225000000002</v>
      </c>
      <c r="EN107" s="36">
        <f t="shared" si="188"/>
        <v>2179.3225000000002</v>
      </c>
      <c r="EO107" s="36">
        <f t="shared" si="188"/>
        <v>2179.3225000000002</v>
      </c>
      <c r="EP107" s="36">
        <f t="shared" si="188"/>
        <v>2179.3225000000002</v>
      </c>
      <c r="EQ107" s="36">
        <f t="shared" si="188"/>
        <v>2179.3225000000002</v>
      </c>
      <c r="ER107" s="36">
        <f t="shared" si="188"/>
        <v>2179.3225000000002</v>
      </c>
      <c r="ES107" s="36">
        <f t="shared" si="188"/>
        <v>2179.3225000000002</v>
      </c>
      <c r="ET107" s="36">
        <f t="shared" si="188"/>
        <v>2179.3225000000002</v>
      </c>
      <c r="EU107" s="36">
        <f t="shared" si="188"/>
        <v>2179.3225000000002</v>
      </c>
      <c r="EV107" s="36">
        <f t="shared" si="188"/>
        <v>2179.3225000000002</v>
      </c>
      <c r="EW107" s="36">
        <f t="shared" si="188"/>
        <v>2179.3225000000002</v>
      </c>
      <c r="EX107" s="36">
        <f t="shared" si="188"/>
        <v>2179.3225000000002</v>
      </c>
      <c r="EY107" s="36">
        <f t="shared" si="188"/>
        <v>2179.3225000000002</v>
      </c>
      <c r="EZ107" s="36">
        <f t="shared" si="188"/>
        <v>2179.3225000000002</v>
      </c>
      <c r="FA107" s="36">
        <f t="shared" si="188"/>
        <v>2179.3225000000002</v>
      </c>
      <c r="FB107" s="36">
        <f t="shared" si="188"/>
        <v>2179.3225000000002</v>
      </c>
      <c r="FC107" s="36">
        <f t="shared" si="188"/>
        <v>2179.3225000000002</v>
      </c>
      <c r="FD107" s="36">
        <f t="shared" si="188"/>
        <v>2179.3225000000002</v>
      </c>
      <c r="FE107" s="36">
        <f t="shared" si="188"/>
        <v>2179.3225000000002</v>
      </c>
      <c r="FF107" s="36">
        <f t="shared" si="188"/>
        <v>2179.3225000000002</v>
      </c>
      <c r="FG107" s="36">
        <f t="shared" si="188"/>
        <v>2179.3225000000002</v>
      </c>
      <c r="FH107" s="36">
        <f t="shared" si="188"/>
        <v>2179.3225000000002</v>
      </c>
      <c r="FI107" s="36">
        <f t="shared" si="188"/>
        <v>2179.3225000000002</v>
      </c>
      <c r="FJ107" s="36">
        <f t="shared" si="188"/>
        <v>2179.3225000000002</v>
      </c>
      <c r="FK107" s="36">
        <f t="shared" si="188"/>
        <v>2179.3225000000002</v>
      </c>
      <c r="FL107" s="36">
        <f t="shared" si="188"/>
        <v>2179.3225000000002</v>
      </c>
      <c r="FM107" s="36">
        <f t="shared" si="188"/>
        <v>2179.3225000000002</v>
      </c>
      <c r="FN107" s="36">
        <f t="shared" si="188"/>
        <v>2179.3225000000002</v>
      </c>
      <c r="FO107" s="36">
        <f t="shared" si="188"/>
        <v>2179.3225000000002</v>
      </c>
      <c r="FP107" s="36">
        <f t="shared" si="188"/>
        <v>2179.3225000000002</v>
      </c>
      <c r="FQ107" s="36">
        <f t="shared" si="188"/>
        <v>2179.3225000000002</v>
      </c>
      <c r="FR107" s="36">
        <f t="shared" si="188"/>
        <v>2179.3225000000002</v>
      </c>
      <c r="FS107" s="36">
        <f t="shared" si="188"/>
        <v>2179.3225000000002</v>
      </c>
      <c r="FT107" s="36">
        <f t="shared" si="188"/>
        <v>2179.3225000000002</v>
      </c>
      <c r="FU107" s="36">
        <f t="shared" si="188"/>
        <v>2179.3225000000002</v>
      </c>
      <c r="FV107" s="36">
        <f t="shared" si="188"/>
        <v>2179.3225000000002</v>
      </c>
      <c r="FW107" s="36">
        <f t="shared" si="188"/>
        <v>2179.3225000000002</v>
      </c>
      <c r="FX107" s="36">
        <f t="shared" si="188"/>
        <v>2179.3225000000002</v>
      </c>
      <c r="FY107" s="14"/>
      <c r="FZ107" s="14"/>
      <c r="GA107" s="2"/>
      <c r="GB107" s="14"/>
      <c r="GC107" s="14"/>
      <c r="GD107" s="14"/>
      <c r="GE107" s="14"/>
      <c r="GF107" s="14"/>
      <c r="GG107" s="2"/>
      <c r="GH107" s="12"/>
      <c r="GI107" s="12"/>
      <c r="GJ107" s="12"/>
      <c r="GK107" s="12"/>
      <c r="GL107" s="12"/>
      <c r="GM107" s="12"/>
      <c r="GN107" s="95"/>
      <c r="GO107" s="95"/>
    </row>
    <row r="108" spans="1:197" s="4" customFormat="1" x14ac:dyDescent="0.35">
      <c r="A108" s="3" t="s">
        <v>752</v>
      </c>
      <c r="B108" s="35" t="s">
        <v>753</v>
      </c>
      <c r="C108" s="92">
        <f>C106*C107</f>
        <v>1922162.4450000003</v>
      </c>
      <c r="D108" s="92">
        <f t="shared" ref="D108:BO108" si="189">D106*D107</f>
        <v>9937710.6000000015</v>
      </c>
      <c r="E108" s="92">
        <f t="shared" si="189"/>
        <v>1787044.4500000002</v>
      </c>
      <c r="F108" s="92">
        <f t="shared" si="189"/>
        <v>5951729.7475000005</v>
      </c>
      <c r="G108" s="92">
        <f t="shared" si="189"/>
        <v>366126.18000000005</v>
      </c>
      <c r="H108" s="92">
        <f t="shared" si="189"/>
        <v>499064.85250000004</v>
      </c>
      <c r="I108" s="92">
        <f t="shared" si="189"/>
        <v>2388537.4600000004</v>
      </c>
      <c r="J108" s="92">
        <f t="shared" si="189"/>
        <v>638541.49250000005</v>
      </c>
      <c r="K108" s="92">
        <f t="shared" si="189"/>
        <v>45765.772500000006</v>
      </c>
      <c r="L108" s="92">
        <f t="shared" si="189"/>
        <v>860832.38750000007</v>
      </c>
      <c r="M108" s="92">
        <f t="shared" si="189"/>
        <v>353050.24500000005</v>
      </c>
      <c r="N108" s="92">
        <f t="shared" si="189"/>
        <v>15959178.667500002</v>
      </c>
      <c r="O108" s="92">
        <f t="shared" si="189"/>
        <v>3883552.6950000003</v>
      </c>
      <c r="P108" s="92">
        <f t="shared" si="189"/>
        <v>111145.44750000001</v>
      </c>
      <c r="Q108" s="92">
        <f t="shared" si="189"/>
        <v>11901280.172500001</v>
      </c>
      <c r="R108" s="92">
        <f t="shared" si="189"/>
        <v>1383869.7875000001</v>
      </c>
      <c r="S108" s="92">
        <f t="shared" si="189"/>
        <v>411891.95250000001</v>
      </c>
      <c r="T108" s="92">
        <f t="shared" si="189"/>
        <v>69738.320000000007</v>
      </c>
      <c r="U108" s="92">
        <f t="shared" si="189"/>
        <v>15255.257500000002</v>
      </c>
      <c r="V108" s="92">
        <f t="shared" si="189"/>
        <v>98069.512500000012</v>
      </c>
      <c r="W108" s="92">
        <f t="shared" si="189"/>
        <v>23972.547500000001</v>
      </c>
      <c r="X108" s="92">
        <f t="shared" si="189"/>
        <v>17434.580000000002</v>
      </c>
      <c r="Y108" s="92">
        <f t="shared" si="189"/>
        <v>302925.82750000001</v>
      </c>
      <c r="Z108" s="92">
        <f t="shared" si="189"/>
        <v>63200.352500000008</v>
      </c>
      <c r="AA108" s="92">
        <f t="shared" si="189"/>
        <v>8963553.4425000008</v>
      </c>
      <c r="AB108" s="92">
        <f t="shared" si="189"/>
        <v>8017727.477500001</v>
      </c>
      <c r="AC108" s="92">
        <f t="shared" si="189"/>
        <v>322539.73000000004</v>
      </c>
      <c r="AD108" s="92">
        <f t="shared" si="189"/>
        <v>344332.95500000002</v>
      </c>
      <c r="AE108" s="92">
        <f t="shared" si="189"/>
        <v>28331.192500000005</v>
      </c>
      <c r="AF108" s="92">
        <f t="shared" si="189"/>
        <v>54483.062500000007</v>
      </c>
      <c r="AG108" s="92">
        <f t="shared" si="189"/>
        <v>165628.51</v>
      </c>
      <c r="AH108" s="92">
        <f t="shared" si="189"/>
        <v>211394.28250000003</v>
      </c>
      <c r="AI108" s="92">
        <f t="shared" si="189"/>
        <v>69738.320000000007</v>
      </c>
      <c r="AJ108" s="92">
        <f t="shared" si="189"/>
        <v>61021.030000000006</v>
      </c>
      <c r="AK108" s="92">
        <f t="shared" si="189"/>
        <v>54483.062500000007</v>
      </c>
      <c r="AL108" s="92">
        <f t="shared" si="189"/>
        <v>45765.772500000006</v>
      </c>
      <c r="AM108" s="92">
        <f t="shared" si="189"/>
        <v>124221.38250000001</v>
      </c>
      <c r="AN108" s="92">
        <f t="shared" si="189"/>
        <v>108966.12500000001</v>
      </c>
      <c r="AO108" s="92">
        <f t="shared" si="189"/>
        <v>1636671.1975000002</v>
      </c>
      <c r="AP108" s="92">
        <f t="shared" si="189"/>
        <v>24349570.292500004</v>
      </c>
      <c r="AQ108" s="92">
        <f t="shared" si="189"/>
        <v>98069.512500000012</v>
      </c>
      <c r="AR108" s="92">
        <f t="shared" si="189"/>
        <v>17556622.060000002</v>
      </c>
      <c r="AS108" s="92">
        <f t="shared" si="189"/>
        <v>2055101.1175000002</v>
      </c>
      <c r="AT108" s="92">
        <f t="shared" si="189"/>
        <v>732252.3600000001</v>
      </c>
      <c r="AU108" s="92">
        <f t="shared" si="189"/>
        <v>108966.12500000001</v>
      </c>
      <c r="AV108" s="92">
        <f t="shared" si="189"/>
        <v>98069.512500000012</v>
      </c>
      <c r="AW108" s="92">
        <f t="shared" si="189"/>
        <v>80634.93250000001</v>
      </c>
      <c r="AX108" s="92">
        <f t="shared" si="189"/>
        <v>43586.450000000004</v>
      </c>
      <c r="AY108" s="92">
        <f t="shared" si="189"/>
        <v>95890.19</v>
      </c>
      <c r="AZ108" s="92">
        <f t="shared" si="189"/>
        <v>3491274.6450000005</v>
      </c>
      <c r="BA108" s="92">
        <f t="shared" si="189"/>
        <v>2900678.2475000005</v>
      </c>
      <c r="BB108" s="92">
        <f t="shared" si="189"/>
        <v>3351798.0050000004</v>
      </c>
      <c r="BC108" s="92">
        <f t="shared" si="189"/>
        <v>6165303.352500001</v>
      </c>
      <c r="BD108" s="92">
        <f t="shared" si="189"/>
        <v>921853.4175000001</v>
      </c>
      <c r="BE108" s="92">
        <f t="shared" si="189"/>
        <v>239725.47500000003</v>
      </c>
      <c r="BF108" s="92">
        <f t="shared" si="189"/>
        <v>4992827.8475000001</v>
      </c>
      <c r="BG108" s="92">
        <f t="shared" si="189"/>
        <v>254980.73250000001</v>
      </c>
      <c r="BH108" s="92">
        <f t="shared" si="189"/>
        <v>113324.77000000002</v>
      </c>
      <c r="BI108" s="92">
        <f t="shared" si="189"/>
        <v>111145.44750000001</v>
      </c>
      <c r="BJ108" s="92">
        <f t="shared" si="189"/>
        <v>1488477.2675000001</v>
      </c>
      <c r="BK108" s="92">
        <f t="shared" si="189"/>
        <v>6429001.3750000009</v>
      </c>
      <c r="BL108" s="92">
        <f t="shared" si="189"/>
        <v>28331.192500000005</v>
      </c>
      <c r="BM108" s="92">
        <f t="shared" si="189"/>
        <v>143835.285</v>
      </c>
      <c r="BN108" s="92">
        <f t="shared" si="189"/>
        <v>1209523.9875</v>
      </c>
      <c r="BO108" s="92">
        <f t="shared" si="189"/>
        <v>549189.27</v>
      </c>
      <c r="BP108" s="92">
        <f t="shared" ref="BP108:EA108" si="190">BP106*BP107</f>
        <v>50124.417500000003</v>
      </c>
      <c r="BQ108" s="92">
        <f t="shared" si="190"/>
        <v>1420918.2700000003</v>
      </c>
      <c r="BR108" s="92">
        <f t="shared" si="190"/>
        <v>1242213.8250000002</v>
      </c>
      <c r="BS108" s="92">
        <f t="shared" si="190"/>
        <v>292029.21500000003</v>
      </c>
      <c r="BT108" s="92">
        <f t="shared" si="190"/>
        <v>104607.48000000001</v>
      </c>
      <c r="BU108" s="92">
        <f t="shared" si="190"/>
        <v>117683.41500000001</v>
      </c>
      <c r="BV108" s="92">
        <f t="shared" si="190"/>
        <v>344332.95500000002</v>
      </c>
      <c r="BW108" s="92">
        <f t="shared" si="190"/>
        <v>377022.79250000004</v>
      </c>
      <c r="BX108" s="92">
        <f t="shared" si="190"/>
        <v>32689.837500000001</v>
      </c>
      <c r="BY108" s="92">
        <f t="shared" si="190"/>
        <v>187421.73500000002</v>
      </c>
      <c r="BZ108" s="92">
        <f t="shared" si="190"/>
        <v>76276.287500000006</v>
      </c>
      <c r="CA108" s="92">
        <f t="shared" si="190"/>
        <v>52303.740000000005</v>
      </c>
      <c r="CB108" s="92">
        <f t="shared" si="190"/>
        <v>20906240.742500003</v>
      </c>
      <c r="CC108" s="92">
        <f t="shared" si="190"/>
        <v>54483.062500000007</v>
      </c>
      <c r="CD108" s="92">
        <f t="shared" si="190"/>
        <v>10896.612500000001</v>
      </c>
      <c r="CE108" s="92">
        <f t="shared" si="190"/>
        <v>87172.900000000009</v>
      </c>
      <c r="CF108" s="92">
        <f t="shared" si="190"/>
        <v>28331.192500000005</v>
      </c>
      <c r="CG108" s="92">
        <f t="shared" si="190"/>
        <v>78455.610000000015</v>
      </c>
      <c r="CH108" s="92">
        <f t="shared" si="190"/>
        <v>30510.515000000003</v>
      </c>
      <c r="CI108" s="92">
        <f t="shared" si="190"/>
        <v>276773.95750000002</v>
      </c>
      <c r="CJ108" s="92">
        <f t="shared" si="190"/>
        <v>359588.21250000002</v>
      </c>
      <c r="CK108" s="92">
        <f t="shared" si="190"/>
        <v>1573470.8450000002</v>
      </c>
      <c r="CL108" s="92">
        <f t="shared" si="190"/>
        <v>359588.21250000002</v>
      </c>
      <c r="CM108" s="92">
        <f t="shared" si="190"/>
        <v>244084.12000000002</v>
      </c>
      <c r="CN108" s="92">
        <f t="shared" si="190"/>
        <v>6243758.9625000004</v>
      </c>
      <c r="CO108" s="92">
        <f t="shared" si="190"/>
        <v>4546066.7350000003</v>
      </c>
      <c r="CP108" s="92">
        <f t="shared" si="190"/>
        <v>211394.28250000003</v>
      </c>
      <c r="CQ108" s="92">
        <f t="shared" si="190"/>
        <v>370484.82500000001</v>
      </c>
      <c r="CR108" s="92">
        <f t="shared" si="190"/>
        <v>93710.867500000008</v>
      </c>
      <c r="CS108" s="92">
        <f t="shared" si="190"/>
        <v>84993.577500000014</v>
      </c>
      <c r="CT108" s="92">
        <f t="shared" si="190"/>
        <v>65379.675000000003</v>
      </c>
      <c r="CU108" s="92">
        <f t="shared" si="190"/>
        <v>65379.675000000003</v>
      </c>
      <c r="CV108" s="92">
        <f t="shared" si="190"/>
        <v>4358.6450000000004</v>
      </c>
      <c r="CW108" s="92">
        <f t="shared" si="190"/>
        <v>89352.222500000003</v>
      </c>
      <c r="CX108" s="92">
        <f t="shared" si="190"/>
        <v>222290.89500000002</v>
      </c>
      <c r="CY108" s="92">
        <f t="shared" si="190"/>
        <v>15255.257500000002</v>
      </c>
      <c r="CZ108" s="92">
        <f t="shared" si="190"/>
        <v>671231.33000000007</v>
      </c>
      <c r="DA108" s="92">
        <f t="shared" si="190"/>
        <v>76276.287500000006</v>
      </c>
      <c r="DB108" s="92">
        <f t="shared" si="190"/>
        <v>111145.44750000001</v>
      </c>
      <c r="DC108" s="92">
        <f t="shared" si="190"/>
        <v>63200.352500000008</v>
      </c>
      <c r="DD108" s="92">
        <f t="shared" si="190"/>
        <v>58841.707500000004</v>
      </c>
      <c r="DE108" s="92">
        <f t="shared" si="190"/>
        <v>104607.48000000001</v>
      </c>
      <c r="DF108" s="92">
        <f t="shared" si="190"/>
        <v>7196122.8950000005</v>
      </c>
      <c r="DG108" s="92">
        <f t="shared" si="190"/>
        <v>34869.160000000003</v>
      </c>
      <c r="DH108" s="92">
        <f t="shared" si="190"/>
        <v>745328.29500000004</v>
      </c>
      <c r="DI108" s="92">
        <f t="shared" si="190"/>
        <v>926212.06250000012</v>
      </c>
      <c r="DJ108" s="92">
        <f t="shared" si="190"/>
        <v>193959.70250000001</v>
      </c>
      <c r="DK108" s="92">
        <f t="shared" si="190"/>
        <v>143835.285</v>
      </c>
      <c r="DL108" s="92">
        <f t="shared" si="190"/>
        <v>2194577.7575000003</v>
      </c>
      <c r="DM108" s="92">
        <f t="shared" si="190"/>
        <v>91531.545000000013</v>
      </c>
      <c r="DN108" s="92">
        <f t="shared" si="190"/>
        <v>383560.76</v>
      </c>
      <c r="DO108" s="92">
        <f t="shared" si="190"/>
        <v>937108.67500000005</v>
      </c>
      <c r="DP108" s="92">
        <f t="shared" si="190"/>
        <v>80634.93250000001</v>
      </c>
      <c r="DQ108" s="92">
        <f t="shared" si="190"/>
        <v>235366.83000000002</v>
      </c>
      <c r="DR108" s="92">
        <f t="shared" si="190"/>
        <v>594955.0425000001</v>
      </c>
      <c r="DS108" s="92">
        <f t="shared" si="190"/>
        <v>239725.47500000003</v>
      </c>
      <c r="DT108" s="92">
        <f t="shared" si="190"/>
        <v>41407.127500000002</v>
      </c>
      <c r="DU108" s="92">
        <f t="shared" si="190"/>
        <v>80634.93250000001</v>
      </c>
      <c r="DV108" s="92">
        <f t="shared" si="190"/>
        <v>54483.062500000007</v>
      </c>
      <c r="DW108" s="92">
        <f t="shared" si="190"/>
        <v>56662.385000000009</v>
      </c>
      <c r="DX108" s="92">
        <f t="shared" si="190"/>
        <v>56662.385000000009</v>
      </c>
      <c r="DY108" s="92">
        <f t="shared" si="190"/>
        <v>102428.15750000002</v>
      </c>
      <c r="DZ108" s="92">
        <f t="shared" si="190"/>
        <v>207035.63750000001</v>
      </c>
      <c r="EA108" s="92">
        <f t="shared" si="190"/>
        <v>172166.47750000001</v>
      </c>
      <c r="EB108" s="92">
        <f t="shared" ref="EB108:FX108" si="191">EB106*EB107</f>
        <v>220111.57250000001</v>
      </c>
      <c r="EC108" s="92">
        <f t="shared" si="191"/>
        <v>111145.44750000001</v>
      </c>
      <c r="ED108" s="92">
        <f t="shared" si="191"/>
        <v>431505.85500000004</v>
      </c>
      <c r="EE108" s="92">
        <f t="shared" si="191"/>
        <v>54483.062500000007</v>
      </c>
      <c r="EF108" s="92">
        <f t="shared" si="191"/>
        <v>531754.69000000006</v>
      </c>
      <c r="EG108" s="92">
        <f t="shared" si="191"/>
        <v>65379.675000000003</v>
      </c>
      <c r="EH108" s="92">
        <f t="shared" si="191"/>
        <v>63200.352500000008</v>
      </c>
      <c r="EI108" s="92">
        <f t="shared" si="191"/>
        <v>4698619.3100000005</v>
      </c>
      <c r="EJ108" s="92">
        <f t="shared" si="191"/>
        <v>3574088.9000000004</v>
      </c>
      <c r="EK108" s="92">
        <f t="shared" si="191"/>
        <v>198318.34750000003</v>
      </c>
      <c r="EL108" s="92">
        <f t="shared" si="191"/>
        <v>191780.38</v>
      </c>
      <c r="EM108" s="92">
        <f t="shared" si="191"/>
        <v>95890.19</v>
      </c>
      <c r="EN108" s="92">
        <f t="shared" si="191"/>
        <v>370484.82500000001</v>
      </c>
      <c r="EO108" s="92">
        <f t="shared" si="191"/>
        <v>58841.707500000004</v>
      </c>
      <c r="EP108" s="92">
        <f t="shared" si="191"/>
        <v>104607.48000000001</v>
      </c>
      <c r="EQ108" s="92">
        <f t="shared" si="191"/>
        <v>852115.09750000003</v>
      </c>
      <c r="ER108" s="92">
        <f t="shared" si="191"/>
        <v>74096.965000000011</v>
      </c>
      <c r="ES108" s="92">
        <f t="shared" si="191"/>
        <v>37048.482500000006</v>
      </c>
      <c r="ET108" s="92">
        <f t="shared" si="191"/>
        <v>41407.127500000002</v>
      </c>
      <c r="EU108" s="92">
        <f t="shared" si="191"/>
        <v>200497.67</v>
      </c>
      <c r="EV108" s="92">
        <f t="shared" si="191"/>
        <v>23972.547500000001</v>
      </c>
      <c r="EW108" s="92">
        <f t="shared" si="191"/>
        <v>189601.05750000002</v>
      </c>
      <c r="EX108" s="92">
        <f t="shared" si="191"/>
        <v>47945.095000000001</v>
      </c>
      <c r="EY108" s="92">
        <f t="shared" si="191"/>
        <v>198318.34750000003</v>
      </c>
      <c r="EZ108" s="92">
        <f t="shared" si="191"/>
        <v>47945.095000000001</v>
      </c>
      <c r="FA108" s="92">
        <f t="shared" si="191"/>
        <v>961081.22250000015</v>
      </c>
      <c r="FB108" s="92">
        <f t="shared" si="191"/>
        <v>102428.15750000002</v>
      </c>
      <c r="FC108" s="92">
        <f t="shared" si="191"/>
        <v>479450.95000000007</v>
      </c>
      <c r="FD108" s="92">
        <f t="shared" si="191"/>
        <v>187421.73500000002</v>
      </c>
      <c r="FE108" s="92">
        <f t="shared" si="191"/>
        <v>17434.580000000002</v>
      </c>
      <c r="FF108" s="92">
        <f t="shared" si="191"/>
        <v>80634.93250000001</v>
      </c>
      <c r="FG108" s="92">
        <f t="shared" si="191"/>
        <v>32689.837500000001</v>
      </c>
      <c r="FH108" s="92">
        <f t="shared" si="191"/>
        <v>28331.192500000005</v>
      </c>
      <c r="FI108" s="92">
        <f t="shared" si="191"/>
        <v>612389.62250000006</v>
      </c>
      <c r="FJ108" s="92">
        <f t="shared" si="191"/>
        <v>427147.21</v>
      </c>
      <c r="FK108" s="92">
        <f t="shared" si="191"/>
        <v>570982.49500000011</v>
      </c>
      <c r="FL108" s="92">
        <f t="shared" si="191"/>
        <v>1854603.4475000002</v>
      </c>
      <c r="FM108" s="92">
        <f t="shared" si="191"/>
        <v>1056971.4125000001</v>
      </c>
      <c r="FN108" s="92">
        <f t="shared" si="191"/>
        <v>6411566.7950000009</v>
      </c>
      <c r="FO108" s="92">
        <f t="shared" si="191"/>
        <v>322539.73000000004</v>
      </c>
      <c r="FP108" s="92">
        <f t="shared" si="191"/>
        <v>669052.00750000007</v>
      </c>
      <c r="FQ108" s="92">
        <f t="shared" si="191"/>
        <v>292029.21500000003</v>
      </c>
      <c r="FR108" s="92">
        <f t="shared" si="191"/>
        <v>56662.385000000009</v>
      </c>
      <c r="FS108" s="92">
        <f t="shared" si="191"/>
        <v>47945.095000000001</v>
      </c>
      <c r="FT108" s="92">
        <f t="shared" si="191"/>
        <v>17434.580000000002</v>
      </c>
      <c r="FU108" s="92">
        <f t="shared" si="191"/>
        <v>355229.56750000006</v>
      </c>
      <c r="FV108" s="92">
        <f t="shared" si="191"/>
        <v>228828.86250000002</v>
      </c>
      <c r="FW108" s="92">
        <f t="shared" si="191"/>
        <v>23972.547500000001</v>
      </c>
      <c r="FX108" s="92">
        <f t="shared" si="191"/>
        <v>6537.9675000000007</v>
      </c>
      <c r="FY108" s="14"/>
      <c r="FZ108" s="2">
        <f>SUM(C108:FX108)</f>
        <v>240311712.75249997</v>
      </c>
      <c r="GA108" s="68">
        <v>240311712.75249997</v>
      </c>
      <c r="GB108" s="2">
        <f>FZ108-GA108</f>
        <v>0</v>
      </c>
      <c r="GC108" s="14"/>
      <c r="GD108" s="14"/>
      <c r="GE108" s="14"/>
      <c r="GF108" s="14"/>
      <c r="GG108" s="2"/>
      <c r="GH108" s="12"/>
      <c r="GI108" s="12"/>
      <c r="GJ108" s="12"/>
      <c r="GK108" s="12"/>
      <c r="GL108" s="12"/>
      <c r="GM108" s="12"/>
      <c r="GN108" s="95"/>
      <c r="GO108" s="95"/>
    </row>
    <row r="109" spans="1:197" s="4" customFormat="1" x14ac:dyDescent="0.35">
      <c r="A109" s="3"/>
      <c r="B109" s="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4"/>
      <c r="FZ109" s="14"/>
      <c r="GA109" s="2"/>
      <c r="GB109" s="14"/>
      <c r="GC109" s="14"/>
      <c r="GD109" s="14"/>
      <c r="GE109" s="14"/>
      <c r="GF109" s="14"/>
      <c r="GG109" s="2"/>
      <c r="GH109" s="12"/>
      <c r="GI109" s="12"/>
      <c r="GJ109" s="12"/>
      <c r="GK109" s="12"/>
      <c r="GL109" s="12"/>
      <c r="GM109" s="12"/>
      <c r="GN109" s="95"/>
      <c r="GO109" s="95"/>
    </row>
    <row r="110" spans="1:197" s="4" customFormat="1" x14ac:dyDescent="0.35">
      <c r="A110" s="3"/>
      <c r="B110" s="35" t="s">
        <v>762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4"/>
      <c r="FZ110" s="14"/>
      <c r="GA110" s="2"/>
      <c r="GB110" s="14"/>
      <c r="GC110" s="14"/>
      <c r="GD110" s="14"/>
      <c r="GE110" s="14"/>
      <c r="GF110" s="14"/>
      <c r="GG110" s="2"/>
      <c r="GH110" s="12"/>
      <c r="GI110" s="12"/>
      <c r="GJ110" s="12"/>
      <c r="GK110" s="12"/>
      <c r="GL110" s="12"/>
      <c r="GM110" s="12"/>
      <c r="GN110" s="95"/>
      <c r="GO110" s="95"/>
    </row>
    <row r="111" spans="1:197" s="4" customFormat="1" x14ac:dyDescent="0.35">
      <c r="A111" s="3" t="s">
        <v>755</v>
      </c>
      <c r="B111" s="2" t="s">
        <v>758</v>
      </c>
      <c r="C111" s="12">
        <f>C66</f>
        <v>6449</v>
      </c>
      <c r="D111" s="12">
        <f t="shared" ref="D111:BO111" si="192">D66</f>
        <v>37645.4</v>
      </c>
      <c r="E111" s="12">
        <f t="shared" si="192"/>
        <v>5661.1</v>
      </c>
      <c r="F111" s="12">
        <f t="shared" si="192"/>
        <v>22324.3</v>
      </c>
      <c r="G111" s="12">
        <f t="shared" si="192"/>
        <v>1542.8</v>
      </c>
      <c r="H111" s="12">
        <f t="shared" si="192"/>
        <v>1123</v>
      </c>
      <c r="I111" s="12">
        <f t="shared" si="192"/>
        <v>7821</v>
      </c>
      <c r="J111" s="12">
        <f t="shared" si="192"/>
        <v>2037.1</v>
      </c>
      <c r="K111" s="12">
        <f t="shared" si="192"/>
        <v>273.5</v>
      </c>
      <c r="L111" s="12">
        <f t="shared" si="192"/>
        <v>2108.3000000000002</v>
      </c>
      <c r="M111" s="12">
        <f t="shared" si="192"/>
        <v>929.4</v>
      </c>
      <c r="N111" s="12">
        <f t="shared" si="192"/>
        <v>49600.7</v>
      </c>
      <c r="O111" s="12">
        <f t="shared" si="192"/>
        <v>12801.8</v>
      </c>
      <c r="P111" s="12">
        <f t="shared" si="192"/>
        <v>358</v>
      </c>
      <c r="Q111" s="12">
        <f t="shared" si="192"/>
        <v>37925.800000000003</v>
      </c>
      <c r="R111" s="12">
        <f t="shared" si="192"/>
        <v>520</v>
      </c>
      <c r="S111" s="12">
        <f t="shared" si="192"/>
        <v>1555.4</v>
      </c>
      <c r="T111" s="12">
        <f t="shared" si="192"/>
        <v>164</v>
      </c>
      <c r="U111" s="12">
        <f t="shared" si="192"/>
        <v>60</v>
      </c>
      <c r="V111" s="12">
        <f t="shared" si="192"/>
        <v>257.7</v>
      </c>
      <c r="W111" s="12">
        <f t="shared" si="192"/>
        <v>209.4</v>
      </c>
      <c r="X111" s="12">
        <f t="shared" si="192"/>
        <v>60</v>
      </c>
      <c r="Y111" s="12">
        <f t="shared" si="192"/>
        <v>430.5</v>
      </c>
      <c r="Z111" s="12">
        <f t="shared" si="192"/>
        <v>226.9</v>
      </c>
      <c r="AA111" s="12">
        <f t="shared" si="192"/>
        <v>30473.9</v>
      </c>
      <c r="AB111" s="12">
        <f t="shared" si="192"/>
        <v>26846.6</v>
      </c>
      <c r="AC111" s="12">
        <f t="shared" si="192"/>
        <v>920</v>
      </c>
      <c r="AD111" s="12">
        <f t="shared" si="192"/>
        <v>1411.6</v>
      </c>
      <c r="AE111" s="12">
        <f t="shared" si="192"/>
        <v>93.3</v>
      </c>
      <c r="AF111" s="12">
        <f t="shared" si="192"/>
        <v>179</v>
      </c>
      <c r="AG111" s="12">
        <f t="shared" si="192"/>
        <v>588.5</v>
      </c>
      <c r="AH111" s="12">
        <f t="shared" si="192"/>
        <v>952.6</v>
      </c>
      <c r="AI111" s="12">
        <f t="shared" si="192"/>
        <v>414</v>
      </c>
      <c r="AJ111" s="12">
        <f t="shared" si="192"/>
        <v>170</v>
      </c>
      <c r="AK111" s="12">
        <f t="shared" si="192"/>
        <v>158.6</v>
      </c>
      <c r="AL111" s="12">
        <f t="shared" si="192"/>
        <v>284</v>
      </c>
      <c r="AM111" s="12">
        <f t="shared" si="192"/>
        <v>349.5</v>
      </c>
      <c r="AN111" s="12">
        <f t="shared" si="192"/>
        <v>302.60000000000002</v>
      </c>
      <c r="AO111" s="12">
        <f t="shared" si="192"/>
        <v>4095.5</v>
      </c>
      <c r="AP111" s="12">
        <f t="shared" si="192"/>
        <v>81812</v>
      </c>
      <c r="AQ111" s="12">
        <f t="shared" si="192"/>
        <v>233.5</v>
      </c>
      <c r="AR111" s="12">
        <f t="shared" si="192"/>
        <v>60534.1</v>
      </c>
      <c r="AS111" s="12">
        <f t="shared" si="192"/>
        <v>6464.2</v>
      </c>
      <c r="AT111" s="12">
        <f t="shared" si="192"/>
        <v>2430.4</v>
      </c>
      <c r="AU111" s="12">
        <f t="shared" si="192"/>
        <v>315.5</v>
      </c>
      <c r="AV111" s="12">
        <f t="shared" si="192"/>
        <v>305.39999999999998</v>
      </c>
      <c r="AW111" s="12">
        <f t="shared" si="192"/>
        <v>255.5</v>
      </c>
      <c r="AX111" s="12">
        <f t="shared" si="192"/>
        <v>63.4</v>
      </c>
      <c r="AY111" s="12">
        <f t="shared" si="192"/>
        <v>427</v>
      </c>
      <c r="AZ111" s="12">
        <f t="shared" si="192"/>
        <v>11995.8</v>
      </c>
      <c r="BA111" s="12">
        <f t="shared" si="192"/>
        <v>8871.5</v>
      </c>
      <c r="BB111" s="12">
        <f t="shared" si="192"/>
        <v>7288</v>
      </c>
      <c r="BC111" s="12">
        <f t="shared" si="192"/>
        <v>24924.1</v>
      </c>
      <c r="BD111" s="12">
        <f t="shared" si="192"/>
        <v>3648</v>
      </c>
      <c r="BE111" s="12">
        <f t="shared" si="192"/>
        <v>1217.9000000000001</v>
      </c>
      <c r="BF111" s="12">
        <f t="shared" si="192"/>
        <v>24581.200000000001</v>
      </c>
      <c r="BG111" s="12">
        <f t="shared" si="192"/>
        <v>887.1</v>
      </c>
      <c r="BH111" s="12">
        <f t="shared" si="192"/>
        <v>548</v>
      </c>
      <c r="BI111" s="12">
        <f t="shared" si="192"/>
        <v>254.3</v>
      </c>
      <c r="BJ111" s="12">
        <f t="shared" si="192"/>
        <v>6279.3</v>
      </c>
      <c r="BK111" s="12">
        <f t="shared" si="192"/>
        <v>20889.400000000001</v>
      </c>
      <c r="BL111" s="12">
        <f t="shared" si="192"/>
        <v>61.9</v>
      </c>
      <c r="BM111" s="12">
        <f t="shared" si="192"/>
        <v>420</v>
      </c>
      <c r="BN111" s="12">
        <f t="shared" si="192"/>
        <v>3052.2</v>
      </c>
      <c r="BO111" s="12">
        <f t="shared" si="192"/>
        <v>1253.9000000000001</v>
      </c>
      <c r="BP111" s="12">
        <f t="shared" ref="BP111:EA111" si="193">BP66</f>
        <v>156.5</v>
      </c>
      <c r="BQ111" s="12">
        <f t="shared" si="193"/>
        <v>6011.1</v>
      </c>
      <c r="BR111" s="12">
        <f t="shared" si="193"/>
        <v>4497.8999999999996</v>
      </c>
      <c r="BS111" s="12">
        <f t="shared" si="193"/>
        <v>1106.5999999999999</v>
      </c>
      <c r="BT111" s="12">
        <f t="shared" si="193"/>
        <v>368.4</v>
      </c>
      <c r="BU111" s="12">
        <f t="shared" si="193"/>
        <v>422.5</v>
      </c>
      <c r="BV111" s="12">
        <f t="shared" si="193"/>
        <v>1228</v>
      </c>
      <c r="BW111" s="12">
        <f t="shared" si="193"/>
        <v>1984.8</v>
      </c>
      <c r="BX111" s="12">
        <f t="shared" si="193"/>
        <v>69.099999999999994</v>
      </c>
      <c r="BY111" s="12">
        <f t="shared" si="193"/>
        <v>441.9</v>
      </c>
      <c r="BZ111" s="12">
        <f t="shared" si="193"/>
        <v>202.3</v>
      </c>
      <c r="CA111" s="12">
        <f t="shared" si="193"/>
        <v>147.30000000000001</v>
      </c>
      <c r="CB111" s="12">
        <f t="shared" si="193"/>
        <v>71655</v>
      </c>
      <c r="CC111" s="12">
        <f t="shared" si="193"/>
        <v>190</v>
      </c>
      <c r="CD111" s="12">
        <f t="shared" si="193"/>
        <v>209.1</v>
      </c>
      <c r="CE111" s="12">
        <f t="shared" si="193"/>
        <v>150.9</v>
      </c>
      <c r="CF111" s="12">
        <f t="shared" si="193"/>
        <v>108</v>
      </c>
      <c r="CG111" s="12">
        <f t="shared" si="193"/>
        <v>197.5</v>
      </c>
      <c r="CH111" s="12">
        <f t="shared" si="193"/>
        <v>98.4</v>
      </c>
      <c r="CI111" s="12">
        <f t="shared" si="193"/>
        <v>697.4</v>
      </c>
      <c r="CJ111" s="12">
        <f t="shared" si="193"/>
        <v>858.8</v>
      </c>
      <c r="CK111" s="12">
        <f t="shared" si="193"/>
        <v>4869.6000000000004</v>
      </c>
      <c r="CL111" s="12">
        <f t="shared" si="193"/>
        <v>1234.8</v>
      </c>
      <c r="CM111" s="12">
        <f t="shared" si="193"/>
        <v>716.7</v>
      </c>
      <c r="CN111" s="12">
        <f t="shared" si="193"/>
        <v>31810.6</v>
      </c>
      <c r="CO111" s="12">
        <f t="shared" si="193"/>
        <v>14285.1</v>
      </c>
      <c r="CP111" s="12">
        <f t="shared" si="193"/>
        <v>935.5</v>
      </c>
      <c r="CQ111" s="12">
        <f t="shared" si="193"/>
        <v>752.5</v>
      </c>
      <c r="CR111" s="12">
        <f t="shared" si="193"/>
        <v>232.6</v>
      </c>
      <c r="CS111" s="12">
        <f t="shared" si="193"/>
        <v>285.3</v>
      </c>
      <c r="CT111" s="12">
        <f t="shared" si="193"/>
        <v>106</v>
      </c>
      <c r="CU111" s="12">
        <f t="shared" si="193"/>
        <v>74</v>
      </c>
      <c r="CV111" s="12">
        <f t="shared" si="193"/>
        <v>60</v>
      </c>
      <c r="CW111" s="12">
        <f t="shared" si="193"/>
        <v>208</v>
      </c>
      <c r="CX111" s="12">
        <f t="shared" si="193"/>
        <v>461.5</v>
      </c>
      <c r="CY111" s="12">
        <f t="shared" si="193"/>
        <v>60</v>
      </c>
      <c r="CZ111" s="12">
        <f t="shared" si="193"/>
        <v>1768.8</v>
      </c>
      <c r="DA111" s="12">
        <f t="shared" si="193"/>
        <v>196.6</v>
      </c>
      <c r="DB111" s="12">
        <f t="shared" si="193"/>
        <v>319</v>
      </c>
      <c r="DC111" s="12">
        <f t="shared" si="193"/>
        <v>188</v>
      </c>
      <c r="DD111" s="12">
        <f t="shared" si="193"/>
        <v>158.5</v>
      </c>
      <c r="DE111" s="12">
        <f t="shared" si="193"/>
        <v>310.5</v>
      </c>
      <c r="DF111" s="12">
        <f t="shared" si="193"/>
        <v>20284.599999999999</v>
      </c>
      <c r="DG111" s="12">
        <f t="shared" si="193"/>
        <v>114</v>
      </c>
      <c r="DH111" s="12">
        <f t="shared" si="193"/>
        <v>1806.5</v>
      </c>
      <c r="DI111" s="12">
        <f t="shared" si="193"/>
        <v>2421.4</v>
      </c>
      <c r="DJ111" s="12">
        <f t="shared" si="193"/>
        <v>648</v>
      </c>
      <c r="DK111" s="12">
        <f t="shared" si="193"/>
        <v>515</v>
      </c>
      <c r="DL111" s="12">
        <f t="shared" si="193"/>
        <v>5706.6</v>
      </c>
      <c r="DM111" s="12">
        <f t="shared" si="193"/>
        <v>229</v>
      </c>
      <c r="DN111" s="12">
        <f t="shared" si="193"/>
        <v>1358</v>
      </c>
      <c r="DO111" s="12">
        <f t="shared" si="193"/>
        <v>3262</v>
      </c>
      <c r="DP111" s="12">
        <f t="shared" si="193"/>
        <v>195.1</v>
      </c>
      <c r="DQ111" s="12">
        <f t="shared" si="193"/>
        <v>852</v>
      </c>
      <c r="DR111" s="12">
        <f t="shared" si="193"/>
        <v>1317.9</v>
      </c>
      <c r="DS111" s="12">
        <f t="shared" si="193"/>
        <v>593.5</v>
      </c>
      <c r="DT111" s="12">
        <f t="shared" si="193"/>
        <v>173.7</v>
      </c>
      <c r="DU111" s="12">
        <f t="shared" si="193"/>
        <v>360.5</v>
      </c>
      <c r="DV111" s="12">
        <f t="shared" si="193"/>
        <v>216</v>
      </c>
      <c r="DW111" s="12">
        <f t="shared" si="193"/>
        <v>302.8</v>
      </c>
      <c r="DX111" s="12">
        <f t="shared" si="193"/>
        <v>155.1</v>
      </c>
      <c r="DY111" s="12">
        <f t="shared" si="193"/>
        <v>296.60000000000002</v>
      </c>
      <c r="DZ111" s="12">
        <f t="shared" si="193"/>
        <v>695.4</v>
      </c>
      <c r="EA111" s="12">
        <f t="shared" si="193"/>
        <v>519.79999999999995</v>
      </c>
      <c r="EB111" s="12">
        <f t="shared" ref="EB111:FX111" si="194">EB66</f>
        <v>519.9</v>
      </c>
      <c r="EC111" s="12">
        <f t="shared" si="194"/>
        <v>283.8</v>
      </c>
      <c r="ED111" s="12">
        <f t="shared" si="194"/>
        <v>1526.6</v>
      </c>
      <c r="EE111" s="12">
        <f t="shared" si="194"/>
        <v>188.6</v>
      </c>
      <c r="EF111" s="12">
        <f t="shared" si="194"/>
        <v>1358.3</v>
      </c>
      <c r="EG111" s="12">
        <f t="shared" si="194"/>
        <v>244.4</v>
      </c>
      <c r="EH111" s="12">
        <f t="shared" si="194"/>
        <v>244.4</v>
      </c>
      <c r="EI111" s="12">
        <f t="shared" si="194"/>
        <v>13808.8</v>
      </c>
      <c r="EJ111" s="12">
        <f t="shared" si="194"/>
        <v>10034.200000000001</v>
      </c>
      <c r="EK111" s="12">
        <f t="shared" si="194"/>
        <v>679.2</v>
      </c>
      <c r="EL111" s="12">
        <f t="shared" si="194"/>
        <v>484.5</v>
      </c>
      <c r="EM111" s="12">
        <f t="shared" si="194"/>
        <v>371.6</v>
      </c>
      <c r="EN111" s="12">
        <f t="shared" si="194"/>
        <v>890.6</v>
      </c>
      <c r="EO111" s="12">
        <f t="shared" si="194"/>
        <v>298.3</v>
      </c>
      <c r="EP111" s="12">
        <f t="shared" si="194"/>
        <v>420</v>
      </c>
      <c r="EQ111" s="12">
        <f t="shared" si="194"/>
        <v>2619.3000000000002</v>
      </c>
      <c r="ER111" s="12">
        <f t="shared" si="194"/>
        <v>321</v>
      </c>
      <c r="ES111" s="12">
        <f t="shared" si="194"/>
        <v>183.4</v>
      </c>
      <c r="ET111" s="12">
        <f t="shared" si="194"/>
        <v>186.5</v>
      </c>
      <c r="EU111" s="12">
        <f t="shared" si="194"/>
        <v>566.29999999999995</v>
      </c>
      <c r="EV111" s="12">
        <f t="shared" si="194"/>
        <v>73.599999999999994</v>
      </c>
      <c r="EW111" s="12">
        <f t="shared" si="194"/>
        <v>789.9</v>
      </c>
      <c r="EX111" s="12">
        <f t="shared" si="194"/>
        <v>168.3</v>
      </c>
      <c r="EY111" s="12">
        <f t="shared" si="194"/>
        <v>210.3</v>
      </c>
      <c r="EZ111" s="12">
        <f t="shared" si="194"/>
        <v>125.3</v>
      </c>
      <c r="FA111" s="12">
        <f t="shared" si="194"/>
        <v>3418</v>
      </c>
      <c r="FB111" s="12">
        <f t="shared" si="194"/>
        <v>288</v>
      </c>
      <c r="FC111" s="12">
        <f t="shared" si="194"/>
        <v>1784.5</v>
      </c>
      <c r="FD111" s="12">
        <f t="shared" si="194"/>
        <v>408</v>
      </c>
      <c r="FE111" s="12">
        <f t="shared" si="194"/>
        <v>80.5</v>
      </c>
      <c r="FF111" s="12">
        <f t="shared" si="194"/>
        <v>201</v>
      </c>
      <c r="FG111" s="12">
        <f t="shared" si="194"/>
        <v>123.3</v>
      </c>
      <c r="FH111" s="12">
        <f t="shared" si="194"/>
        <v>72</v>
      </c>
      <c r="FI111" s="12">
        <f t="shared" si="194"/>
        <v>1692</v>
      </c>
      <c r="FJ111" s="12">
        <f t="shared" si="194"/>
        <v>2049</v>
      </c>
      <c r="FK111" s="12">
        <f t="shared" si="194"/>
        <v>2593</v>
      </c>
      <c r="FL111" s="12">
        <f t="shared" si="194"/>
        <v>8371</v>
      </c>
      <c r="FM111" s="12">
        <f t="shared" si="194"/>
        <v>3938</v>
      </c>
      <c r="FN111" s="12">
        <f t="shared" si="194"/>
        <v>21984.400000000001</v>
      </c>
      <c r="FO111" s="12">
        <f t="shared" si="194"/>
        <v>1082</v>
      </c>
      <c r="FP111" s="12">
        <f t="shared" si="194"/>
        <v>2263.6</v>
      </c>
      <c r="FQ111" s="12">
        <f t="shared" si="194"/>
        <v>997</v>
      </c>
      <c r="FR111" s="12">
        <f t="shared" si="194"/>
        <v>167</v>
      </c>
      <c r="FS111" s="12">
        <f t="shared" si="194"/>
        <v>166.8</v>
      </c>
      <c r="FT111" s="12">
        <f t="shared" si="194"/>
        <v>60</v>
      </c>
      <c r="FU111" s="12">
        <f t="shared" si="194"/>
        <v>795.6</v>
      </c>
      <c r="FV111" s="12">
        <f t="shared" si="194"/>
        <v>800</v>
      </c>
      <c r="FW111" s="12">
        <f t="shared" si="194"/>
        <v>145.80000000000001</v>
      </c>
      <c r="FX111" s="12">
        <f t="shared" si="194"/>
        <v>60</v>
      </c>
      <c r="FY111" s="14"/>
      <c r="FZ111" s="14"/>
      <c r="GA111" s="2"/>
      <c r="GB111" s="14"/>
      <c r="GC111" s="14"/>
      <c r="GD111" s="14"/>
      <c r="GE111" s="14"/>
      <c r="GF111" s="14"/>
      <c r="GG111" s="2"/>
      <c r="GH111" s="12"/>
      <c r="GI111" s="12"/>
      <c r="GJ111" s="12"/>
      <c r="GK111" s="12"/>
      <c r="GL111" s="12"/>
      <c r="GM111" s="12"/>
      <c r="GN111" s="95"/>
      <c r="GO111" s="95"/>
    </row>
    <row r="112" spans="1:197" s="4" customFormat="1" x14ac:dyDescent="0.35">
      <c r="A112" s="3" t="s">
        <v>756</v>
      </c>
      <c r="B112" s="2" t="s">
        <v>760</v>
      </c>
      <c r="C112" s="97">
        <v>1.24</v>
      </c>
      <c r="D112" s="97">
        <v>1.2330000000000001</v>
      </c>
      <c r="E112" s="97">
        <v>1.238</v>
      </c>
      <c r="F112" s="97">
        <v>1.212</v>
      </c>
      <c r="G112" s="97">
        <v>1.2010000000000001</v>
      </c>
      <c r="H112" s="97">
        <v>1.18</v>
      </c>
      <c r="I112" s="97">
        <v>1.2370000000000001</v>
      </c>
      <c r="J112" s="97">
        <v>1.052</v>
      </c>
      <c r="K112" s="97">
        <v>1.054</v>
      </c>
      <c r="L112" s="97">
        <v>1.256</v>
      </c>
      <c r="M112" s="97">
        <v>1.2490000000000001</v>
      </c>
      <c r="N112" s="97">
        <v>1.2370000000000001</v>
      </c>
      <c r="O112" s="97">
        <v>1.2470000000000001</v>
      </c>
      <c r="P112" s="97">
        <v>1.1679999999999999</v>
      </c>
      <c r="Q112" s="97">
        <v>1.246</v>
      </c>
      <c r="R112" s="97">
        <v>1.1950000000000001</v>
      </c>
      <c r="S112" s="97">
        <v>1.1479999999999999</v>
      </c>
      <c r="T112" s="97">
        <v>1.018</v>
      </c>
      <c r="U112" s="97">
        <v>1.018</v>
      </c>
      <c r="V112" s="97">
        <v>1</v>
      </c>
      <c r="W112" s="97">
        <v>1.0009999999999999</v>
      </c>
      <c r="X112" s="97">
        <v>1.0069999999999999</v>
      </c>
      <c r="Y112" s="97">
        <v>1.0740000000000001</v>
      </c>
      <c r="Z112" s="97">
        <v>1.034</v>
      </c>
      <c r="AA112" s="97">
        <v>1.2010000000000001</v>
      </c>
      <c r="AB112" s="97">
        <v>1.254</v>
      </c>
      <c r="AC112" s="97">
        <v>1.204</v>
      </c>
      <c r="AD112" s="97">
        <v>1.1970000000000001</v>
      </c>
      <c r="AE112" s="97">
        <v>1.04</v>
      </c>
      <c r="AF112" s="97">
        <v>1.034</v>
      </c>
      <c r="AG112" s="97">
        <v>1.2250000000000001</v>
      </c>
      <c r="AH112" s="97">
        <v>1.04</v>
      </c>
      <c r="AI112" s="97">
        <v>1.036</v>
      </c>
      <c r="AJ112" s="97">
        <v>1.0369999999999999</v>
      </c>
      <c r="AK112" s="97">
        <v>1.0449999999999999</v>
      </c>
      <c r="AL112" s="97">
        <v>1.0589999999999999</v>
      </c>
      <c r="AM112" s="97">
        <v>1.0740000000000001</v>
      </c>
      <c r="AN112" s="97">
        <v>1.157</v>
      </c>
      <c r="AO112" s="97">
        <v>1.1160000000000001</v>
      </c>
      <c r="AP112" s="97">
        <v>1.272</v>
      </c>
      <c r="AQ112" s="97">
        <v>1.123</v>
      </c>
      <c r="AR112" s="97">
        <v>1.2230000000000001</v>
      </c>
      <c r="AS112" s="97">
        <v>1.3149999999999999</v>
      </c>
      <c r="AT112" s="97">
        <v>1.202</v>
      </c>
      <c r="AU112" s="97">
        <v>1.175</v>
      </c>
      <c r="AV112" s="97">
        <v>1.1419999999999999</v>
      </c>
      <c r="AW112" s="97">
        <v>1.179</v>
      </c>
      <c r="AX112" s="97">
        <v>1.167</v>
      </c>
      <c r="AY112" s="97">
        <v>1.177</v>
      </c>
      <c r="AZ112" s="97">
        <v>1.1970000000000001</v>
      </c>
      <c r="BA112" s="97">
        <v>1.2</v>
      </c>
      <c r="BB112" s="97">
        <v>1.198</v>
      </c>
      <c r="BC112" s="97">
        <v>1.194</v>
      </c>
      <c r="BD112" s="97">
        <v>1.2050000000000001</v>
      </c>
      <c r="BE112" s="97">
        <v>1.2010000000000001</v>
      </c>
      <c r="BF112" s="97">
        <v>1.2030000000000001</v>
      </c>
      <c r="BG112" s="97">
        <v>1.181</v>
      </c>
      <c r="BH112" s="97">
        <v>1.2</v>
      </c>
      <c r="BI112" s="97">
        <v>1.1879999999999999</v>
      </c>
      <c r="BJ112" s="97">
        <v>1.2090000000000001</v>
      </c>
      <c r="BK112" s="97">
        <v>1.1970000000000001</v>
      </c>
      <c r="BL112" s="97">
        <v>1.1459999999999999</v>
      </c>
      <c r="BM112" s="97">
        <v>1.179</v>
      </c>
      <c r="BN112" s="97">
        <v>1.139</v>
      </c>
      <c r="BO112" s="97">
        <v>1.1479999999999999</v>
      </c>
      <c r="BP112" s="97">
        <v>1.169</v>
      </c>
      <c r="BQ112" s="97">
        <v>1.2969999999999999</v>
      </c>
      <c r="BR112" s="97">
        <v>1.2090000000000001</v>
      </c>
      <c r="BS112" s="97">
        <v>1.1659999999999999</v>
      </c>
      <c r="BT112" s="97">
        <v>1.179</v>
      </c>
      <c r="BU112" s="97">
        <v>1.242</v>
      </c>
      <c r="BV112" s="97">
        <v>1.2749999999999999</v>
      </c>
      <c r="BW112" s="97">
        <v>1.238</v>
      </c>
      <c r="BX112" s="97">
        <v>1.149</v>
      </c>
      <c r="BY112" s="97">
        <v>1.0940000000000001</v>
      </c>
      <c r="BZ112" s="97">
        <v>1.113</v>
      </c>
      <c r="CA112" s="97">
        <v>1.099</v>
      </c>
      <c r="CB112" s="97">
        <v>1.224</v>
      </c>
      <c r="CC112" s="97">
        <v>1.026</v>
      </c>
      <c r="CD112" s="97">
        <v>1.0469999999999999</v>
      </c>
      <c r="CE112" s="97">
        <v>1.0860000000000001</v>
      </c>
      <c r="CF112" s="97">
        <v>1.0840000000000001</v>
      </c>
      <c r="CG112" s="97">
        <v>1.085</v>
      </c>
      <c r="CH112" s="97">
        <v>1.0820000000000001</v>
      </c>
      <c r="CI112" s="97">
        <v>1.077</v>
      </c>
      <c r="CJ112" s="97">
        <v>1.2450000000000001</v>
      </c>
      <c r="CK112" s="97">
        <v>1.2090000000000001</v>
      </c>
      <c r="CL112" s="97">
        <v>1.1850000000000001</v>
      </c>
      <c r="CM112" s="97">
        <v>1.1639999999999999</v>
      </c>
      <c r="CN112" s="97">
        <v>1.181</v>
      </c>
      <c r="CO112" s="97">
        <v>1.1819999999999999</v>
      </c>
      <c r="CP112" s="97">
        <v>1.2410000000000001</v>
      </c>
      <c r="CQ112" s="97">
        <v>1.0369999999999999</v>
      </c>
      <c r="CR112" s="97">
        <v>1.0669999999999999</v>
      </c>
      <c r="CS112" s="97">
        <v>1.04</v>
      </c>
      <c r="CT112" s="97">
        <v>1.0609999999999999</v>
      </c>
      <c r="CU112" s="97">
        <v>1.1419999999999999</v>
      </c>
      <c r="CV112" s="97">
        <v>1.0569999999999999</v>
      </c>
      <c r="CW112" s="97">
        <v>1.089</v>
      </c>
      <c r="CX112" s="97">
        <v>1.107</v>
      </c>
      <c r="CY112" s="97">
        <v>1.101</v>
      </c>
      <c r="CZ112" s="97">
        <v>1.0720000000000001</v>
      </c>
      <c r="DA112" s="97">
        <v>1.0680000000000001</v>
      </c>
      <c r="DB112" s="97">
        <v>1.08</v>
      </c>
      <c r="DC112" s="97">
        <v>1.07</v>
      </c>
      <c r="DD112" s="97">
        <v>1.1479999999999999</v>
      </c>
      <c r="DE112" s="97">
        <v>1.1100000000000001</v>
      </c>
      <c r="DF112" s="97">
        <v>1.103</v>
      </c>
      <c r="DG112" s="97">
        <v>1.08</v>
      </c>
      <c r="DH112" s="97">
        <v>1.159</v>
      </c>
      <c r="DI112" s="97">
        <v>1.125</v>
      </c>
      <c r="DJ112" s="97">
        <v>1.1399999999999999</v>
      </c>
      <c r="DK112" s="97">
        <v>1.1479999999999999</v>
      </c>
      <c r="DL112" s="97">
        <v>1.1559999999999999</v>
      </c>
      <c r="DM112" s="97">
        <v>1.125</v>
      </c>
      <c r="DN112" s="97">
        <v>1.1479999999999999</v>
      </c>
      <c r="DO112" s="97">
        <v>1.145</v>
      </c>
      <c r="DP112" s="97">
        <v>1.157</v>
      </c>
      <c r="DQ112" s="97">
        <v>1.1759999999999999</v>
      </c>
      <c r="DR112" s="97">
        <v>1.02</v>
      </c>
      <c r="DS112" s="97">
        <v>1.038</v>
      </c>
      <c r="DT112" s="97">
        <v>1.048</v>
      </c>
      <c r="DU112" s="97">
        <v>1.0940000000000001</v>
      </c>
      <c r="DV112" s="97">
        <v>1.02</v>
      </c>
      <c r="DW112" s="97">
        <v>1.0389999999999999</v>
      </c>
      <c r="DX112" s="97">
        <v>1.234</v>
      </c>
      <c r="DY112" s="97">
        <v>1.242</v>
      </c>
      <c r="DZ112" s="97">
        <v>1.2470000000000001</v>
      </c>
      <c r="EA112" s="97">
        <v>1.224</v>
      </c>
      <c r="EB112" s="97">
        <v>1.052</v>
      </c>
      <c r="EC112" s="97">
        <v>1.0589999999999999</v>
      </c>
      <c r="ED112" s="97">
        <v>1.5309999999999999</v>
      </c>
      <c r="EE112" s="97">
        <v>1.016</v>
      </c>
      <c r="EF112" s="97">
        <v>1.0269999999999999</v>
      </c>
      <c r="EG112" s="97">
        <v>1.026</v>
      </c>
      <c r="EH112" s="97">
        <v>1.0269999999999999</v>
      </c>
      <c r="EI112" s="97">
        <v>1.1679999999999999</v>
      </c>
      <c r="EJ112" s="97">
        <v>1.18</v>
      </c>
      <c r="EK112" s="97">
        <v>1.1020000000000001</v>
      </c>
      <c r="EL112" s="97">
        <v>1.0649999999999999</v>
      </c>
      <c r="EM112" s="97">
        <v>1.0820000000000001</v>
      </c>
      <c r="EN112" s="97">
        <v>1.0660000000000001</v>
      </c>
      <c r="EO112" s="97">
        <v>1.0629999999999999</v>
      </c>
      <c r="EP112" s="97">
        <v>1.2430000000000001</v>
      </c>
      <c r="EQ112" s="97">
        <v>1.34</v>
      </c>
      <c r="ER112" s="97">
        <v>1.278</v>
      </c>
      <c r="ES112" s="97">
        <v>1.0880000000000001</v>
      </c>
      <c r="ET112" s="97">
        <v>1.1120000000000001</v>
      </c>
      <c r="EU112" s="97">
        <v>1.052</v>
      </c>
      <c r="EV112" s="97">
        <v>1.198</v>
      </c>
      <c r="EW112" s="97">
        <v>1.3080000000000001</v>
      </c>
      <c r="EX112" s="97">
        <v>1.1459999999999999</v>
      </c>
      <c r="EY112" s="97">
        <v>1.1160000000000001</v>
      </c>
      <c r="EZ112" s="97">
        <v>1.0329999999999999</v>
      </c>
      <c r="FA112" s="97">
        <v>1.4319999999999999</v>
      </c>
      <c r="FB112" s="97">
        <v>1.2030000000000001</v>
      </c>
      <c r="FC112" s="97">
        <v>1.2130000000000001</v>
      </c>
      <c r="FD112" s="97">
        <v>1.0780000000000001</v>
      </c>
      <c r="FE112" s="97">
        <v>1.0900000000000001</v>
      </c>
      <c r="FF112" s="97">
        <v>1.07</v>
      </c>
      <c r="FG112" s="97">
        <v>1.0580000000000001</v>
      </c>
      <c r="FH112" s="97">
        <v>1.109</v>
      </c>
      <c r="FI112" s="97">
        <v>1.1830000000000001</v>
      </c>
      <c r="FJ112" s="97">
        <v>1.167</v>
      </c>
      <c r="FK112" s="97">
        <v>1.1910000000000001</v>
      </c>
      <c r="FL112" s="97">
        <v>1.1859999999999999</v>
      </c>
      <c r="FM112" s="97">
        <v>1.1850000000000001</v>
      </c>
      <c r="FN112" s="97">
        <v>1.1859999999999999</v>
      </c>
      <c r="FO112" s="97">
        <v>1.1719999999999999</v>
      </c>
      <c r="FP112" s="97">
        <v>1.1990000000000001</v>
      </c>
      <c r="FQ112" s="97">
        <v>1.173</v>
      </c>
      <c r="FR112" s="97">
        <v>1.149</v>
      </c>
      <c r="FS112" s="97">
        <v>1.093</v>
      </c>
      <c r="FT112" s="97">
        <v>1.109</v>
      </c>
      <c r="FU112" s="97">
        <v>1.0369999999999999</v>
      </c>
      <c r="FV112" s="97">
        <v>1.0429999999999999</v>
      </c>
      <c r="FW112" s="97">
        <v>1.071</v>
      </c>
      <c r="FX112" s="97">
        <v>1.0640000000000001</v>
      </c>
      <c r="FY112" s="14"/>
      <c r="FZ112" s="14"/>
      <c r="GA112" s="2"/>
      <c r="GB112" s="14"/>
      <c r="GC112" s="14"/>
      <c r="GD112" s="14"/>
      <c r="GE112" s="14"/>
      <c r="GF112" s="14"/>
      <c r="GG112" s="2"/>
      <c r="GH112" s="12"/>
      <c r="GI112" s="12"/>
      <c r="GJ112" s="12"/>
      <c r="GK112" s="12"/>
      <c r="GL112" s="12"/>
      <c r="GM112" s="12"/>
      <c r="GN112" s="95"/>
      <c r="GO112" s="95"/>
    </row>
    <row r="113" spans="1:197" s="4" customFormat="1" x14ac:dyDescent="0.35">
      <c r="A113" s="3" t="s">
        <v>757</v>
      </c>
      <c r="B113" s="2" t="s">
        <v>764</v>
      </c>
      <c r="C113" s="97">
        <f>MIN(C112-1,$B$4)</f>
        <v>0.23</v>
      </c>
      <c r="D113" s="97">
        <f t="shared" ref="D113:BO113" si="195">MIN(D112-1,$B$4)</f>
        <v>0.23</v>
      </c>
      <c r="E113" s="97">
        <f t="shared" si="195"/>
        <v>0.23</v>
      </c>
      <c r="F113" s="97">
        <f t="shared" si="195"/>
        <v>0.21199999999999997</v>
      </c>
      <c r="G113" s="97">
        <f t="shared" si="195"/>
        <v>0.20100000000000007</v>
      </c>
      <c r="H113" s="97">
        <f t="shared" si="195"/>
        <v>0.17999999999999994</v>
      </c>
      <c r="I113" s="97">
        <f t="shared" si="195"/>
        <v>0.23</v>
      </c>
      <c r="J113" s="97">
        <f t="shared" si="195"/>
        <v>5.2000000000000046E-2</v>
      </c>
      <c r="K113" s="97">
        <f t="shared" si="195"/>
        <v>5.4000000000000048E-2</v>
      </c>
      <c r="L113" s="97">
        <f t="shared" si="195"/>
        <v>0.23</v>
      </c>
      <c r="M113" s="97">
        <f t="shared" si="195"/>
        <v>0.23</v>
      </c>
      <c r="N113" s="97">
        <f t="shared" si="195"/>
        <v>0.23</v>
      </c>
      <c r="O113" s="97">
        <f t="shared" si="195"/>
        <v>0.23</v>
      </c>
      <c r="P113" s="97">
        <f t="shared" si="195"/>
        <v>0.16799999999999993</v>
      </c>
      <c r="Q113" s="97">
        <f t="shared" si="195"/>
        <v>0.23</v>
      </c>
      <c r="R113" s="97">
        <f t="shared" si="195"/>
        <v>0.19500000000000006</v>
      </c>
      <c r="S113" s="97">
        <f t="shared" si="195"/>
        <v>0.14799999999999991</v>
      </c>
      <c r="T113" s="97">
        <f t="shared" si="195"/>
        <v>1.8000000000000016E-2</v>
      </c>
      <c r="U113" s="97">
        <f t="shared" si="195"/>
        <v>1.8000000000000016E-2</v>
      </c>
      <c r="V113" s="97">
        <f t="shared" si="195"/>
        <v>0</v>
      </c>
      <c r="W113" s="97">
        <f t="shared" si="195"/>
        <v>9.9999999999988987E-4</v>
      </c>
      <c r="X113" s="97">
        <f t="shared" si="195"/>
        <v>6.9999999999998952E-3</v>
      </c>
      <c r="Y113" s="97">
        <f t="shared" si="195"/>
        <v>7.4000000000000066E-2</v>
      </c>
      <c r="Z113" s="97">
        <f t="shared" si="195"/>
        <v>3.400000000000003E-2</v>
      </c>
      <c r="AA113" s="97">
        <f t="shared" si="195"/>
        <v>0.20100000000000007</v>
      </c>
      <c r="AB113" s="97">
        <f t="shared" si="195"/>
        <v>0.23</v>
      </c>
      <c r="AC113" s="97">
        <f t="shared" si="195"/>
        <v>0.20399999999999996</v>
      </c>
      <c r="AD113" s="97">
        <f t="shared" si="195"/>
        <v>0.19700000000000006</v>
      </c>
      <c r="AE113" s="97">
        <f t="shared" si="195"/>
        <v>4.0000000000000036E-2</v>
      </c>
      <c r="AF113" s="97">
        <f t="shared" si="195"/>
        <v>3.400000000000003E-2</v>
      </c>
      <c r="AG113" s="97">
        <f t="shared" si="195"/>
        <v>0.22500000000000009</v>
      </c>
      <c r="AH113" s="97">
        <f t="shared" si="195"/>
        <v>4.0000000000000036E-2</v>
      </c>
      <c r="AI113" s="97">
        <f t="shared" si="195"/>
        <v>3.6000000000000032E-2</v>
      </c>
      <c r="AJ113" s="97">
        <f t="shared" si="195"/>
        <v>3.6999999999999922E-2</v>
      </c>
      <c r="AK113" s="97">
        <f t="shared" si="195"/>
        <v>4.4999999999999929E-2</v>
      </c>
      <c r="AL113" s="97">
        <f t="shared" si="195"/>
        <v>5.8999999999999941E-2</v>
      </c>
      <c r="AM113" s="97">
        <f t="shared" si="195"/>
        <v>7.4000000000000066E-2</v>
      </c>
      <c r="AN113" s="97">
        <f t="shared" si="195"/>
        <v>0.15700000000000003</v>
      </c>
      <c r="AO113" s="97">
        <f t="shared" si="195"/>
        <v>0.1160000000000001</v>
      </c>
      <c r="AP113" s="97">
        <f t="shared" si="195"/>
        <v>0.23</v>
      </c>
      <c r="AQ113" s="97">
        <f t="shared" si="195"/>
        <v>0.123</v>
      </c>
      <c r="AR113" s="97">
        <f t="shared" si="195"/>
        <v>0.22300000000000009</v>
      </c>
      <c r="AS113" s="97">
        <f t="shared" si="195"/>
        <v>0.23</v>
      </c>
      <c r="AT113" s="97">
        <f t="shared" si="195"/>
        <v>0.20199999999999996</v>
      </c>
      <c r="AU113" s="97">
        <f t="shared" si="195"/>
        <v>0.17500000000000004</v>
      </c>
      <c r="AV113" s="97">
        <f t="shared" si="195"/>
        <v>0.1419999999999999</v>
      </c>
      <c r="AW113" s="97">
        <f t="shared" si="195"/>
        <v>0.17900000000000005</v>
      </c>
      <c r="AX113" s="97">
        <f t="shared" si="195"/>
        <v>0.16700000000000004</v>
      </c>
      <c r="AY113" s="97">
        <f t="shared" si="195"/>
        <v>0.17700000000000005</v>
      </c>
      <c r="AZ113" s="97">
        <f t="shared" si="195"/>
        <v>0.19700000000000006</v>
      </c>
      <c r="BA113" s="97">
        <f t="shared" si="195"/>
        <v>0.19999999999999996</v>
      </c>
      <c r="BB113" s="97">
        <f t="shared" si="195"/>
        <v>0.19799999999999995</v>
      </c>
      <c r="BC113" s="97">
        <f t="shared" si="195"/>
        <v>0.19399999999999995</v>
      </c>
      <c r="BD113" s="97">
        <f t="shared" si="195"/>
        <v>0.20500000000000007</v>
      </c>
      <c r="BE113" s="97">
        <f t="shared" si="195"/>
        <v>0.20100000000000007</v>
      </c>
      <c r="BF113" s="97">
        <f t="shared" si="195"/>
        <v>0.20300000000000007</v>
      </c>
      <c r="BG113" s="97">
        <f t="shared" si="195"/>
        <v>0.18100000000000005</v>
      </c>
      <c r="BH113" s="97">
        <f t="shared" si="195"/>
        <v>0.19999999999999996</v>
      </c>
      <c r="BI113" s="97">
        <f t="shared" si="195"/>
        <v>0.18799999999999994</v>
      </c>
      <c r="BJ113" s="97">
        <f t="shared" si="195"/>
        <v>0.20900000000000007</v>
      </c>
      <c r="BK113" s="97">
        <f t="shared" si="195"/>
        <v>0.19700000000000006</v>
      </c>
      <c r="BL113" s="97">
        <f t="shared" si="195"/>
        <v>0.14599999999999991</v>
      </c>
      <c r="BM113" s="97">
        <f t="shared" si="195"/>
        <v>0.17900000000000005</v>
      </c>
      <c r="BN113" s="97">
        <f t="shared" si="195"/>
        <v>0.13900000000000001</v>
      </c>
      <c r="BO113" s="97">
        <f t="shared" si="195"/>
        <v>0.14799999999999991</v>
      </c>
      <c r="BP113" s="97">
        <f t="shared" ref="BP113:EA113" si="196">MIN(BP112-1,$B$4)</f>
        <v>0.16900000000000004</v>
      </c>
      <c r="BQ113" s="97">
        <f t="shared" si="196"/>
        <v>0.23</v>
      </c>
      <c r="BR113" s="97">
        <f t="shared" si="196"/>
        <v>0.20900000000000007</v>
      </c>
      <c r="BS113" s="97">
        <f t="shared" si="196"/>
        <v>0.16599999999999993</v>
      </c>
      <c r="BT113" s="97">
        <f t="shared" si="196"/>
        <v>0.17900000000000005</v>
      </c>
      <c r="BU113" s="97">
        <f t="shared" si="196"/>
        <v>0.23</v>
      </c>
      <c r="BV113" s="97">
        <f t="shared" si="196"/>
        <v>0.23</v>
      </c>
      <c r="BW113" s="97">
        <f t="shared" si="196"/>
        <v>0.23</v>
      </c>
      <c r="BX113" s="97">
        <f t="shared" si="196"/>
        <v>0.14900000000000002</v>
      </c>
      <c r="BY113" s="97">
        <f t="shared" si="196"/>
        <v>9.4000000000000083E-2</v>
      </c>
      <c r="BZ113" s="97">
        <f t="shared" si="196"/>
        <v>0.11299999999999999</v>
      </c>
      <c r="CA113" s="97">
        <f t="shared" si="196"/>
        <v>9.8999999999999977E-2</v>
      </c>
      <c r="CB113" s="97">
        <f t="shared" si="196"/>
        <v>0.22399999999999998</v>
      </c>
      <c r="CC113" s="97">
        <f t="shared" si="196"/>
        <v>2.6000000000000023E-2</v>
      </c>
      <c r="CD113" s="97">
        <f t="shared" si="196"/>
        <v>4.6999999999999931E-2</v>
      </c>
      <c r="CE113" s="97">
        <f t="shared" si="196"/>
        <v>8.6000000000000076E-2</v>
      </c>
      <c r="CF113" s="97">
        <f t="shared" si="196"/>
        <v>8.4000000000000075E-2</v>
      </c>
      <c r="CG113" s="97">
        <f t="shared" si="196"/>
        <v>8.4999999999999964E-2</v>
      </c>
      <c r="CH113" s="97">
        <f t="shared" si="196"/>
        <v>8.2000000000000073E-2</v>
      </c>
      <c r="CI113" s="97">
        <f t="shared" si="196"/>
        <v>7.6999999999999957E-2</v>
      </c>
      <c r="CJ113" s="97">
        <f t="shared" si="196"/>
        <v>0.23</v>
      </c>
      <c r="CK113" s="97">
        <f t="shared" si="196"/>
        <v>0.20900000000000007</v>
      </c>
      <c r="CL113" s="97">
        <f t="shared" si="196"/>
        <v>0.18500000000000005</v>
      </c>
      <c r="CM113" s="97">
        <f t="shared" si="196"/>
        <v>0.16399999999999992</v>
      </c>
      <c r="CN113" s="97">
        <f t="shared" si="196"/>
        <v>0.18100000000000005</v>
      </c>
      <c r="CO113" s="97">
        <f t="shared" si="196"/>
        <v>0.18199999999999994</v>
      </c>
      <c r="CP113" s="97">
        <f t="shared" si="196"/>
        <v>0.23</v>
      </c>
      <c r="CQ113" s="97">
        <f t="shared" si="196"/>
        <v>3.6999999999999922E-2</v>
      </c>
      <c r="CR113" s="97">
        <f t="shared" si="196"/>
        <v>6.6999999999999948E-2</v>
      </c>
      <c r="CS113" s="97">
        <f t="shared" si="196"/>
        <v>4.0000000000000036E-2</v>
      </c>
      <c r="CT113" s="97">
        <f t="shared" si="196"/>
        <v>6.0999999999999943E-2</v>
      </c>
      <c r="CU113" s="97">
        <f t="shared" si="196"/>
        <v>0.1419999999999999</v>
      </c>
      <c r="CV113" s="97">
        <f t="shared" si="196"/>
        <v>5.699999999999994E-2</v>
      </c>
      <c r="CW113" s="97">
        <f t="shared" si="196"/>
        <v>8.8999999999999968E-2</v>
      </c>
      <c r="CX113" s="97">
        <f t="shared" si="196"/>
        <v>0.10699999999999998</v>
      </c>
      <c r="CY113" s="97">
        <f t="shared" si="196"/>
        <v>0.10099999999999998</v>
      </c>
      <c r="CZ113" s="97">
        <f t="shared" si="196"/>
        <v>7.2000000000000064E-2</v>
      </c>
      <c r="DA113" s="97">
        <f t="shared" si="196"/>
        <v>6.800000000000006E-2</v>
      </c>
      <c r="DB113" s="97">
        <f t="shared" si="196"/>
        <v>8.0000000000000071E-2</v>
      </c>
      <c r="DC113" s="97">
        <f t="shared" si="196"/>
        <v>7.0000000000000062E-2</v>
      </c>
      <c r="DD113" s="97">
        <f t="shared" si="196"/>
        <v>0.14799999999999991</v>
      </c>
      <c r="DE113" s="97">
        <f t="shared" si="196"/>
        <v>0.1100000000000001</v>
      </c>
      <c r="DF113" s="97">
        <f t="shared" si="196"/>
        <v>0.10299999999999998</v>
      </c>
      <c r="DG113" s="97">
        <f t="shared" si="196"/>
        <v>8.0000000000000071E-2</v>
      </c>
      <c r="DH113" s="97">
        <f t="shared" si="196"/>
        <v>0.15900000000000003</v>
      </c>
      <c r="DI113" s="97">
        <f t="shared" si="196"/>
        <v>0.125</v>
      </c>
      <c r="DJ113" s="97">
        <f t="shared" si="196"/>
        <v>0.1399999999999999</v>
      </c>
      <c r="DK113" s="97">
        <f t="shared" si="196"/>
        <v>0.14799999999999991</v>
      </c>
      <c r="DL113" s="97">
        <f t="shared" si="196"/>
        <v>0.15599999999999992</v>
      </c>
      <c r="DM113" s="97">
        <f t="shared" si="196"/>
        <v>0.125</v>
      </c>
      <c r="DN113" s="97">
        <f t="shared" si="196"/>
        <v>0.14799999999999991</v>
      </c>
      <c r="DO113" s="97">
        <f t="shared" si="196"/>
        <v>0.14500000000000002</v>
      </c>
      <c r="DP113" s="97">
        <f t="shared" si="196"/>
        <v>0.15700000000000003</v>
      </c>
      <c r="DQ113" s="97">
        <f t="shared" si="196"/>
        <v>0.17599999999999993</v>
      </c>
      <c r="DR113" s="97">
        <f t="shared" si="196"/>
        <v>2.0000000000000018E-2</v>
      </c>
      <c r="DS113" s="97">
        <f t="shared" si="196"/>
        <v>3.8000000000000034E-2</v>
      </c>
      <c r="DT113" s="97">
        <f t="shared" si="196"/>
        <v>4.8000000000000043E-2</v>
      </c>
      <c r="DU113" s="97">
        <f t="shared" si="196"/>
        <v>9.4000000000000083E-2</v>
      </c>
      <c r="DV113" s="97">
        <f t="shared" si="196"/>
        <v>2.0000000000000018E-2</v>
      </c>
      <c r="DW113" s="97">
        <f t="shared" si="196"/>
        <v>3.8999999999999924E-2</v>
      </c>
      <c r="DX113" s="97">
        <f t="shared" si="196"/>
        <v>0.23</v>
      </c>
      <c r="DY113" s="97">
        <f t="shared" si="196"/>
        <v>0.23</v>
      </c>
      <c r="DZ113" s="97">
        <f t="shared" si="196"/>
        <v>0.23</v>
      </c>
      <c r="EA113" s="97">
        <f t="shared" si="196"/>
        <v>0.22399999999999998</v>
      </c>
      <c r="EB113" s="97">
        <f t="shared" ref="EB113:FX113" si="197">MIN(EB112-1,$B$4)</f>
        <v>5.2000000000000046E-2</v>
      </c>
      <c r="EC113" s="97">
        <f t="shared" si="197"/>
        <v>5.8999999999999941E-2</v>
      </c>
      <c r="ED113" s="97">
        <f t="shared" si="197"/>
        <v>0.23</v>
      </c>
      <c r="EE113" s="97">
        <f t="shared" si="197"/>
        <v>1.6000000000000014E-2</v>
      </c>
      <c r="EF113" s="97">
        <f t="shared" si="197"/>
        <v>2.6999999999999913E-2</v>
      </c>
      <c r="EG113" s="97">
        <f t="shared" si="197"/>
        <v>2.6000000000000023E-2</v>
      </c>
      <c r="EH113" s="97">
        <f t="shared" si="197"/>
        <v>2.6999999999999913E-2</v>
      </c>
      <c r="EI113" s="97">
        <f t="shared" si="197"/>
        <v>0.16799999999999993</v>
      </c>
      <c r="EJ113" s="97">
        <f t="shared" si="197"/>
        <v>0.17999999999999994</v>
      </c>
      <c r="EK113" s="97">
        <f t="shared" si="197"/>
        <v>0.10200000000000009</v>
      </c>
      <c r="EL113" s="97">
        <f t="shared" si="197"/>
        <v>6.4999999999999947E-2</v>
      </c>
      <c r="EM113" s="97">
        <f t="shared" si="197"/>
        <v>8.2000000000000073E-2</v>
      </c>
      <c r="EN113" s="97">
        <f t="shared" si="197"/>
        <v>6.6000000000000059E-2</v>
      </c>
      <c r="EO113" s="97">
        <f t="shared" si="197"/>
        <v>6.2999999999999945E-2</v>
      </c>
      <c r="EP113" s="97">
        <f t="shared" si="197"/>
        <v>0.23</v>
      </c>
      <c r="EQ113" s="97">
        <f t="shared" si="197"/>
        <v>0.23</v>
      </c>
      <c r="ER113" s="97">
        <f t="shared" si="197"/>
        <v>0.23</v>
      </c>
      <c r="ES113" s="97">
        <f t="shared" si="197"/>
        <v>8.8000000000000078E-2</v>
      </c>
      <c r="ET113" s="97">
        <f t="shared" si="197"/>
        <v>0.1120000000000001</v>
      </c>
      <c r="EU113" s="97">
        <f t="shared" si="197"/>
        <v>5.2000000000000046E-2</v>
      </c>
      <c r="EV113" s="97">
        <f t="shared" si="197"/>
        <v>0.19799999999999995</v>
      </c>
      <c r="EW113" s="97">
        <f t="shared" si="197"/>
        <v>0.23</v>
      </c>
      <c r="EX113" s="97">
        <f t="shared" si="197"/>
        <v>0.14599999999999991</v>
      </c>
      <c r="EY113" s="97">
        <f t="shared" si="197"/>
        <v>0.1160000000000001</v>
      </c>
      <c r="EZ113" s="97">
        <f t="shared" si="197"/>
        <v>3.2999999999999918E-2</v>
      </c>
      <c r="FA113" s="97">
        <f t="shared" si="197"/>
        <v>0.23</v>
      </c>
      <c r="FB113" s="97">
        <f t="shared" si="197"/>
        <v>0.20300000000000007</v>
      </c>
      <c r="FC113" s="97">
        <f t="shared" si="197"/>
        <v>0.21300000000000008</v>
      </c>
      <c r="FD113" s="97">
        <f t="shared" si="197"/>
        <v>7.8000000000000069E-2</v>
      </c>
      <c r="FE113" s="97">
        <f t="shared" si="197"/>
        <v>9.000000000000008E-2</v>
      </c>
      <c r="FF113" s="97">
        <f t="shared" si="197"/>
        <v>7.0000000000000062E-2</v>
      </c>
      <c r="FG113" s="97">
        <f t="shared" si="197"/>
        <v>5.8000000000000052E-2</v>
      </c>
      <c r="FH113" s="97">
        <f t="shared" si="197"/>
        <v>0.10899999999999999</v>
      </c>
      <c r="FI113" s="97">
        <f t="shared" si="197"/>
        <v>0.18300000000000005</v>
      </c>
      <c r="FJ113" s="97">
        <f t="shared" si="197"/>
        <v>0.16700000000000004</v>
      </c>
      <c r="FK113" s="97">
        <f t="shared" si="197"/>
        <v>0.19100000000000006</v>
      </c>
      <c r="FL113" s="97">
        <f t="shared" si="197"/>
        <v>0.18599999999999994</v>
      </c>
      <c r="FM113" s="97">
        <f t="shared" si="197"/>
        <v>0.18500000000000005</v>
      </c>
      <c r="FN113" s="97">
        <f t="shared" si="197"/>
        <v>0.18599999999999994</v>
      </c>
      <c r="FO113" s="97">
        <f t="shared" si="197"/>
        <v>0.17199999999999993</v>
      </c>
      <c r="FP113" s="97">
        <f t="shared" si="197"/>
        <v>0.19900000000000007</v>
      </c>
      <c r="FQ113" s="97">
        <f t="shared" si="197"/>
        <v>0.17300000000000004</v>
      </c>
      <c r="FR113" s="97">
        <f t="shared" si="197"/>
        <v>0.14900000000000002</v>
      </c>
      <c r="FS113" s="97">
        <f t="shared" si="197"/>
        <v>9.2999999999999972E-2</v>
      </c>
      <c r="FT113" s="97">
        <f t="shared" si="197"/>
        <v>0.10899999999999999</v>
      </c>
      <c r="FU113" s="97">
        <f t="shared" si="197"/>
        <v>3.6999999999999922E-2</v>
      </c>
      <c r="FV113" s="97">
        <f t="shared" si="197"/>
        <v>4.2999999999999927E-2</v>
      </c>
      <c r="FW113" s="97">
        <f t="shared" si="197"/>
        <v>7.0999999999999952E-2</v>
      </c>
      <c r="FX113" s="97">
        <f t="shared" si="197"/>
        <v>6.4000000000000057E-2</v>
      </c>
      <c r="FY113" s="14"/>
      <c r="FZ113" s="14"/>
      <c r="GA113" s="2"/>
      <c r="GB113" s="14"/>
      <c r="GC113" s="14"/>
      <c r="GD113" s="14"/>
      <c r="GE113" s="14"/>
      <c r="GF113" s="14"/>
      <c r="GG113" s="2"/>
      <c r="GH113" s="12"/>
      <c r="GI113" s="12"/>
      <c r="GJ113" s="12"/>
      <c r="GK113" s="12"/>
      <c r="GL113" s="12"/>
      <c r="GM113" s="12"/>
      <c r="GN113" s="95"/>
      <c r="GO113" s="95"/>
    </row>
    <row r="114" spans="1:197" s="92" customFormat="1" x14ac:dyDescent="0.35">
      <c r="A114" s="3" t="s">
        <v>759</v>
      </c>
      <c r="B114" s="35" t="s">
        <v>771</v>
      </c>
      <c r="C114" s="92">
        <f>(C111*C76*C113)</f>
        <v>12930094.738300003</v>
      </c>
      <c r="D114" s="92">
        <f t="shared" ref="D114:BO114" si="198">(D111*D76*D113)</f>
        <v>75478149.862180009</v>
      </c>
      <c r="E114" s="92">
        <f t="shared" si="198"/>
        <v>11350373.596370002</v>
      </c>
      <c r="F114" s="92">
        <f t="shared" si="198"/>
        <v>41256768.195163995</v>
      </c>
      <c r="G114" s="92">
        <f t="shared" si="198"/>
        <v>2703256.0374120008</v>
      </c>
      <c r="H114" s="92">
        <f t="shared" si="198"/>
        <v>1762113.0005999997</v>
      </c>
      <c r="I114" s="92">
        <f t="shared" si="198"/>
        <v>15680922.770700002</v>
      </c>
      <c r="J114" s="92">
        <f t="shared" si="198"/>
        <v>923415.55586800096</v>
      </c>
      <c r="K114" s="92">
        <f t="shared" si="198"/>
        <v>128745.65601000014</v>
      </c>
      <c r="L114" s="92">
        <f t="shared" si="198"/>
        <v>4227092.3766100006</v>
      </c>
      <c r="M114" s="92">
        <f t="shared" si="198"/>
        <v>1863425.3449800001</v>
      </c>
      <c r="N114" s="92">
        <f t="shared" si="198"/>
        <v>99448247.803690016</v>
      </c>
      <c r="O114" s="92">
        <f t="shared" si="198"/>
        <v>25667310.718060002</v>
      </c>
      <c r="P114" s="92">
        <f t="shared" si="198"/>
        <v>524292.68975999986</v>
      </c>
      <c r="Q114" s="92">
        <f t="shared" si="198"/>
        <v>76040345.328860015</v>
      </c>
      <c r="R114" s="92">
        <f t="shared" si="198"/>
        <v>883933.20600000047</v>
      </c>
      <c r="S114" s="92">
        <f t="shared" si="198"/>
        <v>2006713.1841679991</v>
      </c>
      <c r="T114" s="92">
        <f t="shared" si="198"/>
        <v>25733.440080000022</v>
      </c>
      <c r="U114" s="92">
        <f t="shared" si="198"/>
        <v>9414.6732000000084</v>
      </c>
      <c r="V114" s="92">
        <f t="shared" si="198"/>
        <v>0</v>
      </c>
      <c r="W114" s="92">
        <f t="shared" si="198"/>
        <v>1825.4005259997994</v>
      </c>
      <c r="X114" s="92">
        <f t="shared" si="198"/>
        <v>3661.2617999999452</v>
      </c>
      <c r="Y114" s="92">
        <f t="shared" si="198"/>
        <v>277706.70753000025</v>
      </c>
      <c r="Z114" s="92">
        <f t="shared" si="198"/>
        <v>67250.405434000073</v>
      </c>
      <c r="AA114" s="92">
        <f t="shared" si="198"/>
        <v>53395614.569931023</v>
      </c>
      <c r="AB114" s="92">
        <f t="shared" si="198"/>
        <v>53826807.474220008</v>
      </c>
      <c r="AC114" s="92">
        <f t="shared" si="198"/>
        <v>1636060.9871999999</v>
      </c>
      <c r="AD114" s="92">
        <f t="shared" si="198"/>
        <v>2424149.3331080009</v>
      </c>
      <c r="AE114" s="92">
        <f t="shared" si="198"/>
        <v>32532.926280000029</v>
      </c>
      <c r="AF114" s="92">
        <f t="shared" si="198"/>
        <v>53053.426940000056</v>
      </c>
      <c r="AG114" s="92">
        <f t="shared" si="198"/>
        <v>1154278.1621250007</v>
      </c>
      <c r="AH114" s="92">
        <f t="shared" si="198"/>
        <v>332163.6181600003</v>
      </c>
      <c r="AI114" s="92">
        <f t="shared" si="198"/>
        <v>129922.49016000013</v>
      </c>
      <c r="AJ114" s="92">
        <f t="shared" si="198"/>
        <v>54831.754099999889</v>
      </c>
      <c r="AK114" s="92">
        <f t="shared" si="198"/>
        <v>62215.298729999908</v>
      </c>
      <c r="AL114" s="92">
        <f t="shared" si="198"/>
        <v>146066.91123999987</v>
      </c>
      <c r="AM114" s="92">
        <f t="shared" si="198"/>
        <v>225455.27127000023</v>
      </c>
      <c r="AN114" s="92">
        <f t="shared" si="198"/>
        <v>414142.75677800016</v>
      </c>
      <c r="AO114" s="92">
        <f t="shared" si="198"/>
        <v>4141392.6986200036</v>
      </c>
      <c r="AP114" s="92">
        <f t="shared" si="198"/>
        <v>164031153.78040001</v>
      </c>
      <c r="AQ114" s="92">
        <f t="shared" si="198"/>
        <v>250364.92744500004</v>
      </c>
      <c r="AR114" s="92">
        <f t="shared" si="198"/>
        <v>117675606.92334706</v>
      </c>
      <c r="AS114" s="92">
        <f t="shared" si="198"/>
        <v>12960570.384140002</v>
      </c>
      <c r="AT114" s="92">
        <f t="shared" si="198"/>
        <v>4279673.3264319999</v>
      </c>
      <c r="AU114" s="92">
        <f t="shared" si="198"/>
        <v>481303.37412500015</v>
      </c>
      <c r="AV114" s="92">
        <f t="shared" si="198"/>
        <v>378040.97197199974</v>
      </c>
      <c r="AW114" s="92">
        <f t="shared" si="198"/>
        <v>398680.89950500015</v>
      </c>
      <c r="AX114" s="92">
        <f t="shared" si="198"/>
        <v>92296.923062000016</v>
      </c>
      <c r="AY114" s="92">
        <f t="shared" si="198"/>
        <v>658844.06091000023</v>
      </c>
      <c r="AZ114" s="92">
        <f t="shared" si="198"/>
        <v>20600460.874254007</v>
      </c>
      <c r="BA114" s="92">
        <f t="shared" si="198"/>
        <v>15467087.647</v>
      </c>
      <c r="BB114" s="92">
        <f t="shared" si="198"/>
        <v>12579258.684959998</v>
      </c>
      <c r="BC114" s="92">
        <f t="shared" si="198"/>
        <v>42150497.891665988</v>
      </c>
      <c r="BD114" s="92">
        <f t="shared" si="198"/>
        <v>6519138.1536000026</v>
      </c>
      <c r="BE114" s="92">
        <f t="shared" si="198"/>
        <v>2133974.285691001</v>
      </c>
      <c r="BF114" s="92">
        <f t="shared" si="198"/>
        <v>43499134.136444017</v>
      </c>
      <c r="BG114" s="92">
        <f t="shared" si="198"/>
        <v>1399692.5405790005</v>
      </c>
      <c r="BH114" s="92">
        <f t="shared" si="198"/>
        <v>955414.98399999994</v>
      </c>
      <c r="BI114" s="92">
        <f t="shared" si="198"/>
        <v>416759.68723599997</v>
      </c>
      <c r="BJ114" s="92">
        <f t="shared" si="198"/>
        <v>11440342.131273007</v>
      </c>
      <c r="BK114" s="92">
        <f t="shared" si="198"/>
        <v>35873494.672022022</v>
      </c>
      <c r="BL114" s="92">
        <f t="shared" si="198"/>
        <v>78781.636645999955</v>
      </c>
      <c r="BM114" s="92">
        <f t="shared" si="198"/>
        <v>655365.86220000021</v>
      </c>
      <c r="BN114" s="92">
        <f t="shared" si="198"/>
        <v>3698360.8427820005</v>
      </c>
      <c r="BO114" s="92">
        <f t="shared" si="198"/>
        <v>1617730.2697879993</v>
      </c>
      <c r="BP114" s="92">
        <f t="shared" ref="BP114:EA114" si="199">(BP111*BP76*BP113)</f>
        <v>230559.24456500009</v>
      </c>
      <c r="BQ114" s="92">
        <f t="shared" si="199"/>
        <v>12052115.441370003</v>
      </c>
      <c r="BR114" s="92">
        <f t="shared" si="199"/>
        <v>8194785.2264190027</v>
      </c>
      <c r="BS114" s="92">
        <f t="shared" si="199"/>
        <v>1601327.8169239992</v>
      </c>
      <c r="BT114" s="92">
        <f t="shared" si="199"/>
        <v>574849.4848440002</v>
      </c>
      <c r="BU114" s="92">
        <f t="shared" si="199"/>
        <v>847102.65575000015</v>
      </c>
      <c r="BV114" s="92">
        <f t="shared" si="199"/>
        <v>2462111.3876000005</v>
      </c>
      <c r="BW114" s="92">
        <f t="shared" si="199"/>
        <v>3979477.7541600005</v>
      </c>
      <c r="BX114" s="92">
        <f t="shared" si="199"/>
        <v>89752.346111000021</v>
      </c>
      <c r="BY114" s="92">
        <f t="shared" si="199"/>
        <v>362104.02239400038</v>
      </c>
      <c r="BZ114" s="92">
        <f t="shared" si="199"/>
        <v>199276.37767099999</v>
      </c>
      <c r="CA114" s="92">
        <f t="shared" si="199"/>
        <v>127121.624883</v>
      </c>
      <c r="CB114" s="92">
        <f t="shared" si="199"/>
        <v>139918780.9488</v>
      </c>
      <c r="CC114" s="92">
        <f t="shared" si="199"/>
        <v>43063.41260000004</v>
      </c>
      <c r="CD114" s="92">
        <f t="shared" si="199"/>
        <v>85670.910932999876</v>
      </c>
      <c r="CE114" s="92">
        <f t="shared" si="199"/>
        <v>113127.75924600012</v>
      </c>
      <c r="CF114" s="92">
        <f t="shared" si="199"/>
        <v>79083.25488000008</v>
      </c>
      <c r="CG114" s="92">
        <f t="shared" si="199"/>
        <v>146341.50587499994</v>
      </c>
      <c r="CH114" s="92">
        <f t="shared" si="199"/>
        <v>70338.069552000074</v>
      </c>
      <c r="CI114" s="92">
        <f t="shared" si="199"/>
        <v>468116.72954199975</v>
      </c>
      <c r="CJ114" s="92">
        <f t="shared" si="199"/>
        <v>1721873.9899600002</v>
      </c>
      <c r="CK114" s="92">
        <f t="shared" si="199"/>
        <v>8871990.5152560063</v>
      </c>
      <c r="CL114" s="92">
        <f t="shared" si="199"/>
        <v>1991360.2930200004</v>
      </c>
      <c r="CM114" s="92">
        <f t="shared" si="199"/>
        <v>1024619.8058519997</v>
      </c>
      <c r="CN114" s="92">
        <f t="shared" si="199"/>
        <v>50191702.774594009</v>
      </c>
      <c r="CO114" s="92">
        <f t="shared" si="199"/>
        <v>22663979.406977996</v>
      </c>
      <c r="CP114" s="92">
        <f t="shared" si="199"/>
        <v>1875655.7028500002</v>
      </c>
      <c r="CQ114" s="92">
        <f t="shared" si="199"/>
        <v>242711.14682499951</v>
      </c>
      <c r="CR114" s="92">
        <f t="shared" si="199"/>
        <v>135851.9908179999</v>
      </c>
      <c r="CS114" s="92">
        <f t="shared" si="199"/>
        <v>99481.713480000093</v>
      </c>
      <c r="CT114" s="92">
        <f t="shared" si="199"/>
        <v>56365.997139999956</v>
      </c>
      <c r="CU114" s="92">
        <f t="shared" si="199"/>
        <v>91601.283319999944</v>
      </c>
      <c r="CV114" s="92">
        <f t="shared" si="199"/>
        <v>29813.13179999997</v>
      </c>
      <c r="CW114" s="92">
        <f t="shared" si="199"/>
        <v>161374.47247999997</v>
      </c>
      <c r="CX114" s="92">
        <f t="shared" si="199"/>
        <v>430464.13884500001</v>
      </c>
      <c r="CY114" s="92">
        <f t="shared" si="199"/>
        <v>52826.777399999992</v>
      </c>
      <c r="CZ114" s="92">
        <f t="shared" si="199"/>
        <v>1110178.263744001</v>
      </c>
      <c r="DA114" s="92">
        <f t="shared" si="199"/>
        <v>116539.70655200012</v>
      </c>
      <c r="DB114" s="92">
        <f t="shared" si="199"/>
        <v>222465.2408000002</v>
      </c>
      <c r="DC114" s="92">
        <f t="shared" si="199"/>
        <v>114719.53640000011</v>
      </c>
      <c r="DD114" s="92">
        <f t="shared" si="199"/>
        <v>204490.18881999989</v>
      </c>
      <c r="DE114" s="92">
        <f t="shared" si="199"/>
        <v>297739.0399500003</v>
      </c>
      <c r="DF114" s="92">
        <f t="shared" si="199"/>
        <v>18213154.295601998</v>
      </c>
      <c r="DG114" s="92">
        <f t="shared" si="199"/>
        <v>79501.684800000075</v>
      </c>
      <c r="DH114" s="92">
        <f t="shared" si="199"/>
        <v>2503897.7172150007</v>
      </c>
      <c r="DI114" s="92">
        <f t="shared" si="199"/>
        <v>2638505.7507500006</v>
      </c>
      <c r="DJ114" s="92">
        <f t="shared" si="199"/>
        <v>790832.54879999952</v>
      </c>
      <c r="DK114" s="92">
        <f t="shared" si="199"/>
        <v>664431.84379999968</v>
      </c>
      <c r="DL114" s="92">
        <f t="shared" si="199"/>
        <v>7760389.5897839973</v>
      </c>
      <c r="DM114" s="92">
        <f t="shared" si="199"/>
        <v>249532.42625000002</v>
      </c>
      <c r="DN114" s="92">
        <f t="shared" si="199"/>
        <v>1752035.8133599989</v>
      </c>
      <c r="DO114" s="92">
        <f t="shared" si="199"/>
        <v>4123190.9971000012</v>
      </c>
      <c r="DP114" s="92">
        <f t="shared" si="199"/>
        <v>267016.69480300008</v>
      </c>
      <c r="DQ114" s="92">
        <f t="shared" si="199"/>
        <v>1307175.0700799997</v>
      </c>
      <c r="DR114" s="92">
        <f t="shared" si="199"/>
        <v>229770.32982000025</v>
      </c>
      <c r="DS114" s="92">
        <f t="shared" si="199"/>
        <v>196601.0413700002</v>
      </c>
      <c r="DT114" s="92">
        <f t="shared" si="199"/>
        <v>72681.277104000066</v>
      </c>
      <c r="DU114" s="92">
        <f t="shared" si="199"/>
        <v>295402.80623000028</v>
      </c>
      <c r="DV114" s="92">
        <f t="shared" si="199"/>
        <v>37658.692800000033</v>
      </c>
      <c r="DW114" s="92">
        <f t="shared" si="199"/>
        <v>102944.22106799981</v>
      </c>
      <c r="DX114" s="92">
        <f t="shared" si="199"/>
        <v>310971.88617000001</v>
      </c>
      <c r="DY114" s="92">
        <f t="shared" si="199"/>
        <v>594676.0892200002</v>
      </c>
      <c r="DZ114" s="92">
        <f t="shared" si="199"/>
        <v>1394260.79718</v>
      </c>
      <c r="EA114" s="92">
        <f t="shared" si="199"/>
        <v>1014999.404608</v>
      </c>
      <c r="EB114" s="92">
        <f t="shared" ref="EB114:FX114" si="200">(EB111*EB76*EB113)</f>
        <v>235670.19169200023</v>
      </c>
      <c r="EC114" s="92">
        <f t="shared" si="200"/>
        <v>145964.04721799988</v>
      </c>
      <c r="ED114" s="92">
        <f t="shared" si="200"/>
        <v>3060797.4302200004</v>
      </c>
      <c r="EE114" s="92">
        <f t="shared" si="200"/>
        <v>26305.294304000025</v>
      </c>
      <c r="EF114" s="92">
        <f t="shared" si="200"/>
        <v>319698.76518899901</v>
      </c>
      <c r="EG114" s="92">
        <f t="shared" si="200"/>
        <v>55393.147576000061</v>
      </c>
      <c r="EH114" s="92">
        <f t="shared" si="200"/>
        <v>57523.653251999829</v>
      </c>
      <c r="EI114" s="92">
        <f t="shared" si="200"/>
        <v>20223052.777535994</v>
      </c>
      <c r="EJ114" s="92">
        <f t="shared" si="200"/>
        <v>15744785.637239998</v>
      </c>
      <c r="EK114" s="92">
        <f t="shared" si="200"/>
        <v>603919.90353600064</v>
      </c>
      <c r="EL114" s="92">
        <f t="shared" si="200"/>
        <v>274529.2553249998</v>
      </c>
      <c r="EM114" s="92">
        <f t="shared" si="200"/>
        <v>265626.28704800026</v>
      </c>
      <c r="EN114" s="92">
        <f t="shared" si="200"/>
        <v>512398.81928400055</v>
      </c>
      <c r="EO114" s="92">
        <f t="shared" si="200"/>
        <v>163823.15924099987</v>
      </c>
      <c r="EP114" s="92">
        <f t="shared" si="200"/>
        <v>842090.21400000015</v>
      </c>
      <c r="EQ114" s="92">
        <f t="shared" si="200"/>
        <v>5251635.4703100016</v>
      </c>
      <c r="ER114" s="92">
        <f t="shared" si="200"/>
        <v>643597.52070000011</v>
      </c>
      <c r="ES114" s="92">
        <f t="shared" si="200"/>
        <v>140690.08676800015</v>
      </c>
      <c r="ET114" s="92">
        <f t="shared" si="200"/>
        <v>182086.75352000017</v>
      </c>
      <c r="EU114" s="92">
        <f t="shared" si="200"/>
        <v>256703.26900400026</v>
      </c>
      <c r="EV114" s="92">
        <f t="shared" si="200"/>
        <v>127035.32371199997</v>
      </c>
      <c r="EW114" s="92">
        <f t="shared" si="200"/>
        <v>1583731.0953300002</v>
      </c>
      <c r="EX114" s="92">
        <f t="shared" si="200"/>
        <v>214199.50642199992</v>
      </c>
      <c r="EY114" s="92">
        <f t="shared" si="200"/>
        <v>212656.54609200024</v>
      </c>
      <c r="EZ114" s="92">
        <f t="shared" si="200"/>
        <v>36045.122420999913</v>
      </c>
      <c r="FA114" s="92">
        <f t="shared" si="200"/>
        <v>6853010.3606000012</v>
      </c>
      <c r="FB114" s="92">
        <f t="shared" si="200"/>
        <v>509647.6425600003</v>
      </c>
      <c r="FC114" s="92">
        <f t="shared" si="200"/>
        <v>3313428.8530650013</v>
      </c>
      <c r="FD114" s="92">
        <f t="shared" si="200"/>
        <v>277419.03696000029</v>
      </c>
      <c r="FE114" s="92">
        <f t="shared" si="200"/>
        <v>63156.766050000064</v>
      </c>
      <c r="FF114" s="92">
        <f t="shared" si="200"/>
        <v>122652.27030000013</v>
      </c>
      <c r="FG114" s="92">
        <f t="shared" si="200"/>
        <v>62340.827706000062</v>
      </c>
      <c r="FH114" s="92">
        <f t="shared" si="200"/>
        <v>68413.291920000003</v>
      </c>
      <c r="FI114" s="92">
        <f t="shared" si="200"/>
        <v>2699186.8064400009</v>
      </c>
      <c r="FJ114" s="92">
        <f t="shared" si="200"/>
        <v>2982908.4440700007</v>
      </c>
      <c r="FK114" s="92">
        <f t="shared" si="200"/>
        <v>4317351.1972700022</v>
      </c>
      <c r="FL114" s="92">
        <f t="shared" si="200"/>
        <v>13572872.833739996</v>
      </c>
      <c r="FM114" s="92">
        <f t="shared" si="200"/>
        <v>6350807.2837000024</v>
      </c>
      <c r="FN114" s="92">
        <f t="shared" si="200"/>
        <v>35645856.591335997</v>
      </c>
      <c r="FO114" s="92">
        <f t="shared" si="200"/>
        <v>1622322.5381599995</v>
      </c>
      <c r="FP114" s="92">
        <f t="shared" si="200"/>
        <v>3926759.0711560016</v>
      </c>
      <c r="FQ114" s="92">
        <f t="shared" si="200"/>
        <v>1503566.8964900004</v>
      </c>
      <c r="FR114" s="92">
        <f t="shared" si="200"/>
        <v>216912.32707000006</v>
      </c>
      <c r="FS114" s="92">
        <f t="shared" si="200"/>
        <v>135226.089396</v>
      </c>
      <c r="FT114" s="92">
        <f t="shared" si="200"/>
        <v>57011.076599999993</v>
      </c>
      <c r="FU114" s="92">
        <f t="shared" si="200"/>
        <v>256612.60918799948</v>
      </c>
      <c r="FV114" s="92">
        <f t="shared" si="200"/>
        <v>299874.77599999955</v>
      </c>
      <c r="FW114" s="92">
        <f t="shared" si="200"/>
        <v>90239.642621999956</v>
      </c>
      <c r="FX114" s="92">
        <f t="shared" si="200"/>
        <v>33474.393600000032</v>
      </c>
      <c r="FZ114" s="2">
        <f>SUM(C114:FX114)</f>
        <v>1435695062.4754996</v>
      </c>
      <c r="GA114" s="68">
        <v>1435695062.4754996</v>
      </c>
      <c r="GB114" s="2">
        <f>FZ114-GA114</f>
        <v>0</v>
      </c>
    </row>
    <row r="115" spans="1:197" s="4" customFormat="1" x14ac:dyDescent="0.35">
      <c r="A115" s="3"/>
      <c r="B115" s="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4"/>
      <c r="FZ115" s="14"/>
      <c r="GA115" s="2"/>
      <c r="GB115" s="14"/>
      <c r="GC115" s="14"/>
      <c r="GD115" s="14"/>
      <c r="GE115" s="14"/>
      <c r="GF115" s="14"/>
      <c r="GG115" s="2"/>
      <c r="GH115" s="12"/>
      <c r="GI115" s="12"/>
      <c r="GJ115" s="12"/>
      <c r="GK115" s="12"/>
      <c r="GL115" s="12"/>
      <c r="GM115" s="12"/>
      <c r="GN115" s="95"/>
      <c r="GO115" s="95"/>
    </row>
    <row r="116" spans="1:197" s="4" customFormat="1" x14ac:dyDescent="0.35">
      <c r="A116" s="3"/>
      <c r="B116" s="35" t="s">
        <v>761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4"/>
      <c r="FZ116" s="14"/>
      <c r="GA116" s="2"/>
      <c r="GB116" s="14"/>
      <c r="GC116" s="14"/>
      <c r="GD116" s="14"/>
      <c r="GE116" s="14"/>
      <c r="GF116" s="14"/>
      <c r="GG116" s="2"/>
      <c r="GH116" s="12"/>
      <c r="GI116" s="12"/>
      <c r="GJ116" s="12"/>
      <c r="GK116" s="12"/>
      <c r="GL116" s="12"/>
      <c r="GM116" s="12"/>
      <c r="GN116" s="95"/>
      <c r="GO116" s="95"/>
    </row>
    <row r="117" spans="1:197" x14ac:dyDescent="0.35">
      <c r="A117" s="3" t="s">
        <v>763</v>
      </c>
      <c r="B117" s="2" t="s">
        <v>758</v>
      </c>
      <c r="C117">
        <f>C66</f>
        <v>6449</v>
      </c>
      <c r="D117">
        <f t="shared" ref="D117:BO117" si="201">D66</f>
        <v>37645.4</v>
      </c>
      <c r="E117">
        <f t="shared" si="201"/>
        <v>5661.1</v>
      </c>
      <c r="F117">
        <f t="shared" si="201"/>
        <v>22324.3</v>
      </c>
      <c r="G117">
        <f t="shared" si="201"/>
        <v>1542.8</v>
      </c>
      <c r="H117">
        <f t="shared" si="201"/>
        <v>1123</v>
      </c>
      <c r="I117">
        <f t="shared" si="201"/>
        <v>7821</v>
      </c>
      <c r="J117">
        <f t="shared" si="201"/>
        <v>2037.1</v>
      </c>
      <c r="K117">
        <f t="shared" si="201"/>
        <v>273.5</v>
      </c>
      <c r="L117">
        <f t="shared" si="201"/>
        <v>2108.3000000000002</v>
      </c>
      <c r="M117">
        <f t="shared" si="201"/>
        <v>929.4</v>
      </c>
      <c r="N117">
        <f t="shared" si="201"/>
        <v>49600.7</v>
      </c>
      <c r="O117">
        <f t="shared" si="201"/>
        <v>12801.8</v>
      </c>
      <c r="P117">
        <f t="shared" si="201"/>
        <v>358</v>
      </c>
      <c r="Q117">
        <f t="shared" si="201"/>
        <v>37925.800000000003</v>
      </c>
      <c r="R117">
        <f t="shared" si="201"/>
        <v>520</v>
      </c>
      <c r="S117">
        <f t="shared" si="201"/>
        <v>1555.4</v>
      </c>
      <c r="T117">
        <f t="shared" si="201"/>
        <v>164</v>
      </c>
      <c r="U117">
        <f t="shared" si="201"/>
        <v>60</v>
      </c>
      <c r="V117">
        <f t="shared" si="201"/>
        <v>257.7</v>
      </c>
      <c r="W117">
        <f t="shared" si="201"/>
        <v>209.4</v>
      </c>
      <c r="X117">
        <f t="shared" si="201"/>
        <v>60</v>
      </c>
      <c r="Y117">
        <f t="shared" si="201"/>
        <v>430.5</v>
      </c>
      <c r="Z117">
        <f t="shared" si="201"/>
        <v>226.9</v>
      </c>
      <c r="AA117">
        <f t="shared" si="201"/>
        <v>30473.9</v>
      </c>
      <c r="AB117">
        <f t="shared" si="201"/>
        <v>26846.6</v>
      </c>
      <c r="AC117">
        <f t="shared" si="201"/>
        <v>920</v>
      </c>
      <c r="AD117">
        <f t="shared" si="201"/>
        <v>1411.6</v>
      </c>
      <c r="AE117">
        <f t="shared" si="201"/>
        <v>93.3</v>
      </c>
      <c r="AF117">
        <f t="shared" si="201"/>
        <v>179</v>
      </c>
      <c r="AG117">
        <f t="shared" si="201"/>
        <v>588.5</v>
      </c>
      <c r="AH117">
        <f t="shared" si="201"/>
        <v>952.6</v>
      </c>
      <c r="AI117">
        <f t="shared" si="201"/>
        <v>414</v>
      </c>
      <c r="AJ117">
        <f t="shared" si="201"/>
        <v>170</v>
      </c>
      <c r="AK117">
        <f t="shared" si="201"/>
        <v>158.6</v>
      </c>
      <c r="AL117">
        <f t="shared" si="201"/>
        <v>284</v>
      </c>
      <c r="AM117">
        <f t="shared" si="201"/>
        <v>349.5</v>
      </c>
      <c r="AN117">
        <f t="shared" si="201"/>
        <v>302.60000000000002</v>
      </c>
      <c r="AO117">
        <f t="shared" si="201"/>
        <v>4095.5</v>
      </c>
      <c r="AP117">
        <f t="shared" si="201"/>
        <v>81812</v>
      </c>
      <c r="AQ117">
        <f t="shared" si="201"/>
        <v>233.5</v>
      </c>
      <c r="AR117">
        <f t="shared" si="201"/>
        <v>60534.1</v>
      </c>
      <c r="AS117">
        <f t="shared" si="201"/>
        <v>6464.2</v>
      </c>
      <c r="AT117">
        <f t="shared" si="201"/>
        <v>2430.4</v>
      </c>
      <c r="AU117">
        <f t="shared" si="201"/>
        <v>315.5</v>
      </c>
      <c r="AV117">
        <f t="shared" si="201"/>
        <v>305.39999999999998</v>
      </c>
      <c r="AW117">
        <f t="shared" si="201"/>
        <v>255.5</v>
      </c>
      <c r="AX117">
        <f t="shared" si="201"/>
        <v>63.4</v>
      </c>
      <c r="AY117">
        <f t="shared" si="201"/>
        <v>427</v>
      </c>
      <c r="AZ117">
        <f t="shared" si="201"/>
        <v>11995.8</v>
      </c>
      <c r="BA117">
        <f t="shared" si="201"/>
        <v>8871.5</v>
      </c>
      <c r="BB117">
        <f t="shared" si="201"/>
        <v>7288</v>
      </c>
      <c r="BC117">
        <f t="shared" si="201"/>
        <v>24924.1</v>
      </c>
      <c r="BD117">
        <f t="shared" si="201"/>
        <v>3648</v>
      </c>
      <c r="BE117">
        <f t="shared" si="201"/>
        <v>1217.9000000000001</v>
      </c>
      <c r="BF117">
        <f t="shared" si="201"/>
        <v>24581.200000000001</v>
      </c>
      <c r="BG117">
        <f t="shared" si="201"/>
        <v>887.1</v>
      </c>
      <c r="BH117">
        <f t="shared" si="201"/>
        <v>548</v>
      </c>
      <c r="BI117">
        <f t="shared" si="201"/>
        <v>254.3</v>
      </c>
      <c r="BJ117">
        <f t="shared" si="201"/>
        <v>6279.3</v>
      </c>
      <c r="BK117">
        <f t="shared" si="201"/>
        <v>20889.400000000001</v>
      </c>
      <c r="BL117">
        <f t="shared" si="201"/>
        <v>61.9</v>
      </c>
      <c r="BM117">
        <f t="shared" si="201"/>
        <v>420</v>
      </c>
      <c r="BN117">
        <f t="shared" si="201"/>
        <v>3052.2</v>
      </c>
      <c r="BO117">
        <f t="shared" si="201"/>
        <v>1253.9000000000001</v>
      </c>
      <c r="BP117">
        <f t="shared" ref="BP117:EA117" si="202">BP66</f>
        <v>156.5</v>
      </c>
      <c r="BQ117">
        <f t="shared" si="202"/>
        <v>6011.1</v>
      </c>
      <c r="BR117">
        <f t="shared" si="202"/>
        <v>4497.8999999999996</v>
      </c>
      <c r="BS117">
        <f t="shared" si="202"/>
        <v>1106.5999999999999</v>
      </c>
      <c r="BT117">
        <f t="shared" si="202"/>
        <v>368.4</v>
      </c>
      <c r="BU117">
        <f t="shared" si="202"/>
        <v>422.5</v>
      </c>
      <c r="BV117">
        <f t="shared" si="202"/>
        <v>1228</v>
      </c>
      <c r="BW117">
        <f t="shared" si="202"/>
        <v>1984.8</v>
      </c>
      <c r="BX117">
        <f t="shared" si="202"/>
        <v>69.099999999999994</v>
      </c>
      <c r="BY117">
        <f t="shared" si="202"/>
        <v>441.9</v>
      </c>
      <c r="BZ117">
        <f t="shared" si="202"/>
        <v>202.3</v>
      </c>
      <c r="CA117">
        <f t="shared" si="202"/>
        <v>147.30000000000001</v>
      </c>
      <c r="CB117">
        <f t="shared" si="202"/>
        <v>71655</v>
      </c>
      <c r="CC117">
        <f t="shared" si="202"/>
        <v>190</v>
      </c>
      <c r="CD117">
        <f t="shared" si="202"/>
        <v>209.1</v>
      </c>
      <c r="CE117">
        <f t="shared" si="202"/>
        <v>150.9</v>
      </c>
      <c r="CF117">
        <f t="shared" si="202"/>
        <v>108</v>
      </c>
      <c r="CG117">
        <f t="shared" si="202"/>
        <v>197.5</v>
      </c>
      <c r="CH117">
        <f t="shared" si="202"/>
        <v>98.4</v>
      </c>
      <c r="CI117">
        <f t="shared" si="202"/>
        <v>697.4</v>
      </c>
      <c r="CJ117">
        <f t="shared" si="202"/>
        <v>858.8</v>
      </c>
      <c r="CK117">
        <f t="shared" si="202"/>
        <v>4869.6000000000004</v>
      </c>
      <c r="CL117">
        <f t="shared" si="202"/>
        <v>1234.8</v>
      </c>
      <c r="CM117">
        <f t="shared" si="202"/>
        <v>716.7</v>
      </c>
      <c r="CN117">
        <f t="shared" si="202"/>
        <v>31810.6</v>
      </c>
      <c r="CO117">
        <f t="shared" si="202"/>
        <v>14285.1</v>
      </c>
      <c r="CP117">
        <f t="shared" si="202"/>
        <v>935.5</v>
      </c>
      <c r="CQ117">
        <f t="shared" si="202"/>
        <v>752.5</v>
      </c>
      <c r="CR117">
        <f t="shared" si="202"/>
        <v>232.6</v>
      </c>
      <c r="CS117">
        <f t="shared" si="202"/>
        <v>285.3</v>
      </c>
      <c r="CT117">
        <f t="shared" si="202"/>
        <v>106</v>
      </c>
      <c r="CU117">
        <f t="shared" si="202"/>
        <v>74</v>
      </c>
      <c r="CV117">
        <f t="shared" si="202"/>
        <v>60</v>
      </c>
      <c r="CW117">
        <f t="shared" si="202"/>
        <v>208</v>
      </c>
      <c r="CX117">
        <f t="shared" si="202"/>
        <v>461.5</v>
      </c>
      <c r="CY117">
        <f t="shared" si="202"/>
        <v>60</v>
      </c>
      <c r="CZ117">
        <f t="shared" si="202"/>
        <v>1768.8</v>
      </c>
      <c r="DA117">
        <f t="shared" si="202"/>
        <v>196.6</v>
      </c>
      <c r="DB117">
        <f t="shared" si="202"/>
        <v>319</v>
      </c>
      <c r="DC117">
        <f t="shared" si="202"/>
        <v>188</v>
      </c>
      <c r="DD117">
        <f t="shared" si="202"/>
        <v>158.5</v>
      </c>
      <c r="DE117">
        <f t="shared" si="202"/>
        <v>310.5</v>
      </c>
      <c r="DF117">
        <f t="shared" si="202"/>
        <v>20284.599999999999</v>
      </c>
      <c r="DG117">
        <f t="shared" si="202"/>
        <v>114</v>
      </c>
      <c r="DH117">
        <f t="shared" si="202"/>
        <v>1806.5</v>
      </c>
      <c r="DI117">
        <f t="shared" si="202"/>
        <v>2421.4</v>
      </c>
      <c r="DJ117">
        <f t="shared" si="202"/>
        <v>648</v>
      </c>
      <c r="DK117">
        <f t="shared" si="202"/>
        <v>515</v>
      </c>
      <c r="DL117">
        <f t="shared" si="202"/>
        <v>5706.6</v>
      </c>
      <c r="DM117">
        <f t="shared" si="202"/>
        <v>229</v>
      </c>
      <c r="DN117">
        <f t="shared" si="202"/>
        <v>1358</v>
      </c>
      <c r="DO117">
        <f t="shared" si="202"/>
        <v>3262</v>
      </c>
      <c r="DP117">
        <f t="shared" si="202"/>
        <v>195.1</v>
      </c>
      <c r="DQ117">
        <f t="shared" si="202"/>
        <v>852</v>
      </c>
      <c r="DR117">
        <f t="shared" si="202"/>
        <v>1317.9</v>
      </c>
      <c r="DS117">
        <f t="shared" si="202"/>
        <v>593.5</v>
      </c>
      <c r="DT117">
        <f t="shared" si="202"/>
        <v>173.7</v>
      </c>
      <c r="DU117">
        <f t="shared" si="202"/>
        <v>360.5</v>
      </c>
      <c r="DV117">
        <f t="shared" si="202"/>
        <v>216</v>
      </c>
      <c r="DW117">
        <f t="shared" si="202"/>
        <v>302.8</v>
      </c>
      <c r="DX117">
        <f t="shared" si="202"/>
        <v>155.1</v>
      </c>
      <c r="DY117">
        <f t="shared" si="202"/>
        <v>296.60000000000002</v>
      </c>
      <c r="DZ117">
        <f t="shared" si="202"/>
        <v>695.4</v>
      </c>
      <c r="EA117">
        <f t="shared" si="202"/>
        <v>519.79999999999995</v>
      </c>
      <c r="EB117">
        <f t="shared" ref="EB117:FX117" si="203">EB66</f>
        <v>519.9</v>
      </c>
      <c r="EC117">
        <f t="shared" si="203"/>
        <v>283.8</v>
      </c>
      <c r="ED117">
        <f t="shared" si="203"/>
        <v>1526.6</v>
      </c>
      <c r="EE117">
        <f t="shared" si="203"/>
        <v>188.6</v>
      </c>
      <c r="EF117">
        <f t="shared" si="203"/>
        <v>1358.3</v>
      </c>
      <c r="EG117">
        <f t="shared" si="203"/>
        <v>244.4</v>
      </c>
      <c r="EH117">
        <f t="shared" si="203"/>
        <v>244.4</v>
      </c>
      <c r="EI117">
        <f t="shared" si="203"/>
        <v>13808.8</v>
      </c>
      <c r="EJ117">
        <f t="shared" si="203"/>
        <v>10034.200000000001</v>
      </c>
      <c r="EK117">
        <f t="shared" si="203"/>
        <v>679.2</v>
      </c>
      <c r="EL117">
        <f t="shared" si="203"/>
        <v>484.5</v>
      </c>
      <c r="EM117">
        <f t="shared" si="203"/>
        <v>371.6</v>
      </c>
      <c r="EN117">
        <f t="shared" si="203"/>
        <v>890.6</v>
      </c>
      <c r="EO117">
        <f t="shared" si="203"/>
        <v>298.3</v>
      </c>
      <c r="EP117">
        <f t="shared" si="203"/>
        <v>420</v>
      </c>
      <c r="EQ117">
        <f t="shared" si="203"/>
        <v>2619.3000000000002</v>
      </c>
      <c r="ER117">
        <f t="shared" si="203"/>
        <v>321</v>
      </c>
      <c r="ES117">
        <f t="shared" si="203"/>
        <v>183.4</v>
      </c>
      <c r="ET117">
        <f t="shared" si="203"/>
        <v>186.5</v>
      </c>
      <c r="EU117">
        <f t="shared" si="203"/>
        <v>566.29999999999995</v>
      </c>
      <c r="EV117">
        <f t="shared" si="203"/>
        <v>73.599999999999994</v>
      </c>
      <c r="EW117">
        <f t="shared" si="203"/>
        <v>789.9</v>
      </c>
      <c r="EX117">
        <f t="shared" si="203"/>
        <v>168.3</v>
      </c>
      <c r="EY117">
        <f t="shared" si="203"/>
        <v>210.3</v>
      </c>
      <c r="EZ117">
        <f t="shared" si="203"/>
        <v>125.3</v>
      </c>
      <c r="FA117">
        <f t="shared" si="203"/>
        <v>3418</v>
      </c>
      <c r="FB117">
        <f t="shared" si="203"/>
        <v>288</v>
      </c>
      <c r="FC117">
        <f t="shared" si="203"/>
        <v>1784.5</v>
      </c>
      <c r="FD117">
        <f t="shared" si="203"/>
        <v>408</v>
      </c>
      <c r="FE117">
        <f t="shared" si="203"/>
        <v>80.5</v>
      </c>
      <c r="FF117">
        <f t="shared" si="203"/>
        <v>201</v>
      </c>
      <c r="FG117">
        <f t="shared" si="203"/>
        <v>123.3</v>
      </c>
      <c r="FH117">
        <f t="shared" si="203"/>
        <v>72</v>
      </c>
      <c r="FI117">
        <f t="shared" si="203"/>
        <v>1692</v>
      </c>
      <c r="FJ117">
        <f t="shared" si="203"/>
        <v>2049</v>
      </c>
      <c r="FK117">
        <f t="shared" si="203"/>
        <v>2593</v>
      </c>
      <c r="FL117">
        <f t="shared" si="203"/>
        <v>8371</v>
      </c>
      <c r="FM117">
        <f t="shared" si="203"/>
        <v>3938</v>
      </c>
      <c r="FN117">
        <f t="shared" si="203"/>
        <v>21984.400000000001</v>
      </c>
      <c r="FO117">
        <f t="shared" si="203"/>
        <v>1082</v>
      </c>
      <c r="FP117">
        <f t="shared" si="203"/>
        <v>2263.6</v>
      </c>
      <c r="FQ117">
        <f t="shared" si="203"/>
        <v>997</v>
      </c>
      <c r="FR117">
        <f t="shared" si="203"/>
        <v>167</v>
      </c>
      <c r="FS117">
        <f t="shared" si="203"/>
        <v>166.8</v>
      </c>
      <c r="FT117">
        <f t="shared" si="203"/>
        <v>60</v>
      </c>
      <c r="FU117">
        <f t="shared" si="203"/>
        <v>795.6</v>
      </c>
      <c r="FV117">
        <f t="shared" si="203"/>
        <v>800</v>
      </c>
      <c r="FW117">
        <f t="shared" si="203"/>
        <v>145.80000000000001</v>
      </c>
      <c r="FX117">
        <f t="shared" si="203"/>
        <v>60</v>
      </c>
      <c r="FY117" s="14"/>
      <c r="FZ117" s="14"/>
      <c r="GA117" s="2"/>
      <c r="GB117" s="14"/>
      <c r="GC117" s="14"/>
      <c r="GD117" s="14"/>
      <c r="GE117" s="14"/>
      <c r="GF117" s="14"/>
      <c r="GG117" s="2"/>
      <c r="GH117" s="12"/>
      <c r="GI117" s="12"/>
      <c r="GJ117" s="12"/>
      <c r="GK117" s="12"/>
      <c r="GL117" s="12"/>
      <c r="GM117" s="12"/>
      <c r="GN117" s="17"/>
      <c r="GO117" s="17"/>
    </row>
    <row r="118" spans="1:197" x14ac:dyDescent="0.35">
      <c r="A118" s="3" t="s">
        <v>765</v>
      </c>
      <c r="B118" s="2" t="s">
        <v>767</v>
      </c>
      <c r="C118" s="29" t="s">
        <v>503</v>
      </c>
      <c r="D118" s="29" t="s">
        <v>503</v>
      </c>
      <c r="E118" s="29" t="s">
        <v>504</v>
      </c>
      <c r="F118" s="29" t="s">
        <v>503</v>
      </c>
      <c r="G118" s="29" t="s">
        <v>505</v>
      </c>
      <c r="H118" s="29" t="s">
        <v>505</v>
      </c>
      <c r="I118" s="29" t="s">
        <v>503</v>
      </c>
      <c r="J118" s="29" t="s">
        <v>506</v>
      </c>
      <c r="K118" s="29" t="s">
        <v>507</v>
      </c>
      <c r="L118" s="29" t="s">
        <v>503</v>
      </c>
      <c r="M118" s="29" t="s">
        <v>503</v>
      </c>
      <c r="N118" s="29" t="s">
        <v>508</v>
      </c>
      <c r="O118" s="29" t="s">
        <v>503</v>
      </c>
      <c r="P118" s="29" t="s">
        <v>507</v>
      </c>
      <c r="Q118" s="29" t="s">
        <v>508</v>
      </c>
      <c r="R118" s="29" t="s">
        <v>509</v>
      </c>
      <c r="S118" s="29" t="s">
        <v>510</v>
      </c>
      <c r="T118" s="29" t="s">
        <v>507</v>
      </c>
      <c r="U118" s="29" t="s">
        <v>507</v>
      </c>
      <c r="V118" s="29" t="s">
        <v>507</v>
      </c>
      <c r="W118" s="29" t="s">
        <v>507</v>
      </c>
      <c r="X118" s="29" t="s">
        <v>507</v>
      </c>
      <c r="Y118" s="29" t="s">
        <v>509</v>
      </c>
      <c r="Z118" s="29" t="s">
        <v>507</v>
      </c>
      <c r="AA118" s="29" t="s">
        <v>511</v>
      </c>
      <c r="AB118" s="29" t="s">
        <v>509</v>
      </c>
      <c r="AC118" s="29" t="s">
        <v>506</v>
      </c>
      <c r="AD118" s="29" t="s">
        <v>506</v>
      </c>
      <c r="AE118" s="29" t="s">
        <v>507</v>
      </c>
      <c r="AF118" s="29" t="s">
        <v>507</v>
      </c>
      <c r="AG118" s="29" t="s">
        <v>505</v>
      </c>
      <c r="AH118" s="29" t="s">
        <v>507</v>
      </c>
      <c r="AI118" s="29" t="s">
        <v>507</v>
      </c>
      <c r="AJ118" s="29" t="s">
        <v>507</v>
      </c>
      <c r="AK118" s="29" t="s">
        <v>507</v>
      </c>
      <c r="AL118" s="29" t="s">
        <v>507</v>
      </c>
      <c r="AM118" s="29" t="s">
        <v>507</v>
      </c>
      <c r="AN118" s="29" t="s">
        <v>507</v>
      </c>
      <c r="AO118" s="29" t="s">
        <v>512</v>
      </c>
      <c r="AP118" s="29" t="s">
        <v>508</v>
      </c>
      <c r="AQ118" s="29" t="s">
        <v>507</v>
      </c>
      <c r="AR118" s="29" t="s">
        <v>503</v>
      </c>
      <c r="AS118" s="29" t="s">
        <v>506</v>
      </c>
      <c r="AT118" s="29" t="s">
        <v>505</v>
      </c>
      <c r="AU118" s="29" t="s">
        <v>505</v>
      </c>
      <c r="AV118" s="29" t="s">
        <v>507</v>
      </c>
      <c r="AW118" s="29" t="s">
        <v>505</v>
      </c>
      <c r="AX118" s="29" t="s">
        <v>507</v>
      </c>
      <c r="AY118" s="29" t="s">
        <v>505</v>
      </c>
      <c r="AZ118" s="29" t="s">
        <v>508</v>
      </c>
      <c r="BA118" s="29" t="s">
        <v>503</v>
      </c>
      <c r="BB118" s="29" t="s">
        <v>503</v>
      </c>
      <c r="BC118" s="29" t="s">
        <v>508</v>
      </c>
      <c r="BD118" s="29" t="s">
        <v>508</v>
      </c>
      <c r="BE118" s="29" t="s">
        <v>503</v>
      </c>
      <c r="BF118" s="29" t="s">
        <v>508</v>
      </c>
      <c r="BG118" s="29" t="s">
        <v>505</v>
      </c>
      <c r="BH118" s="29" t="s">
        <v>505</v>
      </c>
      <c r="BI118" s="29" t="s">
        <v>505</v>
      </c>
      <c r="BJ118" s="29" t="s">
        <v>503</v>
      </c>
      <c r="BK118" s="29" t="s">
        <v>508</v>
      </c>
      <c r="BL118" s="29" t="s">
        <v>507</v>
      </c>
      <c r="BM118" s="29" t="s">
        <v>507</v>
      </c>
      <c r="BN118" s="29" t="s">
        <v>512</v>
      </c>
      <c r="BO118" s="29" t="s">
        <v>510</v>
      </c>
      <c r="BP118" s="29" t="s">
        <v>507</v>
      </c>
      <c r="BQ118" s="29" t="s">
        <v>506</v>
      </c>
      <c r="BR118" s="29" t="s">
        <v>506</v>
      </c>
      <c r="BS118" s="29" t="s">
        <v>512</v>
      </c>
      <c r="BT118" s="29" t="s">
        <v>505</v>
      </c>
      <c r="BU118" s="29" t="s">
        <v>507</v>
      </c>
      <c r="BV118" s="29" t="s">
        <v>507</v>
      </c>
      <c r="BW118" s="29" t="s">
        <v>507</v>
      </c>
      <c r="BX118" s="29" t="s">
        <v>507</v>
      </c>
      <c r="BY118" s="29" t="s">
        <v>506</v>
      </c>
      <c r="BZ118" s="29" t="s">
        <v>507</v>
      </c>
      <c r="CA118" s="29" t="s">
        <v>507</v>
      </c>
      <c r="CB118" s="29" t="s">
        <v>503</v>
      </c>
      <c r="CC118" s="29" t="s">
        <v>507</v>
      </c>
      <c r="CD118" s="29" t="s">
        <v>507</v>
      </c>
      <c r="CE118" s="29" t="s">
        <v>507</v>
      </c>
      <c r="CF118" s="29" t="s">
        <v>507</v>
      </c>
      <c r="CG118" s="29" t="s">
        <v>507</v>
      </c>
      <c r="CH118" s="29" t="s">
        <v>505</v>
      </c>
      <c r="CI118" s="29" t="s">
        <v>506</v>
      </c>
      <c r="CJ118" s="29" t="s">
        <v>506</v>
      </c>
      <c r="CK118" s="29" t="s">
        <v>512</v>
      </c>
      <c r="CL118" s="29" t="s">
        <v>506</v>
      </c>
      <c r="CM118" s="29" t="s">
        <v>505</v>
      </c>
      <c r="CN118" s="29" t="s">
        <v>509</v>
      </c>
      <c r="CO118" s="29" t="s">
        <v>503</v>
      </c>
      <c r="CP118" s="29" t="s">
        <v>512</v>
      </c>
      <c r="CQ118" s="29" t="s">
        <v>506</v>
      </c>
      <c r="CR118" s="29" t="s">
        <v>507</v>
      </c>
      <c r="CS118" s="29" t="s">
        <v>505</v>
      </c>
      <c r="CT118" s="29" t="s">
        <v>507</v>
      </c>
      <c r="CU118" s="29" t="s">
        <v>507</v>
      </c>
      <c r="CV118" s="29" t="s">
        <v>507</v>
      </c>
      <c r="CW118" s="29" t="s">
        <v>507</v>
      </c>
      <c r="CX118" s="29" t="s">
        <v>507</v>
      </c>
      <c r="CY118" s="29" t="s">
        <v>507</v>
      </c>
      <c r="CZ118" s="29" t="s">
        <v>506</v>
      </c>
      <c r="DA118" s="29" t="s">
        <v>507</v>
      </c>
      <c r="DB118" s="29" t="s">
        <v>505</v>
      </c>
      <c r="DC118" s="29" t="s">
        <v>507</v>
      </c>
      <c r="DD118" s="29" t="s">
        <v>505</v>
      </c>
      <c r="DE118" s="29" t="s">
        <v>505</v>
      </c>
      <c r="DF118" s="29" t="s">
        <v>513</v>
      </c>
      <c r="DG118" s="29" t="s">
        <v>507</v>
      </c>
      <c r="DH118" s="29" t="s">
        <v>506</v>
      </c>
      <c r="DI118" s="29" t="s">
        <v>506</v>
      </c>
      <c r="DJ118" s="29" t="s">
        <v>505</v>
      </c>
      <c r="DK118" s="29" t="s">
        <v>507</v>
      </c>
      <c r="DL118" s="29" t="s">
        <v>506</v>
      </c>
      <c r="DM118" s="29" t="s">
        <v>507</v>
      </c>
      <c r="DN118" s="29" t="s">
        <v>506</v>
      </c>
      <c r="DO118" s="29" t="s">
        <v>506</v>
      </c>
      <c r="DP118" s="29" t="s">
        <v>505</v>
      </c>
      <c r="DQ118" s="29" t="s">
        <v>507</v>
      </c>
      <c r="DR118" s="29" t="s">
        <v>506</v>
      </c>
      <c r="DS118" s="29" t="s">
        <v>506</v>
      </c>
      <c r="DT118" s="29" t="s">
        <v>505</v>
      </c>
      <c r="DU118" s="29" t="s">
        <v>507</v>
      </c>
      <c r="DV118" s="29" t="s">
        <v>505</v>
      </c>
      <c r="DW118" s="29" t="s">
        <v>506</v>
      </c>
      <c r="DX118" s="29" t="s">
        <v>507</v>
      </c>
      <c r="DY118" s="29" t="s">
        <v>507</v>
      </c>
      <c r="DZ118" s="29" t="s">
        <v>505</v>
      </c>
      <c r="EA118" s="29" t="s">
        <v>507</v>
      </c>
      <c r="EB118" s="29" t="s">
        <v>507</v>
      </c>
      <c r="EC118" s="29" t="s">
        <v>507</v>
      </c>
      <c r="ED118" s="29" t="s">
        <v>506</v>
      </c>
      <c r="EE118" s="29" t="s">
        <v>507</v>
      </c>
      <c r="EF118" s="29" t="s">
        <v>506</v>
      </c>
      <c r="EG118" s="29" t="s">
        <v>507</v>
      </c>
      <c r="EH118" s="29" t="s">
        <v>505</v>
      </c>
      <c r="EI118" s="29" t="s">
        <v>509</v>
      </c>
      <c r="EJ118" s="29" t="s">
        <v>513</v>
      </c>
      <c r="EK118" s="29" t="s">
        <v>507</v>
      </c>
      <c r="EL118" s="29" t="s">
        <v>507</v>
      </c>
      <c r="EM118" s="29" t="s">
        <v>507</v>
      </c>
      <c r="EN118" s="29" t="s">
        <v>506</v>
      </c>
      <c r="EO118" s="29" t="s">
        <v>505</v>
      </c>
      <c r="EP118" s="29" t="s">
        <v>507</v>
      </c>
      <c r="EQ118" s="29" t="s">
        <v>506</v>
      </c>
      <c r="ER118" s="29" t="s">
        <v>507</v>
      </c>
      <c r="ES118" s="29" t="s">
        <v>507</v>
      </c>
      <c r="ET118" s="29" t="s">
        <v>507</v>
      </c>
      <c r="EU118" s="29" t="s">
        <v>507</v>
      </c>
      <c r="EV118" s="29" t="s">
        <v>507</v>
      </c>
      <c r="EW118" s="29" t="s">
        <v>507</v>
      </c>
      <c r="EX118" s="29" t="s">
        <v>507</v>
      </c>
      <c r="EY118" s="29" t="s">
        <v>503</v>
      </c>
      <c r="EZ118" s="29" t="s">
        <v>507</v>
      </c>
      <c r="FA118" s="29" t="s">
        <v>510</v>
      </c>
      <c r="FB118" s="29" t="s">
        <v>505</v>
      </c>
      <c r="FC118" s="29" t="s">
        <v>514</v>
      </c>
      <c r="FD118" s="29" t="s">
        <v>507</v>
      </c>
      <c r="FE118" s="29" t="s">
        <v>507</v>
      </c>
      <c r="FF118" s="29" t="s">
        <v>507</v>
      </c>
      <c r="FG118" s="29" t="s">
        <v>507</v>
      </c>
      <c r="FH118" s="29" t="s">
        <v>507</v>
      </c>
      <c r="FI118" s="29" t="s">
        <v>505</v>
      </c>
      <c r="FJ118" s="29" t="s">
        <v>514</v>
      </c>
      <c r="FK118" s="29" t="s">
        <v>505</v>
      </c>
      <c r="FL118" s="29" t="s">
        <v>503</v>
      </c>
      <c r="FM118" s="29" t="s">
        <v>514</v>
      </c>
      <c r="FN118" s="29" t="s">
        <v>509</v>
      </c>
      <c r="FO118" s="29" t="s">
        <v>510</v>
      </c>
      <c r="FP118" s="29" t="s">
        <v>514</v>
      </c>
      <c r="FQ118" s="29" t="s">
        <v>505</v>
      </c>
      <c r="FR118" s="29" t="s">
        <v>505</v>
      </c>
      <c r="FS118" s="29" t="s">
        <v>507</v>
      </c>
      <c r="FT118" s="29" t="s">
        <v>507</v>
      </c>
      <c r="FU118" s="29" t="s">
        <v>506</v>
      </c>
      <c r="FV118" s="29" t="s">
        <v>507</v>
      </c>
      <c r="FW118" s="29" t="s">
        <v>507</v>
      </c>
      <c r="FX118" s="29" t="s">
        <v>507</v>
      </c>
      <c r="FY118" s="14"/>
      <c r="FZ118" s="14"/>
      <c r="GA118" s="2"/>
      <c r="GB118" s="14"/>
      <c r="GC118" s="14"/>
      <c r="GD118" s="14"/>
      <c r="GE118" s="14"/>
      <c r="GF118" s="14"/>
      <c r="GG118" s="2"/>
      <c r="GH118" s="12"/>
      <c r="GI118" s="12"/>
      <c r="GJ118" s="12"/>
      <c r="GK118" s="12"/>
      <c r="GL118" s="12"/>
      <c r="GM118" s="12"/>
      <c r="GN118" s="17"/>
      <c r="GO118" s="17"/>
    </row>
    <row r="119" spans="1:197" x14ac:dyDescent="0.35">
      <c r="A119" s="3" t="s">
        <v>766</v>
      </c>
      <c r="B119" s="2" t="s">
        <v>768</v>
      </c>
      <c r="C119" s="30">
        <f>IF(C118="Town: Remote",0.1,IF(C118="Town: Fringe",0.025,IF(C118="Town: Distant",0.05,IF(C118="Rural: Fringe",0.15,IF(C118="Rural: Distant",0.2,IF(C118="Rural: Remote",0.25,0))))))</f>
        <v>0</v>
      </c>
      <c r="D119" s="30">
        <f t="shared" ref="D119:BO119" si="204">IF(D118="Town: Remote",0.1,IF(D118="Town: Fringe",0.025,IF(D118="Town: Distant",0.05,IF(D118="Rural: Fringe",0.15,IF(D118="Rural: Distant",0.2,IF(D118="Rural: Remote",0.25,0))))))</f>
        <v>0</v>
      </c>
      <c r="E119" s="30">
        <f t="shared" si="204"/>
        <v>0</v>
      </c>
      <c r="F119" s="30">
        <f t="shared" si="204"/>
        <v>0</v>
      </c>
      <c r="G119" s="30">
        <f t="shared" si="204"/>
        <v>0.2</v>
      </c>
      <c r="H119" s="30">
        <f t="shared" si="204"/>
        <v>0.2</v>
      </c>
      <c r="I119" s="30">
        <f t="shared" si="204"/>
        <v>0</v>
      </c>
      <c r="J119" s="30">
        <f t="shared" si="204"/>
        <v>0.1</v>
      </c>
      <c r="K119" s="30">
        <f t="shared" si="204"/>
        <v>0.25</v>
      </c>
      <c r="L119" s="30">
        <f t="shared" si="204"/>
        <v>0</v>
      </c>
      <c r="M119" s="30">
        <f t="shared" si="204"/>
        <v>0</v>
      </c>
      <c r="N119" s="30">
        <f t="shared" si="204"/>
        <v>0</v>
      </c>
      <c r="O119" s="30">
        <f t="shared" si="204"/>
        <v>0</v>
      </c>
      <c r="P119" s="30">
        <f t="shared" si="204"/>
        <v>0.25</v>
      </c>
      <c r="Q119" s="30">
        <f t="shared" si="204"/>
        <v>0</v>
      </c>
      <c r="R119" s="30">
        <f t="shared" si="204"/>
        <v>0</v>
      </c>
      <c r="S119" s="30">
        <f t="shared" si="204"/>
        <v>0.15</v>
      </c>
      <c r="T119" s="30">
        <f t="shared" si="204"/>
        <v>0.25</v>
      </c>
      <c r="U119" s="30">
        <f t="shared" si="204"/>
        <v>0.25</v>
      </c>
      <c r="V119" s="30">
        <f t="shared" si="204"/>
        <v>0.25</v>
      </c>
      <c r="W119" s="30">
        <f t="shared" si="204"/>
        <v>0.25</v>
      </c>
      <c r="X119" s="30">
        <f t="shared" si="204"/>
        <v>0.25</v>
      </c>
      <c r="Y119" s="30">
        <f t="shared" si="204"/>
        <v>0</v>
      </c>
      <c r="Z119" s="30">
        <f t="shared" si="204"/>
        <v>0.25</v>
      </c>
      <c r="AA119" s="30">
        <f t="shared" si="204"/>
        <v>0</v>
      </c>
      <c r="AB119" s="30">
        <f t="shared" si="204"/>
        <v>0</v>
      </c>
      <c r="AC119" s="30">
        <f t="shared" si="204"/>
        <v>0.1</v>
      </c>
      <c r="AD119" s="30">
        <f t="shared" si="204"/>
        <v>0.1</v>
      </c>
      <c r="AE119" s="30">
        <f t="shared" si="204"/>
        <v>0.25</v>
      </c>
      <c r="AF119" s="30">
        <f t="shared" si="204"/>
        <v>0.25</v>
      </c>
      <c r="AG119" s="30">
        <f t="shared" si="204"/>
        <v>0.2</v>
      </c>
      <c r="AH119" s="30">
        <f t="shared" si="204"/>
        <v>0.25</v>
      </c>
      <c r="AI119" s="30">
        <f t="shared" si="204"/>
        <v>0.25</v>
      </c>
      <c r="AJ119" s="30">
        <f t="shared" si="204"/>
        <v>0.25</v>
      </c>
      <c r="AK119" s="30">
        <f t="shared" si="204"/>
        <v>0.25</v>
      </c>
      <c r="AL119" s="30">
        <f t="shared" si="204"/>
        <v>0.25</v>
      </c>
      <c r="AM119" s="30">
        <f t="shared" si="204"/>
        <v>0.25</v>
      </c>
      <c r="AN119" s="30">
        <f t="shared" si="204"/>
        <v>0.25</v>
      </c>
      <c r="AO119" s="30">
        <f t="shared" si="204"/>
        <v>0.05</v>
      </c>
      <c r="AP119" s="30">
        <f t="shared" si="204"/>
        <v>0</v>
      </c>
      <c r="AQ119" s="30">
        <f t="shared" si="204"/>
        <v>0.25</v>
      </c>
      <c r="AR119" s="30">
        <f t="shared" si="204"/>
        <v>0</v>
      </c>
      <c r="AS119" s="30">
        <f t="shared" si="204"/>
        <v>0.1</v>
      </c>
      <c r="AT119" s="30">
        <f t="shared" si="204"/>
        <v>0.2</v>
      </c>
      <c r="AU119" s="30">
        <f t="shared" si="204"/>
        <v>0.2</v>
      </c>
      <c r="AV119" s="30">
        <f t="shared" si="204"/>
        <v>0.25</v>
      </c>
      <c r="AW119" s="30">
        <f t="shared" si="204"/>
        <v>0.2</v>
      </c>
      <c r="AX119" s="30">
        <f t="shared" si="204"/>
        <v>0.25</v>
      </c>
      <c r="AY119" s="30">
        <f t="shared" si="204"/>
        <v>0.2</v>
      </c>
      <c r="AZ119" s="30">
        <f t="shared" si="204"/>
        <v>0</v>
      </c>
      <c r="BA119" s="30">
        <f t="shared" si="204"/>
        <v>0</v>
      </c>
      <c r="BB119" s="30">
        <f t="shared" si="204"/>
        <v>0</v>
      </c>
      <c r="BC119" s="30">
        <f t="shared" si="204"/>
        <v>0</v>
      </c>
      <c r="BD119" s="30">
        <f t="shared" si="204"/>
        <v>0</v>
      </c>
      <c r="BE119" s="30">
        <f t="shared" si="204"/>
        <v>0</v>
      </c>
      <c r="BF119" s="30">
        <f t="shared" si="204"/>
        <v>0</v>
      </c>
      <c r="BG119" s="30">
        <f t="shared" si="204"/>
        <v>0.2</v>
      </c>
      <c r="BH119" s="30">
        <f t="shared" si="204"/>
        <v>0.2</v>
      </c>
      <c r="BI119" s="30">
        <f t="shared" si="204"/>
        <v>0.2</v>
      </c>
      <c r="BJ119" s="30">
        <f t="shared" si="204"/>
        <v>0</v>
      </c>
      <c r="BK119" s="30">
        <f t="shared" si="204"/>
        <v>0</v>
      </c>
      <c r="BL119" s="30">
        <f t="shared" si="204"/>
        <v>0.25</v>
      </c>
      <c r="BM119" s="30">
        <f t="shared" si="204"/>
        <v>0.25</v>
      </c>
      <c r="BN119" s="30">
        <f t="shared" si="204"/>
        <v>0.05</v>
      </c>
      <c r="BO119" s="30">
        <f t="shared" si="204"/>
        <v>0.15</v>
      </c>
      <c r="BP119" s="30">
        <f t="shared" ref="BP119:EA119" si="205">IF(BP118="Town: Remote",0.1,IF(BP118="Town: Fringe",0.025,IF(BP118="Town: Distant",0.05,IF(BP118="Rural: Fringe",0.15,IF(BP118="Rural: Distant",0.2,IF(BP118="Rural: Remote",0.25,0))))))</f>
        <v>0.25</v>
      </c>
      <c r="BQ119" s="30">
        <f t="shared" si="205"/>
        <v>0.1</v>
      </c>
      <c r="BR119" s="30">
        <f t="shared" si="205"/>
        <v>0.1</v>
      </c>
      <c r="BS119" s="30">
        <f t="shared" si="205"/>
        <v>0.05</v>
      </c>
      <c r="BT119" s="30">
        <f t="shared" si="205"/>
        <v>0.2</v>
      </c>
      <c r="BU119" s="30">
        <f t="shared" si="205"/>
        <v>0.25</v>
      </c>
      <c r="BV119" s="30">
        <f t="shared" si="205"/>
        <v>0.25</v>
      </c>
      <c r="BW119" s="30">
        <f t="shared" si="205"/>
        <v>0.25</v>
      </c>
      <c r="BX119" s="30">
        <f t="shared" si="205"/>
        <v>0.25</v>
      </c>
      <c r="BY119" s="30">
        <f t="shared" si="205"/>
        <v>0.1</v>
      </c>
      <c r="BZ119" s="30">
        <f t="shared" si="205"/>
        <v>0.25</v>
      </c>
      <c r="CA119" s="30">
        <f t="shared" si="205"/>
        <v>0.25</v>
      </c>
      <c r="CB119" s="30">
        <f t="shared" si="205"/>
        <v>0</v>
      </c>
      <c r="CC119" s="30">
        <f t="shared" si="205"/>
        <v>0.25</v>
      </c>
      <c r="CD119" s="30">
        <f t="shared" si="205"/>
        <v>0.25</v>
      </c>
      <c r="CE119" s="30">
        <f t="shared" si="205"/>
        <v>0.25</v>
      </c>
      <c r="CF119" s="30">
        <f t="shared" si="205"/>
        <v>0.25</v>
      </c>
      <c r="CG119" s="30">
        <f t="shared" si="205"/>
        <v>0.25</v>
      </c>
      <c r="CH119" s="30">
        <f t="shared" si="205"/>
        <v>0.2</v>
      </c>
      <c r="CI119" s="30">
        <f t="shared" si="205"/>
        <v>0.1</v>
      </c>
      <c r="CJ119" s="30">
        <f t="shared" si="205"/>
        <v>0.1</v>
      </c>
      <c r="CK119" s="30">
        <f t="shared" si="205"/>
        <v>0.05</v>
      </c>
      <c r="CL119" s="30">
        <f t="shared" si="205"/>
        <v>0.1</v>
      </c>
      <c r="CM119" s="30">
        <f t="shared" si="205"/>
        <v>0.2</v>
      </c>
      <c r="CN119" s="30">
        <f t="shared" si="205"/>
        <v>0</v>
      </c>
      <c r="CO119" s="30">
        <f t="shared" si="205"/>
        <v>0</v>
      </c>
      <c r="CP119" s="30">
        <f t="shared" si="205"/>
        <v>0.05</v>
      </c>
      <c r="CQ119" s="30">
        <f t="shared" si="205"/>
        <v>0.1</v>
      </c>
      <c r="CR119" s="30">
        <f t="shared" si="205"/>
        <v>0.25</v>
      </c>
      <c r="CS119" s="30">
        <f t="shared" si="205"/>
        <v>0.2</v>
      </c>
      <c r="CT119" s="30">
        <f t="shared" si="205"/>
        <v>0.25</v>
      </c>
      <c r="CU119" s="30">
        <f t="shared" si="205"/>
        <v>0.25</v>
      </c>
      <c r="CV119" s="30">
        <f t="shared" si="205"/>
        <v>0.25</v>
      </c>
      <c r="CW119" s="30">
        <f t="shared" si="205"/>
        <v>0.25</v>
      </c>
      <c r="CX119" s="30">
        <f t="shared" si="205"/>
        <v>0.25</v>
      </c>
      <c r="CY119" s="30">
        <f t="shared" si="205"/>
        <v>0.25</v>
      </c>
      <c r="CZ119" s="30">
        <f t="shared" si="205"/>
        <v>0.1</v>
      </c>
      <c r="DA119" s="30">
        <f t="shared" si="205"/>
        <v>0.25</v>
      </c>
      <c r="DB119" s="30">
        <f t="shared" si="205"/>
        <v>0.2</v>
      </c>
      <c r="DC119" s="30">
        <f t="shared" si="205"/>
        <v>0.25</v>
      </c>
      <c r="DD119" s="30">
        <f t="shared" si="205"/>
        <v>0.2</v>
      </c>
      <c r="DE119" s="30">
        <f t="shared" si="205"/>
        <v>0.2</v>
      </c>
      <c r="DF119" s="30">
        <f t="shared" si="205"/>
        <v>0</v>
      </c>
      <c r="DG119" s="30">
        <f t="shared" si="205"/>
        <v>0.25</v>
      </c>
      <c r="DH119" s="30">
        <f t="shared" si="205"/>
        <v>0.1</v>
      </c>
      <c r="DI119" s="30">
        <f t="shared" si="205"/>
        <v>0.1</v>
      </c>
      <c r="DJ119" s="30">
        <f t="shared" si="205"/>
        <v>0.2</v>
      </c>
      <c r="DK119" s="30">
        <f t="shared" si="205"/>
        <v>0.25</v>
      </c>
      <c r="DL119" s="30">
        <f t="shared" si="205"/>
        <v>0.1</v>
      </c>
      <c r="DM119" s="30">
        <f t="shared" si="205"/>
        <v>0.25</v>
      </c>
      <c r="DN119" s="30">
        <f t="shared" si="205"/>
        <v>0.1</v>
      </c>
      <c r="DO119" s="30">
        <f t="shared" si="205"/>
        <v>0.1</v>
      </c>
      <c r="DP119" s="30">
        <f t="shared" si="205"/>
        <v>0.2</v>
      </c>
      <c r="DQ119" s="30">
        <f t="shared" si="205"/>
        <v>0.25</v>
      </c>
      <c r="DR119" s="30">
        <f t="shared" si="205"/>
        <v>0.1</v>
      </c>
      <c r="DS119" s="30">
        <f t="shared" si="205"/>
        <v>0.1</v>
      </c>
      <c r="DT119" s="30">
        <f t="shared" si="205"/>
        <v>0.2</v>
      </c>
      <c r="DU119" s="30">
        <f t="shared" si="205"/>
        <v>0.25</v>
      </c>
      <c r="DV119" s="30">
        <f t="shared" si="205"/>
        <v>0.2</v>
      </c>
      <c r="DW119" s="30">
        <f t="shared" si="205"/>
        <v>0.1</v>
      </c>
      <c r="DX119" s="30">
        <f t="shared" si="205"/>
        <v>0.25</v>
      </c>
      <c r="DY119" s="30">
        <f t="shared" si="205"/>
        <v>0.25</v>
      </c>
      <c r="DZ119" s="30">
        <f t="shared" si="205"/>
        <v>0.2</v>
      </c>
      <c r="EA119" s="30">
        <f t="shared" si="205"/>
        <v>0.25</v>
      </c>
      <c r="EB119" s="30">
        <f t="shared" ref="EB119:FX119" si="206">IF(EB118="Town: Remote",0.1,IF(EB118="Town: Fringe",0.025,IF(EB118="Town: Distant",0.05,IF(EB118="Rural: Fringe",0.15,IF(EB118="Rural: Distant",0.2,IF(EB118="Rural: Remote",0.25,0))))))</f>
        <v>0.25</v>
      </c>
      <c r="EC119" s="30">
        <f t="shared" si="206"/>
        <v>0.25</v>
      </c>
      <c r="ED119" s="30">
        <f t="shared" si="206"/>
        <v>0.1</v>
      </c>
      <c r="EE119" s="30">
        <f t="shared" si="206"/>
        <v>0.25</v>
      </c>
      <c r="EF119" s="30">
        <f t="shared" si="206"/>
        <v>0.1</v>
      </c>
      <c r="EG119" s="30">
        <f t="shared" si="206"/>
        <v>0.25</v>
      </c>
      <c r="EH119" s="30">
        <f t="shared" si="206"/>
        <v>0.2</v>
      </c>
      <c r="EI119" s="30">
        <f t="shared" si="206"/>
        <v>0</v>
      </c>
      <c r="EJ119" s="30">
        <f t="shared" si="206"/>
        <v>0</v>
      </c>
      <c r="EK119" s="30">
        <f t="shared" si="206"/>
        <v>0.25</v>
      </c>
      <c r="EL119" s="30">
        <f t="shared" si="206"/>
        <v>0.25</v>
      </c>
      <c r="EM119" s="30">
        <f t="shared" si="206"/>
        <v>0.25</v>
      </c>
      <c r="EN119" s="30">
        <f t="shared" si="206"/>
        <v>0.1</v>
      </c>
      <c r="EO119" s="30">
        <f t="shared" si="206"/>
        <v>0.2</v>
      </c>
      <c r="EP119" s="30">
        <f t="shared" si="206"/>
        <v>0.25</v>
      </c>
      <c r="EQ119" s="30">
        <f t="shared" si="206"/>
        <v>0.1</v>
      </c>
      <c r="ER119" s="30">
        <f t="shared" si="206"/>
        <v>0.25</v>
      </c>
      <c r="ES119" s="30">
        <f t="shared" si="206"/>
        <v>0.25</v>
      </c>
      <c r="ET119" s="30">
        <f t="shared" si="206"/>
        <v>0.25</v>
      </c>
      <c r="EU119" s="30">
        <f t="shared" si="206"/>
        <v>0.25</v>
      </c>
      <c r="EV119" s="30">
        <f t="shared" si="206"/>
        <v>0.25</v>
      </c>
      <c r="EW119" s="30">
        <f t="shared" si="206"/>
        <v>0.25</v>
      </c>
      <c r="EX119" s="30">
        <f t="shared" si="206"/>
        <v>0.25</v>
      </c>
      <c r="EY119" s="30">
        <f t="shared" si="206"/>
        <v>0</v>
      </c>
      <c r="EZ119" s="30">
        <f t="shared" si="206"/>
        <v>0.25</v>
      </c>
      <c r="FA119" s="30">
        <f t="shared" si="206"/>
        <v>0.15</v>
      </c>
      <c r="FB119" s="30">
        <f t="shared" si="206"/>
        <v>0.2</v>
      </c>
      <c r="FC119" s="30">
        <f t="shared" si="206"/>
        <v>2.5000000000000001E-2</v>
      </c>
      <c r="FD119" s="30">
        <f t="shared" si="206"/>
        <v>0.25</v>
      </c>
      <c r="FE119" s="30">
        <f t="shared" si="206"/>
        <v>0.25</v>
      </c>
      <c r="FF119" s="30">
        <f t="shared" si="206"/>
        <v>0.25</v>
      </c>
      <c r="FG119" s="30">
        <f t="shared" si="206"/>
        <v>0.25</v>
      </c>
      <c r="FH119" s="30">
        <f t="shared" si="206"/>
        <v>0.25</v>
      </c>
      <c r="FI119" s="30">
        <f t="shared" si="206"/>
        <v>0.2</v>
      </c>
      <c r="FJ119" s="30">
        <f t="shared" si="206"/>
        <v>2.5000000000000001E-2</v>
      </c>
      <c r="FK119" s="30">
        <f t="shared" si="206"/>
        <v>0.2</v>
      </c>
      <c r="FL119" s="30">
        <f t="shared" si="206"/>
        <v>0</v>
      </c>
      <c r="FM119" s="30">
        <f t="shared" si="206"/>
        <v>2.5000000000000001E-2</v>
      </c>
      <c r="FN119" s="30">
        <f t="shared" si="206"/>
        <v>0</v>
      </c>
      <c r="FO119" s="30">
        <f t="shared" si="206"/>
        <v>0.15</v>
      </c>
      <c r="FP119" s="30">
        <f t="shared" si="206"/>
        <v>2.5000000000000001E-2</v>
      </c>
      <c r="FQ119" s="30">
        <f t="shared" si="206"/>
        <v>0.2</v>
      </c>
      <c r="FR119" s="30">
        <f t="shared" si="206"/>
        <v>0.2</v>
      </c>
      <c r="FS119" s="30">
        <f t="shared" si="206"/>
        <v>0.25</v>
      </c>
      <c r="FT119" s="30">
        <f t="shared" si="206"/>
        <v>0.25</v>
      </c>
      <c r="FU119" s="30">
        <f t="shared" si="206"/>
        <v>0.1</v>
      </c>
      <c r="FV119" s="30">
        <f t="shared" si="206"/>
        <v>0.25</v>
      </c>
      <c r="FW119" s="30">
        <f t="shared" si="206"/>
        <v>0.25</v>
      </c>
      <c r="FX119" s="30">
        <f t="shared" si="206"/>
        <v>0.25</v>
      </c>
      <c r="FY119" s="14"/>
      <c r="FZ119" s="14"/>
      <c r="GA119" s="2"/>
      <c r="GB119" s="14"/>
      <c r="GC119" s="14"/>
      <c r="GD119" s="14"/>
      <c r="GE119" s="14"/>
      <c r="GF119" s="14"/>
      <c r="GG119" s="2"/>
      <c r="GH119" s="12"/>
      <c r="GI119" s="12"/>
      <c r="GJ119" s="12"/>
      <c r="GK119" s="12"/>
      <c r="GL119" s="12"/>
      <c r="GM119" s="12"/>
      <c r="GN119" s="17"/>
      <c r="GO119" s="17"/>
    </row>
    <row r="120" spans="1:197" x14ac:dyDescent="0.35">
      <c r="A120" s="3" t="s">
        <v>769</v>
      </c>
      <c r="B120" s="35" t="s">
        <v>770</v>
      </c>
      <c r="C120" s="92">
        <f>(C117*C76*C119)</f>
        <v>0</v>
      </c>
      <c r="D120" s="92">
        <f t="shared" ref="D120:BO120" si="207">(D117*D76*D119)</f>
        <v>0</v>
      </c>
      <c r="E120" s="92">
        <f t="shared" si="207"/>
        <v>0</v>
      </c>
      <c r="F120" s="92">
        <f t="shared" si="207"/>
        <v>0</v>
      </c>
      <c r="G120" s="92">
        <f t="shared" si="207"/>
        <v>2689807.0024000001</v>
      </c>
      <c r="H120" s="92">
        <f t="shared" si="207"/>
        <v>1957903.3340000005</v>
      </c>
      <c r="I120" s="92">
        <f t="shared" si="207"/>
        <v>0</v>
      </c>
      <c r="J120" s="92">
        <f t="shared" si="207"/>
        <v>1775799.1459000004</v>
      </c>
      <c r="K120" s="92">
        <f t="shared" si="207"/>
        <v>596044.7037500001</v>
      </c>
      <c r="L120" s="92">
        <f t="shared" si="207"/>
        <v>0</v>
      </c>
      <c r="M120" s="92">
        <f t="shared" si="207"/>
        <v>0</v>
      </c>
      <c r="N120" s="92">
        <f t="shared" si="207"/>
        <v>0</v>
      </c>
      <c r="O120" s="92">
        <f t="shared" si="207"/>
        <v>0</v>
      </c>
      <c r="P120" s="92">
        <f t="shared" si="207"/>
        <v>780197.45500000007</v>
      </c>
      <c r="Q120" s="92">
        <f t="shared" si="207"/>
        <v>0</v>
      </c>
      <c r="R120" s="92">
        <f t="shared" si="207"/>
        <v>0</v>
      </c>
      <c r="S120" s="92">
        <f t="shared" si="207"/>
        <v>2033830.9299000003</v>
      </c>
      <c r="T120" s="92">
        <f t="shared" si="207"/>
        <v>357408.89</v>
      </c>
      <c r="U120" s="92">
        <f t="shared" si="207"/>
        <v>130759.35</v>
      </c>
      <c r="V120" s="92">
        <f t="shared" si="207"/>
        <v>561611.40824999998</v>
      </c>
      <c r="W120" s="92">
        <f t="shared" si="207"/>
        <v>456350.13150000008</v>
      </c>
      <c r="X120" s="92">
        <f t="shared" si="207"/>
        <v>130759.35</v>
      </c>
      <c r="Y120" s="92">
        <f t="shared" si="207"/>
        <v>0</v>
      </c>
      <c r="Z120" s="92">
        <f t="shared" si="207"/>
        <v>494488.27525000006</v>
      </c>
      <c r="AA120" s="92">
        <f t="shared" si="207"/>
        <v>0</v>
      </c>
      <c r="AB120" s="92">
        <f t="shared" si="207"/>
        <v>0</v>
      </c>
      <c r="AC120" s="92">
        <f t="shared" si="207"/>
        <v>801990.68000000017</v>
      </c>
      <c r="AD120" s="92">
        <f t="shared" si="207"/>
        <v>1230532.6564000002</v>
      </c>
      <c r="AE120" s="92">
        <f t="shared" si="207"/>
        <v>203330.78925</v>
      </c>
      <c r="AF120" s="92">
        <f t="shared" si="207"/>
        <v>390098.72750000004</v>
      </c>
      <c r="AG120" s="92">
        <f t="shared" si="207"/>
        <v>1026025.0330000003</v>
      </c>
      <c r="AH120" s="92">
        <f t="shared" si="207"/>
        <v>2076022.6135000002</v>
      </c>
      <c r="AI120" s="92">
        <f t="shared" si="207"/>
        <v>902239.51500000013</v>
      </c>
      <c r="AJ120" s="92">
        <f t="shared" si="207"/>
        <v>370484.82500000001</v>
      </c>
      <c r="AK120" s="92">
        <f t="shared" si="207"/>
        <v>345640.54850000003</v>
      </c>
      <c r="AL120" s="92">
        <f t="shared" si="207"/>
        <v>618927.59000000008</v>
      </c>
      <c r="AM120" s="92">
        <f t="shared" si="207"/>
        <v>761673.21375000011</v>
      </c>
      <c r="AN120" s="92">
        <f t="shared" si="207"/>
        <v>659462.98850000009</v>
      </c>
      <c r="AO120" s="92">
        <f t="shared" si="207"/>
        <v>1785083.05975</v>
      </c>
      <c r="AP120" s="92">
        <f t="shared" si="207"/>
        <v>0</v>
      </c>
      <c r="AQ120" s="92">
        <f t="shared" si="207"/>
        <v>508871.80375000008</v>
      </c>
      <c r="AR120" s="92">
        <f t="shared" si="207"/>
        <v>0</v>
      </c>
      <c r="AS120" s="92">
        <f t="shared" si="207"/>
        <v>5635030.6018000012</v>
      </c>
      <c r="AT120" s="92">
        <f t="shared" si="207"/>
        <v>4237300.3232000014</v>
      </c>
      <c r="AU120" s="92">
        <f t="shared" si="207"/>
        <v>550060.99900000007</v>
      </c>
      <c r="AV120" s="92">
        <f t="shared" si="207"/>
        <v>665565.09149999998</v>
      </c>
      <c r="AW120" s="92">
        <f t="shared" si="207"/>
        <v>445453.51900000009</v>
      </c>
      <c r="AX120" s="92">
        <f t="shared" si="207"/>
        <v>138169.0465</v>
      </c>
      <c r="AY120" s="92">
        <f t="shared" si="207"/>
        <v>744456.56600000011</v>
      </c>
      <c r="AZ120" s="92">
        <f t="shared" si="207"/>
        <v>0</v>
      </c>
      <c r="BA120" s="92">
        <f t="shared" si="207"/>
        <v>0</v>
      </c>
      <c r="BB120" s="92">
        <f t="shared" si="207"/>
        <v>0</v>
      </c>
      <c r="BC120" s="92">
        <f t="shared" si="207"/>
        <v>0</v>
      </c>
      <c r="BD120" s="92">
        <f t="shared" si="207"/>
        <v>0</v>
      </c>
      <c r="BE120" s="92">
        <f t="shared" si="207"/>
        <v>0</v>
      </c>
      <c r="BF120" s="92">
        <f t="shared" si="207"/>
        <v>0</v>
      </c>
      <c r="BG120" s="92">
        <f t="shared" si="207"/>
        <v>1546621.5918000003</v>
      </c>
      <c r="BH120" s="92">
        <f t="shared" si="207"/>
        <v>955414.98400000017</v>
      </c>
      <c r="BI120" s="92">
        <f t="shared" si="207"/>
        <v>443361.36940000014</v>
      </c>
      <c r="BJ120" s="92">
        <f t="shared" si="207"/>
        <v>0</v>
      </c>
      <c r="BK120" s="92">
        <f t="shared" si="207"/>
        <v>0</v>
      </c>
      <c r="BL120" s="92">
        <f t="shared" si="207"/>
        <v>134900.06275000001</v>
      </c>
      <c r="BM120" s="92">
        <f t="shared" si="207"/>
        <v>915315.45000000007</v>
      </c>
      <c r="BN120" s="92">
        <f t="shared" si="207"/>
        <v>1330345.6269000003</v>
      </c>
      <c r="BO120" s="92">
        <f t="shared" si="207"/>
        <v>1639591.4896500001</v>
      </c>
      <c r="BP120" s="92">
        <f t="shared" ref="BP120:EA120" si="208">(BP117*BP76*BP119)</f>
        <v>341063.97125000006</v>
      </c>
      <c r="BQ120" s="92">
        <f t="shared" si="208"/>
        <v>5240050.1919000009</v>
      </c>
      <c r="BR120" s="92">
        <f t="shared" si="208"/>
        <v>3920949.8691000002</v>
      </c>
      <c r="BS120" s="92">
        <f t="shared" si="208"/>
        <v>482327.6557</v>
      </c>
      <c r="BT120" s="92">
        <f t="shared" si="208"/>
        <v>642289.92720000003</v>
      </c>
      <c r="BU120" s="92">
        <f t="shared" si="208"/>
        <v>920763.75625000009</v>
      </c>
      <c r="BV120" s="92">
        <f t="shared" si="208"/>
        <v>2676208.0300000003</v>
      </c>
      <c r="BW120" s="92">
        <f t="shared" si="208"/>
        <v>4325519.2980000004</v>
      </c>
      <c r="BX120" s="92">
        <f t="shared" si="208"/>
        <v>150591.18475000001</v>
      </c>
      <c r="BY120" s="92">
        <f t="shared" si="208"/>
        <v>385217.04510000005</v>
      </c>
      <c r="BZ120" s="92">
        <f t="shared" si="208"/>
        <v>440876.94175000006</v>
      </c>
      <c r="CA120" s="92">
        <f t="shared" si="208"/>
        <v>321014.20425000007</v>
      </c>
      <c r="CB120" s="92">
        <f t="shared" si="208"/>
        <v>0</v>
      </c>
      <c r="CC120" s="92">
        <f t="shared" si="208"/>
        <v>414071.27500000002</v>
      </c>
      <c r="CD120" s="92">
        <f t="shared" si="208"/>
        <v>455696.33475000004</v>
      </c>
      <c r="CE120" s="92">
        <f t="shared" si="208"/>
        <v>328859.76525000005</v>
      </c>
      <c r="CF120" s="92">
        <f t="shared" si="208"/>
        <v>235366.83000000002</v>
      </c>
      <c r="CG120" s="92">
        <f t="shared" si="208"/>
        <v>430416.19375000003</v>
      </c>
      <c r="CH120" s="92">
        <f t="shared" si="208"/>
        <v>171556.26720000003</v>
      </c>
      <c r="CI120" s="92">
        <f t="shared" si="208"/>
        <v>607943.80460000003</v>
      </c>
      <c r="CJ120" s="92">
        <f t="shared" si="208"/>
        <v>748640.86520000012</v>
      </c>
      <c r="CK120" s="92">
        <f t="shared" si="208"/>
        <v>2122485.7692000004</v>
      </c>
      <c r="CL120" s="92">
        <f t="shared" si="208"/>
        <v>1076410.9691999999</v>
      </c>
      <c r="CM120" s="92">
        <f t="shared" si="208"/>
        <v>1249536.3486000001</v>
      </c>
      <c r="CN120" s="92">
        <f t="shared" si="208"/>
        <v>0</v>
      </c>
      <c r="CO120" s="92">
        <f t="shared" si="208"/>
        <v>0</v>
      </c>
      <c r="CP120" s="92">
        <f t="shared" si="208"/>
        <v>407751.23975000007</v>
      </c>
      <c r="CQ120" s="92">
        <f t="shared" si="208"/>
        <v>655976.07250000013</v>
      </c>
      <c r="CR120" s="92">
        <f t="shared" si="208"/>
        <v>506910.41350000002</v>
      </c>
      <c r="CS120" s="92">
        <f t="shared" si="208"/>
        <v>497408.56740000006</v>
      </c>
      <c r="CT120" s="92">
        <f t="shared" si="208"/>
        <v>231008.18500000003</v>
      </c>
      <c r="CU120" s="92">
        <f t="shared" si="208"/>
        <v>161269.86500000002</v>
      </c>
      <c r="CV120" s="92">
        <f t="shared" si="208"/>
        <v>130759.35</v>
      </c>
      <c r="CW120" s="92">
        <f t="shared" si="208"/>
        <v>453299.08000000007</v>
      </c>
      <c r="CX120" s="92">
        <f t="shared" si="208"/>
        <v>1005757.3337500001</v>
      </c>
      <c r="CY120" s="92">
        <f t="shared" si="208"/>
        <v>130759.35</v>
      </c>
      <c r="CZ120" s="92">
        <f t="shared" si="208"/>
        <v>1541914.2552000002</v>
      </c>
      <c r="DA120" s="92">
        <f t="shared" si="208"/>
        <v>428454.80350000004</v>
      </c>
      <c r="DB120" s="92">
        <f t="shared" si="208"/>
        <v>556163.10200000007</v>
      </c>
      <c r="DC120" s="92">
        <f t="shared" si="208"/>
        <v>409712.63000000006</v>
      </c>
      <c r="DD120" s="92">
        <f t="shared" si="208"/>
        <v>276338.09300000005</v>
      </c>
      <c r="DE120" s="92">
        <f t="shared" si="208"/>
        <v>541343.70900000015</v>
      </c>
      <c r="DF120" s="92">
        <f t="shared" si="208"/>
        <v>0</v>
      </c>
      <c r="DG120" s="92">
        <f t="shared" si="208"/>
        <v>248442.76500000001</v>
      </c>
      <c r="DH120" s="92">
        <f t="shared" si="208"/>
        <v>1574778.4385000002</v>
      </c>
      <c r="DI120" s="92">
        <f t="shared" si="208"/>
        <v>2110804.6006000005</v>
      </c>
      <c r="DJ120" s="92">
        <f t="shared" si="208"/>
        <v>1129760.7840000002</v>
      </c>
      <c r="DK120" s="92">
        <f t="shared" si="208"/>
        <v>1122351.0875000001</v>
      </c>
      <c r="DL120" s="92">
        <f t="shared" si="208"/>
        <v>4974608.7114000013</v>
      </c>
      <c r="DM120" s="92">
        <f t="shared" si="208"/>
        <v>499064.85250000004</v>
      </c>
      <c r="DN120" s="92">
        <f t="shared" si="208"/>
        <v>1183807.9820000001</v>
      </c>
      <c r="DO120" s="92">
        <f t="shared" si="208"/>
        <v>2843579.9980000006</v>
      </c>
      <c r="DP120" s="92">
        <f t="shared" si="208"/>
        <v>340148.65580000007</v>
      </c>
      <c r="DQ120" s="92">
        <f t="shared" si="208"/>
        <v>1856782.7700000003</v>
      </c>
      <c r="DR120" s="92">
        <f t="shared" si="208"/>
        <v>1148851.6491000003</v>
      </c>
      <c r="DS120" s="92">
        <f t="shared" si="208"/>
        <v>517371.16150000005</v>
      </c>
      <c r="DT120" s="92">
        <f t="shared" si="208"/>
        <v>302838.65460000001</v>
      </c>
      <c r="DU120" s="92">
        <f t="shared" si="208"/>
        <v>785645.7612500001</v>
      </c>
      <c r="DV120" s="92">
        <f t="shared" si="208"/>
        <v>376586.92800000007</v>
      </c>
      <c r="DW120" s="92">
        <f t="shared" si="208"/>
        <v>263959.54120000004</v>
      </c>
      <c r="DX120" s="92">
        <f t="shared" si="208"/>
        <v>338012.91975</v>
      </c>
      <c r="DY120" s="92">
        <f t="shared" si="208"/>
        <v>646387.05350000015</v>
      </c>
      <c r="DZ120" s="92">
        <f t="shared" si="208"/>
        <v>1212400.6932000001</v>
      </c>
      <c r="EA120" s="92">
        <f t="shared" si="208"/>
        <v>1132811.8355</v>
      </c>
      <c r="EB120" s="92">
        <f t="shared" ref="EB120:FX120" si="209">(EB117*EB76*EB119)</f>
        <v>1133029.7677500001</v>
      </c>
      <c r="EC120" s="92">
        <f t="shared" si="209"/>
        <v>618491.72550000006</v>
      </c>
      <c r="ED120" s="92">
        <f t="shared" si="209"/>
        <v>1330781.4914000002</v>
      </c>
      <c r="EE120" s="92">
        <f t="shared" si="209"/>
        <v>411020.22350000002</v>
      </c>
      <c r="EF120" s="92">
        <f t="shared" si="209"/>
        <v>1184069.5007000002</v>
      </c>
      <c r="EG120" s="92">
        <f t="shared" si="209"/>
        <v>532626.41900000011</v>
      </c>
      <c r="EH120" s="92">
        <f t="shared" si="209"/>
        <v>426101.13520000014</v>
      </c>
      <c r="EI120" s="92">
        <f t="shared" si="209"/>
        <v>0</v>
      </c>
      <c r="EJ120" s="92">
        <f t="shared" si="209"/>
        <v>0</v>
      </c>
      <c r="EK120" s="92">
        <f t="shared" si="209"/>
        <v>1480195.8420000002</v>
      </c>
      <c r="EL120" s="92">
        <f t="shared" si="209"/>
        <v>1055881.7512500002</v>
      </c>
      <c r="EM120" s="92">
        <f t="shared" si="209"/>
        <v>809836.24100000015</v>
      </c>
      <c r="EN120" s="92">
        <f t="shared" si="209"/>
        <v>776361.8474000002</v>
      </c>
      <c r="EO120" s="92">
        <f t="shared" si="209"/>
        <v>520073.52140000009</v>
      </c>
      <c r="EP120" s="92">
        <f t="shared" si="209"/>
        <v>915315.45000000007</v>
      </c>
      <c r="EQ120" s="92">
        <f t="shared" si="209"/>
        <v>2283319.7697000005</v>
      </c>
      <c r="ER120" s="92">
        <f t="shared" si="209"/>
        <v>699562.52250000008</v>
      </c>
      <c r="ES120" s="92">
        <f t="shared" si="209"/>
        <v>399687.74650000007</v>
      </c>
      <c r="ET120" s="92">
        <f t="shared" si="209"/>
        <v>406443.64625000005</v>
      </c>
      <c r="EU120" s="92">
        <f t="shared" si="209"/>
        <v>1234150.3317500001</v>
      </c>
      <c r="EV120" s="92">
        <f t="shared" si="209"/>
        <v>160398.136</v>
      </c>
      <c r="EW120" s="92">
        <f t="shared" si="209"/>
        <v>1721446.8427500001</v>
      </c>
      <c r="EX120" s="92">
        <f t="shared" si="209"/>
        <v>366779.97675000009</v>
      </c>
      <c r="EY120" s="92">
        <f t="shared" si="209"/>
        <v>0</v>
      </c>
      <c r="EZ120" s="92">
        <f t="shared" si="209"/>
        <v>273069.10925000004</v>
      </c>
      <c r="FA120" s="92">
        <f t="shared" si="209"/>
        <v>4469354.5830000006</v>
      </c>
      <c r="FB120" s="92">
        <f t="shared" si="209"/>
        <v>502115.9040000001</v>
      </c>
      <c r="FC120" s="92">
        <f t="shared" si="209"/>
        <v>388900.10012500006</v>
      </c>
      <c r="FD120" s="92">
        <f t="shared" si="209"/>
        <v>889163.58000000007</v>
      </c>
      <c r="FE120" s="92">
        <f t="shared" si="209"/>
        <v>175435.46125000002</v>
      </c>
      <c r="FF120" s="92">
        <f t="shared" si="209"/>
        <v>438043.82250000007</v>
      </c>
      <c r="FG120" s="92">
        <f t="shared" si="209"/>
        <v>268710.46425000002</v>
      </c>
      <c r="FH120" s="92">
        <f t="shared" si="209"/>
        <v>156911.22000000003</v>
      </c>
      <c r="FI120" s="92">
        <f t="shared" si="209"/>
        <v>2949930.9360000007</v>
      </c>
      <c r="FJ120" s="92">
        <f t="shared" si="209"/>
        <v>446543.18025000003</v>
      </c>
      <c r="FK120" s="92">
        <f t="shared" si="209"/>
        <v>4520786.5940000005</v>
      </c>
      <c r="FL120" s="92">
        <f t="shared" si="209"/>
        <v>0</v>
      </c>
      <c r="FM120" s="92">
        <f t="shared" si="209"/>
        <v>858217.20050000015</v>
      </c>
      <c r="FN120" s="92">
        <f t="shared" si="209"/>
        <v>0</v>
      </c>
      <c r="FO120" s="92">
        <f t="shared" si="209"/>
        <v>1414816.1670000001</v>
      </c>
      <c r="FP120" s="92">
        <f t="shared" si="209"/>
        <v>493311.44110000005</v>
      </c>
      <c r="FQ120" s="92">
        <f t="shared" si="209"/>
        <v>1738227.6260000002</v>
      </c>
      <c r="FR120" s="92">
        <f t="shared" si="209"/>
        <v>291157.48600000003</v>
      </c>
      <c r="FS120" s="92">
        <f t="shared" si="209"/>
        <v>363510.99300000007</v>
      </c>
      <c r="FT120" s="92">
        <f t="shared" si="209"/>
        <v>130759.35</v>
      </c>
      <c r="FU120" s="92">
        <f t="shared" si="209"/>
        <v>693547.59240000008</v>
      </c>
      <c r="FV120" s="92">
        <f t="shared" si="209"/>
        <v>1743458.0000000002</v>
      </c>
      <c r="FW120" s="92">
        <f t="shared" si="209"/>
        <v>317745.22050000005</v>
      </c>
      <c r="FX120" s="92">
        <f t="shared" si="209"/>
        <v>130759.35</v>
      </c>
      <c r="FY120" s="14"/>
      <c r="FZ120" s="2">
        <f>SUM(C120:FX120)</f>
        <v>145378659.40127498</v>
      </c>
      <c r="GA120" s="68">
        <v>145378659.40127498</v>
      </c>
      <c r="GB120" s="2">
        <f>FZ120-GA120</f>
        <v>0</v>
      </c>
      <c r="GC120" s="14"/>
      <c r="GD120" s="14"/>
      <c r="GE120" s="14"/>
      <c r="GF120" s="14"/>
      <c r="GG120" s="2"/>
      <c r="GH120" s="12"/>
      <c r="GI120" s="12"/>
      <c r="GJ120" s="12"/>
      <c r="GK120" s="12"/>
      <c r="GL120" s="12"/>
      <c r="GM120" s="12"/>
      <c r="GN120" s="17"/>
      <c r="GO120" s="17"/>
    </row>
    <row r="121" spans="1:197" x14ac:dyDescent="0.35">
      <c r="A121" s="3"/>
      <c r="B121" s="3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4"/>
      <c r="FZ121" s="14"/>
      <c r="GA121" s="2"/>
      <c r="GB121" s="14"/>
      <c r="GC121" s="14"/>
      <c r="GD121" s="14"/>
      <c r="GE121" s="14"/>
      <c r="GF121" s="14"/>
      <c r="GG121" s="2"/>
      <c r="GH121" s="12"/>
      <c r="GI121" s="12"/>
      <c r="GJ121" s="12"/>
      <c r="GK121" s="12"/>
      <c r="GL121" s="12"/>
      <c r="GM121" s="12"/>
      <c r="GN121" s="17"/>
      <c r="GO121" s="17"/>
    </row>
    <row r="122" spans="1:197" x14ac:dyDescent="0.35">
      <c r="A122" s="3"/>
      <c r="B122" s="35" t="s">
        <v>772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4"/>
      <c r="FZ122" s="14"/>
      <c r="GA122" s="2"/>
      <c r="GB122" s="14"/>
      <c r="GC122" s="14"/>
      <c r="GD122" s="14"/>
      <c r="GE122" s="14"/>
      <c r="GF122" s="14"/>
      <c r="GG122" s="2"/>
      <c r="GH122" s="12"/>
      <c r="GI122" s="12"/>
      <c r="GJ122" s="12"/>
      <c r="GK122" s="12"/>
      <c r="GL122" s="12"/>
      <c r="GM122" s="12"/>
      <c r="GN122" s="17"/>
      <c r="GO122" s="17"/>
    </row>
    <row r="123" spans="1:197" x14ac:dyDescent="0.35">
      <c r="A123" s="3" t="s">
        <v>785</v>
      </c>
      <c r="B123" s="2" t="s">
        <v>758</v>
      </c>
      <c r="C123">
        <f>C66</f>
        <v>6449</v>
      </c>
      <c r="D123">
        <f t="shared" ref="D123:BO123" si="210">D66</f>
        <v>37645.4</v>
      </c>
      <c r="E123">
        <f t="shared" si="210"/>
        <v>5661.1</v>
      </c>
      <c r="F123">
        <f t="shared" si="210"/>
        <v>22324.3</v>
      </c>
      <c r="G123">
        <f t="shared" si="210"/>
        <v>1542.8</v>
      </c>
      <c r="H123">
        <f t="shared" si="210"/>
        <v>1123</v>
      </c>
      <c r="I123">
        <f t="shared" si="210"/>
        <v>7821</v>
      </c>
      <c r="J123">
        <f t="shared" si="210"/>
        <v>2037.1</v>
      </c>
      <c r="K123">
        <f t="shared" si="210"/>
        <v>273.5</v>
      </c>
      <c r="L123">
        <f t="shared" si="210"/>
        <v>2108.3000000000002</v>
      </c>
      <c r="M123">
        <f t="shared" si="210"/>
        <v>929.4</v>
      </c>
      <c r="N123">
        <f t="shared" si="210"/>
        <v>49600.7</v>
      </c>
      <c r="O123">
        <f t="shared" si="210"/>
        <v>12801.8</v>
      </c>
      <c r="P123">
        <f t="shared" si="210"/>
        <v>358</v>
      </c>
      <c r="Q123">
        <f t="shared" si="210"/>
        <v>37925.800000000003</v>
      </c>
      <c r="R123">
        <f t="shared" si="210"/>
        <v>520</v>
      </c>
      <c r="S123">
        <f t="shared" si="210"/>
        <v>1555.4</v>
      </c>
      <c r="T123">
        <f t="shared" si="210"/>
        <v>164</v>
      </c>
      <c r="U123">
        <f t="shared" si="210"/>
        <v>60</v>
      </c>
      <c r="V123">
        <f t="shared" si="210"/>
        <v>257.7</v>
      </c>
      <c r="W123">
        <f t="shared" si="210"/>
        <v>209.4</v>
      </c>
      <c r="X123">
        <f t="shared" si="210"/>
        <v>60</v>
      </c>
      <c r="Y123">
        <f t="shared" si="210"/>
        <v>430.5</v>
      </c>
      <c r="Z123">
        <f t="shared" si="210"/>
        <v>226.9</v>
      </c>
      <c r="AA123">
        <f t="shared" si="210"/>
        <v>30473.9</v>
      </c>
      <c r="AB123">
        <f t="shared" si="210"/>
        <v>26846.6</v>
      </c>
      <c r="AC123">
        <f t="shared" si="210"/>
        <v>920</v>
      </c>
      <c r="AD123">
        <f t="shared" si="210"/>
        <v>1411.6</v>
      </c>
      <c r="AE123">
        <f t="shared" si="210"/>
        <v>93.3</v>
      </c>
      <c r="AF123">
        <f t="shared" si="210"/>
        <v>179</v>
      </c>
      <c r="AG123">
        <f t="shared" si="210"/>
        <v>588.5</v>
      </c>
      <c r="AH123">
        <f t="shared" si="210"/>
        <v>952.6</v>
      </c>
      <c r="AI123">
        <f t="shared" si="210"/>
        <v>414</v>
      </c>
      <c r="AJ123">
        <f t="shared" si="210"/>
        <v>170</v>
      </c>
      <c r="AK123">
        <f t="shared" si="210"/>
        <v>158.6</v>
      </c>
      <c r="AL123">
        <f t="shared" si="210"/>
        <v>284</v>
      </c>
      <c r="AM123">
        <f t="shared" si="210"/>
        <v>349.5</v>
      </c>
      <c r="AN123">
        <f t="shared" si="210"/>
        <v>302.60000000000002</v>
      </c>
      <c r="AO123">
        <f t="shared" si="210"/>
        <v>4095.5</v>
      </c>
      <c r="AP123">
        <f t="shared" si="210"/>
        <v>81812</v>
      </c>
      <c r="AQ123">
        <f t="shared" si="210"/>
        <v>233.5</v>
      </c>
      <c r="AR123">
        <f t="shared" si="210"/>
        <v>60534.1</v>
      </c>
      <c r="AS123">
        <f t="shared" si="210"/>
        <v>6464.2</v>
      </c>
      <c r="AT123">
        <f t="shared" si="210"/>
        <v>2430.4</v>
      </c>
      <c r="AU123">
        <f t="shared" si="210"/>
        <v>315.5</v>
      </c>
      <c r="AV123">
        <f t="shared" si="210"/>
        <v>305.39999999999998</v>
      </c>
      <c r="AW123">
        <f t="shared" si="210"/>
        <v>255.5</v>
      </c>
      <c r="AX123">
        <f t="shared" si="210"/>
        <v>63.4</v>
      </c>
      <c r="AY123">
        <f t="shared" si="210"/>
        <v>427</v>
      </c>
      <c r="AZ123">
        <f t="shared" si="210"/>
        <v>11995.8</v>
      </c>
      <c r="BA123">
        <f t="shared" si="210"/>
        <v>8871.5</v>
      </c>
      <c r="BB123">
        <f t="shared" si="210"/>
        <v>7288</v>
      </c>
      <c r="BC123">
        <f t="shared" si="210"/>
        <v>24924.1</v>
      </c>
      <c r="BD123">
        <f t="shared" si="210"/>
        <v>3648</v>
      </c>
      <c r="BE123">
        <f t="shared" si="210"/>
        <v>1217.9000000000001</v>
      </c>
      <c r="BF123">
        <f t="shared" si="210"/>
        <v>24581.200000000001</v>
      </c>
      <c r="BG123">
        <f t="shared" si="210"/>
        <v>887.1</v>
      </c>
      <c r="BH123">
        <f t="shared" si="210"/>
        <v>548</v>
      </c>
      <c r="BI123">
        <f t="shared" si="210"/>
        <v>254.3</v>
      </c>
      <c r="BJ123">
        <f t="shared" si="210"/>
        <v>6279.3</v>
      </c>
      <c r="BK123">
        <f t="shared" si="210"/>
        <v>20889.400000000001</v>
      </c>
      <c r="BL123">
        <f t="shared" si="210"/>
        <v>61.9</v>
      </c>
      <c r="BM123">
        <f t="shared" si="210"/>
        <v>420</v>
      </c>
      <c r="BN123">
        <f t="shared" si="210"/>
        <v>3052.2</v>
      </c>
      <c r="BO123">
        <f t="shared" si="210"/>
        <v>1253.9000000000001</v>
      </c>
      <c r="BP123">
        <f t="shared" ref="BP123:EA123" si="211">BP66</f>
        <v>156.5</v>
      </c>
      <c r="BQ123">
        <f t="shared" si="211"/>
        <v>6011.1</v>
      </c>
      <c r="BR123">
        <f t="shared" si="211"/>
        <v>4497.8999999999996</v>
      </c>
      <c r="BS123">
        <f t="shared" si="211"/>
        <v>1106.5999999999999</v>
      </c>
      <c r="BT123">
        <f t="shared" si="211"/>
        <v>368.4</v>
      </c>
      <c r="BU123">
        <f t="shared" si="211"/>
        <v>422.5</v>
      </c>
      <c r="BV123">
        <f t="shared" si="211"/>
        <v>1228</v>
      </c>
      <c r="BW123">
        <f t="shared" si="211"/>
        <v>1984.8</v>
      </c>
      <c r="BX123">
        <f t="shared" si="211"/>
        <v>69.099999999999994</v>
      </c>
      <c r="BY123">
        <f t="shared" si="211"/>
        <v>441.9</v>
      </c>
      <c r="BZ123">
        <f t="shared" si="211"/>
        <v>202.3</v>
      </c>
      <c r="CA123">
        <f t="shared" si="211"/>
        <v>147.30000000000001</v>
      </c>
      <c r="CB123">
        <f t="shared" si="211"/>
        <v>71655</v>
      </c>
      <c r="CC123">
        <f t="shared" si="211"/>
        <v>190</v>
      </c>
      <c r="CD123">
        <f t="shared" si="211"/>
        <v>209.1</v>
      </c>
      <c r="CE123">
        <f t="shared" si="211"/>
        <v>150.9</v>
      </c>
      <c r="CF123">
        <f t="shared" si="211"/>
        <v>108</v>
      </c>
      <c r="CG123">
        <f t="shared" si="211"/>
        <v>197.5</v>
      </c>
      <c r="CH123">
        <f t="shared" si="211"/>
        <v>98.4</v>
      </c>
      <c r="CI123">
        <f t="shared" si="211"/>
        <v>697.4</v>
      </c>
      <c r="CJ123">
        <f t="shared" si="211"/>
        <v>858.8</v>
      </c>
      <c r="CK123">
        <f t="shared" si="211"/>
        <v>4869.6000000000004</v>
      </c>
      <c r="CL123">
        <f t="shared" si="211"/>
        <v>1234.8</v>
      </c>
      <c r="CM123">
        <f t="shared" si="211"/>
        <v>716.7</v>
      </c>
      <c r="CN123">
        <f t="shared" si="211"/>
        <v>31810.6</v>
      </c>
      <c r="CO123">
        <f t="shared" si="211"/>
        <v>14285.1</v>
      </c>
      <c r="CP123">
        <f t="shared" si="211"/>
        <v>935.5</v>
      </c>
      <c r="CQ123">
        <f t="shared" si="211"/>
        <v>752.5</v>
      </c>
      <c r="CR123">
        <f t="shared" si="211"/>
        <v>232.6</v>
      </c>
      <c r="CS123">
        <f t="shared" si="211"/>
        <v>285.3</v>
      </c>
      <c r="CT123">
        <f t="shared" si="211"/>
        <v>106</v>
      </c>
      <c r="CU123">
        <f t="shared" si="211"/>
        <v>74</v>
      </c>
      <c r="CV123">
        <f t="shared" si="211"/>
        <v>60</v>
      </c>
      <c r="CW123">
        <f t="shared" si="211"/>
        <v>208</v>
      </c>
      <c r="CX123">
        <f t="shared" si="211"/>
        <v>461.5</v>
      </c>
      <c r="CY123">
        <f t="shared" si="211"/>
        <v>60</v>
      </c>
      <c r="CZ123">
        <f t="shared" si="211"/>
        <v>1768.8</v>
      </c>
      <c r="DA123">
        <f t="shared" si="211"/>
        <v>196.6</v>
      </c>
      <c r="DB123">
        <f t="shared" si="211"/>
        <v>319</v>
      </c>
      <c r="DC123">
        <f t="shared" si="211"/>
        <v>188</v>
      </c>
      <c r="DD123">
        <f t="shared" si="211"/>
        <v>158.5</v>
      </c>
      <c r="DE123">
        <f t="shared" si="211"/>
        <v>310.5</v>
      </c>
      <c r="DF123">
        <f t="shared" si="211"/>
        <v>20284.599999999999</v>
      </c>
      <c r="DG123">
        <f t="shared" si="211"/>
        <v>114</v>
      </c>
      <c r="DH123">
        <f t="shared" si="211"/>
        <v>1806.5</v>
      </c>
      <c r="DI123">
        <f t="shared" si="211"/>
        <v>2421.4</v>
      </c>
      <c r="DJ123">
        <f t="shared" si="211"/>
        <v>648</v>
      </c>
      <c r="DK123">
        <f t="shared" si="211"/>
        <v>515</v>
      </c>
      <c r="DL123">
        <f t="shared" si="211"/>
        <v>5706.6</v>
      </c>
      <c r="DM123">
        <f t="shared" si="211"/>
        <v>229</v>
      </c>
      <c r="DN123">
        <f t="shared" si="211"/>
        <v>1358</v>
      </c>
      <c r="DO123">
        <f t="shared" si="211"/>
        <v>3262</v>
      </c>
      <c r="DP123">
        <f t="shared" si="211"/>
        <v>195.1</v>
      </c>
      <c r="DQ123">
        <f t="shared" si="211"/>
        <v>852</v>
      </c>
      <c r="DR123">
        <f t="shared" si="211"/>
        <v>1317.9</v>
      </c>
      <c r="DS123">
        <f t="shared" si="211"/>
        <v>593.5</v>
      </c>
      <c r="DT123">
        <f t="shared" si="211"/>
        <v>173.7</v>
      </c>
      <c r="DU123">
        <f t="shared" si="211"/>
        <v>360.5</v>
      </c>
      <c r="DV123">
        <f t="shared" si="211"/>
        <v>216</v>
      </c>
      <c r="DW123">
        <f t="shared" si="211"/>
        <v>302.8</v>
      </c>
      <c r="DX123">
        <f t="shared" si="211"/>
        <v>155.1</v>
      </c>
      <c r="DY123">
        <f t="shared" si="211"/>
        <v>296.60000000000002</v>
      </c>
      <c r="DZ123">
        <f t="shared" si="211"/>
        <v>695.4</v>
      </c>
      <c r="EA123">
        <f t="shared" si="211"/>
        <v>519.79999999999995</v>
      </c>
      <c r="EB123">
        <f t="shared" ref="EB123:FX123" si="212">EB66</f>
        <v>519.9</v>
      </c>
      <c r="EC123">
        <f t="shared" si="212"/>
        <v>283.8</v>
      </c>
      <c r="ED123">
        <f t="shared" si="212"/>
        <v>1526.6</v>
      </c>
      <c r="EE123">
        <f t="shared" si="212"/>
        <v>188.6</v>
      </c>
      <c r="EF123">
        <f t="shared" si="212"/>
        <v>1358.3</v>
      </c>
      <c r="EG123">
        <f t="shared" si="212"/>
        <v>244.4</v>
      </c>
      <c r="EH123">
        <f t="shared" si="212"/>
        <v>244.4</v>
      </c>
      <c r="EI123">
        <f t="shared" si="212"/>
        <v>13808.8</v>
      </c>
      <c r="EJ123">
        <f t="shared" si="212"/>
        <v>10034.200000000001</v>
      </c>
      <c r="EK123">
        <f t="shared" si="212"/>
        <v>679.2</v>
      </c>
      <c r="EL123">
        <f t="shared" si="212"/>
        <v>484.5</v>
      </c>
      <c r="EM123">
        <f t="shared" si="212"/>
        <v>371.6</v>
      </c>
      <c r="EN123">
        <f t="shared" si="212"/>
        <v>890.6</v>
      </c>
      <c r="EO123">
        <f t="shared" si="212"/>
        <v>298.3</v>
      </c>
      <c r="EP123">
        <f t="shared" si="212"/>
        <v>420</v>
      </c>
      <c r="EQ123">
        <f t="shared" si="212"/>
        <v>2619.3000000000002</v>
      </c>
      <c r="ER123">
        <f t="shared" si="212"/>
        <v>321</v>
      </c>
      <c r="ES123">
        <f t="shared" si="212"/>
        <v>183.4</v>
      </c>
      <c r="ET123">
        <f t="shared" si="212"/>
        <v>186.5</v>
      </c>
      <c r="EU123">
        <f t="shared" si="212"/>
        <v>566.29999999999995</v>
      </c>
      <c r="EV123">
        <f t="shared" si="212"/>
        <v>73.599999999999994</v>
      </c>
      <c r="EW123">
        <f t="shared" si="212"/>
        <v>789.9</v>
      </c>
      <c r="EX123">
        <f t="shared" si="212"/>
        <v>168.3</v>
      </c>
      <c r="EY123">
        <f t="shared" si="212"/>
        <v>210.3</v>
      </c>
      <c r="EZ123">
        <f t="shared" si="212"/>
        <v>125.3</v>
      </c>
      <c r="FA123">
        <f t="shared" si="212"/>
        <v>3418</v>
      </c>
      <c r="FB123">
        <f t="shared" si="212"/>
        <v>288</v>
      </c>
      <c r="FC123">
        <f t="shared" si="212"/>
        <v>1784.5</v>
      </c>
      <c r="FD123">
        <f t="shared" si="212"/>
        <v>408</v>
      </c>
      <c r="FE123">
        <f t="shared" si="212"/>
        <v>80.5</v>
      </c>
      <c r="FF123">
        <f t="shared" si="212"/>
        <v>201</v>
      </c>
      <c r="FG123">
        <f t="shared" si="212"/>
        <v>123.3</v>
      </c>
      <c r="FH123">
        <f t="shared" si="212"/>
        <v>72</v>
      </c>
      <c r="FI123">
        <f t="shared" si="212"/>
        <v>1692</v>
      </c>
      <c r="FJ123">
        <f t="shared" si="212"/>
        <v>2049</v>
      </c>
      <c r="FK123">
        <f t="shared" si="212"/>
        <v>2593</v>
      </c>
      <c r="FL123">
        <f t="shared" si="212"/>
        <v>8371</v>
      </c>
      <c r="FM123">
        <f t="shared" si="212"/>
        <v>3938</v>
      </c>
      <c r="FN123">
        <f t="shared" si="212"/>
        <v>21984.400000000001</v>
      </c>
      <c r="FO123">
        <f t="shared" si="212"/>
        <v>1082</v>
      </c>
      <c r="FP123">
        <f t="shared" si="212"/>
        <v>2263.6</v>
      </c>
      <c r="FQ123">
        <f t="shared" si="212"/>
        <v>997</v>
      </c>
      <c r="FR123">
        <f t="shared" si="212"/>
        <v>167</v>
      </c>
      <c r="FS123">
        <f t="shared" si="212"/>
        <v>166.8</v>
      </c>
      <c r="FT123">
        <f t="shared" si="212"/>
        <v>60</v>
      </c>
      <c r="FU123">
        <f t="shared" si="212"/>
        <v>795.6</v>
      </c>
      <c r="FV123">
        <f t="shared" si="212"/>
        <v>800</v>
      </c>
      <c r="FW123">
        <f t="shared" si="212"/>
        <v>145.80000000000001</v>
      </c>
      <c r="FX123">
        <f t="shared" si="212"/>
        <v>60</v>
      </c>
      <c r="FY123" s="14"/>
      <c r="FZ123" s="14"/>
      <c r="GA123" s="2"/>
      <c r="GB123" s="14"/>
      <c r="GC123" s="14"/>
      <c r="GD123" s="14"/>
      <c r="GE123" s="14"/>
      <c r="GF123" s="14"/>
      <c r="GG123" s="2"/>
      <c r="GH123" s="12"/>
      <c r="GI123" s="12"/>
      <c r="GJ123" s="12"/>
      <c r="GK123" s="12"/>
      <c r="GL123" s="12"/>
      <c r="GM123" s="12"/>
      <c r="GN123" s="17"/>
      <c r="GO123" s="17"/>
    </row>
    <row r="124" spans="1:197" x14ac:dyDescent="0.35">
      <c r="A124" s="3" t="s">
        <v>786</v>
      </c>
      <c r="B124" s="2" t="s">
        <v>773</v>
      </c>
      <c r="C124" s="27">
        <f t="shared" ref="C124:AH124" si="213">ROUND(IF(C71&lt;276,((276-C71)*0.00376159)+1.5457,IF(C71&lt;459,((459-C71)*0.00167869)+1.2385,IF(C71&lt;1027,((1027-C71)*0.00020599)+1.1215,IF(C71&lt;2293,((2293-C71)*0.00005387)+1.0533,IF(C71&lt;3500,((3500-C71)*0.00001367)+1.0368,IF(C71&lt;5000,((5000-C71)*0.00000473)+1.0297,IF(C71&gt;=5000,1.0297))))))),4)</f>
        <v>1.0297000000000001</v>
      </c>
      <c r="D124" s="27">
        <f t="shared" si="213"/>
        <v>1.0297000000000001</v>
      </c>
      <c r="E124" s="27">
        <f t="shared" si="213"/>
        <v>1.0297000000000001</v>
      </c>
      <c r="F124" s="27">
        <f t="shared" si="213"/>
        <v>1.0297000000000001</v>
      </c>
      <c r="G124" s="27">
        <f t="shared" si="213"/>
        <v>1.0935999999999999</v>
      </c>
      <c r="H124" s="27">
        <f t="shared" si="213"/>
        <v>1.1162000000000001</v>
      </c>
      <c r="I124" s="27">
        <f t="shared" si="213"/>
        <v>1.0297000000000001</v>
      </c>
      <c r="J124" s="27">
        <f t="shared" si="213"/>
        <v>1.0670999999999999</v>
      </c>
      <c r="K124" s="27">
        <f t="shared" si="213"/>
        <v>1.5550999999999999</v>
      </c>
      <c r="L124" s="27">
        <f t="shared" si="213"/>
        <v>1.0620000000000001</v>
      </c>
      <c r="M124" s="27">
        <f t="shared" si="213"/>
        <v>1.1404000000000001</v>
      </c>
      <c r="N124" s="27">
        <f t="shared" si="213"/>
        <v>1.0297000000000001</v>
      </c>
      <c r="O124" s="27">
        <f t="shared" si="213"/>
        <v>1.0297000000000001</v>
      </c>
      <c r="P124" s="27">
        <f t="shared" si="213"/>
        <v>1.4079999999999999</v>
      </c>
      <c r="Q124" s="27">
        <f t="shared" si="213"/>
        <v>1.0297000000000001</v>
      </c>
      <c r="R124" s="27">
        <f t="shared" si="213"/>
        <v>1.0297000000000001</v>
      </c>
      <c r="S124" s="27">
        <f t="shared" si="213"/>
        <v>1.0927</v>
      </c>
      <c r="T124" s="27">
        <f t="shared" si="213"/>
        <v>1.9670000000000001</v>
      </c>
      <c r="U124" s="27">
        <f t="shared" si="213"/>
        <v>2.3582000000000001</v>
      </c>
      <c r="V124" s="27">
        <f t="shared" si="213"/>
        <v>1.6145</v>
      </c>
      <c r="W124" s="27">
        <f t="shared" si="213"/>
        <v>1.7925</v>
      </c>
      <c r="X124" s="27">
        <f t="shared" si="213"/>
        <v>2.3582000000000001</v>
      </c>
      <c r="Y124" s="27">
        <f t="shared" si="213"/>
        <v>1.1389</v>
      </c>
      <c r="Z124" s="27">
        <f t="shared" si="213"/>
        <v>1.7265999999999999</v>
      </c>
      <c r="AA124" s="27">
        <f t="shared" si="213"/>
        <v>1.0297000000000001</v>
      </c>
      <c r="AB124" s="27">
        <f t="shared" si="213"/>
        <v>1.0297000000000001</v>
      </c>
      <c r="AC124" s="27">
        <f t="shared" si="213"/>
        <v>1.1435</v>
      </c>
      <c r="AD124" s="27">
        <f t="shared" si="213"/>
        <v>1.1007</v>
      </c>
      <c r="AE124" s="27">
        <f t="shared" si="213"/>
        <v>2.2328999999999999</v>
      </c>
      <c r="AF124" s="27">
        <f t="shared" si="213"/>
        <v>1.9106000000000001</v>
      </c>
      <c r="AG124" s="27">
        <f t="shared" si="213"/>
        <v>1.2113</v>
      </c>
      <c r="AH124" s="27">
        <f t="shared" si="213"/>
        <v>1.1368</v>
      </c>
      <c r="AI124" s="27">
        <f t="shared" ref="AI124:BN124" si="214">ROUND(IF(AI71&lt;276,((276-AI71)*0.00376159)+1.5457,IF(AI71&lt;459,((459-AI71)*0.00167869)+1.2385,IF(AI71&lt;1027,((1027-AI71)*0.00020599)+1.1215,IF(AI71&lt;2293,((2293-AI71)*0.00005387)+1.0533,IF(AI71&lt;3500,((3500-AI71)*0.00001367)+1.0368,IF(AI71&lt;5000,((5000-AI71)*0.00000473)+1.0297,IF(AI71&gt;=5000,1.0297))))))),4)</f>
        <v>1.3140000000000001</v>
      </c>
      <c r="AJ124" s="27">
        <f t="shared" si="214"/>
        <v>1.9443999999999999</v>
      </c>
      <c r="AK124" s="27">
        <f t="shared" si="214"/>
        <v>1.9873000000000001</v>
      </c>
      <c r="AL124" s="27">
        <f t="shared" si="214"/>
        <v>1.5323</v>
      </c>
      <c r="AM124" s="27">
        <f t="shared" si="214"/>
        <v>1.4222999999999999</v>
      </c>
      <c r="AN124" s="27">
        <f t="shared" si="214"/>
        <v>1.5009999999999999</v>
      </c>
      <c r="AO124" s="27">
        <f t="shared" si="214"/>
        <v>1.0335000000000001</v>
      </c>
      <c r="AP124" s="27">
        <f t="shared" si="214"/>
        <v>1.0297000000000001</v>
      </c>
      <c r="AQ124" s="27">
        <f t="shared" si="214"/>
        <v>1.7018</v>
      </c>
      <c r="AR124" s="27">
        <f t="shared" si="214"/>
        <v>1.0297000000000001</v>
      </c>
      <c r="AS124" s="27">
        <f t="shared" si="214"/>
        <v>1.0297000000000001</v>
      </c>
      <c r="AT124" s="27">
        <f t="shared" si="214"/>
        <v>1.0445</v>
      </c>
      <c r="AU124" s="27">
        <f t="shared" si="214"/>
        <v>1.4794</v>
      </c>
      <c r="AV124" s="27">
        <f t="shared" si="214"/>
        <v>1.4963</v>
      </c>
      <c r="AW124" s="27">
        <f t="shared" si="214"/>
        <v>1.6191</v>
      </c>
      <c r="AX124" s="27">
        <f t="shared" si="214"/>
        <v>2.3454000000000002</v>
      </c>
      <c r="AY124" s="27">
        <f t="shared" si="214"/>
        <v>1.2855000000000001</v>
      </c>
      <c r="AZ124" s="27">
        <f t="shared" si="214"/>
        <v>1.0297000000000001</v>
      </c>
      <c r="BA124" s="27">
        <f t="shared" si="214"/>
        <v>1.0297000000000001</v>
      </c>
      <c r="BB124" s="27">
        <f t="shared" si="214"/>
        <v>1.0297000000000001</v>
      </c>
      <c r="BC124" s="27">
        <f t="shared" si="214"/>
        <v>1.0297000000000001</v>
      </c>
      <c r="BD124" s="27">
        <f t="shared" si="214"/>
        <v>1.0361</v>
      </c>
      <c r="BE124" s="27">
        <f t="shared" si="214"/>
        <v>1.1112</v>
      </c>
      <c r="BF124" s="27">
        <f t="shared" si="214"/>
        <v>1.0297000000000001</v>
      </c>
      <c r="BG124" s="27">
        <f t="shared" si="214"/>
        <v>1.1503000000000001</v>
      </c>
      <c r="BH124" s="27">
        <f t="shared" si="214"/>
        <v>1.2118</v>
      </c>
      <c r="BI124" s="27">
        <f t="shared" si="214"/>
        <v>1.6273</v>
      </c>
      <c r="BJ124" s="27">
        <f t="shared" si="214"/>
        <v>1.0297000000000001</v>
      </c>
      <c r="BK124" s="27">
        <f t="shared" si="214"/>
        <v>1.0297000000000001</v>
      </c>
      <c r="BL124" s="27">
        <f t="shared" si="214"/>
        <v>2.3266</v>
      </c>
      <c r="BM124" s="27">
        <f t="shared" si="214"/>
        <v>1.2972999999999999</v>
      </c>
      <c r="BN124" s="27">
        <f t="shared" si="214"/>
        <v>1.0422</v>
      </c>
      <c r="BO124" s="27">
        <f t="shared" ref="BO124:CT124" si="215">ROUND(IF(BO71&lt;276,((276-BO71)*0.00376159)+1.5457,IF(BO71&lt;459,((459-BO71)*0.00167869)+1.2385,IF(BO71&lt;1027,((1027-BO71)*0.00020599)+1.1215,IF(BO71&lt;2293,((2293-BO71)*0.00005387)+1.0533,IF(BO71&lt;3500,((3500-BO71)*0.00001367)+1.0368,IF(BO71&lt;5000,((5000-BO71)*0.00000473)+1.0297,IF(BO71&gt;=5000,1.0297))))))),4)</f>
        <v>1.1091</v>
      </c>
      <c r="BP124" s="27">
        <f t="shared" si="215"/>
        <v>1.9952000000000001</v>
      </c>
      <c r="BQ124" s="27">
        <f t="shared" si="215"/>
        <v>1.0297000000000001</v>
      </c>
      <c r="BR124" s="27">
        <f t="shared" si="215"/>
        <v>1.0321</v>
      </c>
      <c r="BS124" s="27">
        <f t="shared" si="215"/>
        <v>1.1172</v>
      </c>
      <c r="BT124" s="27">
        <f t="shared" si="215"/>
        <v>1.3889</v>
      </c>
      <c r="BU124" s="27">
        <f t="shared" si="215"/>
        <v>1.2964</v>
      </c>
      <c r="BV124" s="27">
        <f t="shared" si="215"/>
        <v>1.1107</v>
      </c>
      <c r="BW124" s="27">
        <f t="shared" si="215"/>
        <v>1.0699000000000001</v>
      </c>
      <c r="BX124" s="27">
        <f t="shared" si="215"/>
        <v>2.3239999999999998</v>
      </c>
      <c r="BY124" s="27">
        <f t="shared" si="215"/>
        <v>1.2672000000000001</v>
      </c>
      <c r="BZ124" s="27">
        <f t="shared" si="215"/>
        <v>1.8229</v>
      </c>
      <c r="CA124" s="27">
        <f t="shared" si="215"/>
        <v>2.0297999999999998</v>
      </c>
      <c r="CB124" s="27">
        <f t="shared" si="215"/>
        <v>1.0297000000000001</v>
      </c>
      <c r="CC124" s="27">
        <f t="shared" si="215"/>
        <v>1.8692</v>
      </c>
      <c r="CD124" s="27">
        <f t="shared" si="215"/>
        <v>1.7974000000000001</v>
      </c>
      <c r="CE124" s="27">
        <f t="shared" si="215"/>
        <v>2.0163000000000002</v>
      </c>
      <c r="CF124" s="27">
        <f t="shared" si="215"/>
        <v>2.1776</v>
      </c>
      <c r="CG124" s="27">
        <f t="shared" si="215"/>
        <v>1.841</v>
      </c>
      <c r="CH124" s="27">
        <f t="shared" si="215"/>
        <v>2.2138</v>
      </c>
      <c r="CI124" s="27">
        <f t="shared" si="215"/>
        <v>1.1894</v>
      </c>
      <c r="CJ124" s="27">
        <f t="shared" si="215"/>
        <v>1.1556999999999999</v>
      </c>
      <c r="CK124" s="27">
        <f t="shared" si="215"/>
        <v>1.0297000000000001</v>
      </c>
      <c r="CL124" s="27">
        <f t="shared" si="215"/>
        <v>1.1096999999999999</v>
      </c>
      <c r="CM124" s="27">
        <f t="shared" si="215"/>
        <v>1.18</v>
      </c>
      <c r="CN124" s="27">
        <f t="shared" si="215"/>
        <v>1.0297000000000001</v>
      </c>
      <c r="CO124" s="27">
        <f t="shared" si="215"/>
        <v>1.0297000000000001</v>
      </c>
      <c r="CP124" s="27">
        <f t="shared" si="215"/>
        <v>1.1389</v>
      </c>
      <c r="CQ124" s="27">
        <f t="shared" si="215"/>
        <v>1.1776</v>
      </c>
      <c r="CR124" s="27">
        <f t="shared" si="215"/>
        <v>1.7090000000000001</v>
      </c>
      <c r="CS124" s="27">
        <f t="shared" si="215"/>
        <v>1.5301</v>
      </c>
      <c r="CT124" s="27">
        <f t="shared" si="215"/>
        <v>2.1852</v>
      </c>
      <c r="CU124" s="27">
        <f t="shared" ref="CU124:DZ124" si="216">ROUND(IF(CU71&lt;276,((276-CU71)*0.00376159)+1.5457,IF(CU71&lt;459,((459-CU71)*0.00167869)+1.2385,IF(CU71&lt;1027,((1027-CU71)*0.00020599)+1.1215,IF(CU71&lt;2293,((2293-CU71)*0.00005387)+1.0533,IF(CU71&lt;3500,((3500-CU71)*0.00001367)+1.0368,IF(CU71&lt;5000,((5000-CU71)*0.00000473)+1.0297,IF(CU71&gt;=5000,1.0297))))))),4)</f>
        <v>1.3274999999999999</v>
      </c>
      <c r="CV124" s="27">
        <f t="shared" si="216"/>
        <v>2.3582000000000001</v>
      </c>
      <c r="CW124" s="27">
        <f t="shared" si="216"/>
        <v>1.8015000000000001</v>
      </c>
      <c r="CX124" s="27">
        <f t="shared" si="216"/>
        <v>1.238</v>
      </c>
      <c r="CY124" s="27">
        <f t="shared" si="216"/>
        <v>2.3582000000000001</v>
      </c>
      <c r="CZ124" s="27">
        <f t="shared" si="216"/>
        <v>1.0814999999999999</v>
      </c>
      <c r="DA124" s="27">
        <f t="shared" si="216"/>
        <v>1.8406</v>
      </c>
      <c r="DB124" s="27">
        <f t="shared" si="216"/>
        <v>1.4735</v>
      </c>
      <c r="DC124" s="27">
        <f t="shared" si="216"/>
        <v>1.8767</v>
      </c>
      <c r="DD124" s="27">
        <f t="shared" si="216"/>
        <v>1.9877</v>
      </c>
      <c r="DE124" s="27">
        <f t="shared" si="216"/>
        <v>1.4878</v>
      </c>
      <c r="DF124" s="27">
        <f t="shared" si="216"/>
        <v>1.0297000000000001</v>
      </c>
      <c r="DG124" s="27">
        <f t="shared" si="216"/>
        <v>2.1551</v>
      </c>
      <c r="DH124" s="27">
        <f t="shared" si="216"/>
        <v>1.0794999999999999</v>
      </c>
      <c r="DI124" s="27">
        <f t="shared" si="216"/>
        <v>1.0513999999999999</v>
      </c>
      <c r="DJ124" s="27">
        <f t="shared" si="216"/>
        <v>1.1994</v>
      </c>
      <c r="DK124" s="27">
        <f t="shared" si="216"/>
        <v>1.2270000000000001</v>
      </c>
      <c r="DL124" s="27">
        <f t="shared" si="216"/>
        <v>1.0297000000000001</v>
      </c>
      <c r="DM124" s="27">
        <f t="shared" si="216"/>
        <v>1.7224999999999999</v>
      </c>
      <c r="DN124" s="27">
        <f t="shared" si="216"/>
        <v>1.1035999999999999</v>
      </c>
      <c r="DO124" s="27">
        <f t="shared" si="216"/>
        <v>1.04</v>
      </c>
      <c r="DP124" s="27">
        <f t="shared" si="216"/>
        <v>1.85</v>
      </c>
      <c r="DQ124" s="27">
        <f t="shared" si="216"/>
        <v>1.1575</v>
      </c>
      <c r="DR124" s="27">
        <f t="shared" si="216"/>
        <v>1.1057999999999999</v>
      </c>
      <c r="DS124" s="27">
        <f t="shared" si="216"/>
        <v>1.2108000000000001</v>
      </c>
      <c r="DT124" s="27">
        <f t="shared" si="216"/>
        <v>1.9305000000000001</v>
      </c>
      <c r="DU124" s="27">
        <f t="shared" si="216"/>
        <v>1.4038999999999999</v>
      </c>
      <c r="DV124" s="27">
        <f t="shared" si="216"/>
        <v>1.7714000000000001</v>
      </c>
      <c r="DW124" s="27">
        <f t="shared" si="216"/>
        <v>1.5006999999999999</v>
      </c>
      <c r="DX124" s="27">
        <f t="shared" si="216"/>
        <v>2.0005000000000002</v>
      </c>
      <c r="DY124" s="27">
        <f t="shared" si="216"/>
        <v>1.5111000000000001</v>
      </c>
      <c r="DZ124" s="27">
        <f t="shared" si="216"/>
        <v>1.1894</v>
      </c>
      <c r="EA124" s="27">
        <f t="shared" ref="EA124:FF124" si="217">ROUND(IF(EA71&lt;276,((276-EA71)*0.00376159)+1.5457,IF(EA71&lt;459,((459-EA71)*0.00167869)+1.2385,IF(EA71&lt;1027,((1027-EA71)*0.00020599)+1.1215,IF(EA71&lt;2293,((2293-EA71)*0.00005387)+1.0533,IF(EA71&lt;3500,((3500-EA71)*0.00001367)+1.0368,IF(EA71&lt;5000,((5000-EA71)*0.00000473)+1.0297,IF(EA71&gt;=5000,1.0297))))))),4)</f>
        <v>1.2256</v>
      </c>
      <c r="EB124" s="27">
        <f t="shared" si="217"/>
        <v>1.2224999999999999</v>
      </c>
      <c r="EC124" s="27">
        <f t="shared" si="217"/>
        <v>1.5291999999999999</v>
      </c>
      <c r="ED124" s="27">
        <f t="shared" si="217"/>
        <v>1.0946</v>
      </c>
      <c r="EE124" s="27">
        <f t="shared" si="217"/>
        <v>1.8745000000000001</v>
      </c>
      <c r="EF124" s="27">
        <f t="shared" si="217"/>
        <v>1.1034999999999999</v>
      </c>
      <c r="EG124" s="27">
        <f t="shared" si="217"/>
        <v>1.6608000000000001</v>
      </c>
      <c r="EH124" s="27">
        <f t="shared" si="217"/>
        <v>1.6608000000000001</v>
      </c>
      <c r="EI124" s="27">
        <f t="shared" si="217"/>
        <v>1.0297000000000001</v>
      </c>
      <c r="EJ124" s="27">
        <f t="shared" si="217"/>
        <v>1.0297000000000001</v>
      </c>
      <c r="EK124" s="27">
        <f t="shared" si="217"/>
        <v>1.1931</v>
      </c>
      <c r="EL124" s="27">
        <f t="shared" si="217"/>
        <v>1.2332000000000001</v>
      </c>
      <c r="EM124" s="27">
        <f t="shared" si="217"/>
        <v>1.3835</v>
      </c>
      <c r="EN124" s="27">
        <f t="shared" si="217"/>
        <v>1.1383000000000001</v>
      </c>
      <c r="EO124" s="27">
        <f t="shared" si="217"/>
        <v>1.5083</v>
      </c>
      <c r="EP124" s="27">
        <f t="shared" si="217"/>
        <v>1.304</v>
      </c>
      <c r="EQ124" s="27">
        <f t="shared" si="217"/>
        <v>1.0488</v>
      </c>
      <c r="ER124" s="27">
        <f t="shared" si="217"/>
        <v>1.4702</v>
      </c>
      <c r="ES124" s="27">
        <f t="shared" si="217"/>
        <v>1.8939999999999999</v>
      </c>
      <c r="ET124" s="27">
        <f t="shared" si="217"/>
        <v>1.8824000000000001</v>
      </c>
      <c r="EU124" s="27">
        <f t="shared" si="217"/>
        <v>1.216</v>
      </c>
      <c r="EV124" s="27">
        <f t="shared" si="217"/>
        <v>2.2881999999999998</v>
      </c>
      <c r="EW124" s="27">
        <f t="shared" si="217"/>
        <v>1.1702999999999999</v>
      </c>
      <c r="EX124" s="27">
        <f t="shared" si="217"/>
        <v>1.9508000000000001</v>
      </c>
      <c r="EY124" s="27">
        <f t="shared" si="217"/>
        <v>1.1733</v>
      </c>
      <c r="EZ124" s="27">
        <f t="shared" si="217"/>
        <v>2.1126</v>
      </c>
      <c r="FA124" s="27">
        <f t="shared" si="217"/>
        <v>1.0378000000000001</v>
      </c>
      <c r="FB124" s="27">
        <f t="shared" si="217"/>
        <v>1.5256000000000001</v>
      </c>
      <c r="FC124" s="27">
        <f t="shared" si="217"/>
        <v>1.0802</v>
      </c>
      <c r="FD124" s="27">
        <f t="shared" si="217"/>
        <v>1.3224</v>
      </c>
      <c r="FE124" s="27">
        <f t="shared" si="217"/>
        <v>2.2810999999999999</v>
      </c>
      <c r="FF124" s="27">
        <f t="shared" si="217"/>
        <v>1.8278000000000001</v>
      </c>
      <c r="FG124" s="27">
        <f t="shared" ref="FG124:FX124" si="218">ROUND(IF(FG71&lt;276,((276-FG71)*0.00376159)+1.5457,IF(FG71&lt;459,((459-FG71)*0.00167869)+1.2385,IF(FG71&lt;1027,((1027-FG71)*0.00020599)+1.1215,IF(FG71&lt;2293,((2293-FG71)*0.00005387)+1.0533,IF(FG71&lt;3500,((3500-FG71)*0.00001367)+1.0368,IF(FG71&lt;5000,((5000-FG71)*0.00000473)+1.0297,IF(FG71&gt;=5000,1.0297))))))),4)</f>
        <v>2.1200999999999999</v>
      </c>
      <c r="FH124" s="27">
        <f t="shared" si="218"/>
        <v>2.3130999999999999</v>
      </c>
      <c r="FI124" s="27">
        <f t="shared" si="218"/>
        <v>1.0857000000000001</v>
      </c>
      <c r="FJ124" s="27">
        <f t="shared" si="218"/>
        <v>1.0664</v>
      </c>
      <c r="FK124" s="27">
        <f t="shared" si="218"/>
        <v>1.0491999999999999</v>
      </c>
      <c r="FL124" s="27">
        <f t="shared" si="218"/>
        <v>1.0297000000000001</v>
      </c>
      <c r="FM124" s="27">
        <f t="shared" si="218"/>
        <v>1.0347</v>
      </c>
      <c r="FN124" s="27">
        <f t="shared" si="218"/>
        <v>1.0297000000000001</v>
      </c>
      <c r="FO124" s="27">
        <f t="shared" si="218"/>
        <v>1.1185</v>
      </c>
      <c r="FP124" s="27">
        <f t="shared" si="218"/>
        <v>1.0548999999999999</v>
      </c>
      <c r="FQ124" s="27">
        <f t="shared" si="218"/>
        <v>1.1276999999999999</v>
      </c>
      <c r="FR124" s="27">
        <f t="shared" si="218"/>
        <v>1.9557</v>
      </c>
      <c r="FS124" s="27">
        <f t="shared" si="218"/>
        <v>1.9564999999999999</v>
      </c>
      <c r="FT124" s="27">
        <f t="shared" si="218"/>
        <v>2.3582000000000001</v>
      </c>
      <c r="FU124" s="27">
        <f t="shared" si="218"/>
        <v>1.1692</v>
      </c>
      <c r="FV124" s="27">
        <f t="shared" si="218"/>
        <v>1.1677999999999999</v>
      </c>
      <c r="FW124" s="27">
        <f t="shared" si="218"/>
        <v>2.0354999999999999</v>
      </c>
      <c r="FX124" s="27">
        <f t="shared" si="218"/>
        <v>2.3582000000000001</v>
      </c>
      <c r="FY124" s="14"/>
      <c r="FZ124" s="14"/>
      <c r="GA124" s="2"/>
      <c r="GB124" s="14"/>
      <c r="GC124" s="14"/>
      <c r="GD124" s="14"/>
      <c r="GE124" s="14"/>
      <c r="GF124" s="14"/>
      <c r="GG124" s="2"/>
      <c r="GH124" s="12"/>
      <c r="GI124" s="12"/>
      <c r="GJ124" s="12"/>
      <c r="GK124" s="12"/>
      <c r="GL124" s="12"/>
      <c r="GM124" s="12"/>
      <c r="GN124" s="17"/>
      <c r="GO124" s="17"/>
    </row>
    <row r="125" spans="1:197" x14ac:dyDescent="0.35">
      <c r="A125" s="3" t="s">
        <v>787</v>
      </c>
      <c r="B125" s="2" t="s">
        <v>774</v>
      </c>
      <c r="C125" s="27">
        <f t="shared" ref="C125:AH125" si="219">IF(C71&lt;6500,C124-1,0)</f>
        <v>0</v>
      </c>
      <c r="D125" s="27">
        <f t="shared" si="219"/>
        <v>0</v>
      </c>
      <c r="E125" s="27">
        <f t="shared" si="219"/>
        <v>2.970000000000006E-2</v>
      </c>
      <c r="F125" s="27">
        <f t="shared" si="219"/>
        <v>0</v>
      </c>
      <c r="G125" s="27">
        <f t="shared" si="219"/>
        <v>9.3599999999999905E-2</v>
      </c>
      <c r="H125" s="27">
        <f t="shared" si="219"/>
        <v>0.11620000000000008</v>
      </c>
      <c r="I125" s="27">
        <f t="shared" si="219"/>
        <v>0</v>
      </c>
      <c r="J125" s="27">
        <f t="shared" si="219"/>
        <v>6.7099999999999937E-2</v>
      </c>
      <c r="K125" s="27">
        <f t="shared" si="219"/>
        <v>0.55509999999999993</v>
      </c>
      <c r="L125" s="27">
        <f t="shared" si="219"/>
        <v>6.2000000000000055E-2</v>
      </c>
      <c r="M125" s="27">
        <f t="shared" si="219"/>
        <v>0.14040000000000008</v>
      </c>
      <c r="N125" s="27">
        <f t="shared" si="219"/>
        <v>0</v>
      </c>
      <c r="O125" s="27">
        <f t="shared" si="219"/>
        <v>0</v>
      </c>
      <c r="P125" s="27">
        <f t="shared" si="219"/>
        <v>0.40799999999999992</v>
      </c>
      <c r="Q125" s="27">
        <f t="shared" si="219"/>
        <v>0</v>
      </c>
      <c r="R125" s="27">
        <f t="shared" si="219"/>
        <v>2.970000000000006E-2</v>
      </c>
      <c r="S125" s="27">
        <f t="shared" si="219"/>
        <v>9.2700000000000005E-2</v>
      </c>
      <c r="T125" s="27">
        <f t="shared" si="219"/>
        <v>0.96700000000000008</v>
      </c>
      <c r="U125" s="27">
        <f t="shared" si="219"/>
        <v>1.3582000000000001</v>
      </c>
      <c r="V125" s="27">
        <f t="shared" si="219"/>
        <v>0.61450000000000005</v>
      </c>
      <c r="W125" s="27">
        <f t="shared" si="219"/>
        <v>0.79249999999999998</v>
      </c>
      <c r="X125" s="27">
        <f t="shared" si="219"/>
        <v>1.3582000000000001</v>
      </c>
      <c r="Y125" s="27">
        <f t="shared" si="219"/>
        <v>0.13890000000000002</v>
      </c>
      <c r="Z125" s="27">
        <f t="shared" si="219"/>
        <v>0.72659999999999991</v>
      </c>
      <c r="AA125" s="27">
        <f t="shared" si="219"/>
        <v>0</v>
      </c>
      <c r="AB125" s="27">
        <f t="shared" si="219"/>
        <v>0</v>
      </c>
      <c r="AC125" s="27">
        <f t="shared" si="219"/>
        <v>0.14349999999999996</v>
      </c>
      <c r="AD125" s="27">
        <f t="shared" si="219"/>
        <v>0.10070000000000001</v>
      </c>
      <c r="AE125" s="27">
        <f t="shared" si="219"/>
        <v>1.2328999999999999</v>
      </c>
      <c r="AF125" s="27">
        <f t="shared" si="219"/>
        <v>0.91060000000000008</v>
      </c>
      <c r="AG125" s="27">
        <f t="shared" si="219"/>
        <v>0.21130000000000004</v>
      </c>
      <c r="AH125" s="27">
        <f t="shared" si="219"/>
        <v>0.13680000000000003</v>
      </c>
      <c r="AI125" s="27">
        <f t="shared" ref="AI125:BN125" si="220">IF(AI71&lt;6500,AI124-1,0)</f>
        <v>0.31400000000000006</v>
      </c>
      <c r="AJ125" s="27">
        <f t="shared" si="220"/>
        <v>0.94439999999999991</v>
      </c>
      <c r="AK125" s="27">
        <f t="shared" si="220"/>
        <v>0.98730000000000007</v>
      </c>
      <c r="AL125" s="27">
        <f t="shared" si="220"/>
        <v>0.5323</v>
      </c>
      <c r="AM125" s="27">
        <f t="shared" si="220"/>
        <v>0.4222999999999999</v>
      </c>
      <c r="AN125" s="27">
        <f t="shared" si="220"/>
        <v>0.50099999999999989</v>
      </c>
      <c r="AO125" s="27">
        <f t="shared" si="220"/>
        <v>3.3500000000000085E-2</v>
      </c>
      <c r="AP125" s="27">
        <f t="shared" si="220"/>
        <v>0</v>
      </c>
      <c r="AQ125" s="27">
        <f t="shared" si="220"/>
        <v>0.70179999999999998</v>
      </c>
      <c r="AR125" s="27">
        <f t="shared" si="220"/>
        <v>0</v>
      </c>
      <c r="AS125" s="27">
        <f t="shared" si="220"/>
        <v>2.970000000000006E-2</v>
      </c>
      <c r="AT125" s="27">
        <f t="shared" si="220"/>
        <v>4.4499999999999984E-2</v>
      </c>
      <c r="AU125" s="27">
        <f t="shared" si="220"/>
        <v>0.47940000000000005</v>
      </c>
      <c r="AV125" s="27">
        <f t="shared" si="220"/>
        <v>0.49629999999999996</v>
      </c>
      <c r="AW125" s="27">
        <f t="shared" si="220"/>
        <v>0.61909999999999998</v>
      </c>
      <c r="AX125" s="27">
        <f t="shared" si="220"/>
        <v>1.3454000000000002</v>
      </c>
      <c r="AY125" s="27">
        <f t="shared" si="220"/>
        <v>0.28550000000000009</v>
      </c>
      <c r="AZ125" s="27">
        <f t="shared" si="220"/>
        <v>0</v>
      </c>
      <c r="BA125" s="27">
        <f t="shared" si="220"/>
        <v>0</v>
      </c>
      <c r="BB125" s="27">
        <f t="shared" si="220"/>
        <v>0</v>
      </c>
      <c r="BC125" s="27">
        <f t="shared" si="220"/>
        <v>0</v>
      </c>
      <c r="BD125" s="27">
        <f t="shared" si="220"/>
        <v>3.6100000000000021E-2</v>
      </c>
      <c r="BE125" s="27">
        <f t="shared" si="220"/>
        <v>0.11119999999999997</v>
      </c>
      <c r="BF125" s="27">
        <f t="shared" si="220"/>
        <v>0</v>
      </c>
      <c r="BG125" s="27">
        <f t="shared" si="220"/>
        <v>0.1503000000000001</v>
      </c>
      <c r="BH125" s="27">
        <f t="shared" si="220"/>
        <v>0.21179999999999999</v>
      </c>
      <c r="BI125" s="27">
        <f t="shared" si="220"/>
        <v>0.62729999999999997</v>
      </c>
      <c r="BJ125" s="27">
        <f t="shared" si="220"/>
        <v>2.970000000000006E-2</v>
      </c>
      <c r="BK125" s="27">
        <f t="shared" si="220"/>
        <v>0</v>
      </c>
      <c r="BL125" s="27">
        <f t="shared" si="220"/>
        <v>1.3266</v>
      </c>
      <c r="BM125" s="27">
        <f t="shared" si="220"/>
        <v>0.2972999999999999</v>
      </c>
      <c r="BN125" s="27">
        <f t="shared" si="220"/>
        <v>4.2200000000000015E-2</v>
      </c>
      <c r="BO125" s="27">
        <f t="shared" ref="BO125:CT125" si="221">IF(BO71&lt;6500,BO124-1,0)</f>
        <v>0.10909999999999997</v>
      </c>
      <c r="BP125" s="27">
        <f t="shared" si="221"/>
        <v>0.99520000000000008</v>
      </c>
      <c r="BQ125" s="27">
        <f t="shared" si="221"/>
        <v>2.970000000000006E-2</v>
      </c>
      <c r="BR125" s="27">
        <f t="shared" si="221"/>
        <v>3.2100000000000017E-2</v>
      </c>
      <c r="BS125" s="27">
        <f t="shared" si="221"/>
        <v>0.11719999999999997</v>
      </c>
      <c r="BT125" s="27">
        <f t="shared" si="221"/>
        <v>0.38890000000000002</v>
      </c>
      <c r="BU125" s="27">
        <f t="shared" si="221"/>
        <v>0.2964</v>
      </c>
      <c r="BV125" s="27">
        <f t="shared" si="221"/>
        <v>0.11070000000000002</v>
      </c>
      <c r="BW125" s="27">
        <f t="shared" si="221"/>
        <v>6.9900000000000073E-2</v>
      </c>
      <c r="BX125" s="27">
        <f t="shared" si="221"/>
        <v>1.3239999999999998</v>
      </c>
      <c r="BY125" s="27">
        <f t="shared" si="221"/>
        <v>0.2672000000000001</v>
      </c>
      <c r="BZ125" s="27">
        <f t="shared" si="221"/>
        <v>0.82289999999999996</v>
      </c>
      <c r="CA125" s="27">
        <f t="shared" si="221"/>
        <v>1.0297999999999998</v>
      </c>
      <c r="CB125" s="27">
        <f t="shared" si="221"/>
        <v>0</v>
      </c>
      <c r="CC125" s="27">
        <f t="shared" si="221"/>
        <v>0.86919999999999997</v>
      </c>
      <c r="CD125" s="27">
        <f t="shared" si="221"/>
        <v>0.79740000000000011</v>
      </c>
      <c r="CE125" s="27">
        <f t="shared" si="221"/>
        <v>1.0163000000000002</v>
      </c>
      <c r="CF125" s="27">
        <f t="shared" si="221"/>
        <v>1.1776</v>
      </c>
      <c r="CG125" s="27">
        <f t="shared" si="221"/>
        <v>0.84099999999999997</v>
      </c>
      <c r="CH125" s="27">
        <f t="shared" si="221"/>
        <v>1.2138</v>
      </c>
      <c r="CI125" s="27">
        <f t="shared" si="221"/>
        <v>0.18940000000000001</v>
      </c>
      <c r="CJ125" s="27">
        <f t="shared" si="221"/>
        <v>0.15569999999999995</v>
      </c>
      <c r="CK125" s="27">
        <f t="shared" si="221"/>
        <v>2.970000000000006E-2</v>
      </c>
      <c r="CL125" s="27">
        <f t="shared" si="221"/>
        <v>0.10969999999999991</v>
      </c>
      <c r="CM125" s="27">
        <f t="shared" si="221"/>
        <v>0.17999999999999994</v>
      </c>
      <c r="CN125" s="27">
        <f t="shared" si="221"/>
        <v>0</v>
      </c>
      <c r="CO125" s="27">
        <f t="shared" si="221"/>
        <v>0</v>
      </c>
      <c r="CP125" s="27">
        <f t="shared" si="221"/>
        <v>0.13890000000000002</v>
      </c>
      <c r="CQ125" s="27">
        <f t="shared" si="221"/>
        <v>0.17759999999999998</v>
      </c>
      <c r="CR125" s="27">
        <f t="shared" si="221"/>
        <v>0.70900000000000007</v>
      </c>
      <c r="CS125" s="27">
        <f t="shared" si="221"/>
        <v>0.53010000000000002</v>
      </c>
      <c r="CT125" s="27">
        <f t="shared" si="221"/>
        <v>1.1852</v>
      </c>
      <c r="CU125" s="27">
        <f t="shared" ref="CU125:DZ125" si="222">IF(CU71&lt;6500,CU124-1,0)</f>
        <v>0.3274999999999999</v>
      </c>
      <c r="CV125" s="27">
        <f t="shared" si="222"/>
        <v>1.3582000000000001</v>
      </c>
      <c r="CW125" s="27">
        <f t="shared" si="222"/>
        <v>0.8015000000000001</v>
      </c>
      <c r="CX125" s="27">
        <f t="shared" si="222"/>
        <v>0.23799999999999999</v>
      </c>
      <c r="CY125" s="27">
        <f t="shared" si="222"/>
        <v>1.3582000000000001</v>
      </c>
      <c r="CZ125" s="27">
        <f t="shared" si="222"/>
        <v>8.1499999999999906E-2</v>
      </c>
      <c r="DA125" s="27">
        <f t="shared" si="222"/>
        <v>0.84060000000000001</v>
      </c>
      <c r="DB125" s="27">
        <f t="shared" si="222"/>
        <v>0.47350000000000003</v>
      </c>
      <c r="DC125" s="27">
        <f t="shared" si="222"/>
        <v>0.87670000000000003</v>
      </c>
      <c r="DD125" s="27">
        <f t="shared" si="222"/>
        <v>0.98770000000000002</v>
      </c>
      <c r="DE125" s="27">
        <f t="shared" si="222"/>
        <v>0.48780000000000001</v>
      </c>
      <c r="DF125" s="27">
        <f t="shared" si="222"/>
        <v>0</v>
      </c>
      <c r="DG125" s="27">
        <f t="shared" si="222"/>
        <v>1.1551</v>
      </c>
      <c r="DH125" s="27">
        <f t="shared" si="222"/>
        <v>7.9499999999999904E-2</v>
      </c>
      <c r="DI125" s="27">
        <f t="shared" si="222"/>
        <v>5.139999999999989E-2</v>
      </c>
      <c r="DJ125" s="27">
        <f t="shared" si="222"/>
        <v>0.19940000000000002</v>
      </c>
      <c r="DK125" s="27">
        <f t="shared" si="222"/>
        <v>0.22700000000000009</v>
      </c>
      <c r="DL125" s="27">
        <f t="shared" si="222"/>
        <v>2.970000000000006E-2</v>
      </c>
      <c r="DM125" s="27">
        <f t="shared" si="222"/>
        <v>0.72249999999999992</v>
      </c>
      <c r="DN125" s="27">
        <f t="shared" si="222"/>
        <v>0.10359999999999991</v>
      </c>
      <c r="DO125" s="27">
        <f t="shared" si="222"/>
        <v>4.0000000000000036E-2</v>
      </c>
      <c r="DP125" s="27">
        <f t="shared" si="222"/>
        <v>0.85000000000000009</v>
      </c>
      <c r="DQ125" s="27">
        <f t="shared" si="222"/>
        <v>0.15749999999999997</v>
      </c>
      <c r="DR125" s="27">
        <f t="shared" si="222"/>
        <v>0.10579999999999989</v>
      </c>
      <c r="DS125" s="27">
        <f t="shared" si="222"/>
        <v>0.2108000000000001</v>
      </c>
      <c r="DT125" s="27">
        <f t="shared" si="222"/>
        <v>0.9305000000000001</v>
      </c>
      <c r="DU125" s="27">
        <f t="shared" si="222"/>
        <v>0.40389999999999993</v>
      </c>
      <c r="DV125" s="27">
        <f t="shared" si="222"/>
        <v>0.77140000000000009</v>
      </c>
      <c r="DW125" s="27">
        <f t="shared" si="222"/>
        <v>0.50069999999999992</v>
      </c>
      <c r="DX125" s="27">
        <f t="shared" si="222"/>
        <v>1.0005000000000002</v>
      </c>
      <c r="DY125" s="27">
        <f t="shared" si="222"/>
        <v>0.51110000000000011</v>
      </c>
      <c r="DZ125" s="27">
        <f t="shared" si="222"/>
        <v>0.18940000000000001</v>
      </c>
      <c r="EA125" s="27">
        <f t="shared" ref="EA125:FF125" si="223">IF(EA71&lt;6500,EA124-1,0)</f>
        <v>0.22560000000000002</v>
      </c>
      <c r="EB125" s="27">
        <f t="shared" si="223"/>
        <v>0.22249999999999992</v>
      </c>
      <c r="EC125" s="27">
        <f t="shared" si="223"/>
        <v>0.52919999999999989</v>
      </c>
      <c r="ED125" s="27">
        <f t="shared" si="223"/>
        <v>9.4600000000000017E-2</v>
      </c>
      <c r="EE125" s="27">
        <f t="shared" si="223"/>
        <v>0.87450000000000006</v>
      </c>
      <c r="EF125" s="27">
        <f t="shared" si="223"/>
        <v>0.10349999999999993</v>
      </c>
      <c r="EG125" s="27">
        <f t="shared" si="223"/>
        <v>0.66080000000000005</v>
      </c>
      <c r="EH125" s="27">
        <f t="shared" si="223"/>
        <v>0.66080000000000005</v>
      </c>
      <c r="EI125" s="27">
        <f t="shared" si="223"/>
        <v>0</v>
      </c>
      <c r="EJ125" s="27">
        <f t="shared" si="223"/>
        <v>0</v>
      </c>
      <c r="EK125" s="27">
        <f t="shared" si="223"/>
        <v>0.19310000000000005</v>
      </c>
      <c r="EL125" s="27">
        <f t="shared" si="223"/>
        <v>0.23320000000000007</v>
      </c>
      <c r="EM125" s="27">
        <f t="shared" si="223"/>
        <v>0.38349999999999995</v>
      </c>
      <c r="EN125" s="27">
        <f t="shared" si="223"/>
        <v>0.13830000000000009</v>
      </c>
      <c r="EO125" s="27">
        <f t="shared" si="223"/>
        <v>0.50829999999999997</v>
      </c>
      <c r="EP125" s="27">
        <f t="shared" si="223"/>
        <v>0.30400000000000005</v>
      </c>
      <c r="EQ125" s="27">
        <f t="shared" si="223"/>
        <v>4.8799999999999955E-2</v>
      </c>
      <c r="ER125" s="27">
        <f t="shared" si="223"/>
        <v>0.47019999999999995</v>
      </c>
      <c r="ES125" s="27">
        <f t="shared" si="223"/>
        <v>0.89399999999999991</v>
      </c>
      <c r="ET125" s="27">
        <f t="shared" si="223"/>
        <v>0.88240000000000007</v>
      </c>
      <c r="EU125" s="27">
        <f t="shared" si="223"/>
        <v>0.21599999999999997</v>
      </c>
      <c r="EV125" s="27">
        <f t="shared" si="223"/>
        <v>1.2881999999999998</v>
      </c>
      <c r="EW125" s="27">
        <f t="shared" si="223"/>
        <v>0.1702999999999999</v>
      </c>
      <c r="EX125" s="27">
        <f t="shared" si="223"/>
        <v>0.95080000000000009</v>
      </c>
      <c r="EY125" s="27">
        <f t="shared" si="223"/>
        <v>0.17330000000000001</v>
      </c>
      <c r="EZ125" s="27">
        <f t="shared" si="223"/>
        <v>1.1126</v>
      </c>
      <c r="FA125" s="27">
        <f t="shared" si="223"/>
        <v>3.7800000000000056E-2</v>
      </c>
      <c r="FB125" s="27">
        <f t="shared" si="223"/>
        <v>0.52560000000000007</v>
      </c>
      <c r="FC125" s="27">
        <f t="shared" si="223"/>
        <v>8.0200000000000049E-2</v>
      </c>
      <c r="FD125" s="27">
        <f t="shared" si="223"/>
        <v>0.32240000000000002</v>
      </c>
      <c r="FE125" s="27">
        <f t="shared" si="223"/>
        <v>1.2810999999999999</v>
      </c>
      <c r="FF125" s="27">
        <f t="shared" si="223"/>
        <v>0.82780000000000009</v>
      </c>
      <c r="FG125" s="27">
        <f t="shared" ref="FG125:FX125" si="224">IF(FG71&lt;6500,FG124-1,0)</f>
        <v>1.1200999999999999</v>
      </c>
      <c r="FH125" s="27">
        <f t="shared" si="224"/>
        <v>1.3130999999999999</v>
      </c>
      <c r="FI125" s="27">
        <f t="shared" si="224"/>
        <v>8.5700000000000109E-2</v>
      </c>
      <c r="FJ125" s="27">
        <f t="shared" si="224"/>
        <v>6.6400000000000015E-2</v>
      </c>
      <c r="FK125" s="27">
        <f t="shared" si="224"/>
        <v>4.919999999999991E-2</v>
      </c>
      <c r="FL125" s="27">
        <f t="shared" si="224"/>
        <v>0</v>
      </c>
      <c r="FM125" s="27">
        <f t="shared" si="224"/>
        <v>3.4699999999999953E-2</v>
      </c>
      <c r="FN125" s="27">
        <f t="shared" si="224"/>
        <v>0</v>
      </c>
      <c r="FO125" s="27">
        <f t="shared" si="224"/>
        <v>0.11850000000000005</v>
      </c>
      <c r="FP125" s="27">
        <f t="shared" si="224"/>
        <v>5.4899999999999949E-2</v>
      </c>
      <c r="FQ125" s="27">
        <f t="shared" si="224"/>
        <v>0.12769999999999992</v>
      </c>
      <c r="FR125" s="27">
        <f t="shared" si="224"/>
        <v>0.95569999999999999</v>
      </c>
      <c r="FS125" s="27">
        <f t="shared" si="224"/>
        <v>0.95649999999999991</v>
      </c>
      <c r="FT125" s="27">
        <f t="shared" si="224"/>
        <v>1.3582000000000001</v>
      </c>
      <c r="FU125" s="27">
        <f t="shared" si="224"/>
        <v>0.16920000000000002</v>
      </c>
      <c r="FV125" s="27">
        <f t="shared" si="224"/>
        <v>0.16779999999999995</v>
      </c>
      <c r="FW125" s="27">
        <f t="shared" si="224"/>
        <v>1.0354999999999999</v>
      </c>
      <c r="FX125" s="27">
        <f t="shared" si="224"/>
        <v>1.3582000000000001</v>
      </c>
      <c r="FY125" s="14"/>
      <c r="FZ125" s="14"/>
      <c r="GA125" s="2"/>
      <c r="GB125" s="14"/>
      <c r="GC125" s="14"/>
      <c r="GD125" s="14"/>
      <c r="GE125" s="14"/>
      <c r="GF125" s="14"/>
      <c r="GG125" s="2"/>
      <c r="GH125" s="12"/>
      <c r="GI125" s="12"/>
      <c r="GJ125" s="12"/>
      <c r="GK125" s="12"/>
      <c r="GL125" s="12"/>
      <c r="GM125" s="12"/>
      <c r="GN125" s="17"/>
      <c r="GO125" s="17"/>
    </row>
    <row r="126" spans="1:197" x14ac:dyDescent="0.35">
      <c r="A126" s="3" t="s">
        <v>788</v>
      </c>
      <c r="B126" s="35" t="s">
        <v>775</v>
      </c>
      <c r="C126" s="92">
        <f>C123*C76*C125</f>
        <v>0</v>
      </c>
      <c r="D126" s="92">
        <f t="shared" ref="D126:BO126" si="225">D123*D76*D125</f>
        <v>0</v>
      </c>
      <c r="E126" s="92">
        <f t="shared" si="225"/>
        <v>1465678.6774443032</v>
      </c>
      <c r="F126" s="92">
        <f t="shared" si="225"/>
        <v>0</v>
      </c>
      <c r="G126" s="92">
        <f t="shared" si="225"/>
        <v>1258829.6771231988</v>
      </c>
      <c r="H126" s="92">
        <f t="shared" si="225"/>
        <v>1137541.8370540009</v>
      </c>
      <c r="I126" s="92">
        <f t="shared" si="225"/>
        <v>0</v>
      </c>
      <c r="J126" s="92">
        <f t="shared" si="225"/>
        <v>1191561.2268988991</v>
      </c>
      <c r="K126" s="92">
        <f t="shared" si="225"/>
        <v>1323457.6602065</v>
      </c>
      <c r="L126" s="92">
        <f t="shared" si="225"/>
        <v>1139477.0754340012</v>
      </c>
      <c r="M126" s="92">
        <f t="shared" si="225"/>
        <v>1137499.6453704007</v>
      </c>
      <c r="N126" s="92">
        <f t="shared" si="225"/>
        <v>0</v>
      </c>
      <c r="O126" s="92">
        <f t="shared" si="225"/>
        <v>0</v>
      </c>
      <c r="P126" s="92">
        <f t="shared" si="225"/>
        <v>1273282.2465599999</v>
      </c>
      <c r="Q126" s="92">
        <f t="shared" si="225"/>
        <v>0</v>
      </c>
      <c r="R126" s="92">
        <f t="shared" si="225"/>
        <v>134629.82676000029</v>
      </c>
      <c r="S126" s="92">
        <f t="shared" si="225"/>
        <v>1256907.5146782002</v>
      </c>
      <c r="T126" s="92">
        <f t="shared" si="225"/>
        <v>1382457.5865200001</v>
      </c>
      <c r="U126" s="92">
        <f t="shared" si="225"/>
        <v>710389.39668000012</v>
      </c>
      <c r="V126" s="92">
        <f t="shared" si="225"/>
        <v>1380440.8414785</v>
      </c>
      <c r="W126" s="92">
        <f t="shared" si="225"/>
        <v>1446629.9168550002</v>
      </c>
      <c r="X126" s="92">
        <f t="shared" si="225"/>
        <v>710389.39668000012</v>
      </c>
      <c r="Y126" s="92">
        <f t="shared" si="225"/>
        <v>521262.99562050012</v>
      </c>
      <c r="Z126" s="92">
        <f t="shared" si="225"/>
        <v>1437180.7231866</v>
      </c>
      <c r="AA126" s="92">
        <f t="shared" si="225"/>
        <v>0</v>
      </c>
      <c r="AB126" s="92">
        <f t="shared" si="225"/>
        <v>0</v>
      </c>
      <c r="AC126" s="92">
        <f t="shared" si="225"/>
        <v>1150856.6257999998</v>
      </c>
      <c r="AD126" s="92">
        <f t="shared" si="225"/>
        <v>1239146.3849948002</v>
      </c>
      <c r="AE126" s="92">
        <f t="shared" si="225"/>
        <v>1002746.1202652999</v>
      </c>
      <c r="AF126" s="92">
        <f t="shared" si="225"/>
        <v>1420895.6050460003</v>
      </c>
      <c r="AG126" s="92">
        <f t="shared" si="225"/>
        <v>1083995.4473645005</v>
      </c>
      <c r="AH126" s="92">
        <f t="shared" si="225"/>
        <v>1135999.5741072004</v>
      </c>
      <c r="AI126" s="92">
        <f t="shared" si="225"/>
        <v>1133212.8308400004</v>
      </c>
      <c r="AJ126" s="92">
        <f t="shared" si="225"/>
        <v>1399543.4749199999</v>
      </c>
      <c r="AK126" s="92">
        <f t="shared" si="225"/>
        <v>1365003.6541362002</v>
      </c>
      <c r="AL126" s="92">
        <f t="shared" si="225"/>
        <v>1317820.6246280002</v>
      </c>
      <c r="AM126" s="92">
        <f t="shared" si="225"/>
        <v>1286618.3926664998</v>
      </c>
      <c r="AN126" s="92">
        <f t="shared" si="225"/>
        <v>1321563.8289539998</v>
      </c>
      <c r="AO126" s="92">
        <f t="shared" si="225"/>
        <v>1196005.6500325031</v>
      </c>
      <c r="AP126" s="92">
        <f t="shared" si="225"/>
        <v>0</v>
      </c>
      <c r="AQ126" s="92">
        <f t="shared" si="225"/>
        <v>1428504.9274870001</v>
      </c>
      <c r="AR126" s="92">
        <f t="shared" si="225"/>
        <v>0</v>
      </c>
      <c r="AS126" s="92">
        <f t="shared" si="225"/>
        <v>1673604.0887346035</v>
      </c>
      <c r="AT126" s="92">
        <f t="shared" si="225"/>
        <v>942799.32191199984</v>
      </c>
      <c r="AU126" s="92">
        <f t="shared" si="225"/>
        <v>1318496.2146030001</v>
      </c>
      <c r="AV126" s="92">
        <f t="shared" si="225"/>
        <v>1321279.8196457999</v>
      </c>
      <c r="AW126" s="92">
        <f t="shared" si="225"/>
        <v>1378901.3680645002</v>
      </c>
      <c r="AX126" s="92">
        <f t="shared" si="225"/>
        <v>743570.54064440005</v>
      </c>
      <c r="AY126" s="92">
        <f t="shared" si="225"/>
        <v>1062711.7479650006</v>
      </c>
      <c r="AZ126" s="92">
        <f t="shared" si="225"/>
        <v>0</v>
      </c>
      <c r="BA126" s="92">
        <f t="shared" si="225"/>
        <v>0</v>
      </c>
      <c r="BB126" s="92">
        <f t="shared" si="225"/>
        <v>0</v>
      </c>
      <c r="BC126" s="92">
        <f t="shared" si="225"/>
        <v>0</v>
      </c>
      <c r="BD126" s="92">
        <f t="shared" si="225"/>
        <v>1148004.3285120006</v>
      </c>
      <c r="BE126" s="92">
        <f t="shared" si="225"/>
        <v>1180586.7689991998</v>
      </c>
      <c r="BF126" s="92">
        <f t="shared" si="225"/>
        <v>0</v>
      </c>
      <c r="BG126" s="92">
        <f t="shared" si="225"/>
        <v>1162286.1262377009</v>
      </c>
      <c r="BH126" s="92">
        <f t="shared" si="225"/>
        <v>1011784.4680560001</v>
      </c>
      <c r="BI126" s="92">
        <f t="shared" si="225"/>
        <v>1390602.9351231002</v>
      </c>
      <c r="BJ126" s="92">
        <f t="shared" si="225"/>
        <v>1625732.8291809035</v>
      </c>
      <c r="BK126" s="92">
        <f t="shared" si="225"/>
        <v>0</v>
      </c>
      <c r="BL126" s="92">
        <f t="shared" si="225"/>
        <v>715833.69297660002</v>
      </c>
      <c r="BM126" s="92">
        <f t="shared" si="225"/>
        <v>1088493.1331399998</v>
      </c>
      <c r="BN126" s="92">
        <f t="shared" si="225"/>
        <v>1122811.7091036006</v>
      </c>
      <c r="BO126" s="92">
        <f t="shared" si="225"/>
        <v>1192529.5434720998</v>
      </c>
      <c r="BP126" s="92">
        <f t="shared" ref="BP126:EA126" si="226">BP123*BP76*BP125</f>
        <v>1357707.4567520004</v>
      </c>
      <c r="BQ126" s="92">
        <f t="shared" si="226"/>
        <v>1556294.9069943035</v>
      </c>
      <c r="BR126" s="92">
        <f t="shared" si="226"/>
        <v>1258624.9079811007</v>
      </c>
      <c r="BS126" s="92">
        <f t="shared" si="226"/>
        <v>1130576.0249607998</v>
      </c>
      <c r="BT126" s="92">
        <f t="shared" si="226"/>
        <v>1248932.7634404001</v>
      </c>
      <c r="BU126" s="92">
        <f t="shared" si="226"/>
        <v>1091657.5094100002</v>
      </c>
      <c r="BV126" s="92">
        <f t="shared" si="226"/>
        <v>1185024.9156840004</v>
      </c>
      <c r="BW126" s="92">
        <f t="shared" si="226"/>
        <v>1209415.1957208014</v>
      </c>
      <c r="BX126" s="92">
        <f t="shared" si="226"/>
        <v>797530.91443599993</v>
      </c>
      <c r="BY126" s="92">
        <f t="shared" si="226"/>
        <v>1029299.9445072005</v>
      </c>
      <c r="BZ126" s="92">
        <f t="shared" si="226"/>
        <v>1451190.5414643001</v>
      </c>
      <c r="CA126" s="92">
        <f t="shared" si="226"/>
        <v>1322321.7101466001</v>
      </c>
      <c r="CB126" s="92">
        <f t="shared" si="226"/>
        <v>0</v>
      </c>
      <c r="CC126" s="92">
        <f t="shared" si="226"/>
        <v>1439643.0089199999</v>
      </c>
      <c r="CD126" s="92">
        <f t="shared" si="226"/>
        <v>1453489.0293186004</v>
      </c>
      <c r="CE126" s="92">
        <f t="shared" si="226"/>
        <v>1336880.7176943005</v>
      </c>
      <c r="CF126" s="92">
        <f t="shared" si="226"/>
        <v>1108671.916032</v>
      </c>
      <c r="CG126" s="92">
        <f t="shared" si="226"/>
        <v>1447920.075775</v>
      </c>
      <c r="CH126" s="92">
        <f t="shared" si="226"/>
        <v>1041174.9856368002</v>
      </c>
      <c r="CI126" s="92">
        <f t="shared" si="226"/>
        <v>1151445.5659124001</v>
      </c>
      <c r="CJ126" s="92">
        <f t="shared" si="226"/>
        <v>1165633.8271163998</v>
      </c>
      <c r="CK126" s="92">
        <f t="shared" si="226"/>
        <v>1260756.5469048028</v>
      </c>
      <c r="CL126" s="92">
        <f t="shared" si="226"/>
        <v>1180822.8332123989</v>
      </c>
      <c r="CM126" s="92">
        <f t="shared" si="226"/>
        <v>1124582.7137399998</v>
      </c>
      <c r="CN126" s="92">
        <f t="shared" si="226"/>
        <v>0</v>
      </c>
      <c r="CO126" s="92">
        <f t="shared" si="226"/>
        <v>0</v>
      </c>
      <c r="CP126" s="92">
        <f t="shared" si="226"/>
        <v>1132732.9440255002</v>
      </c>
      <c r="CQ126" s="92">
        <f t="shared" si="226"/>
        <v>1165013.5047599999</v>
      </c>
      <c r="CR126" s="92">
        <f t="shared" si="226"/>
        <v>1437597.9326860001</v>
      </c>
      <c r="CS126" s="92">
        <f t="shared" si="226"/>
        <v>1318381.4078937003</v>
      </c>
      <c r="CT126" s="92">
        <f t="shared" si="226"/>
        <v>1095163.6034480003</v>
      </c>
      <c r="CU126" s="92">
        <f t="shared" si="226"/>
        <v>211263.52314999996</v>
      </c>
      <c r="CV126" s="92">
        <f t="shared" si="226"/>
        <v>710389.39668000012</v>
      </c>
      <c r="CW126" s="92">
        <f t="shared" si="226"/>
        <v>1453276.8504800005</v>
      </c>
      <c r="CX126" s="92">
        <f t="shared" si="226"/>
        <v>957480.98173000012</v>
      </c>
      <c r="CY126" s="92">
        <f t="shared" si="226"/>
        <v>710389.39668000012</v>
      </c>
      <c r="CZ126" s="92">
        <f t="shared" si="226"/>
        <v>1256660.1179879985</v>
      </c>
      <c r="DA126" s="92">
        <f t="shared" si="226"/>
        <v>1440636.4312884002</v>
      </c>
      <c r="DB126" s="92">
        <f t="shared" si="226"/>
        <v>1316716.1439850002</v>
      </c>
      <c r="DC126" s="92">
        <f t="shared" si="226"/>
        <v>1436780.2508840002</v>
      </c>
      <c r="DD126" s="92">
        <f t="shared" si="226"/>
        <v>1364695.6722805002</v>
      </c>
      <c r="DE126" s="92">
        <f t="shared" si="226"/>
        <v>1320337.3062510001</v>
      </c>
      <c r="DF126" s="92">
        <f t="shared" si="226"/>
        <v>0</v>
      </c>
      <c r="DG126" s="92">
        <f t="shared" si="226"/>
        <v>1147904.9514060002</v>
      </c>
      <c r="DH126" s="92">
        <f t="shared" si="226"/>
        <v>1251948.8586074987</v>
      </c>
      <c r="DI126" s="92">
        <f t="shared" si="226"/>
        <v>1084953.564708398</v>
      </c>
      <c r="DJ126" s="92">
        <f t="shared" si="226"/>
        <v>1126371.5016480002</v>
      </c>
      <c r="DK126" s="92">
        <f t="shared" si="226"/>
        <v>1019094.7874500005</v>
      </c>
      <c r="DL126" s="92">
        <f t="shared" si="226"/>
        <v>1477458.7872858031</v>
      </c>
      <c r="DM126" s="92">
        <f t="shared" si="226"/>
        <v>1442297.4237249999</v>
      </c>
      <c r="DN126" s="92">
        <f t="shared" si="226"/>
        <v>1226425.0693519991</v>
      </c>
      <c r="DO126" s="92">
        <f t="shared" si="226"/>
        <v>1137431.9992000011</v>
      </c>
      <c r="DP126" s="92">
        <f t="shared" si="226"/>
        <v>1445631.7871500002</v>
      </c>
      <c r="DQ126" s="92">
        <f t="shared" si="226"/>
        <v>1169773.1450999998</v>
      </c>
      <c r="DR126" s="92">
        <f t="shared" si="226"/>
        <v>1215485.0447477989</v>
      </c>
      <c r="DS126" s="92">
        <f t="shared" si="226"/>
        <v>1090618.4084420006</v>
      </c>
      <c r="DT126" s="92">
        <f t="shared" si="226"/>
        <v>1408956.8405265003</v>
      </c>
      <c r="DU126" s="92">
        <f t="shared" si="226"/>
        <v>1269289.2918755</v>
      </c>
      <c r="DV126" s="92">
        <f t="shared" si="226"/>
        <v>1452495.7812960004</v>
      </c>
      <c r="DW126" s="92">
        <f t="shared" si="226"/>
        <v>1321645.4227884</v>
      </c>
      <c r="DX126" s="92">
        <f t="shared" si="226"/>
        <v>1352727.7048395001</v>
      </c>
      <c r="DY126" s="92">
        <f t="shared" si="226"/>
        <v>1321473.6921754007</v>
      </c>
      <c r="DZ126" s="92">
        <f t="shared" si="226"/>
        <v>1148143.4564604</v>
      </c>
      <c r="EA126" s="92">
        <f t="shared" si="226"/>
        <v>1022249.4003552002</v>
      </c>
      <c r="EB126" s="92">
        <f t="shared" ref="EB126:FX126" si="227">EB123*EB76*EB125</f>
        <v>1008396.4932974997</v>
      </c>
      <c r="EC126" s="92">
        <f t="shared" si="227"/>
        <v>1309223.2845383999</v>
      </c>
      <c r="ED126" s="92">
        <f t="shared" si="227"/>
        <v>1258919.2908644003</v>
      </c>
      <c r="EE126" s="92">
        <f t="shared" si="227"/>
        <v>1437748.7418030002</v>
      </c>
      <c r="EF126" s="92">
        <f t="shared" si="227"/>
        <v>1225511.9332244992</v>
      </c>
      <c r="EG126" s="92">
        <f t="shared" si="227"/>
        <v>1407838.1507008004</v>
      </c>
      <c r="EH126" s="92">
        <f t="shared" si="227"/>
        <v>1407838.1507008004</v>
      </c>
      <c r="EI126" s="92">
        <f t="shared" si="227"/>
        <v>0</v>
      </c>
      <c r="EJ126" s="92">
        <f t="shared" si="227"/>
        <v>0</v>
      </c>
      <c r="EK126" s="92">
        <f t="shared" si="227"/>
        <v>1143303.2683608003</v>
      </c>
      <c r="EL126" s="92">
        <f t="shared" si="227"/>
        <v>984926.49756600056</v>
      </c>
      <c r="EM126" s="92">
        <f t="shared" si="227"/>
        <v>1242288.793694</v>
      </c>
      <c r="EN126" s="92">
        <f t="shared" si="227"/>
        <v>1073708.4349542009</v>
      </c>
      <c r="EO126" s="92">
        <f t="shared" si="227"/>
        <v>1321766.8546381001</v>
      </c>
      <c r="EP126" s="92">
        <f t="shared" si="227"/>
        <v>1113023.5872000002</v>
      </c>
      <c r="EQ126" s="92">
        <f t="shared" si="227"/>
        <v>1114260.0476135991</v>
      </c>
      <c r="ER126" s="92">
        <f t="shared" si="227"/>
        <v>1315737.1923179999</v>
      </c>
      <c r="ES126" s="92">
        <f t="shared" si="227"/>
        <v>1429283.381484</v>
      </c>
      <c r="ET126" s="92">
        <f t="shared" si="227"/>
        <v>1434583.4938040003</v>
      </c>
      <c r="EU126" s="92">
        <f t="shared" si="227"/>
        <v>1066305.8866319999</v>
      </c>
      <c r="EV126" s="92">
        <f t="shared" si="227"/>
        <v>826499.51518079988</v>
      </c>
      <c r="EW126" s="92">
        <f t="shared" si="227"/>
        <v>1172649.5892812994</v>
      </c>
      <c r="EX126" s="92">
        <f t="shared" si="227"/>
        <v>1394937.6075756005</v>
      </c>
      <c r="EY126" s="92">
        <f t="shared" si="227"/>
        <v>317701.54687710007</v>
      </c>
      <c r="EZ126" s="92">
        <f t="shared" si="227"/>
        <v>1215266.7638062001</v>
      </c>
      <c r="FA126" s="92">
        <f t="shared" si="227"/>
        <v>1126277.3549160017</v>
      </c>
      <c r="FB126" s="92">
        <f t="shared" si="227"/>
        <v>1319560.5957120005</v>
      </c>
      <c r="FC126" s="92">
        <f t="shared" si="227"/>
        <v>1247591.5212010008</v>
      </c>
      <c r="FD126" s="92">
        <f t="shared" si="227"/>
        <v>1146665.3527680002</v>
      </c>
      <c r="FE126" s="92">
        <f t="shared" si="227"/>
        <v>899001.47762950009</v>
      </c>
      <c r="FF126" s="92">
        <f t="shared" si="227"/>
        <v>1450450.7050620003</v>
      </c>
      <c r="FG126" s="92">
        <f t="shared" si="227"/>
        <v>1203930.3640256999</v>
      </c>
      <c r="FH126" s="92">
        <f t="shared" si="227"/>
        <v>824160.49192800012</v>
      </c>
      <c r="FI126" s="92">
        <f t="shared" si="227"/>
        <v>1264045.4060760017</v>
      </c>
      <c r="FJ126" s="92">
        <f t="shared" si="227"/>
        <v>1186018.6867440003</v>
      </c>
      <c r="FK126" s="92">
        <f t="shared" si="227"/>
        <v>1112113.502123998</v>
      </c>
      <c r="FL126" s="92">
        <f t="shared" si="227"/>
        <v>0</v>
      </c>
      <c r="FM126" s="92">
        <f t="shared" si="227"/>
        <v>1191205.4742939984</v>
      </c>
      <c r="FN126" s="92">
        <f t="shared" si="227"/>
        <v>0</v>
      </c>
      <c r="FO126" s="92">
        <f t="shared" si="227"/>
        <v>1117704.7719300005</v>
      </c>
      <c r="FP126" s="92">
        <f t="shared" si="227"/>
        <v>1083311.9246555991</v>
      </c>
      <c r="FQ126" s="92">
        <f t="shared" si="227"/>
        <v>1109858.3392009994</v>
      </c>
      <c r="FR126" s="92">
        <f t="shared" si="227"/>
        <v>1391296.0468510001</v>
      </c>
      <c r="FS126" s="92">
        <f t="shared" si="227"/>
        <v>1390793.0592180002</v>
      </c>
      <c r="FT126" s="92">
        <f t="shared" si="227"/>
        <v>710389.39668000012</v>
      </c>
      <c r="FU126" s="92">
        <f t="shared" si="227"/>
        <v>1173482.5263408001</v>
      </c>
      <c r="FV126" s="92">
        <f t="shared" si="227"/>
        <v>1170209.0095999998</v>
      </c>
      <c r="FW126" s="92">
        <f t="shared" si="227"/>
        <v>1316100.703311</v>
      </c>
      <c r="FX126" s="92">
        <f t="shared" si="227"/>
        <v>710389.39668000012</v>
      </c>
      <c r="FY126" s="14"/>
      <c r="FZ126" s="2">
        <f>SUM(C126:FX126)</f>
        <v>181645323.0303351</v>
      </c>
      <c r="GA126" s="68">
        <v>181645323.0303351</v>
      </c>
      <c r="GB126" s="2">
        <f>FZ126-GA126</f>
        <v>0</v>
      </c>
      <c r="GC126" s="14"/>
      <c r="GD126" s="14"/>
      <c r="GE126" s="14"/>
      <c r="GF126" s="14"/>
      <c r="GG126" s="2"/>
      <c r="GH126" s="12"/>
      <c r="GI126" s="12"/>
      <c r="GJ126" s="12"/>
      <c r="GK126" s="12"/>
      <c r="GL126" s="12"/>
      <c r="GM126" s="12"/>
      <c r="GN126" s="17"/>
      <c r="GO126" s="17"/>
    </row>
    <row r="127" spans="1:197" x14ac:dyDescent="0.35">
      <c r="A127" s="3"/>
      <c r="B127" s="3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4"/>
      <c r="FZ127" s="14"/>
      <c r="GA127" s="2"/>
      <c r="GB127" s="14"/>
      <c r="GC127" s="14"/>
      <c r="GD127" s="14"/>
      <c r="GE127" s="14"/>
      <c r="GF127" s="14"/>
      <c r="GG127" s="2"/>
      <c r="GH127" s="12"/>
      <c r="GI127" s="12"/>
      <c r="GJ127" s="12"/>
      <c r="GK127" s="12"/>
      <c r="GL127" s="12"/>
      <c r="GM127" s="12"/>
      <c r="GN127" s="17"/>
      <c r="GO127" s="17"/>
    </row>
    <row r="128" spans="1:197" s="4" customFormat="1" x14ac:dyDescent="0.35">
      <c r="A128" s="3" t="s">
        <v>559</v>
      </c>
      <c r="B128" s="2" t="s">
        <v>1045</v>
      </c>
      <c r="C128" s="36">
        <f t="shared" ref="C128:AH128" si="228">ROUND(C78+C88+C93+C98+C103+C108+C114+C120+C126,2)</f>
        <v>86834667.719999999</v>
      </c>
      <c r="D128" s="36">
        <f t="shared" si="228"/>
        <v>469001062.72000003</v>
      </c>
      <c r="E128" s="36">
        <f t="shared" si="228"/>
        <v>77254259.950000003</v>
      </c>
      <c r="F128" s="36">
        <f t="shared" si="228"/>
        <v>290888236.92000002</v>
      </c>
      <c r="G128" s="36">
        <f t="shared" si="228"/>
        <v>22063506.140000001</v>
      </c>
      <c r="H128" s="36">
        <f t="shared" si="228"/>
        <v>16329392.380000001</v>
      </c>
      <c r="I128" s="36">
        <f t="shared" si="228"/>
        <v>102987894.5</v>
      </c>
      <c r="J128" s="36">
        <f t="shared" si="228"/>
        <v>25983003.98</v>
      </c>
      <c r="K128" s="36">
        <f t="shared" si="228"/>
        <v>4891610.09</v>
      </c>
      <c r="L128" s="36">
        <f t="shared" si="228"/>
        <v>28267829.77</v>
      </c>
      <c r="M128" s="36">
        <f t="shared" si="228"/>
        <v>13612341.75</v>
      </c>
      <c r="N128" s="36">
        <f t="shared" si="228"/>
        <v>600379004.25999999</v>
      </c>
      <c r="O128" s="36">
        <f t="shared" si="228"/>
        <v>148884731.16999999</v>
      </c>
      <c r="P128" s="36">
        <f t="shared" si="228"/>
        <v>6313349.0899999999</v>
      </c>
      <c r="Q128" s="36">
        <f t="shared" si="228"/>
        <v>511166184.56</v>
      </c>
      <c r="R128" s="36">
        <f t="shared" si="228"/>
        <v>73278727.340000004</v>
      </c>
      <c r="S128" s="36">
        <f t="shared" si="228"/>
        <v>21501663.719999999</v>
      </c>
      <c r="T128" s="36">
        <f t="shared" si="228"/>
        <v>3541965.69</v>
      </c>
      <c r="U128" s="36">
        <f t="shared" si="228"/>
        <v>1469708.94</v>
      </c>
      <c r="V128" s="36">
        <f t="shared" si="228"/>
        <v>4678845.45</v>
      </c>
      <c r="W128" s="36">
        <f t="shared" si="228"/>
        <v>4004414</v>
      </c>
      <c r="X128" s="36">
        <f t="shared" si="228"/>
        <v>1419933.22</v>
      </c>
      <c r="Y128" s="36">
        <f t="shared" si="228"/>
        <v>11923258.289999999</v>
      </c>
      <c r="Z128" s="36">
        <f t="shared" si="228"/>
        <v>4284860.03</v>
      </c>
      <c r="AA128" s="36">
        <f t="shared" si="228"/>
        <v>359124531.98000002</v>
      </c>
      <c r="AB128" s="36">
        <f t="shared" si="228"/>
        <v>316855328.80000001</v>
      </c>
      <c r="AC128" s="36">
        <f t="shared" si="228"/>
        <v>12705886.039999999</v>
      </c>
      <c r="AD128" s="36">
        <f t="shared" si="228"/>
        <v>18766622.18</v>
      </c>
      <c r="AE128" s="36">
        <f t="shared" si="228"/>
        <v>2194242.75</v>
      </c>
      <c r="AF128" s="36">
        <f t="shared" si="228"/>
        <v>3702742.15</v>
      </c>
      <c r="AG128" s="36">
        <f t="shared" si="228"/>
        <v>9011077.2699999996</v>
      </c>
      <c r="AH128" s="36">
        <f t="shared" si="228"/>
        <v>13434387.18</v>
      </c>
      <c r="AI128" s="36">
        <f t="shared" ref="AI128:BN128" si="229">ROUND(AI78+AI88+AI93+AI98+AI103+AI108+AI114+AI120+AI126,2)</f>
        <v>6439897.9900000002</v>
      </c>
      <c r="AJ128" s="36">
        <f t="shared" si="229"/>
        <v>3677066.25</v>
      </c>
      <c r="AK128" s="36">
        <f t="shared" si="229"/>
        <v>3530265.17</v>
      </c>
      <c r="AL128" s="36">
        <f t="shared" si="229"/>
        <v>5143891.51</v>
      </c>
      <c r="AM128" s="36">
        <f t="shared" si="229"/>
        <v>5962032.2800000003</v>
      </c>
      <c r="AN128" s="36">
        <f t="shared" si="229"/>
        <v>5490243.3899999997</v>
      </c>
      <c r="AO128" s="36">
        <f t="shared" si="229"/>
        <v>51594067.740000002</v>
      </c>
      <c r="AP128" s="36">
        <f t="shared" si="229"/>
        <v>1053171595.2</v>
      </c>
      <c r="AQ128" s="36">
        <f t="shared" si="229"/>
        <v>4624273.47</v>
      </c>
      <c r="AR128" s="36">
        <f t="shared" si="229"/>
        <v>704692660.88</v>
      </c>
      <c r="AS128" s="36">
        <f t="shared" si="229"/>
        <v>87039717.579999998</v>
      </c>
      <c r="AT128" s="36">
        <f t="shared" si="229"/>
        <v>38682167.68</v>
      </c>
      <c r="AU128" s="36">
        <f t="shared" si="229"/>
        <v>5499199.5300000003</v>
      </c>
      <c r="AV128" s="36">
        <f t="shared" si="229"/>
        <v>5511173.7800000003</v>
      </c>
      <c r="AW128" s="36">
        <f t="shared" si="229"/>
        <v>4759162.63</v>
      </c>
      <c r="AX128" s="36">
        <f t="shared" si="229"/>
        <v>1654203.06</v>
      </c>
      <c r="AY128" s="36">
        <f t="shared" si="229"/>
        <v>6917693.5199999996</v>
      </c>
      <c r="AZ128" s="36">
        <f t="shared" si="229"/>
        <v>150618213.5</v>
      </c>
      <c r="BA128" s="36">
        <f t="shared" si="229"/>
        <v>109129654.65000001</v>
      </c>
      <c r="BB128" s="36">
        <f t="shared" si="229"/>
        <v>88557014.730000004</v>
      </c>
      <c r="BC128" s="36">
        <f t="shared" si="229"/>
        <v>308344271.63999999</v>
      </c>
      <c r="BD128" s="36">
        <f t="shared" si="229"/>
        <v>42028766.600000001</v>
      </c>
      <c r="BE128" s="36">
        <f t="shared" si="229"/>
        <v>15278169.85</v>
      </c>
      <c r="BF128" s="36">
        <f t="shared" si="229"/>
        <v>287830595.75999999</v>
      </c>
      <c r="BG128" s="36">
        <f t="shared" si="229"/>
        <v>13477507.689999999</v>
      </c>
      <c r="BH128" s="36">
        <f t="shared" si="229"/>
        <v>8769770.0199999996</v>
      </c>
      <c r="BI128" s="36">
        <f t="shared" si="229"/>
        <v>5011707.67</v>
      </c>
      <c r="BJ128" s="36">
        <f t="shared" si="229"/>
        <v>71830944.760000005</v>
      </c>
      <c r="BK128" s="36">
        <f t="shared" si="229"/>
        <v>365863958.11000001</v>
      </c>
      <c r="BL128" s="36">
        <f t="shared" si="229"/>
        <v>1694123.93</v>
      </c>
      <c r="BM128" s="36">
        <f t="shared" si="229"/>
        <v>7171222.8300000001</v>
      </c>
      <c r="BN128" s="36">
        <f t="shared" si="229"/>
        <v>38940858.490000002</v>
      </c>
      <c r="BO128" s="36">
        <f t="shared" ref="BO128:CT128" si="230">ROUND(BO78+BO88+BO93+BO98+BO103+BO108+BO114+BO120+BO126,2)</f>
        <v>17534844.66</v>
      </c>
      <c r="BP128" s="36">
        <f t="shared" si="230"/>
        <v>3580167.47</v>
      </c>
      <c r="BQ128" s="36">
        <f t="shared" si="230"/>
        <v>81936869.739999995</v>
      </c>
      <c r="BR128" s="36">
        <f t="shared" si="230"/>
        <v>58791658.840000004</v>
      </c>
      <c r="BS128" s="36">
        <f t="shared" si="230"/>
        <v>15234938.539999999</v>
      </c>
      <c r="BT128" s="36">
        <f t="shared" si="230"/>
        <v>6136536.3799999999</v>
      </c>
      <c r="BU128" s="36">
        <f t="shared" si="230"/>
        <v>7147221.5099999998</v>
      </c>
      <c r="BV128" s="36">
        <f t="shared" si="230"/>
        <v>18469144.489999998</v>
      </c>
      <c r="BW128" s="36">
        <f t="shared" si="230"/>
        <v>28970749.73</v>
      </c>
      <c r="BX128" s="36">
        <f t="shared" si="230"/>
        <v>1744846.66</v>
      </c>
      <c r="BY128" s="36">
        <f t="shared" si="230"/>
        <v>6630843.9500000002</v>
      </c>
      <c r="BZ128" s="36">
        <f t="shared" si="230"/>
        <v>4212696.38</v>
      </c>
      <c r="CA128" s="36">
        <f t="shared" si="230"/>
        <v>3228642.22</v>
      </c>
      <c r="CB128" s="36">
        <f t="shared" si="230"/>
        <v>853836469.48000002</v>
      </c>
      <c r="CC128" s="36">
        <f t="shared" si="230"/>
        <v>3884537.75</v>
      </c>
      <c r="CD128" s="36">
        <f t="shared" si="230"/>
        <v>3882149.56</v>
      </c>
      <c r="CE128" s="36">
        <f t="shared" si="230"/>
        <v>3358877.05</v>
      </c>
      <c r="CF128" s="36">
        <f t="shared" si="230"/>
        <v>2508860.4700000002</v>
      </c>
      <c r="CG128" s="36">
        <f t="shared" si="230"/>
        <v>4103533.51</v>
      </c>
      <c r="CH128" s="36">
        <f t="shared" si="230"/>
        <v>2372730.5699999998</v>
      </c>
      <c r="CI128" s="36">
        <f t="shared" si="230"/>
        <v>9780166.1600000001</v>
      </c>
      <c r="CJ128" s="36">
        <f t="shared" si="230"/>
        <v>12909661.880000001</v>
      </c>
      <c r="CK128" s="36">
        <f t="shared" si="230"/>
        <v>69273897.75</v>
      </c>
      <c r="CL128" s="36">
        <f t="shared" si="230"/>
        <v>16679095.050000001</v>
      </c>
      <c r="CM128" s="36">
        <f t="shared" si="230"/>
        <v>11112230.51</v>
      </c>
      <c r="CN128" s="36">
        <f t="shared" si="230"/>
        <v>367879292.06999999</v>
      </c>
      <c r="CO128" s="36">
        <f t="shared" si="230"/>
        <v>166425033.62</v>
      </c>
      <c r="CP128" s="36">
        <f t="shared" si="230"/>
        <v>13200335.08</v>
      </c>
      <c r="CQ128" s="36">
        <f t="shared" si="230"/>
        <v>10375299.380000001</v>
      </c>
      <c r="CR128" s="36">
        <f t="shared" si="230"/>
        <v>4494831.7300000004</v>
      </c>
      <c r="CS128" s="36">
        <f t="shared" si="230"/>
        <v>4761248.9400000004</v>
      </c>
      <c r="CT128" s="36">
        <f t="shared" si="230"/>
        <v>2556538.8199999998</v>
      </c>
      <c r="CU128" s="36">
        <f t="shared" ref="CU128:DZ128" si="231">ROUND(CU78+CU88+CU93+CU98+CU103+CU108+CU114+CU120+CU126,2)</f>
        <v>5058589.1100000003</v>
      </c>
      <c r="CV128" s="36">
        <f t="shared" si="231"/>
        <v>1415138.71</v>
      </c>
      <c r="CW128" s="36">
        <f t="shared" si="231"/>
        <v>4214801</v>
      </c>
      <c r="CX128" s="36">
        <f t="shared" si="231"/>
        <v>7221991.4500000002</v>
      </c>
      <c r="CY128" s="36">
        <f t="shared" si="231"/>
        <v>1478251.89</v>
      </c>
      <c r="CZ128" s="36">
        <f t="shared" si="231"/>
        <v>22402919.239999998</v>
      </c>
      <c r="DA128" s="36">
        <f t="shared" si="231"/>
        <v>3897381.89</v>
      </c>
      <c r="DB128" s="36">
        <f t="shared" si="231"/>
        <v>5230517.84</v>
      </c>
      <c r="DC128" s="36">
        <f t="shared" si="231"/>
        <v>3766999.04</v>
      </c>
      <c r="DD128" s="36">
        <f t="shared" si="231"/>
        <v>3543216.18</v>
      </c>
      <c r="DE128" s="36">
        <f t="shared" si="231"/>
        <v>5250571.09</v>
      </c>
      <c r="DF128" s="36">
        <f t="shared" si="231"/>
        <v>227032966.27000001</v>
      </c>
      <c r="DG128" s="36">
        <f t="shared" si="231"/>
        <v>2645491.79</v>
      </c>
      <c r="DH128" s="36">
        <f t="shared" si="231"/>
        <v>24438270.899999999</v>
      </c>
      <c r="DI128" s="36">
        <f t="shared" si="231"/>
        <v>31478334.550000001</v>
      </c>
      <c r="DJ128" s="36">
        <f t="shared" si="231"/>
        <v>9630093.5600000005</v>
      </c>
      <c r="DK128" s="36">
        <f t="shared" si="231"/>
        <v>8117758.3799999999</v>
      </c>
      <c r="DL128" s="36">
        <f t="shared" si="231"/>
        <v>74500440.579999998</v>
      </c>
      <c r="DM128" s="36">
        <f t="shared" si="231"/>
        <v>4578996.3</v>
      </c>
      <c r="DN128" s="36">
        <f t="shared" si="231"/>
        <v>18560061.460000001</v>
      </c>
      <c r="DO128" s="36">
        <f t="shared" si="231"/>
        <v>43430852.039999999</v>
      </c>
      <c r="DP128" s="36">
        <f t="shared" si="231"/>
        <v>4024648.14</v>
      </c>
      <c r="DQ128" s="36">
        <f t="shared" si="231"/>
        <v>12852266.77</v>
      </c>
      <c r="DR128" s="36">
        <f t="shared" si="231"/>
        <v>17035169.640000001</v>
      </c>
      <c r="DS128" s="36">
        <f t="shared" si="231"/>
        <v>8323598.0099999998</v>
      </c>
      <c r="DT128" s="36">
        <f t="shared" si="231"/>
        <v>3681359.08</v>
      </c>
      <c r="DU128" s="36">
        <f t="shared" si="231"/>
        <v>6038187.3899999997</v>
      </c>
      <c r="DV128" s="36">
        <f t="shared" si="231"/>
        <v>4053255.67</v>
      </c>
      <c r="DW128" s="36">
        <f t="shared" si="231"/>
        <v>4743523.47</v>
      </c>
      <c r="DX128" s="36">
        <f t="shared" si="231"/>
        <v>3530071.38</v>
      </c>
      <c r="DY128" s="36">
        <f t="shared" si="231"/>
        <v>5423987.2800000003</v>
      </c>
      <c r="DZ128" s="36">
        <f t="shared" si="231"/>
        <v>10597758.17</v>
      </c>
      <c r="EA128" s="36">
        <f t="shared" ref="EA128:FF128" si="232">ROUND(EA78+EA88+EA93+EA98+EA103+EA108+EA114+EA120+EA126,2)</f>
        <v>8433876.7799999993</v>
      </c>
      <c r="EB128" s="36">
        <f t="shared" si="232"/>
        <v>8234645.0199999996</v>
      </c>
      <c r="EC128" s="36">
        <f t="shared" si="232"/>
        <v>4891205.6900000004</v>
      </c>
      <c r="ED128" s="36">
        <f t="shared" si="232"/>
        <v>19723037.390000001</v>
      </c>
      <c r="EE128" s="36">
        <f t="shared" si="232"/>
        <v>3894216.56</v>
      </c>
      <c r="EF128" s="36">
        <f t="shared" si="232"/>
        <v>17533080.579999998</v>
      </c>
      <c r="EG128" s="36">
        <f t="shared" si="232"/>
        <v>4635284.45</v>
      </c>
      <c r="EH128" s="36">
        <f t="shared" si="232"/>
        <v>4411898.66</v>
      </c>
      <c r="EI128" s="36">
        <f t="shared" si="232"/>
        <v>171422884.16</v>
      </c>
      <c r="EJ128" s="36">
        <f t="shared" si="232"/>
        <v>121874637.31</v>
      </c>
      <c r="EK128" s="36">
        <f t="shared" si="232"/>
        <v>9970678.6899999995</v>
      </c>
      <c r="EL128" s="36">
        <f t="shared" si="232"/>
        <v>7276129.3099999996</v>
      </c>
      <c r="EM128" s="36">
        <f t="shared" si="232"/>
        <v>6256374.6600000001</v>
      </c>
      <c r="EN128" s="36">
        <f t="shared" si="232"/>
        <v>12608211.640000001</v>
      </c>
      <c r="EO128" s="36">
        <f t="shared" si="232"/>
        <v>4990899.5</v>
      </c>
      <c r="EP128" s="36">
        <f t="shared" si="232"/>
        <v>6921135.9800000004</v>
      </c>
      <c r="EQ128" s="36">
        <f t="shared" si="232"/>
        <v>33834991.619999997</v>
      </c>
      <c r="ER128" s="36">
        <f t="shared" si="232"/>
        <v>5741766.8399999999</v>
      </c>
      <c r="ES128" s="36">
        <f t="shared" si="232"/>
        <v>3910565.83</v>
      </c>
      <c r="ET128" s="36">
        <f t="shared" si="232"/>
        <v>4000849.06</v>
      </c>
      <c r="EU128" s="36">
        <f t="shared" si="232"/>
        <v>9062753.5899999999</v>
      </c>
      <c r="EV128" s="36">
        <f t="shared" si="232"/>
        <v>1958230.84</v>
      </c>
      <c r="EW128" s="36">
        <f t="shared" si="232"/>
        <v>12081919.59</v>
      </c>
      <c r="EX128" s="36">
        <f t="shared" si="232"/>
        <v>3676660.37</v>
      </c>
      <c r="EY128" s="36">
        <f t="shared" si="232"/>
        <v>9738799.4399999995</v>
      </c>
      <c r="EZ128" s="36">
        <f t="shared" si="232"/>
        <v>2812360.59</v>
      </c>
      <c r="FA128" s="36">
        <f t="shared" si="232"/>
        <v>47874651.229999997</v>
      </c>
      <c r="FB128" s="36">
        <f t="shared" si="232"/>
        <v>5400899.8799999999</v>
      </c>
      <c r="FC128" s="36">
        <f t="shared" si="232"/>
        <v>22529675.379999999</v>
      </c>
      <c r="FD128" s="36">
        <f t="shared" si="232"/>
        <v>6605037.0199999996</v>
      </c>
      <c r="FE128" s="36">
        <f t="shared" si="232"/>
        <v>1989272.94</v>
      </c>
      <c r="FF128" s="36">
        <f t="shared" si="232"/>
        <v>4099373.62</v>
      </c>
      <c r="FG128" s="36">
        <f t="shared" ref="FG128:FX128" si="233">ROUND(FG78+FG88+FG93+FG98+FG103+FG108+FG114+FG120+FG126,2)</f>
        <v>2791796.94</v>
      </c>
      <c r="FH128" s="36">
        <f t="shared" si="233"/>
        <v>1788493.26</v>
      </c>
      <c r="FI128" s="36">
        <f t="shared" si="233"/>
        <v>24584199.640000001</v>
      </c>
      <c r="FJ128" s="36">
        <f t="shared" si="233"/>
        <v>24723643.149999999</v>
      </c>
      <c r="FK128" s="36">
        <f t="shared" si="233"/>
        <v>36835463.310000002</v>
      </c>
      <c r="FL128" s="36">
        <f t="shared" si="233"/>
        <v>92968860.489999995</v>
      </c>
      <c r="FM128" s="36">
        <f t="shared" si="233"/>
        <v>47076694.689999998</v>
      </c>
      <c r="FN128" s="36">
        <f t="shared" si="233"/>
        <v>279766616.62</v>
      </c>
      <c r="FO128" s="36">
        <f t="shared" si="233"/>
        <v>15293845.890000001</v>
      </c>
      <c r="FP128" s="36">
        <f t="shared" si="233"/>
        <v>29386141.850000001</v>
      </c>
      <c r="FQ128" s="36">
        <f t="shared" si="233"/>
        <v>14492040.449999999</v>
      </c>
      <c r="FR128" s="36">
        <f t="shared" si="233"/>
        <v>3556086.82</v>
      </c>
      <c r="FS128" s="36">
        <f t="shared" si="233"/>
        <v>3489370.79</v>
      </c>
      <c r="FT128" s="36">
        <f t="shared" si="233"/>
        <v>1528201.96</v>
      </c>
      <c r="FU128" s="36">
        <f t="shared" si="233"/>
        <v>10908055.859999999</v>
      </c>
      <c r="FV128" s="36">
        <f t="shared" si="233"/>
        <v>11705588.34</v>
      </c>
      <c r="FW128" s="36">
        <f t="shared" si="233"/>
        <v>3216049.75</v>
      </c>
      <c r="FX128" s="36">
        <f t="shared" si="233"/>
        <v>1462168.49</v>
      </c>
      <c r="FY128" s="14"/>
      <c r="FZ128" s="2">
        <f>SUM(C128:FX128)</f>
        <v>10374872102.66</v>
      </c>
      <c r="GA128" s="68">
        <v>10374872102.66</v>
      </c>
      <c r="GB128" s="2">
        <f>FZ128-GA128</f>
        <v>0</v>
      </c>
      <c r="GC128" s="14"/>
      <c r="GD128" s="14"/>
      <c r="GE128" s="14"/>
      <c r="GF128" s="14"/>
      <c r="GG128" s="2"/>
      <c r="GH128" s="12"/>
      <c r="GI128" s="12"/>
      <c r="GJ128" s="12"/>
      <c r="GK128" s="12"/>
      <c r="GL128" s="12"/>
      <c r="GM128" s="12"/>
      <c r="GN128" s="95"/>
      <c r="GO128" s="95"/>
    </row>
    <row r="129" spans="1:197" s="91" customFormat="1" x14ac:dyDescent="0.35">
      <c r="A129" s="3" t="s">
        <v>560</v>
      </c>
      <c r="B129" s="2" t="s">
        <v>1043</v>
      </c>
      <c r="C129" s="36">
        <f>'SFA1994 AS AMENDED'!C286</f>
        <v>81069800.709999993</v>
      </c>
      <c r="D129" s="36">
        <f>'SFA1994 AS AMENDED'!D286</f>
        <v>444620554.20999998</v>
      </c>
      <c r="E129" s="36">
        <f>'SFA1994 AS AMENDED'!E286</f>
        <v>71934201.049999997</v>
      </c>
      <c r="F129" s="36">
        <f>'SFA1994 AS AMENDED'!F286</f>
        <v>274653245.75</v>
      </c>
      <c r="G129" s="36">
        <f>'SFA1994 AS AMENDED'!G286</f>
        <v>18406607.640000001</v>
      </c>
      <c r="H129" s="36">
        <f>'SFA1994 AS AMENDED'!H286</f>
        <v>13574305.41</v>
      </c>
      <c r="I129" s="36">
        <f>'SFA1994 AS AMENDED'!I286</f>
        <v>98086989.329999998</v>
      </c>
      <c r="J129" s="36">
        <f>'SFA1994 AS AMENDED'!J286</f>
        <v>23889325.449999999</v>
      </c>
      <c r="K129" s="36">
        <f>'SFA1994 AS AMENDED'!K286</f>
        <v>4378890.7699999996</v>
      </c>
      <c r="L129" s="36">
        <f>'SFA1994 AS AMENDED'!L286</f>
        <v>26479129.760000002</v>
      </c>
      <c r="M129" s="36">
        <f>'SFA1994 AS AMENDED'!M286</f>
        <v>13327673.92</v>
      </c>
      <c r="N129" s="36">
        <f>'SFA1994 AS AMENDED'!N286</f>
        <v>587530350.92999995</v>
      </c>
      <c r="O129" s="36">
        <f>'SFA1994 AS AMENDED'!O286</f>
        <v>144947423.02000001</v>
      </c>
      <c r="P129" s="36">
        <f>'SFA1994 AS AMENDED'!P286</f>
        <v>5562071.9299999997</v>
      </c>
      <c r="Q129" s="36">
        <f>'SFA1994 AS AMENDED'!Q286</f>
        <v>482592394.69999999</v>
      </c>
      <c r="R129" s="36">
        <f>'SFA1994 AS AMENDED'!R286</f>
        <v>68791037.260000005</v>
      </c>
      <c r="S129" s="36">
        <f>'SFA1994 AS AMENDED'!S286</f>
        <v>18850935.109999999</v>
      </c>
      <c r="T129" s="36">
        <f>'SFA1994 AS AMENDED'!T286</f>
        <v>3281110.78</v>
      </c>
      <c r="U129" s="36">
        <f>'SFA1994 AS AMENDED'!U286</f>
        <v>1213483.31</v>
      </c>
      <c r="V129" s="36">
        <f>'SFA1994 AS AMENDED'!V286</f>
        <v>4195975.41</v>
      </c>
      <c r="W129" s="36">
        <f>'SFA1994 AS AMENDED'!W286</f>
        <v>3699975.94</v>
      </c>
      <c r="X129" s="36">
        <f>'SFA1994 AS AMENDED'!X286</f>
        <v>1148206.6200000001</v>
      </c>
      <c r="Y129" s="36">
        <f>'SFA1994 AS AMENDED'!Y286</f>
        <v>11278561.439999999</v>
      </c>
      <c r="Z129" s="36">
        <f>'SFA1994 AS AMENDED'!Z286</f>
        <v>3774650.74</v>
      </c>
      <c r="AA129" s="36">
        <f>'SFA1994 AS AMENDED'!AA286</f>
        <v>352065804.31999999</v>
      </c>
      <c r="AB129" s="36">
        <f>'SFA1994 AS AMENDED'!AB286</f>
        <v>313063319.45999998</v>
      </c>
      <c r="AC129" s="36">
        <f>'SFA1994 AS AMENDED'!AC286</f>
        <v>11088081.24</v>
      </c>
      <c r="AD129" s="36">
        <f>'SFA1994 AS AMENDED'!AD286</f>
        <v>16091589.76</v>
      </c>
      <c r="AE129" s="36">
        <f>'SFA1994 AS AMENDED'!AE286</f>
        <v>2039918.18</v>
      </c>
      <c r="AF129" s="36">
        <f>'SFA1994 AS AMENDED'!AF286</f>
        <v>3494243.17</v>
      </c>
      <c r="AG129" s="36">
        <f>'SFA1994 AS AMENDED'!AG286</f>
        <v>7735377.9199999999</v>
      </c>
      <c r="AH129" s="36">
        <f>'SFA1994 AS AMENDED'!AH286</f>
        <v>11371449.699999999</v>
      </c>
      <c r="AI129" s="36">
        <f>'SFA1994 AS AMENDED'!AI286</f>
        <v>5546349.6699999999</v>
      </c>
      <c r="AJ129" s="36">
        <f>'SFA1994 AS AMENDED'!AJ286</f>
        <v>3462789.03</v>
      </c>
      <c r="AK129" s="36">
        <f>'SFA1994 AS AMENDED'!AK286</f>
        <v>3323039.89</v>
      </c>
      <c r="AL129" s="36">
        <f>'SFA1994 AS AMENDED'!AL286</f>
        <v>4535457.54</v>
      </c>
      <c r="AM129" s="36">
        <f>'SFA1994 AS AMENDED'!AM286</f>
        <v>5198925.29</v>
      </c>
      <c r="AN129" s="36">
        <f>'SFA1994 AS AMENDED'!AN286</f>
        <v>4765675.38</v>
      </c>
      <c r="AO129" s="36">
        <f>'SFA1994 AS AMENDED'!AO286</f>
        <v>48613540.270000003</v>
      </c>
      <c r="AP129" s="36">
        <f>'SFA1994 AS AMENDED'!AP286</f>
        <v>1000046946.33</v>
      </c>
      <c r="AQ129" s="36">
        <f>'SFA1994 AS AMENDED'!AQ286</f>
        <v>4235360.24</v>
      </c>
      <c r="AR129" s="36">
        <f>'SFA1994 AS AMENDED'!AR286</f>
        <v>699072761.24000001</v>
      </c>
      <c r="AS129" s="36">
        <f>'SFA1994 AS AMENDED'!AS286</f>
        <v>79935998.150000006</v>
      </c>
      <c r="AT129" s="36">
        <f>'SFA1994 AS AMENDED'!AT286</f>
        <v>33397763.77</v>
      </c>
      <c r="AU129" s="36">
        <f>'SFA1994 AS AMENDED'!AU286</f>
        <v>5025995.28</v>
      </c>
      <c r="AV129" s="36">
        <f>'SFA1994 AS AMENDED'!AV286</f>
        <v>4964879.59</v>
      </c>
      <c r="AW129" s="36">
        <f>'SFA1994 AS AMENDED'!AW286</f>
        <v>4413978.57</v>
      </c>
      <c r="AX129" s="36">
        <f>'SFA1994 AS AMENDED'!AX286</f>
        <v>1610953.7</v>
      </c>
      <c r="AY129" s="36">
        <f>'SFA1994 AS AMENDED'!AY286</f>
        <v>6058882.4000000004</v>
      </c>
      <c r="AZ129" s="36">
        <f>'SFA1994 AS AMENDED'!AZ286</f>
        <v>144128419.47999999</v>
      </c>
      <c r="BA129" s="36">
        <f>'SFA1994 AS AMENDED'!BA286</f>
        <v>101391988.73999999</v>
      </c>
      <c r="BB129" s="36">
        <f>'SFA1994 AS AMENDED'!BB286</f>
        <v>82994741.920000002</v>
      </c>
      <c r="BC129" s="36">
        <f>'SFA1994 AS AMENDED'!BC286</f>
        <v>294711110.44999999</v>
      </c>
      <c r="BD129" s="36">
        <f>'SFA1994 AS AMENDED'!BD286</f>
        <v>40455828.079999998</v>
      </c>
      <c r="BE129" s="36">
        <f>'SFA1994 AS AMENDED'!BE286</f>
        <v>14750583.68</v>
      </c>
      <c r="BF129" s="36">
        <f>'SFA1994 AS AMENDED'!BF286</f>
        <v>284476482.35000002</v>
      </c>
      <c r="BG129" s="36">
        <f>'SFA1994 AS AMENDED'!BG286</f>
        <v>11320504.279999999</v>
      </c>
      <c r="BH129" s="36">
        <f>'SFA1994 AS AMENDED'!BH286</f>
        <v>7565631.0800000001</v>
      </c>
      <c r="BI129" s="36">
        <f>'SFA1994 AS AMENDED'!BI286</f>
        <v>4515011.38</v>
      </c>
      <c r="BJ129" s="36">
        <f>'SFA1994 AS AMENDED'!BJ286</f>
        <v>69805021.25</v>
      </c>
      <c r="BK129" s="36">
        <f>'SFA1994 AS AMENDED'!BK286</f>
        <v>352266508.63999999</v>
      </c>
      <c r="BL129" s="36">
        <f>'SFA1994 AS AMENDED'!BL286</f>
        <v>1840654.57</v>
      </c>
      <c r="BM129" s="36">
        <f>'SFA1994 AS AMENDED'!BM286</f>
        <v>5913198.1299999999</v>
      </c>
      <c r="BN129" s="36">
        <f>'SFA1994 AS AMENDED'!BN286</f>
        <v>35250516.539999999</v>
      </c>
      <c r="BO129" s="36">
        <f>'SFA1994 AS AMENDED'!BO286</f>
        <v>14742905.060000001</v>
      </c>
      <c r="BP129" s="36">
        <f>'SFA1994 AS AMENDED'!BP286</f>
        <v>3343039.15</v>
      </c>
      <c r="BQ129" s="36">
        <f>'SFA1994 AS AMENDED'!BQ286</f>
        <v>74007115.480000004</v>
      </c>
      <c r="BR129" s="36">
        <f>'SFA1994 AS AMENDED'!BR286</f>
        <v>50361517.030000001</v>
      </c>
      <c r="BS129" s="36">
        <f>'SFA1994 AS AMENDED'!BS286</f>
        <v>14264178.970000001</v>
      </c>
      <c r="BT129" s="36">
        <f>'SFA1994 AS AMENDED'!BT286</f>
        <v>5672945.9900000002</v>
      </c>
      <c r="BU129" s="36">
        <f>'SFA1994 AS AMENDED'!BU286</f>
        <v>6055122.7699999996</v>
      </c>
      <c r="BV129" s="36">
        <f>'SFA1994 AS AMENDED'!BV286</f>
        <v>14491824.630000001</v>
      </c>
      <c r="BW129" s="36">
        <f>'SFA1994 AS AMENDED'!BW286</f>
        <v>23068652.890000001</v>
      </c>
      <c r="BX129" s="36">
        <f>'SFA1994 AS AMENDED'!BX286</f>
        <v>1737198.74</v>
      </c>
      <c r="BY129" s="36">
        <f>'SFA1994 AS AMENDED'!BY286</f>
        <v>6159539.1699999999</v>
      </c>
      <c r="BZ129" s="36">
        <f>'SFA1994 AS AMENDED'!BZ286</f>
        <v>3648645.57</v>
      </c>
      <c r="CA129" s="36">
        <f>'SFA1994 AS AMENDED'!CA286</f>
        <v>3100624.31</v>
      </c>
      <c r="CB129" s="36">
        <f>'SFA1994 AS AMENDED'!CB286</f>
        <v>830365876.65999997</v>
      </c>
      <c r="CC129" s="36">
        <f>'SFA1994 AS AMENDED'!CC286</f>
        <v>3520143.64</v>
      </c>
      <c r="CD129" s="36">
        <f>'SFA1994 AS AMENDED'!CD286</f>
        <v>3442894.51</v>
      </c>
      <c r="CE129" s="36">
        <f>'SFA1994 AS AMENDED'!CE286</f>
        <v>2996185.69</v>
      </c>
      <c r="CF129" s="36">
        <f>'SFA1994 AS AMENDED'!CF286</f>
        <v>2253088.7999999998</v>
      </c>
      <c r="CG129" s="36">
        <f>'SFA1994 AS AMENDED'!CG286</f>
        <v>3639649.75</v>
      </c>
      <c r="CH129" s="36">
        <f>'SFA1994 AS AMENDED'!CH286</f>
        <v>2247705.7599999998</v>
      </c>
      <c r="CI129" s="36">
        <f>'SFA1994 AS AMENDED'!CI286</f>
        <v>8491391.8599999994</v>
      </c>
      <c r="CJ129" s="36">
        <f>'SFA1994 AS AMENDED'!CJ286</f>
        <v>11043200.83</v>
      </c>
      <c r="CK129" s="36">
        <f>'SFA1994 AS AMENDED'!CK286</f>
        <v>64773765.259999998</v>
      </c>
      <c r="CL129" s="36">
        <f>'SFA1994 AS AMENDED'!CL286</f>
        <v>15372809.76</v>
      </c>
      <c r="CM129" s="36">
        <f>'SFA1994 AS AMENDED'!CM286</f>
        <v>9737266.9100000001</v>
      </c>
      <c r="CN129" s="36">
        <f>'SFA1994 AS AMENDED'!CN286</f>
        <v>360667222.88</v>
      </c>
      <c r="CO129" s="36">
        <f>'SFA1994 AS AMENDED'!CO286</f>
        <v>160072315.97</v>
      </c>
      <c r="CP129" s="36">
        <f>'SFA1994 AS AMENDED'!CP286</f>
        <v>12038683.09</v>
      </c>
      <c r="CQ129" s="36">
        <f>'SFA1994 AS AMENDED'!CQ286</f>
        <v>10103611.9</v>
      </c>
      <c r="CR129" s="36">
        <f>'SFA1994 AS AMENDED'!CR286</f>
        <v>4045249.62</v>
      </c>
      <c r="CS129" s="36">
        <f>'SFA1994 AS AMENDED'!CS286</f>
        <v>4458477.25</v>
      </c>
      <c r="CT129" s="36">
        <f>'SFA1994 AS AMENDED'!CT286</f>
        <v>2341684.42</v>
      </c>
      <c r="CU129" s="36">
        <f>'SFA1994 AS AMENDED'!CU286</f>
        <v>4613407.12</v>
      </c>
      <c r="CV129" s="36">
        <f>'SFA1994 AS AMENDED'!CV286</f>
        <v>1076291.54</v>
      </c>
      <c r="CW129" s="36">
        <f>'SFA1994 AS AMENDED'!CW286</f>
        <v>3804210.79</v>
      </c>
      <c r="CX129" s="36">
        <f>'SFA1994 AS AMENDED'!CX286</f>
        <v>5963892.5800000001</v>
      </c>
      <c r="CY129" s="36">
        <f>'SFA1994 AS AMENDED'!CY286</f>
        <v>1172531.3899999999</v>
      </c>
      <c r="CZ129" s="36">
        <f>'SFA1994 AS AMENDED'!CZ286</f>
        <v>20753009.920000002</v>
      </c>
      <c r="DA129" s="36">
        <f>'SFA1994 AS AMENDED'!DA286</f>
        <v>3585058.27</v>
      </c>
      <c r="DB129" s="36">
        <f>'SFA1994 AS AMENDED'!DB286</f>
        <v>4795906.1100000003</v>
      </c>
      <c r="DC129" s="36">
        <f>'SFA1994 AS AMENDED'!DC286</f>
        <v>3509639.35</v>
      </c>
      <c r="DD129" s="36">
        <f>'SFA1994 AS AMENDED'!DD286</f>
        <v>3297373.37</v>
      </c>
      <c r="DE129" s="36">
        <f>'SFA1994 AS AMENDED'!DE286</f>
        <v>4729823.8099999996</v>
      </c>
      <c r="DF129" s="36">
        <f>'SFA1994 AS AMENDED'!DF286</f>
        <v>228291580.21000001</v>
      </c>
      <c r="DG129" s="36">
        <f>'SFA1994 AS AMENDED'!DG286</f>
        <v>2568684.73</v>
      </c>
      <c r="DH129" s="36">
        <f>'SFA1994 AS AMENDED'!DH286</f>
        <v>20840185.329999998</v>
      </c>
      <c r="DI129" s="36">
        <f>'SFA1994 AS AMENDED'!DI286</f>
        <v>27619179.75</v>
      </c>
      <c r="DJ129" s="36">
        <f>'SFA1994 AS AMENDED'!DJ286</f>
        <v>8160692.6100000003</v>
      </c>
      <c r="DK129" s="36">
        <f>'SFA1994 AS AMENDED'!DK286</f>
        <v>6637899.0099999998</v>
      </c>
      <c r="DL129" s="36">
        <f>'SFA1994 AS AMENDED'!DL286</f>
        <v>66786590.189999998</v>
      </c>
      <c r="DM129" s="36">
        <f>'SFA1994 AS AMENDED'!DM286</f>
        <v>4308083.67</v>
      </c>
      <c r="DN129" s="36">
        <f>'SFA1994 AS AMENDED'!DN286</f>
        <v>16693226.58</v>
      </c>
      <c r="DO129" s="36">
        <f>'SFA1994 AS AMENDED'!DO286</f>
        <v>38350880.329999998</v>
      </c>
      <c r="DP129" s="36">
        <f>'SFA1994 AS AMENDED'!DP286</f>
        <v>3805464.74</v>
      </c>
      <c r="DQ129" s="36">
        <f>'SFA1994 AS AMENDED'!DQ286</f>
        <v>10352784.130000001</v>
      </c>
      <c r="DR129" s="36">
        <f>'SFA1994 AS AMENDED'!DR286</f>
        <v>16241904.48</v>
      </c>
      <c r="DS129" s="36">
        <f>'SFA1994 AS AMENDED'!DS286</f>
        <v>8106508.8200000003</v>
      </c>
      <c r="DT129" s="36">
        <f>'SFA1994 AS AMENDED'!DT286</f>
        <v>3584144.6</v>
      </c>
      <c r="DU129" s="36">
        <f>'SFA1994 AS AMENDED'!DU286</f>
        <v>5208752.87</v>
      </c>
      <c r="DV129" s="36">
        <f>'SFA1994 AS AMENDED'!DV286</f>
        <v>3895644.9</v>
      </c>
      <c r="DW129" s="36">
        <f>'SFA1994 AS AMENDED'!DW286</f>
        <v>4693184.1100000003</v>
      </c>
      <c r="DX129" s="36">
        <f>'SFA1994 AS AMENDED'!DX286</f>
        <v>3580253.9</v>
      </c>
      <c r="DY129" s="36">
        <f>'SFA1994 AS AMENDED'!DY286</f>
        <v>5004330.93</v>
      </c>
      <c r="DZ129" s="36">
        <f>'SFA1994 AS AMENDED'!DZ286</f>
        <v>9182252.8599999994</v>
      </c>
      <c r="EA129" s="36">
        <f>'SFA1994 AS AMENDED'!EA286</f>
        <v>6933870.0899999999</v>
      </c>
      <c r="EB129" s="36">
        <f>'SFA1994 AS AMENDED'!EB286</f>
        <v>7036703.46</v>
      </c>
      <c r="EC129" s="36">
        <f>'SFA1994 AS AMENDED'!EC286</f>
        <v>4250203.87</v>
      </c>
      <c r="ED129" s="36">
        <f>'SFA1994 AS AMENDED'!ED286</f>
        <v>23266461.940000001</v>
      </c>
      <c r="EE129" s="36">
        <f>'SFA1994 AS AMENDED'!EE286</f>
        <v>3564193.72</v>
      </c>
      <c r="EF129" s="36">
        <f>'SFA1994 AS AMENDED'!EF286</f>
        <v>16598529.16</v>
      </c>
      <c r="EG129" s="36">
        <f>'SFA1994 AS AMENDED'!EG286</f>
        <v>4006152.5</v>
      </c>
      <c r="EH129" s="36">
        <f>'SFA1994 AS AMENDED'!EH286</f>
        <v>4020016.79</v>
      </c>
      <c r="EI129" s="36">
        <f>'SFA1994 AS AMENDED'!EI286</f>
        <v>166086993.18000001</v>
      </c>
      <c r="EJ129" s="36">
        <f>'SFA1994 AS AMENDED'!EJ286</f>
        <v>113592790.84999999</v>
      </c>
      <c r="EK129" s="36">
        <f>'SFA1994 AS AMENDED'!EK286</f>
        <v>8204993.2199999997</v>
      </c>
      <c r="EL129" s="36">
        <f>'SFA1994 AS AMENDED'!EL286</f>
        <v>6013595.0999999996</v>
      </c>
      <c r="EM129" s="36">
        <f>'SFA1994 AS AMENDED'!EM286</f>
        <v>5455698.6900000004</v>
      </c>
      <c r="EN129" s="36">
        <f>'SFA1994 AS AMENDED'!EN286</f>
        <v>11541132.58</v>
      </c>
      <c r="EO129" s="36">
        <f>'SFA1994 AS AMENDED'!EO286</f>
        <v>4595627.9400000004</v>
      </c>
      <c r="EP129" s="36">
        <f>'SFA1994 AS AMENDED'!EP286</f>
        <v>5959145.0899999999</v>
      </c>
      <c r="EQ129" s="36">
        <f>'SFA1994 AS AMENDED'!EQ286</f>
        <v>30658143.600000001</v>
      </c>
      <c r="ER129" s="36">
        <f>'SFA1994 AS AMENDED'!ER286</f>
        <v>5115205.2300000004</v>
      </c>
      <c r="ES129" s="36">
        <f>'SFA1994 AS AMENDED'!ES286</f>
        <v>3522221.11</v>
      </c>
      <c r="ET129" s="36">
        <f>'SFA1994 AS AMENDED'!ET286</f>
        <v>4031740.81</v>
      </c>
      <c r="EU129" s="36">
        <f>'SFA1994 AS AMENDED'!EU286</f>
        <v>7632673.0300000003</v>
      </c>
      <c r="EV129" s="36">
        <f>'SFA1994 AS AMENDED'!EV286</f>
        <v>1882913.75</v>
      </c>
      <c r="EW129" s="36">
        <f>'SFA1994 AS AMENDED'!EW286</f>
        <v>12723065.279999999</v>
      </c>
      <c r="EX129" s="36">
        <f>'SFA1994 AS AMENDED'!EX286</f>
        <v>3611877.34</v>
      </c>
      <c r="EY129" s="36">
        <f>'SFA1994 AS AMENDED'!EY286</f>
        <v>8803725.4600000009</v>
      </c>
      <c r="EZ129" s="36">
        <f>'SFA1994 AS AMENDED'!EZ286</f>
        <v>2662853</v>
      </c>
      <c r="FA129" s="36">
        <f>'SFA1994 AS AMENDED'!FA286</f>
        <v>42430792.390000001</v>
      </c>
      <c r="FB129" s="36">
        <f>'SFA1994 AS AMENDED'!FB286</f>
        <v>4682862.55</v>
      </c>
      <c r="FC129" s="36">
        <f>'SFA1994 AS AMENDED'!FC286</f>
        <v>21064301.399999999</v>
      </c>
      <c r="FD129" s="36">
        <f>'SFA1994 AS AMENDED'!FD286</f>
        <v>5654133.6500000004</v>
      </c>
      <c r="FE129" s="36">
        <f>'SFA1994 AS AMENDED'!FE286</f>
        <v>1916365.11</v>
      </c>
      <c r="FF129" s="36">
        <f>'SFA1994 AS AMENDED'!FF286</f>
        <v>3798144.67</v>
      </c>
      <c r="FG129" s="36">
        <f>'SFA1994 AS AMENDED'!FG286</f>
        <v>2712724.86</v>
      </c>
      <c r="FH129" s="36">
        <f>'SFA1994 AS AMENDED'!FH286</f>
        <v>1677496.23</v>
      </c>
      <c r="FI129" s="36">
        <f>'SFA1994 AS AMENDED'!FI286</f>
        <v>19984472.289999999</v>
      </c>
      <c r="FJ129" s="36">
        <f>'SFA1994 AS AMENDED'!FJ286</f>
        <v>22825883.41</v>
      </c>
      <c r="FK129" s="36">
        <f>'SFA1994 AS AMENDED'!FK286</f>
        <v>29702935.93</v>
      </c>
      <c r="FL129" s="36">
        <f>'SFA1994 AS AMENDED'!FL286</f>
        <v>92712675.659999996</v>
      </c>
      <c r="FM129" s="36">
        <f>'SFA1994 AS AMENDED'!FM286</f>
        <v>43667711.479999997</v>
      </c>
      <c r="FN129" s="36">
        <f>'SFA1994 AS AMENDED'!FN286</f>
        <v>262035697.56</v>
      </c>
      <c r="FO129" s="36">
        <f>'SFA1994 AS AMENDED'!FO286</f>
        <v>13005746.41</v>
      </c>
      <c r="FP129" s="36">
        <f>'SFA1994 AS AMENDED'!FP286</f>
        <v>26638477.780000001</v>
      </c>
      <c r="FQ129" s="36">
        <f>'SFA1994 AS AMENDED'!FQ286</f>
        <v>11868211.869999999</v>
      </c>
      <c r="FR129" s="36">
        <f>'SFA1994 AS AMENDED'!FR286</f>
        <v>3365078.56</v>
      </c>
      <c r="FS129" s="36">
        <f>'SFA1994 AS AMENDED'!FS286</f>
        <v>3320628.95</v>
      </c>
      <c r="FT129" s="36">
        <f>'SFA1994 AS AMENDED'!FT286</f>
        <v>1490701.32</v>
      </c>
      <c r="FU129" s="36">
        <f>'SFA1994 AS AMENDED'!FU286</f>
        <v>10546837.470000001</v>
      </c>
      <c r="FV129" s="36">
        <f>'SFA1994 AS AMENDED'!FV286</f>
        <v>9972599.3800000008</v>
      </c>
      <c r="FW129" s="36">
        <f>'SFA1994 AS AMENDED'!FW286</f>
        <v>3176089.78</v>
      </c>
      <c r="FX129" s="36">
        <f>'SFA1994 AS AMENDED'!FX286</f>
        <v>1428546.36</v>
      </c>
      <c r="FY129" s="109"/>
      <c r="FZ129" s="35"/>
      <c r="GA129" s="110"/>
      <c r="GB129" s="35"/>
      <c r="GC129" s="109"/>
      <c r="GD129" s="109"/>
      <c r="GE129" s="109"/>
      <c r="GF129" s="109"/>
      <c r="GG129" s="35"/>
      <c r="GH129" s="111"/>
      <c r="GI129" s="111"/>
      <c r="GJ129" s="111"/>
      <c r="GK129" s="111"/>
      <c r="GL129" s="111"/>
      <c r="GM129" s="111"/>
      <c r="GN129" s="112"/>
      <c r="GO129" s="112"/>
    </row>
    <row r="130" spans="1:197" s="91" customFormat="1" x14ac:dyDescent="0.35">
      <c r="A130" s="3" t="s">
        <v>561</v>
      </c>
      <c r="B130" s="2" t="s">
        <v>1041</v>
      </c>
      <c r="C130" s="36">
        <f>C128-C129</f>
        <v>5764867.0100000054</v>
      </c>
      <c r="D130" s="36">
        <f t="shared" ref="D130:BO130" si="234">D128-D129</f>
        <v>24380508.51000005</v>
      </c>
      <c r="E130" s="36">
        <f t="shared" si="234"/>
        <v>5320058.900000006</v>
      </c>
      <c r="F130" s="36">
        <f t="shared" si="234"/>
        <v>16234991.170000017</v>
      </c>
      <c r="G130" s="36">
        <f t="shared" si="234"/>
        <v>3656898.5</v>
      </c>
      <c r="H130" s="36">
        <f t="shared" si="234"/>
        <v>2755086.9700000007</v>
      </c>
      <c r="I130" s="36">
        <f t="shared" si="234"/>
        <v>4900905.1700000018</v>
      </c>
      <c r="J130" s="36">
        <f t="shared" si="234"/>
        <v>2093678.5300000012</v>
      </c>
      <c r="K130" s="36">
        <f t="shared" si="234"/>
        <v>512719.3200000003</v>
      </c>
      <c r="L130" s="36">
        <f t="shared" si="234"/>
        <v>1788700.0099999979</v>
      </c>
      <c r="M130" s="36">
        <f t="shared" si="234"/>
        <v>284667.83000000007</v>
      </c>
      <c r="N130" s="36">
        <f t="shared" si="234"/>
        <v>12848653.330000043</v>
      </c>
      <c r="O130" s="36">
        <f t="shared" si="234"/>
        <v>3937308.1499999762</v>
      </c>
      <c r="P130" s="36">
        <f t="shared" si="234"/>
        <v>751277.16000000015</v>
      </c>
      <c r="Q130" s="36">
        <f t="shared" si="234"/>
        <v>28573789.860000014</v>
      </c>
      <c r="R130" s="36">
        <f t="shared" si="234"/>
        <v>4487690.0799999982</v>
      </c>
      <c r="S130" s="36">
        <f t="shared" si="234"/>
        <v>2650728.6099999994</v>
      </c>
      <c r="T130" s="36">
        <f t="shared" si="234"/>
        <v>260854.91000000015</v>
      </c>
      <c r="U130" s="36">
        <f t="shared" si="234"/>
        <v>256225.62999999989</v>
      </c>
      <c r="V130" s="36">
        <f t="shared" si="234"/>
        <v>482870.04000000004</v>
      </c>
      <c r="W130" s="36">
        <f t="shared" si="234"/>
        <v>304438.06000000006</v>
      </c>
      <c r="X130" s="36">
        <f t="shared" si="234"/>
        <v>271726.59999999986</v>
      </c>
      <c r="Y130" s="36">
        <f t="shared" si="234"/>
        <v>644696.84999999963</v>
      </c>
      <c r="Z130" s="36">
        <f t="shared" si="234"/>
        <v>510209.29000000004</v>
      </c>
      <c r="AA130" s="36">
        <f t="shared" si="234"/>
        <v>7058727.6600000262</v>
      </c>
      <c r="AB130" s="36">
        <f t="shared" si="234"/>
        <v>3792009.3400000334</v>
      </c>
      <c r="AC130" s="36">
        <f t="shared" si="234"/>
        <v>1617804.7999999989</v>
      </c>
      <c r="AD130" s="36">
        <f t="shared" si="234"/>
        <v>2675032.42</v>
      </c>
      <c r="AE130" s="36">
        <f t="shared" si="234"/>
        <v>154324.57000000007</v>
      </c>
      <c r="AF130" s="36">
        <f t="shared" si="234"/>
        <v>208498.97999999998</v>
      </c>
      <c r="AG130" s="36">
        <f t="shared" si="234"/>
        <v>1275699.3499999996</v>
      </c>
      <c r="AH130" s="36">
        <f t="shared" si="234"/>
        <v>2062937.4800000004</v>
      </c>
      <c r="AI130" s="36">
        <f t="shared" si="234"/>
        <v>893548.3200000003</v>
      </c>
      <c r="AJ130" s="36">
        <f t="shared" si="234"/>
        <v>214277.2200000002</v>
      </c>
      <c r="AK130" s="36">
        <f t="shared" si="234"/>
        <v>207225.2799999998</v>
      </c>
      <c r="AL130" s="36">
        <f t="shared" si="234"/>
        <v>608433.96999999974</v>
      </c>
      <c r="AM130" s="36">
        <f t="shared" si="234"/>
        <v>763106.99000000022</v>
      </c>
      <c r="AN130" s="36">
        <f t="shared" si="234"/>
        <v>724568.00999999978</v>
      </c>
      <c r="AO130" s="36">
        <f t="shared" si="234"/>
        <v>2980527.4699999988</v>
      </c>
      <c r="AP130" s="36">
        <f t="shared" si="234"/>
        <v>53124648.870000005</v>
      </c>
      <c r="AQ130" s="36">
        <f t="shared" si="234"/>
        <v>388913.22999999952</v>
      </c>
      <c r="AR130" s="36">
        <f t="shared" si="234"/>
        <v>5619899.6399999857</v>
      </c>
      <c r="AS130" s="36">
        <f t="shared" si="234"/>
        <v>7103719.4299999923</v>
      </c>
      <c r="AT130" s="36">
        <f t="shared" si="234"/>
        <v>5284403.91</v>
      </c>
      <c r="AU130" s="36">
        <f t="shared" si="234"/>
        <v>473204.25</v>
      </c>
      <c r="AV130" s="36">
        <f t="shared" si="234"/>
        <v>546294.19000000041</v>
      </c>
      <c r="AW130" s="36">
        <f t="shared" si="234"/>
        <v>345184.05999999959</v>
      </c>
      <c r="AX130" s="36">
        <f t="shared" si="234"/>
        <v>43249.360000000102</v>
      </c>
      <c r="AY130" s="36">
        <f t="shared" si="234"/>
        <v>858811.11999999918</v>
      </c>
      <c r="AZ130" s="36">
        <f t="shared" si="234"/>
        <v>6489794.0200000107</v>
      </c>
      <c r="BA130" s="36">
        <f t="shared" si="234"/>
        <v>7737665.9100000113</v>
      </c>
      <c r="BB130" s="36">
        <f t="shared" si="234"/>
        <v>5562272.8100000024</v>
      </c>
      <c r="BC130" s="36">
        <f t="shared" si="234"/>
        <v>13633161.189999998</v>
      </c>
      <c r="BD130" s="36">
        <f t="shared" si="234"/>
        <v>1572938.5200000033</v>
      </c>
      <c r="BE130" s="36">
        <f t="shared" si="234"/>
        <v>527586.16999999993</v>
      </c>
      <c r="BF130" s="36">
        <f t="shared" si="234"/>
        <v>3354113.4099999666</v>
      </c>
      <c r="BG130" s="36">
        <f t="shared" si="234"/>
        <v>2157003.41</v>
      </c>
      <c r="BH130" s="36">
        <f t="shared" si="234"/>
        <v>1204138.9399999995</v>
      </c>
      <c r="BI130" s="36">
        <f t="shared" si="234"/>
        <v>496696.29000000004</v>
      </c>
      <c r="BJ130" s="36">
        <f t="shared" si="234"/>
        <v>2025923.5100000054</v>
      </c>
      <c r="BK130" s="36">
        <f t="shared" si="234"/>
        <v>13597449.470000029</v>
      </c>
      <c r="BL130" s="36">
        <f t="shared" si="234"/>
        <v>-146530.64000000013</v>
      </c>
      <c r="BM130" s="36">
        <f t="shared" si="234"/>
        <v>1258024.7000000002</v>
      </c>
      <c r="BN130" s="36">
        <f t="shared" si="234"/>
        <v>3690341.950000003</v>
      </c>
      <c r="BO130" s="36">
        <f t="shared" si="234"/>
        <v>2791939.5999999996</v>
      </c>
      <c r="BP130" s="36">
        <f t="shared" ref="BP130:EA130" si="235">BP128-BP129</f>
        <v>237128.3200000003</v>
      </c>
      <c r="BQ130" s="36">
        <f t="shared" si="235"/>
        <v>7929754.2599999905</v>
      </c>
      <c r="BR130" s="36">
        <f t="shared" si="235"/>
        <v>8430141.8100000024</v>
      </c>
      <c r="BS130" s="36">
        <f t="shared" si="235"/>
        <v>970759.56999999844</v>
      </c>
      <c r="BT130" s="36">
        <f t="shared" si="235"/>
        <v>463590.38999999966</v>
      </c>
      <c r="BU130" s="36">
        <f t="shared" si="235"/>
        <v>1092098.7400000002</v>
      </c>
      <c r="BV130" s="36">
        <f t="shared" si="235"/>
        <v>3977319.8599999975</v>
      </c>
      <c r="BW130" s="36">
        <f t="shared" si="235"/>
        <v>5902096.8399999999</v>
      </c>
      <c r="BX130" s="36">
        <f t="shared" si="235"/>
        <v>7647.9199999999255</v>
      </c>
      <c r="BY130" s="36">
        <f t="shared" si="235"/>
        <v>471304.78000000026</v>
      </c>
      <c r="BZ130" s="36">
        <f t="shared" si="235"/>
        <v>564050.81000000006</v>
      </c>
      <c r="CA130" s="36">
        <f t="shared" si="235"/>
        <v>128017.91000000015</v>
      </c>
      <c r="CB130" s="36">
        <f t="shared" si="235"/>
        <v>23470592.820000052</v>
      </c>
      <c r="CC130" s="36">
        <f t="shared" si="235"/>
        <v>364394.10999999987</v>
      </c>
      <c r="CD130" s="36">
        <f t="shared" si="235"/>
        <v>439255.05000000028</v>
      </c>
      <c r="CE130" s="36">
        <f t="shared" si="235"/>
        <v>362691.35999999987</v>
      </c>
      <c r="CF130" s="36">
        <f t="shared" si="235"/>
        <v>255771.67000000039</v>
      </c>
      <c r="CG130" s="36">
        <f t="shared" si="235"/>
        <v>463883.75999999978</v>
      </c>
      <c r="CH130" s="36">
        <f t="shared" si="235"/>
        <v>125024.81000000006</v>
      </c>
      <c r="CI130" s="36">
        <f t="shared" si="235"/>
        <v>1288774.3000000007</v>
      </c>
      <c r="CJ130" s="36">
        <f t="shared" si="235"/>
        <v>1866461.0500000007</v>
      </c>
      <c r="CK130" s="36">
        <f t="shared" si="235"/>
        <v>4500132.4900000021</v>
      </c>
      <c r="CL130" s="36">
        <f t="shared" si="235"/>
        <v>1306285.290000001</v>
      </c>
      <c r="CM130" s="36">
        <f t="shared" si="235"/>
        <v>1374963.5999999996</v>
      </c>
      <c r="CN130" s="36">
        <f t="shared" si="235"/>
        <v>7212069.1899999976</v>
      </c>
      <c r="CO130" s="36">
        <f t="shared" si="235"/>
        <v>6352717.650000006</v>
      </c>
      <c r="CP130" s="36">
        <f t="shared" si="235"/>
        <v>1161651.9900000002</v>
      </c>
      <c r="CQ130" s="36">
        <f t="shared" si="235"/>
        <v>271687.48000000045</v>
      </c>
      <c r="CR130" s="36">
        <f t="shared" si="235"/>
        <v>449582.11000000034</v>
      </c>
      <c r="CS130" s="36">
        <f t="shared" si="235"/>
        <v>302771.69000000041</v>
      </c>
      <c r="CT130" s="36">
        <f t="shared" si="235"/>
        <v>214854.39999999991</v>
      </c>
      <c r="CU130" s="36">
        <f t="shared" si="235"/>
        <v>445181.99000000022</v>
      </c>
      <c r="CV130" s="36">
        <f t="shared" si="235"/>
        <v>338847.16999999993</v>
      </c>
      <c r="CW130" s="36">
        <f t="shared" si="235"/>
        <v>410590.20999999996</v>
      </c>
      <c r="CX130" s="36">
        <f t="shared" si="235"/>
        <v>1258098.8700000001</v>
      </c>
      <c r="CY130" s="36">
        <f t="shared" si="235"/>
        <v>305720.5</v>
      </c>
      <c r="CZ130" s="36">
        <f t="shared" si="235"/>
        <v>1649909.3199999966</v>
      </c>
      <c r="DA130" s="36">
        <f t="shared" si="235"/>
        <v>312323.62000000011</v>
      </c>
      <c r="DB130" s="36">
        <f t="shared" si="235"/>
        <v>434611.72999999952</v>
      </c>
      <c r="DC130" s="36">
        <f t="shared" si="235"/>
        <v>257359.68999999994</v>
      </c>
      <c r="DD130" s="36">
        <f t="shared" si="235"/>
        <v>245842.81000000006</v>
      </c>
      <c r="DE130" s="36">
        <f t="shared" si="235"/>
        <v>520747.28000000026</v>
      </c>
      <c r="DF130" s="36">
        <f t="shared" si="235"/>
        <v>-1258613.9399999976</v>
      </c>
      <c r="DG130" s="36">
        <f t="shared" si="235"/>
        <v>76807.060000000056</v>
      </c>
      <c r="DH130" s="36">
        <f t="shared" si="235"/>
        <v>3598085.5700000003</v>
      </c>
      <c r="DI130" s="36">
        <f t="shared" si="235"/>
        <v>3859154.8000000007</v>
      </c>
      <c r="DJ130" s="36">
        <f t="shared" si="235"/>
        <v>1469400.9500000002</v>
      </c>
      <c r="DK130" s="36">
        <f t="shared" si="235"/>
        <v>1479859.37</v>
      </c>
      <c r="DL130" s="36">
        <f t="shared" si="235"/>
        <v>7713850.3900000006</v>
      </c>
      <c r="DM130" s="36">
        <f t="shared" si="235"/>
        <v>270912.62999999989</v>
      </c>
      <c r="DN130" s="36">
        <f t="shared" si="235"/>
        <v>1866834.8800000008</v>
      </c>
      <c r="DO130" s="36">
        <f t="shared" si="235"/>
        <v>5079971.7100000009</v>
      </c>
      <c r="DP130" s="36">
        <f t="shared" si="235"/>
        <v>219183.39999999991</v>
      </c>
      <c r="DQ130" s="36">
        <f t="shared" si="235"/>
        <v>2499482.6399999987</v>
      </c>
      <c r="DR130" s="36">
        <f t="shared" si="235"/>
        <v>793265.16000000015</v>
      </c>
      <c r="DS130" s="36">
        <f t="shared" si="235"/>
        <v>217089.18999999948</v>
      </c>
      <c r="DT130" s="36">
        <f t="shared" si="235"/>
        <v>97214.479999999981</v>
      </c>
      <c r="DU130" s="36">
        <f t="shared" si="235"/>
        <v>829434.51999999955</v>
      </c>
      <c r="DV130" s="36">
        <f t="shared" si="235"/>
        <v>157610.77000000002</v>
      </c>
      <c r="DW130" s="36">
        <f t="shared" si="235"/>
        <v>50339.359999999404</v>
      </c>
      <c r="DX130" s="36">
        <f t="shared" si="235"/>
        <v>-50182.520000000019</v>
      </c>
      <c r="DY130" s="36">
        <f t="shared" si="235"/>
        <v>419656.35000000056</v>
      </c>
      <c r="DZ130" s="36">
        <f t="shared" si="235"/>
        <v>1415505.3100000005</v>
      </c>
      <c r="EA130" s="36">
        <f t="shared" si="235"/>
        <v>1500006.6899999995</v>
      </c>
      <c r="EB130" s="36">
        <f t="shared" ref="EB130:FX130" si="236">EB128-EB129</f>
        <v>1197941.5599999996</v>
      </c>
      <c r="EC130" s="36">
        <f t="shared" si="236"/>
        <v>641001.8200000003</v>
      </c>
      <c r="ED130" s="36">
        <f t="shared" si="236"/>
        <v>-3543424.5500000007</v>
      </c>
      <c r="EE130" s="36">
        <f t="shared" si="236"/>
        <v>330022.83999999985</v>
      </c>
      <c r="EF130" s="36">
        <f t="shared" si="236"/>
        <v>934551.41999999806</v>
      </c>
      <c r="EG130" s="36">
        <f t="shared" si="236"/>
        <v>629131.95000000019</v>
      </c>
      <c r="EH130" s="36">
        <f t="shared" si="236"/>
        <v>391881.87000000011</v>
      </c>
      <c r="EI130" s="36">
        <f t="shared" si="236"/>
        <v>5335890.9799999893</v>
      </c>
      <c r="EJ130" s="36">
        <f t="shared" si="236"/>
        <v>8281846.4600000083</v>
      </c>
      <c r="EK130" s="36">
        <f t="shared" si="236"/>
        <v>1765685.4699999997</v>
      </c>
      <c r="EL130" s="36">
        <f t="shared" si="236"/>
        <v>1262534.21</v>
      </c>
      <c r="EM130" s="36">
        <f t="shared" si="236"/>
        <v>800675.96999999974</v>
      </c>
      <c r="EN130" s="36">
        <f t="shared" si="236"/>
        <v>1067079.0600000005</v>
      </c>
      <c r="EO130" s="36">
        <f t="shared" si="236"/>
        <v>395271.55999999959</v>
      </c>
      <c r="EP130" s="36">
        <f t="shared" si="236"/>
        <v>961990.8900000006</v>
      </c>
      <c r="EQ130" s="36">
        <f t="shared" si="236"/>
        <v>3176848.0199999958</v>
      </c>
      <c r="ER130" s="36">
        <f t="shared" si="236"/>
        <v>626561.6099999994</v>
      </c>
      <c r="ES130" s="36">
        <f t="shared" si="236"/>
        <v>388344.7200000002</v>
      </c>
      <c r="ET130" s="36">
        <f t="shared" si="236"/>
        <v>-30891.75</v>
      </c>
      <c r="EU130" s="36">
        <f t="shared" si="236"/>
        <v>1430080.5599999996</v>
      </c>
      <c r="EV130" s="36">
        <f t="shared" si="236"/>
        <v>75317.090000000084</v>
      </c>
      <c r="EW130" s="36">
        <f t="shared" si="236"/>
        <v>-641145.68999999948</v>
      </c>
      <c r="EX130" s="36">
        <f t="shared" si="236"/>
        <v>64783.030000000261</v>
      </c>
      <c r="EY130" s="36">
        <f t="shared" si="236"/>
        <v>935073.97999999858</v>
      </c>
      <c r="EZ130" s="36">
        <f t="shared" si="236"/>
        <v>149507.58999999985</v>
      </c>
      <c r="FA130" s="36">
        <f t="shared" si="236"/>
        <v>5443858.8399999961</v>
      </c>
      <c r="FB130" s="36">
        <f t="shared" si="236"/>
        <v>718037.33000000007</v>
      </c>
      <c r="FC130" s="36">
        <f t="shared" si="236"/>
        <v>1465373.9800000004</v>
      </c>
      <c r="FD130" s="36">
        <f t="shared" si="236"/>
        <v>950903.36999999918</v>
      </c>
      <c r="FE130" s="36">
        <f t="shared" si="236"/>
        <v>72907.829999999842</v>
      </c>
      <c r="FF130" s="36">
        <f t="shared" si="236"/>
        <v>301228.95000000019</v>
      </c>
      <c r="FG130" s="36">
        <f t="shared" si="236"/>
        <v>79072.080000000075</v>
      </c>
      <c r="FH130" s="36">
        <f t="shared" si="236"/>
        <v>110997.03000000003</v>
      </c>
      <c r="FI130" s="36">
        <f t="shared" si="236"/>
        <v>4599727.3500000015</v>
      </c>
      <c r="FJ130" s="36">
        <f t="shared" si="236"/>
        <v>1897759.7399999984</v>
      </c>
      <c r="FK130" s="36">
        <f t="shared" si="236"/>
        <v>7132527.3800000027</v>
      </c>
      <c r="FL130" s="36">
        <f t="shared" si="236"/>
        <v>256184.82999999821</v>
      </c>
      <c r="FM130" s="36">
        <f t="shared" si="236"/>
        <v>3408983.2100000009</v>
      </c>
      <c r="FN130" s="36">
        <f t="shared" si="236"/>
        <v>17730919.060000002</v>
      </c>
      <c r="FO130" s="36">
        <f t="shared" si="236"/>
        <v>2288099.4800000004</v>
      </c>
      <c r="FP130" s="36">
        <f t="shared" si="236"/>
        <v>2747664.0700000003</v>
      </c>
      <c r="FQ130" s="36">
        <f t="shared" si="236"/>
        <v>2623828.58</v>
      </c>
      <c r="FR130" s="36">
        <f t="shared" si="236"/>
        <v>191008.25999999978</v>
      </c>
      <c r="FS130" s="36">
        <f t="shared" si="236"/>
        <v>168741.83999999985</v>
      </c>
      <c r="FT130" s="36">
        <f t="shared" si="236"/>
        <v>37500.639999999898</v>
      </c>
      <c r="FU130" s="36">
        <f t="shared" si="236"/>
        <v>361218.38999999873</v>
      </c>
      <c r="FV130" s="36">
        <f t="shared" si="236"/>
        <v>1732988.959999999</v>
      </c>
      <c r="FW130" s="36">
        <f t="shared" si="236"/>
        <v>39959.970000000205</v>
      </c>
      <c r="FX130" s="36">
        <f t="shared" si="236"/>
        <v>33622.129999999888</v>
      </c>
      <c r="FY130" s="109"/>
      <c r="FZ130" s="35"/>
      <c r="GA130" s="110"/>
      <c r="GB130" s="35"/>
      <c r="GC130" s="109"/>
      <c r="GD130" s="109"/>
      <c r="GE130" s="109"/>
      <c r="GF130" s="109"/>
      <c r="GG130" s="35"/>
      <c r="GH130" s="111"/>
      <c r="GI130" s="111"/>
      <c r="GJ130" s="111"/>
      <c r="GK130" s="111"/>
      <c r="GL130" s="111"/>
      <c r="GM130" s="111"/>
      <c r="GN130" s="112"/>
      <c r="GO130" s="112"/>
    </row>
    <row r="131" spans="1:197" s="91" customFormat="1" x14ac:dyDescent="0.35">
      <c r="A131" s="107" t="s">
        <v>1042</v>
      </c>
      <c r="B131" s="35" t="s">
        <v>1054</v>
      </c>
      <c r="C131" s="108">
        <f>IF(C129&gt;C128,C129,C129+(C130*0.18))</f>
        <v>82107476.771799996</v>
      </c>
      <c r="D131" s="108">
        <f t="shared" ref="D131:BO131" si="237">IF(D129&gt;D128,D129,D129+(D130*0.18))</f>
        <v>449009045.74180001</v>
      </c>
      <c r="E131" s="108">
        <f t="shared" si="237"/>
        <v>72891811.651999995</v>
      </c>
      <c r="F131" s="108">
        <f t="shared" si="237"/>
        <v>277575544.16060001</v>
      </c>
      <c r="G131" s="108">
        <f t="shared" si="237"/>
        <v>19064849.370000001</v>
      </c>
      <c r="H131" s="108">
        <f t="shared" si="237"/>
        <v>14070221.0646</v>
      </c>
      <c r="I131" s="108">
        <f t="shared" si="237"/>
        <v>98969152.260600001</v>
      </c>
      <c r="J131" s="108">
        <f t="shared" si="237"/>
        <v>24266187.5854</v>
      </c>
      <c r="K131" s="108">
        <f t="shared" si="237"/>
        <v>4471180.2475999994</v>
      </c>
      <c r="L131" s="108">
        <f t="shared" si="237"/>
        <v>26801095.761800002</v>
      </c>
      <c r="M131" s="108">
        <f t="shared" si="237"/>
        <v>13378914.1294</v>
      </c>
      <c r="N131" s="108">
        <f t="shared" si="237"/>
        <v>589843108.52939999</v>
      </c>
      <c r="O131" s="108">
        <f t="shared" si="237"/>
        <v>145656138.48700002</v>
      </c>
      <c r="P131" s="108">
        <f t="shared" si="237"/>
        <v>5697301.8187999995</v>
      </c>
      <c r="Q131" s="108">
        <f t="shared" si="237"/>
        <v>487735676.87479997</v>
      </c>
      <c r="R131" s="108">
        <f t="shared" si="237"/>
        <v>69598821.474399999</v>
      </c>
      <c r="S131" s="108">
        <f t="shared" si="237"/>
        <v>19328066.259799998</v>
      </c>
      <c r="T131" s="108">
        <f t="shared" si="237"/>
        <v>3328064.6637999997</v>
      </c>
      <c r="U131" s="108">
        <f t="shared" si="237"/>
        <v>1259603.9234</v>
      </c>
      <c r="V131" s="108">
        <f t="shared" si="237"/>
        <v>4282892.0172000006</v>
      </c>
      <c r="W131" s="108">
        <f t="shared" si="237"/>
        <v>3754774.7908000001</v>
      </c>
      <c r="X131" s="108">
        <f t="shared" si="237"/>
        <v>1197117.4080000001</v>
      </c>
      <c r="Y131" s="108">
        <f t="shared" si="237"/>
        <v>11394606.873</v>
      </c>
      <c r="Z131" s="108">
        <f t="shared" si="237"/>
        <v>3866488.4122000001</v>
      </c>
      <c r="AA131" s="108">
        <f t="shared" si="237"/>
        <v>353336375.29879999</v>
      </c>
      <c r="AB131" s="108">
        <f t="shared" si="237"/>
        <v>313745881.14120001</v>
      </c>
      <c r="AC131" s="108">
        <f t="shared" si="237"/>
        <v>11379286.104</v>
      </c>
      <c r="AD131" s="108">
        <f t="shared" si="237"/>
        <v>16573095.5956</v>
      </c>
      <c r="AE131" s="108">
        <f t="shared" si="237"/>
        <v>2067696.6025999999</v>
      </c>
      <c r="AF131" s="108">
        <f t="shared" si="237"/>
        <v>3531772.9863999998</v>
      </c>
      <c r="AG131" s="108">
        <f t="shared" si="237"/>
        <v>7965003.8029999994</v>
      </c>
      <c r="AH131" s="108">
        <f t="shared" si="237"/>
        <v>11742778.4464</v>
      </c>
      <c r="AI131" s="108">
        <f t="shared" si="237"/>
        <v>5707188.3675999995</v>
      </c>
      <c r="AJ131" s="108">
        <f t="shared" si="237"/>
        <v>3501358.9295999999</v>
      </c>
      <c r="AK131" s="108">
        <f t="shared" si="237"/>
        <v>3360340.4404000002</v>
      </c>
      <c r="AL131" s="108">
        <f t="shared" si="237"/>
        <v>4644975.6546</v>
      </c>
      <c r="AM131" s="108">
        <f t="shared" si="237"/>
        <v>5336284.5482000001</v>
      </c>
      <c r="AN131" s="108">
        <f t="shared" si="237"/>
        <v>4896097.6217999998</v>
      </c>
      <c r="AO131" s="108">
        <f t="shared" si="237"/>
        <v>49150035.214600004</v>
      </c>
      <c r="AP131" s="108">
        <f t="shared" si="237"/>
        <v>1009609383.1266</v>
      </c>
      <c r="AQ131" s="108">
        <f t="shared" si="237"/>
        <v>4305364.6214000005</v>
      </c>
      <c r="AR131" s="108">
        <f t="shared" si="237"/>
        <v>700084343.17519999</v>
      </c>
      <c r="AS131" s="108">
        <f t="shared" si="237"/>
        <v>81214667.647400007</v>
      </c>
      <c r="AT131" s="108">
        <f t="shared" si="237"/>
        <v>34348956.473799996</v>
      </c>
      <c r="AU131" s="108">
        <f t="shared" si="237"/>
        <v>5111172.0449999999</v>
      </c>
      <c r="AV131" s="108">
        <f t="shared" si="237"/>
        <v>5063212.5442000004</v>
      </c>
      <c r="AW131" s="108">
        <f t="shared" si="237"/>
        <v>4476111.7007999998</v>
      </c>
      <c r="AX131" s="108">
        <f t="shared" si="237"/>
        <v>1618738.5848000001</v>
      </c>
      <c r="AY131" s="108">
        <f t="shared" si="237"/>
        <v>6213468.4016000004</v>
      </c>
      <c r="AZ131" s="108">
        <f t="shared" si="237"/>
        <v>145296582.40359998</v>
      </c>
      <c r="BA131" s="108">
        <f t="shared" si="237"/>
        <v>102784768.6038</v>
      </c>
      <c r="BB131" s="108">
        <f t="shared" si="237"/>
        <v>83995951.025800005</v>
      </c>
      <c r="BC131" s="108">
        <f t="shared" si="237"/>
        <v>297165079.46419996</v>
      </c>
      <c r="BD131" s="108">
        <f t="shared" si="237"/>
        <v>40738957.013599999</v>
      </c>
      <c r="BE131" s="108">
        <f t="shared" si="237"/>
        <v>14845549.1906</v>
      </c>
      <c r="BF131" s="108">
        <f t="shared" si="237"/>
        <v>285080222.76380002</v>
      </c>
      <c r="BG131" s="108">
        <f t="shared" si="237"/>
        <v>11708764.8938</v>
      </c>
      <c r="BH131" s="108">
        <f t="shared" si="237"/>
        <v>7782376.0892000003</v>
      </c>
      <c r="BI131" s="108">
        <f t="shared" si="237"/>
        <v>4604416.7122</v>
      </c>
      <c r="BJ131" s="108">
        <f t="shared" si="237"/>
        <v>70169687.481800005</v>
      </c>
      <c r="BK131" s="108">
        <f t="shared" si="237"/>
        <v>354714049.54460001</v>
      </c>
      <c r="BL131" s="108">
        <f t="shared" si="237"/>
        <v>1840654.57</v>
      </c>
      <c r="BM131" s="108">
        <f t="shared" si="237"/>
        <v>6139642.5760000004</v>
      </c>
      <c r="BN131" s="108">
        <f t="shared" si="237"/>
        <v>35914778.090999998</v>
      </c>
      <c r="BO131" s="108">
        <f t="shared" si="237"/>
        <v>15245454.188000001</v>
      </c>
      <c r="BP131" s="108">
        <f t="shared" ref="BP131:EA131" si="238">IF(BP129&gt;BP128,BP129,BP129+(BP130*0.18))</f>
        <v>3385722.2475999999</v>
      </c>
      <c r="BQ131" s="108">
        <f t="shared" si="238"/>
        <v>75434471.246800005</v>
      </c>
      <c r="BR131" s="108">
        <f t="shared" si="238"/>
        <v>51878942.555799998</v>
      </c>
      <c r="BS131" s="108">
        <f t="shared" si="238"/>
        <v>14438915.692600001</v>
      </c>
      <c r="BT131" s="108">
        <f t="shared" si="238"/>
        <v>5756392.2602000004</v>
      </c>
      <c r="BU131" s="108">
        <f t="shared" si="238"/>
        <v>6251700.5431999993</v>
      </c>
      <c r="BV131" s="108">
        <f t="shared" si="238"/>
        <v>15207742.2048</v>
      </c>
      <c r="BW131" s="108">
        <f t="shared" si="238"/>
        <v>24131030.321200002</v>
      </c>
      <c r="BX131" s="108">
        <f t="shared" si="238"/>
        <v>1738575.3655999999</v>
      </c>
      <c r="BY131" s="108">
        <f t="shared" si="238"/>
        <v>6244374.0303999996</v>
      </c>
      <c r="BZ131" s="108">
        <f t="shared" si="238"/>
        <v>3750174.7157999999</v>
      </c>
      <c r="CA131" s="108">
        <f t="shared" si="238"/>
        <v>3123667.5337999999</v>
      </c>
      <c r="CB131" s="108">
        <f t="shared" si="238"/>
        <v>834590583.36759996</v>
      </c>
      <c r="CC131" s="108">
        <f t="shared" si="238"/>
        <v>3585734.5797999999</v>
      </c>
      <c r="CD131" s="108">
        <f t="shared" si="238"/>
        <v>3521960.4189999998</v>
      </c>
      <c r="CE131" s="108">
        <f t="shared" si="238"/>
        <v>3061470.1348000001</v>
      </c>
      <c r="CF131" s="108">
        <f t="shared" si="238"/>
        <v>2299127.7006000001</v>
      </c>
      <c r="CG131" s="108">
        <f t="shared" si="238"/>
        <v>3723148.8267999999</v>
      </c>
      <c r="CH131" s="108">
        <f t="shared" si="238"/>
        <v>2270210.2257999997</v>
      </c>
      <c r="CI131" s="108">
        <f t="shared" si="238"/>
        <v>8723371.2339999992</v>
      </c>
      <c r="CJ131" s="108">
        <f t="shared" si="238"/>
        <v>11379163.819</v>
      </c>
      <c r="CK131" s="108">
        <f t="shared" si="238"/>
        <v>65583789.108199999</v>
      </c>
      <c r="CL131" s="108">
        <f t="shared" si="238"/>
        <v>15607941.112199999</v>
      </c>
      <c r="CM131" s="108">
        <f t="shared" si="238"/>
        <v>9984760.3580000009</v>
      </c>
      <c r="CN131" s="108">
        <f t="shared" si="238"/>
        <v>361965395.33420002</v>
      </c>
      <c r="CO131" s="108">
        <f t="shared" si="238"/>
        <v>161215805.14700001</v>
      </c>
      <c r="CP131" s="108">
        <f t="shared" si="238"/>
        <v>12247780.4482</v>
      </c>
      <c r="CQ131" s="108">
        <f t="shared" si="238"/>
        <v>10152515.646400001</v>
      </c>
      <c r="CR131" s="108">
        <f t="shared" si="238"/>
        <v>4126174.3998000002</v>
      </c>
      <c r="CS131" s="108">
        <f t="shared" si="238"/>
        <v>4512976.1541999998</v>
      </c>
      <c r="CT131" s="108">
        <f t="shared" si="238"/>
        <v>2380358.2119999998</v>
      </c>
      <c r="CU131" s="108">
        <f t="shared" si="238"/>
        <v>4693539.8782000002</v>
      </c>
      <c r="CV131" s="108">
        <f t="shared" si="238"/>
        <v>1137284.0305999999</v>
      </c>
      <c r="CW131" s="108">
        <f t="shared" si="238"/>
        <v>3878117.0277999998</v>
      </c>
      <c r="CX131" s="108">
        <f t="shared" si="238"/>
        <v>6190350.3766000001</v>
      </c>
      <c r="CY131" s="108">
        <f t="shared" si="238"/>
        <v>1227561.0799999998</v>
      </c>
      <c r="CZ131" s="108">
        <f t="shared" si="238"/>
        <v>21049993.597600002</v>
      </c>
      <c r="DA131" s="108">
        <f t="shared" si="238"/>
        <v>3641276.5216000001</v>
      </c>
      <c r="DB131" s="108">
        <f t="shared" si="238"/>
        <v>4874136.2214000002</v>
      </c>
      <c r="DC131" s="108">
        <f t="shared" si="238"/>
        <v>3555964.0942000002</v>
      </c>
      <c r="DD131" s="108">
        <f t="shared" si="238"/>
        <v>3341625.0758000002</v>
      </c>
      <c r="DE131" s="108">
        <f t="shared" si="238"/>
        <v>4823558.3203999996</v>
      </c>
      <c r="DF131" s="108">
        <f t="shared" si="238"/>
        <v>228291580.21000001</v>
      </c>
      <c r="DG131" s="108">
        <f t="shared" si="238"/>
        <v>2582510.0008</v>
      </c>
      <c r="DH131" s="108">
        <f t="shared" si="238"/>
        <v>21487840.7326</v>
      </c>
      <c r="DI131" s="108">
        <f t="shared" si="238"/>
        <v>28313827.614</v>
      </c>
      <c r="DJ131" s="108">
        <f t="shared" si="238"/>
        <v>8425184.7809999995</v>
      </c>
      <c r="DK131" s="108">
        <f t="shared" si="238"/>
        <v>6904273.6965999994</v>
      </c>
      <c r="DL131" s="108">
        <f t="shared" si="238"/>
        <v>68175083.260199994</v>
      </c>
      <c r="DM131" s="108">
        <f t="shared" si="238"/>
        <v>4356847.9434000002</v>
      </c>
      <c r="DN131" s="108">
        <f t="shared" si="238"/>
        <v>17029256.858399998</v>
      </c>
      <c r="DO131" s="108">
        <f t="shared" si="238"/>
        <v>39265275.237800002</v>
      </c>
      <c r="DP131" s="108">
        <f t="shared" si="238"/>
        <v>3844917.7520000003</v>
      </c>
      <c r="DQ131" s="108">
        <f t="shared" si="238"/>
        <v>10802691.0052</v>
      </c>
      <c r="DR131" s="108">
        <f t="shared" si="238"/>
        <v>16384692.208800001</v>
      </c>
      <c r="DS131" s="108">
        <f t="shared" si="238"/>
        <v>8145584.8742000004</v>
      </c>
      <c r="DT131" s="108">
        <f t="shared" si="238"/>
        <v>3601643.2064</v>
      </c>
      <c r="DU131" s="108">
        <f t="shared" si="238"/>
        <v>5358051.0835999995</v>
      </c>
      <c r="DV131" s="108">
        <f t="shared" si="238"/>
        <v>3924014.8385999999</v>
      </c>
      <c r="DW131" s="108">
        <f t="shared" si="238"/>
        <v>4702245.1948000006</v>
      </c>
      <c r="DX131" s="108">
        <f t="shared" si="238"/>
        <v>3580253.9</v>
      </c>
      <c r="DY131" s="108">
        <f t="shared" si="238"/>
        <v>5079869.0729999999</v>
      </c>
      <c r="DZ131" s="108">
        <f t="shared" si="238"/>
        <v>9437043.8158</v>
      </c>
      <c r="EA131" s="108">
        <f t="shared" si="238"/>
        <v>7203871.2941999994</v>
      </c>
      <c r="EB131" s="108">
        <f t="shared" ref="EB131:FX131" si="239">IF(EB129&gt;EB128,EB129,EB129+(EB130*0.18))</f>
        <v>7252332.9408</v>
      </c>
      <c r="EC131" s="108">
        <f t="shared" si="239"/>
        <v>4365584.1976000005</v>
      </c>
      <c r="ED131" s="108">
        <f t="shared" si="239"/>
        <v>23266461.940000001</v>
      </c>
      <c r="EE131" s="108">
        <f t="shared" si="239"/>
        <v>3623597.8312000004</v>
      </c>
      <c r="EF131" s="108">
        <f t="shared" si="239"/>
        <v>16766748.4156</v>
      </c>
      <c r="EG131" s="108">
        <f t="shared" si="239"/>
        <v>4119396.2510000002</v>
      </c>
      <c r="EH131" s="108">
        <f t="shared" si="239"/>
        <v>4090555.5266</v>
      </c>
      <c r="EI131" s="108">
        <f t="shared" si="239"/>
        <v>167047453.5564</v>
      </c>
      <c r="EJ131" s="108">
        <f t="shared" si="239"/>
        <v>115083523.2128</v>
      </c>
      <c r="EK131" s="108">
        <f t="shared" si="239"/>
        <v>8522816.6045999993</v>
      </c>
      <c r="EL131" s="108">
        <f t="shared" si="239"/>
        <v>6240851.2577999998</v>
      </c>
      <c r="EM131" s="108">
        <f t="shared" si="239"/>
        <v>5599820.3646</v>
      </c>
      <c r="EN131" s="108">
        <f t="shared" si="239"/>
        <v>11733206.810800001</v>
      </c>
      <c r="EO131" s="108">
        <f t="shared" si="239"/>
        <v>4666776.8208000008</v>
      </c>
      <c r="EP131" s="108">
        <f t="shared" si="239"/>
        <v>6132303.4501999998</v>
      </c>
      <c r="EQ131" s="108">
        <f t="shared" si="239"/>
        <v>31229976.2436</v>
      </c>
      <c r="ER131" s="108">
        <f t="shared" si="239"/>
        <v>5227986.3198000006</v>
      </c>
      <c r="ES131" s="108">
        <f t="shared" si="239"/>
        <v>3592123.1595999999</v>
      </c>
      <c r="ET131" s="108">
        <f t="shared" si="239"/>
        <v>4031740.81</v>
      </c>
      <c r="EU131" s="108">
        <f t="shared" si="239"/>
        <v>7890087.5307999998</v>
      </c>
      <c r="EV131" s="108">
        <f t="shared" si="239"/>
        <v>1896470.8262</v>
      </c>
      <c r="EW131" s="108">
        <f t="shared" si="239"/>
        <v>12723065.279999999</v>
      </c>
      <c r="EX131" s="108">
        <f t="shared" si="239"/>
        <v>3623538.2853999999</v>
      </c>
      <c r="EY131" s="108">
        <f t="shared" si="239"/>
        <v>8972038.7763999999</v>
      </c>
      <c r="EZ131" s="108">
        <f t="shared" si="239"/>
        <v>2689764.3662</v>
      </c>
      <c r="FA131" s="108">
        <f t="shared" si="239"/>
        <v>43410686.981200002</v>
      </c>
      <c r="FB131" s="108">
        <f t="shared" si="239"/>
        <v>4812109.2693999996</v>
      </c>
      <c r="FC131" s="108">
        <f t="shared" si="239"/>
        <v>21328068.716399997</v>
      </c>
      <c r="FD131" s="108">
        <f t="shared" si="239"/>
        <v>5825296.2566</v>
      </c>
      <c r="FE131" s="108">
        <f t="shared" si="239"/>
        <v>1929488.5194000001</v>
      </c>
      <c r="FF131" s="108">
        <f t="shared" si="239"/>
        <v>3852365.8810000001</v>
      </c>
      <c r="FG131" s="108">
        <f t="shared" si="239"/>
        <v>2726957.8344000001</v>
      </c>
      <c r="FH131" s="108">
        <f t="shared" si="239"/>
        <v>1697475.6954000001</v>
      </c>
      <c r="FI131" s="108">
        <f t="shared" si="239"/>
        <v>20812423.213</v>
      </c>
      <c r="FJ131" s="108">
        <f t="shared" si="239"/>
        <v>23167480.163199998</v>
      </c>
      <c r="FK131" s="108">
        <f t="shared" si="239"/>
        <v>30986790.858399998</v>
      </c>
      <c r="FL131" s="108">
        <f t="shared" si="239"/>
        <v>92758788.929399997</v>
      </c>
      <c r="FM131" s="108">
        <f t="shared" si="239"/>
        <v>44281328.457799993</v>
      </c>
      <c r="FN131" s="108">
        <f t="shared" si="239"/>
        <v>265227262.99079999</v>
      </c>
      <c r="FO131" s="108">
        <f t="shared" si="239"/>
        <v>13417604.316400001</v>
      </c>
      <c r="FP131" s="108">
        <f t="shared" si="239"/>
        <v>27133057.312600002</v>
      </c>
      <c r="FQ131" s="108">
        <f t="shared" si="239"/>
        <v>12340501.0144</v>
      </c>
      <c r="FR131" s="108">
        <f t="shared" si="239"/>
        <v>3399460.0468000001</v>
      </c>
      <c r="FS131" s="108">
        <f t="shared" si="239"/>
        <v>3351002.4812000003</v>
      </c>
      <c r="FT131" s="108">
        <f t="shared" si="239"/>
        <v>1497451.4351999999</v>
      </c>
      <c r="FU131" s="108">
        <f t="shared" si="239"/>
        <v>10611856.780200001</v>
      </c>
      <c r="FV131" s="108">
        <f t="shared" si="239"/>
        <v>10284537.392800001</v>
      </c>
      <c r="FW131" s="108">
        <f t="shared" si="239"/>
        <v>3183282.5745999999</v>
      </c>
      <c r="FX131" s="108">
        <f t="shared" si="239"/>
        <v>1434598.3434000001</v>
      </c>
      <c r="FY131" s="109"/>
      <c r="FZ131" s="2">
        <f>SUM(C131:FX131)</f>
        <v>9974000699.9595909</v>
      </c>
      <c r="GA131" s="68">
        <v>9974000699.9595909</v>
      </c>
      <c r="GB131" s="2">
        <f>FZ131-GA131</f>
        <v>0</v>
      </c>
      <c r="GC131" s="109"/>
      <c r="GD131" s="109"/>
      <c r="GE131" s="109"/>
      <c r="GF131" s="109"/>
      <c r="GG131" s="35"/>
      <c r="GH131" s="111"/>
      <c r="GI131" s="111"/>
      <c r="GJ131" s="111"/>
      <c r="GK131" s="111"/>
      <c r="GL131" s="111"/>
      <c r="GM131" s="111"/>
      <c r="GN131" s="112"/>
      <c r="GO131" s="112"/>
    </row>
    <row r="132" spans="1:197" s="91" customFormat="1" x14ac:dyDescent="0.35">
      <c r="A132" s="107"/>
      <c r="B132" s="35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8"/>
      <c r="FK132" s="108"/>
      <c r="FL132" s="108"/>
      <c r="FM132" s="108"/>
      <c r="FN132" s="108"/>
      <c r="FO132" s="108"/>
      <c r="FP132" s="108"/>
      <c r="FQ132" s="108"/>
      <c r="FR132" s="108"/>
      <c r="FS132" s="108"/>
      <c r="FT132" s="108"/>
      <c r="FU132" s="108"/>
      <c r="FV132" s="108"/>
      <c r="FW132" s="108"/>
      <c r="FX132" s="108"/>
      <c r="FY132" s="109"/>
      <c r="FZ132" s="35"/>
      <c r="GA132" s="110"/>
      <c r="GB132" s="35"/>
      <c r="GC132" s="109"/>
      <c r="GD132" s="109"/>
      <c r="GE132" s="109"/>
      <c r="GF132" s="109"/>
      <c r="GG132" s="35"/>
      <c r="GH132" s="111"/>
      <c r="GI132" s="111"/>
      <c r="GJ132" s="111"/>
      <c r="GK132" s="111"/>
      <c r="GL132" s="111"/>
      <c r="GM132" s="111"/>
      <c r="GN132" s="112"/>
      <c r="GO132" s="112"/>
    </row>
    <row r="133" spans="1:197" x14ac:dyDescent="0.35">
      <c r="A133" s="3" t="s">
        <v>490</v>
      </c>
      <c r="B133" s="35" t="s">
        <v>562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</row>
    <row r="134" spans="1:197" x14ac:dyDescent="0.35">
      <c r="A134" s="3" t="s">
        <v>563</v>
      </c>
      <c r="B134" s="2" t="s">
        <v>564</v>
      </c>
      <c r="C134" s="39">
        <f t="shared" ref="C134:AH134" si="240">C36</f>
        <v>27</v>
      </c>
      <c r="D134" s="39">
        <f t="shared" si="240"/>
        <v>27</v>
      </c>
      <c r="E134" s="39">
        <f t="shared" si="240"/>
        <v>27</v>
      </c>
      <c r="F134" s="39">
        <f t="shared" si="240"/>
        <v>27</v>
      </c>
      <c r="G134" s="39">
        <f t="shared" si="240"/>
        <v>25.265000000000001</v>
      </c>
      <c r="H134" s="39">
        <f t="shared" si="240"/>
        <v>27</v>
      </c>
      <c r="I134" s="39">
        <f t="shared" si="240"/>
        <v>27</v>
      </c>
      <c r="J134" s="39">
        <f t="shared" si="240"/>
        <v>27</v>
      </c>
      <c r="K134" s="39">
        <f t="shared" si="240"/>
        <v>27</v>
      </c>
      <c r="L134" s="39">
        <f t="shared" si="240"/>
        <v>26.895</v>
      </c>
      <c r="M134" s="39">
        <f t="shared" si="240"/>
        <v>25.947000000000003</v>
      </c>
      <c r="N134" s="39">
        <f t="shared" si="240"/>
        <v>18.755999999999997</v>
      </c>
      <c r="O134" s="39">
        <f t="shared" si="240"/>
        <v>27</v>
      </c>
      <c r="P134" s="39">
        <f t="shared" si="240"/>
        <v>27</v>
      </c>
      <c r="Q134" s="39">
        <f t="shared" si="240"/>
        <v>27</v>
      </c>
      <c r="R134" s="39">
        <f t="shared" si="240"/>
        <v>27</v>
      </c>
      <c r="S134" s="39">
        <f t="shared" si="240"/>
        <v>26.013999999999999</v>
      </c>
      <c r="T134" s="39">
        <f t="shared" si="240"/>
        <v>24.300999999999998</v>
      </c>
      <c r="U134" s="39">
        <f t="shared" si="240"/>
        <v>23.800999999999998</v>
      </c>
      <c r="V134" s="39">
        <f t="shared" si="240"/>
        <v>27</v>
      </c>
      <c r="W134" s="39">
        <f t="shared" si="240"/>
        <v>27</v>
      </c>
      <c r="X134" s="39">
        <f t="shared" si="240"/>
        <v>15.755999999999998</v>
      </c>
      <c r="Y134" s="39">
        <f t="shared" si="240"/>
        <v>24.497999999999998</v>
      </c>
      <c r="Z134" s="39">
        <f t="shared" si="240"/>
        <v>23.59</v>
      </c>
      <c r="AA134" s="39">
        <f t="shared" si="240"/>
        <v>27</v>
      </c>
      <c r="AB134" s="39">
        <f t="shared" si="240"/>
        <v>27</v>
      </c>
      <c r="AC134" s="39">
        <f t="shared" si="240"/>
        <v>20.981999999999999</v>
      </c>
      <c r="AD134" s="39">
        <f t="shared" si="240"/>
        <v>19.692999999999998</v>
      </c>
      <c r="AE134" s="39">
        <f t="shared" si="240"/>
        <v>12.814</v>
      </c>
      <c r="AF134" s="39">
        <f t="shared" si="240"/>
        <v>11.673999999999999</v>
      </c>
      <c r="AG134" s="39">
        <f t="shared" si="240"/>
        <v>12.484999999999999</v>
      </c>
      <c r="AH134" s="39">
        <f t="shared" si="240"/>
        <v>22.123000000000001</v>
      </c>
      <c r="AI134" s="39">
        <f t="shared" ref="AI134:BN134" si="241">AI36</f>
        <v>27</v>
      </c>
      <c r="AJ134" s="39">
        <f t="shared" si="241"/>
        <v>23.788</v>
      </c>
      <c r="AK134" s="39">
        <f t="shared" si="241"/>
        <v>21.28</v>
      </c>
      <c r="AL134" s="39">
        <f t="shared" si="241"/>
        <v>27</v>
      </c>
      <c r="AM134" s="39">
        <f t="shared" si="241"/>
        <v>21.448999999999998</v>
      </c>
      <c r="AN134" s="39">
        <f t="shared" si="241"/>
        <v>27</v>
      </c>
      <c r="AO134" s="39">
        <f t="shared" si="241"/>
        <v>27</v>
      </c>
      <c r="AP134" s="39">
        <f t="shared" si="241"/>
        <v>27</v>
      </c>
      <c r="AQ134" s="39">
        <f t="shared" si="241"/>
        <v>18.684999999999999</v>
      </c>
      <c r="AR134" s="39">
        <f t="shared" si="241"/>
        <v>27</v>
      </c>
      <c r="AS134" s="39">
        <f t="shared" si="241"/>
        <v>12.138</v>
      </c>
      <c r="AT134" s="39">
        <f t="shared" si="241"/>
        <v>27</v>
      </c>
      <c r="AU134" s="39">
        <f t="shared" si="241"/>
        <v>24.188000000000002</v>
      </c>
      <c r="AV134" s="39">
        <f t="shared" si="241"/>
        <v>27</v>
      </c>
      <c r="AW134" s="39">
        <f t="shared" si="241"/>
        <v>24.431000000000001</v>
      </c>
      <c r="AX134" s="39">
        <f t="shared" si="241"/>
        <v>21.798000000000002</v>
      </c>
      <c r="AY134" s="39">
        <f t="shared" si="241"/>
        <v>27</v>
      </c>
      <c r="AZ134" s="39">
        <f t="shared" si="241"/>
        <v>15.72</v>
      </c>
      <c r="BA134" s="39">
        <f t="shared" si="241"/>
        <v>26.894000000000002</v>
      </c>
      <c r="BB134" s="39">
        <f t="shared" si="241"/>
        <v>24.684000000000001</v>
      </c>
      <c r="BC134" s="39">
        <f t="shared" si="241"/>
        <v>20.715</v>
      </c>
      <c r="BD134" s="39">
        <f t="shared" si="241"/>
        <v>27</v>
      </c>
      <c r="BE134" s="39">
        <f t="shared" si="241"/>
        <v>27</v>
      </c>
      <c r="BF134" s="39">
        <f t="shared" si="241"/>
        <v>27</v>
      </c>
      <c r="BG134" s="39">
        <f t="shared" si="241"/>
        <v>27</v>
      </c>
      <c r="BH134" s="39">
        <f t="shared" si="241"/>
        <v>26.419</v>
      </c>
      <c r="BI134" s="39">
        <f t="shared" si="241"/>
        <v>13.433</v>
      </c>
      <c r="BJ134" s="39">
        <f t="shared" si="241"/>
        <v>27</v>
      </c>
      <c r="BK134" s="39">
        <f t="shared" si="241"/>
        <v>27</v>
      </c>
      <c r="BL134" s="39">
        <f t="shared" si="241"/>
        <v>27</v>
      </c>
      <c r="BM134" s="39">
        <f t="shared" si="241"/>
        <v>25.834</v>
      </c>
      <c r="BN134" s="39">
        <f t="shared" si="241"/>
        <v>27</v>
      </c>
      <c r="BO134" s="39">
        <f t="shared" ref="BO134:CT134" si="242">BO36</f>
        <v>20.202999999999999</v>
      </c>
      <c r="BP134" s="39">
        <f t="shared" si="242"/>
        <v>26.702000000000002</v>
      </c>
      <c r="BQ134" s="39">
        <f t="shared" si="242"/>
        <v>26.759</v>
      </c>
      <c r="BR134" s="39">
        <f t="shared" si="242"/>
        <v>9.7000000000000011</v>
      </c>
      <c r="BS134" s="39">
        <f t="shared" si="242"/>
        <v>4.3949999999999996</v>
      </c>
      <c r="BT134" s="39">
        <f t="shared" si="242"/>
        <v>6.6509999999999998</v>
      </c>
      <c r="BU134" s="39">
        <f t="shared" si="242"/>
        <v>13.811</v>
      </c>
      <c r="BV134" s="39">
        <f t="shared" si="242"/>
        <v>12.777000000000001</v>
      </c>
      <c r="BW134" s="39">
        <f t="shared" si="242"/>
        <v>15.736000000000001</v>
      </c>
      <c r="BX134" s="39">
        <f t="shared" si="242"/>
        <v>19.067</v>
      </c>
      <c r="BY134" s="39">
        <f t="shared" si="242"/>
        <v>27</v>
      </c>
      <c r="BZ134" s="39">
        <f t="shared" si="242"/>
        <v>27</v>
      </c>
      <c r="CA134" s="39">
        <f t="shared" si="242"/>
        <v>23.041</v>
      </c>
      <c r="CB134" s="39">
        <f t="shared" si="242"/>
        <v>27</v>
      </c>
      <c r="CC134" s="39">
        <f t="shared" si="242"/>
        <v>27</v>
      </c>
      <c r="CD134" s="39">
        <f t="shared" si="242"/>
        <v>24.52</v>
      </c>
      <c r="CE134" s="39">
        <f t="shared" si="242"/>
        <v>27</v>
      </c>
      <c r="CF134" s="39">
        <f t="shared" si="242"/>
        <v>24.334000000000003</v>
      </c>
      <c r="CG134" s="39">
        <f t="shared" si="242"/>
        <v>27</v>
      </c>
      <c r="CH134" s="39">
        <f t="shared" si="242"/>
        <v>27</v>
      </c>
      <c r="CI134" s="39">
        <f t="shared" si="242"/>
        <v>27</v>
      </c>
      <c r="CJ134" s="39">
        <f t="shared" si="242"/>
        <v>26.513999999999999</v>
      </c>
      <c r="CK134" s="39">
        <f t="shared" si="242"/>
        <v>11.601000000000001</v>
      </c>
      <c r="CL134" s="39">
        <f t="shared" si="242"/>
        <v>13.228999999999999</v>
      </c>
      <c r="CM134" s="39">
        <f t="shared" si="242"/>
        <v>7.274</v>
      </c>
      <c r="CN134" s="39">
        <f t="shared" si="242"/>
        <v>27</v>
      </c>
      <c r="CO134" s="39">
        <f t="shared" si="242"/>
        <v>27</v>
      </c>
      <c r="CP134" s="39">
        <f t="shared" si="242"/>
        <v>17.523</v>
      </c>
      <c r="CQ134" s="39">
        <f t="shared" si="242"/>
        <v>17.427000000000003</v>
      </c>
      <c r="CR134" s="39">
        <f t="shared" si="242"/>
        <v>4.1689999999999996</v>
      </c>
      <c r="CS134" s="39">
        <f t="shared" si="242"/>
        <v>27</v>
      </c>
      <c r="CT134" s="39">
        <f t="shared" si="242"/>
        <v>13.520000000000001</v>
      </c>
      <c r="CU134" s="39">
        <f t="shared" ref="CU134:DZ134" si="243">CU36</f>
        <v>24.616</v>
      </c>
      <c r="CV134" s="39">
        <f t="shared" si="243"/>
        <v>15.979000000000001</v>
      </c>
      <c r="CW134" s="39">
        <f t="shared" si="243"/>
        <v>17.378999999999998</v>
      </c>
      <c r="CX134" s="39">
        <f t="shared" si="243"/>
        <v>26.824000000000002</v>
      </c>
      <c r="CY134" s="39">
        <f t="shared" si="243"/>
        <v>27</v>
      </c>
      <c r="CZ134" s="39">
        <f t="shared" si="243"/>
        <v>27</v>
      </c>
      <c r="DA134" s="39">
        <f t="shared" si="243"/>
        <v>27</v>
      </c>
      <c r="DB134" s="39">
        <f t="shared" si="243"/>
        <v>27</v>
      </c>
      <c r="DC134" s="39">
        <f t="shared" si="243"/>
        <v>22.417999999999999</v>
      </c>
      <c r="DD134" s="39">
        <f t="shared" si="243"/>
        <v>3.4299999999999997</v>
      </c>
      <c r="DE134" s="39">
        <f t="shared" si="243"/>
        <v>11.895</v>
      </c>
      <c r="DF134" s="39">
        <f t="shared" si="243"/>
        <v>27</v>
      </c>
      <c r="DG134" s="39">
        <f t="shared" si="243"/>
        <v>25.452999999999999</v>
      </c>
      <c r="DH134" s="39">
        <f t="shared" si="243"/>
        <v>25.516000000000002</v>
      </c>
      <c r="DI134" s="39">
        <f t="shared" si="243"/>
        <v>23.845000000000002</v>
      </c>
      <c r="DJ134" s="39">
        <f t="shared" si="243"/>
        <v>25.882999999999999</v>
      </c>
      <c r="DK134" s="39">
        <f t="shared" si="243"/>
        <v>20.657999999999998</v>
      </c>
      <c r="DL134" s="39">
        <f t="shared" si="243"/>
        <v>26.967000000000002</v>
      </c>
      <c r="DM134" s="39">
        <f t="shared" si="243"/>
        <v>24.899000000000001</v>
      </c>
      <c r="DN134" s="39">
        <f t="shared" si="243"/>
        <v>27</v>
      </c>
      <c r="DO134" s="39">
        <f t="shared" si="243"/>
        <v>27</v>
      </c>
      <c r="DP134" s="39">
        <f t="shared" si="243"/>
        <v>27</v>
      </c>
      <c r="DQ134" s="39">
        <f t="shared" si="243"/>
        <v>24.545000000000002</v>
      </c>
      <c r="DR134" s="39">
        <f t="shared" si="243"/>
        <v>27</v>
      </c>
      <c r="DS134" s="39">
        <f t="shared" si="243"/>
        <v>27</v>
      </c>
      <c r="DT134" s="39">
        <f t="shared" si="243"/>
        <v>26.728999999999999</v>
      </c>
      <c r="DU134" s="39">
        <f t="shared" si="243"/>
        <v>27</v>
      </c>
      <c r="DV134" s="39">
        <f t="shared" si="243"/>
        <v>27</v>
      </c>
      <c r="DW134" s="39">
        <f t="shared" si="243"/>
        <v>26.997</v>
      </c>
      <c r="DX134" s="39">
        <f t="shared" si="243"/>
        <v>23.931000000000001</v>
      </c>
      <c r="DY134" s="39">
        <f t="shared" si="243"/>
        <v>17.928000000000001</v>
      </c>
      <c r="DZ134" s="39">
        <f t="shared" si="243"/>
        <v>22.662000000000003</v>
      </c>
      <c r="EA134" s="39">
        <f t="shared" ref="EA134:FF134" si="244">EA36</f>
        <v>12.173</v>
      </c>
      <c r="EB134" s="39">
        <f t="shared" si="244"/>
        <v>27</v>
      </c>
      <c r="EC134" s="39">
        <f t="shared" si="244"/>
        <v>27</v>
      </c>
      <c r="ED134" s="39">
        <f t="shared" si="244"/>
        <v>4.4119999999999999</v>
      </c>
      <c r="EE134" s="39">
        <f t="shared" si="244"/>
        <v>27</v>
      </c>
      <c r="EF134" s="39">
        <f t="shared" si="244"/>
        <v>24.594999999999999</v>
      </c>
      <c r="EG134" s="39">
        <f t="shared" si="244"/>
        <v>27</v>
      </c>
      <c r="EH134" s="39">
        <f t="shared" si="244"/>
        <v>27</v>
      </c>
      <c r="EI134" s="39">
        <f t="shared" si="244"/>
        <v>27</v>
      </c>
      <c r="EJ134" s="39">
        <f t="shared" si="244"/>
        <v>27</v>
      </c>
      <c r="EK134" s="39">
        <f t="shared" si="244"/>
        <v>5.7670000000000003</v>
      </c>
      <c r="EL134" s="39">
        <f t="shared" si="244"/>
        <v>6.1429999999999998</v>
      </c>
      <c r="EM134" s="39">
        <f t="shared" si="244"/>
        <v>21.308</v>
      </c>
      <c r="EN134" s="39">
        <f t="shared" si="244"/>
        <v>27</v>
      </c>
      <c r="EO134" s="39">
        <f t="shared" si="244"/>
        <v>27</v>
      </c>
      <c r="EP134" s="39">
        <f t="shared" si="244"/>
        <v>25.586000000000002</v>
      </c>
      <c r="EQ134" s="39">
        <f t="shared" si="244"/>
        <v>5.1879999999999997</v>
      </c>
      <c r="ER134" s="39">
        <f t="shared" si="244"/>
        <v>21.283000000000001</v>
      </c>
      <c r="ES134" s="39">
        <f t="shared" si="244"/>
        <v>27</v>
      </c>
      <c r="ET134" s="39">
        <f t="shared" si="244"/>
        <v>27</v>
      </c>
      <c r="EU134" s="39">
        <f t="shared" si="244"/>
        <v>27</v>
      </c>
      <c r="EV134" s="39">
        <f t="shared" si="244"/>
        <v>15.009</v>
      </c>
      <c r="EW134" s="39">
        <f t="shared" si="244"/>
        <v>7.2810000000000006</v>
      </c>
      <c r="EX134" s="39">
        <f t="shared" si="244"/>
        <v>8.91</v>
      </c>
      <c r="EY134" s="39">
        <f t="shared" si="244"/>
        <v>27</v>
      </c>
      <c r="EZ134" s="39">
        <f t="shared" si="244"/>
        <v>27</v>
      </c>
      <c r="FA134" s="39">
        <f t="shared" si="244"/>
        <v>10.666</v>
      </c>
      <c r="FB134" s="39">
        <f t="shared" si="244"/>
        <v>9.2639999999999993</v>
      </c>
      <c r="FC134" s="39">
        <f t="shared" si="244"/>
        <v>27</v>
      </c>
      <c r="FD134" s="39">
        <f t="shared" si="244"/>
        <v>27</v>
      </c>
      <c r="FE134" s="39">
        <f t="shared" si="244"/>
        <v>19.181000000000001</v>
      </c>
      <c r="FF134" s="39">
        <f t="shared" si="244"/>
        <v>27</v>
      </c>
      <c r="FG134" s="39">
        <f t="shared" ref="FG134:FX134" si="245">FG36</f>
        <v>27</v>
      </c>
      <c r="FH134" s="39">
        <f t="shared" si="245"/>
        <v>24.771999999999998</v>
      </c>
      <c r="FI134" s="39">
        <f t="shared" si="245"/>
        <v>9.6389999999999993</v>
      </c>
      <c r="FJ134" s="39">
        <f t="shared" si="245"/>
        <v>22.207999999999998</v>
      </c>
      <c r="FK134" s="39">
        <f t="shared" si="245"/>
        <v>10.845000000000001</v>
      </c>
      <c r="FL134" s="39">
        <f t="shared" si="245"/>
        <v>27</v>
      </c>
      <c r="FM134" s="39">
        <f t="shared" si="245"/>
        <v>23.414000000000001</v>
      </c>
      <c r="FN134" s="39">
        <f t="shared" si="245"/>
        <v>27</v>
      </c>
      <c r="FO134" s="39">
        <f t="shared" si="245"/>
        <v>5.6239999999999997</v>
      </c>
      <c r="FP134" s="39">
        <f t="shared" si="245"/>
        <v>12.142999999999999</v>
      </c>
      <c r="FQ134" s="39">
        <f t="shared" si="245"/>
        <v>21.88</v>
      </c>
      <c r="FR134" s="39">
        <f t="shared" si="245"/>
        <v>12.375999999999999</v>
      </c>
      <c r="FS134" s="39">
        <f t="shared" si="245"/>
        <v>5.0679999999999996</v>
      </c>
      <c r="FT134" s="39">
        <f t="shared" si="245"/>
        <v>4.2930000000000001</v>
      </c>
      <c r="FU134" s="39">
        <f t="shared" si="245"/>
        <v>23.345000000000002</v>
      </c>
      <c r="FV134" s="39">
        <f t="shared" si="245"/>
        <v>20.032</v>
      </c>
      <c r="FW134" s="39">
        <f t="shared" si="245"/>
        <v>26.498000000000001</v>
      </c>
      <c r="FX134" s="39">
        <f t="shared" si="245"/>
        <v>24.675000000000001</v>
      </c>
      <c r="FY134" s="52"/>
      <c r="FZ134" s="2"/>
      <c r="GA134" s="34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</row>
    <row r="135" spans="1:197" x14ac:dyDescent="0.35">
      <c r="A135" s="2"/>
      <c r="B135" s="2" t="s">
        <v>705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2"/>
      <c r="FZ135" s="2"/>
      <c r="GA135" s="34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</row>
    <row r="136" spans="1:197" x14ac:dyDescent="0.35">
      <c r="A136" s="3" t="s">
        <v>565</v>
      </c>
      <c r="B136" s="2" t="s">
        <v>777</v>
      </c>
      <c r="C136" s="39">
        <f>ROUND(((C131-C34)/C35)*1000,3)</f>
        <v>62.841000000000001</v>
      </c>
      <c r="D136" s="39">
        <f t="shared" ref="D136:BO136" si="246">ROUND(((D131-D34)/D35)*1000,3)</f>
        <v>94.811999999999998</v>
      </c>
      <c r="E136" s="39">
        <f t="shared" si="246"/>
        <v>54.959000000000003</v>
      </c>
      <c r="F136" s="39">
        <f t="shared" si="246"/>
        <v>80.411000000000001</v>
      </c>
      <c r="G136" s="39">
        <f t="shared" si="246"/>
        <v>31.614000000000001</v>
      </c>
      <c r="H136" s="39">
        <f t="shared" si="246"/>
        <v>91.847999999999999</v>
      </c>
      <c r="I136" s="39">
        <f t="shared" si="246"/>
        <v>79.301000000000002</v>
      </c>
      <c r="J136" s="39">
        <f t="shared" si="246"/>
        <v>115.874</v>
      </c>
      <c r="K136" s="39">
        <f t="shared" si="246"/>
        <v>78.66</v>
      </c>
      <c r="L136" s="39">
        <f t="shared" si="246"/>
        <v>27.297000000000001</v>
      </c>
      <c r="M136" s="39">
        <f t="shared" si="246"/>
        <v>36.792000000000002</v>
      </c>
      <c r="N136" s="39">
        <f t="shared" si="246"/>
        <v>57.942999999999998</v>
      </c>
      <c r="O136" s="39">
        <f t="shared" si="246"/>
        <v>49.878999999999998</v>
      </c>
      <c r="P136" s="39">
        <f t="shared" si="246"/>
        <v>92.632000000000005</v>
      </c>
      <c r="Q136" s="39">
        <f t="shared" si="246"/>
        <v>79.918999999999997</v>
      </c>
      <c r="R136" s="39">
        <f t="shared" si="246"/>
        <v>873.65800000000002</v>
      </c>
      <c r="S136" s="39">
        <f t="shared" si="246"/>
        <v>29.297000000000001</v>
      </c>
      <c r="T136" s="39">
        <f t="shared" si="246"/>
        <v>112.962</v>
      </c>
      <c r="U136" s="39">
        <f t="shared" si="246"/>
        <v>36.226999999999997</v>
      </c>
      <c r="V136" s="39">
        <f t="shared" si="246"/>
        <v>100.33199999999999</v>
      </c>
      <c r="W136" s="39">
        <f t="shared" si="246"/>
        <v>512.375</v>
      </c>
      <c r="X136" s="39">
        <f t="shared" si="246"/>
        <v>57.478000000000002</v>
      </c>
      <c r="Y136" s="39">
        <f t="shared" si="246"/>
        <v>133.69499999999999</v>
      </c>
      <c r="Z136" s="39">
        <f t="shared" si="246"/>
        <v>128.035</v>
      </c>
      <c r="AA136" s="39">
        <f t="shared" si="246"/>
        <v>48.951999999999998</v>
      </c>
      <c r="AB136" s="39">
        <f t="shared" si="246"/>
        <v>27.603999999999999</v>
      </c>
      <c r="AC136" s="39">
        <f t="shared" si="246"/>
        <v>21.757999999999999</v>
      </c>
      <c r="AD136" s="39">
        <f t="shared" si="246"/>
        <v>29.791</v>
      </c>
      <c r="AE136" s="39">
        <f t="shared" si="246"/>
        <v>37.393999999999998</v>
      </c>
      <c r="AF136" s="39">
        <f t="shared" si="246"/>
        <v>33.387999999999998</v>
      </c>
      <c r="AG136" s="39">
        <f t="shared" si="246"/>
        <v>19.231999999999999</v>
      </c>
      <c r="AH136" s="39">
        <f t="shared" si="246"/>
        <v>231.321</v>
      </c>
      <c r="AI136" s="39">
        <f t="shared" si="246"/>
        <v>439.577</v>
      </c>
      <c r="AJ136" s="39">
        <f t="shared" si="246"/>
        <v>77.554000000000002</v>
      </c>
      <c r="AK136" s="39">
        <f t="shared" si="246"/>
        <v>45.314</v>
      </c>
      <c r="AL136" s="39">
        <f t="shared" si="246"/>
        <v>46.014000000000003</v>
      </c>
      <c r="AM136" s="39">
        <f t="shared" si="246"/>
        <v>79.191999999999993</v>
      </c>
      <c r="AN136" s="39">
        <f t="shared" si="246"/>
        <v>24.567</v>
      </c>
      <c r="AO136" s="39">
        <f t="shared" si="246"/>
        <v>75.811999999999998</v>
      </c>
      <c r="AP136" s="39">
        <f t="shared" si="246"/>
        <v>37.17</v>
      </c>
      <c r="AQ136" s="39">
        <f t="shared" si="246"/>
        <v>41.841999999999999</v>
      </c>
      <c r="AR136" s="39">
        <f t="shared" si="246"/>
        <v>60.920999999999999</v>
      </c>
      <c r="AS136" s="39">
        <f t="shared" si="246"/>
        <v>15.685</v>
      </c>
      <c r="AT136" s="39">
        <f t="shared" si="246"/>
        <v>79.069999999999993</v>
      </c>
      <c r="AU136" s="39">
        <f t="shared" si="246"/>
        <v>65.725999999999999</v>
      </c>
      <c r="AV136" s="39">
        <f t="shared" si="246"/>
        <v>99.688999999999993</v>
      </c>
      <c r="AW136" s="39">
        <f t="shared" si="246"/>
        <v>107.167</v>
      </c>
      <c r="AX136" s="39">
        <f t="shared" si="246"/>
        <v>47.726999999999997</v>
      </c>
      <c r="AY136" s="39">
        <f t="shared" si="246"/>
        <v>94.352999999999994</v>
      </c>
      <c r="AZ136" s="39">
        <f t="shared" si="246"/>
        <v>123.767</v>
      </c>
      <c r="BA136" s="39">
        <f t="shared" si="246"/>
        <v>99.77</v>
      </c>
      <c r="BB136" s="39">
        <f t="shared" si="246"/>
        <v>281.983</v>
      </c>
      <c r="BC136" s="39">
        <f t="shared" si="246"/>
        <v>59.017000000000003</v>
      </c>
      <c r="BD136" s="39">
        <f t="shared" si="246"/>
        <v>60.76</v>
      </c>
      <c r="BE136" s="39">
        <f t="shared" si="246"/>
        <v>66.843999999999994</v>
      </c>
      <c r="BF136" s="39">
        <f t="shared" si="246"/>
        <v>88.192999999999998</v>
      </c>
      <c r="BG136" s="39">
        <f t="shared" si="246"/>
        <v>162.49799999999999</v>
      </c>
      <c r="BH136" s="39">
        <f t="shared" si="246"/>
        <v>87.162999999999997</v>
      </c>
      <c r="BI136" s="39">
        <f t="shared" si="246"/>
        <v>77.844999999999999</v>
      </c>
      <c r="BJ136" s="39">
        <f t="shared" si="246"/>
        <v>64.433000000000007</v>
      </c>
      <c r="BK136" s="39">
        <f t="shared" si="246"/>
        <v>171.91</v>
      </c>
      <c r="BL136" s="39">
        <f t="shared" si="246"/>
        <v>213.83099999999999</v>
      </c>
      <c r="BM136" s="39">
        <f t="shared" si="246"/>
        <v>131.608</v>
      </c>
      <c r="BN136" s="39">
        <f t="shared" si="246"/>
        <v>83.668000000000006</v>
      </c>
      <c r="BO136" s="39">
        <f t="shared" si="246"/>
        <v>66.259</v>
      </c>
      <c r="BP136" s="39">
        <f t="shared" ref="BP136:EA136" si="247">ROUND(((BP131-BP34)/BP35)*1000,3)</f>
        <v>28.728000000000002</v>
      </c>
      <c r="BQ136" s="39">
        <f t="shared" si="247"/>
        <v>33.1</v>
      </c>
      <c r="BR136" s="39">
        <f t="shared" si="247"/>
        <v>41.274999999999999</v>
      </c>
      <c r="BS136" s="39">
        <f t="shared" si="247"/>
        <v>14.933999999999999</v>
      </c>
      <c r="BT136" s="39">
        <f t="shared" si="247"/>
        <v>11.339</v>
      </c>
      <c r="BU136" s="39">
        <f t="shared" si="247"/>
        <v>33.228999999999999</v>
      </c>
      <c r="BV136" s="39">
        <f t="shared" si="247"/>
        <v>9.4369999999999994</v>
      </c>
      <c r="BW136" s="39">
        <f t="shared" si="247"/>
        <v>19.102</v>
      </c>
      <c r="BX136" s="39">
        <f t="shared" si="247"/>
        <v>22.013999999999999</v>
      </c>
      <c r="BY136" s="39">
        <f t="shared" si="247"/>
        <v>41.232999999999997</v>
      </c>
      <c r="BZ136" s="39">
        <f t="shared" si="247"/>
        <v>78.347999999999999</v>
      </c>
      <c r="CA136" s="39">
        <f t="shared" si="247"/>
        <v>24.050999999999998</v>
      </c>
      <c r="CB136" s="39">
        <f t="shared" si="247"/>
        <v>52.959000000000003</v>
      </c>
      <c r="CC136" s="39">
        <f t="shared" si="247"/>
        <v>152.46299999999999</v>
      </c>
      <c r="CD136" s="39">
        <f t="shared" si="247"/>
        <v>164.56899999999999</v>
      </c>
      <c r="CE136" s="39">
        <f t="shared" si="247"/>
        <v>60.243000000000002</v>
      </c>
      <c r="CF136" s="39">
        <f t="shared" si="247"/>
        <v>64.207999999999998</v>
      </c>
      <c r="CG136" s="39">
        <f t="shared" si="247"/>
        <v>131.45099999999999</v>
      </c>
      <c r="CH136" s="39">
        <f t="shared" si="247"/>
        <v>112.315</v>
      </c>
      <c r="CI136" s="39">
        <f t="shared" si="247"/>
        <v>62.816000000000003</v>
      </c>
      <c r="CJ136" s="39">
        <f t="shared" si="247"/>
        <v>24.295999999999999</v>
      </c>
      <c r="CK136" s="39">
        <f t="shared" si="247"/>
        <v>35.32</v>
      </c>
      <c r="CL136" s="39">
        <f t="shared" si="247"/>
        <v>54.814</v>
      </c>
      <c r="CM136" s="39">
        <f t="shared" si="247"/>
        <v>33.183999999999997</v>
      </c>
      <c r="CN136" s="39">
        <f t="shared" si="247"/>
        <v>63.145000000000003</v>
      </c>
      <c r="CO136" s="39">
        <f t="shared" si="247"/>
        <v>41.837000000000003</v>
      </c>
      <c r="CP136" s="39">
        <f t="shared" si="247"/>
        <v>16.34</v>
      </c>
      <c r="CQ136" s="39">
        <f t="shared" si="247"/>
        <v>50.901000000000003</v>
      </c>
      <c r="CR136" s="39">
        <f t="shared" si="247"/>
        <v>23.847999999999999</v>
      </c>
      <c r="CS136" s="39">
        <f t="shared" si="247"/>
        <v>68.652000000000001</v>
      </c>
      <c r="CT136" s="39">
        <f t="shared" si="247"/>
        <v>33.338000000000001</v>
      </c>
      <c r="CU136" s="39">
        <f t="shared" si="247"/>
        <v>218.06899999999999</v>
      </c>
      <c r="CV136" s="39">
        <f t="shared" si="247"/>
        <v>41.286000000000001</v>
      </c>
      <c r="CW136" s="39">
        <f t="shared" si="247"/>
        <v>45.668999999999997</v>
      </c>
      <c r="CX136" s="39">
        <f t="shared" si="247"/>
        <v>61.648000000000003</v>
      </c>
      <c r="CY136" s="39">
        <f t="shared" si="247"/>
        <v>167.471</v>
      </c>
      <c r="CZ136" s="39">
        <f t="shared" si="247"/>
        <v>75.512</v>
      </c>
      <c r="DA136" s="39">
        <f t="shared" si="247"/>
        <v>67.799000000000007</v>
      </c>
      <c r="DB136" s="39">
        <f t="shared" si="247"/>
        <v>102.55200000000001</v>
      </c>
      <c r="DC136" s="39">
        <f t="shared" si="247"/>
        <v>52.444000000000003</v>
      </c>
      <c r="DD136" s="39">
        <f t="shared" si="247"/>
        <v>10.68</v>
      </c>
      <c r="DE136" s="39">
        <f t="shared" si="247"/>
        <v>25.161000000000001</v>
      </c>
      <c r="DF136" s="39">
        <f t="shared" si="247"/>
        <v>73.888999999999996</v>
      </c>
      <c r="DG136" s="39">
        <f t="shared" si="247"/>
        <v>35.954000000000001</v>
      </c>
      <c r="DH136" s="39">
        <f t="shared" si="247"/>
        <v>48.088999999999999</v>
      </c>
      <c r="DI136" s="39">
        <f t="shared" si="247"/>
        <v>43.499000000000002</v>
      </c>
      <c r="DJ136" s="39">
        <f t="shared" si="247"/>
        <v>115.96899999999999</v>
      </c>
      <c r="DK136" s="39">
        <f t="shared" si="247"/>
        <v>101.428</v>
      </c>
      <c r="DL136" s="39">
        <f t="shared" si="247"/>
        <v>68.81</v>
      </c>
      <c r="DM136" s="39">
        <f t="shared" si="247"/>
        <v>146.36500000000001</v>
      </c>
      <c r="DN136" s="39">
        <f t="shared" si="247"/>
        <v>54.703000000000003</v>
      </c>
      <c r="DO136" s="39">
        <f t="shared" si="247"/>
        <v>95.378</v>
      </c>
      <c r="DP136" s="39">
        <f t="shared" si="247"/>
        <v>105.25</v>
      </c>
      <c r="DQ136" s="39">
        <f t="shared" si="247"/>
        <v>20.367999999999999</v>
      </c>
      <c r="DR136" s="39">
        <f t="shared" si="247"/>
        <v>152.97200000000001</v>
      </c>
      <c r="DS136" s="39">
        <f t="shared" si="247"/>
        <v>167.55099999999999</v>
      </c>
      <c r="DT136" s="39">
        <f t="shared" si="247"/>
        <v>272.69799999999998</v>
      </c>
      <c r="DU136" s="39">
        <f t="shared" si="247"/>
        <v>153.333</v>
      </c>
      <c r="DV136" s="39">
        <f t="shared" si="247"/>
        <v>373.54</v>
      </c>
      <c r="DW136" s="39">
        <f t="shared" si="247"/>
        <v>178.32</v>
      </c>
      <c r="DX136" s="39">
        <f t="shared" si="247"/>
        <v>28.146000000000001</v>
      </c>
      <c r="DY136" s="39">
        <f t="shared" si="247"/>
        <v>21.062000000000001</v>
      </c>
      <c r="DZ136" s="39">
        <f t="shared" si="247"/>
        <v>33.945</v>
      </c>
      <c r="EA136" s="39">
        <f t="shared" si="247"/>
        <v>9.6069999999999993</v>
      </c>
      <c r="EB136" s="39">
        <f t="shared" ref="EB136:FX136" si="248">ROUND(((EB131-EB34)/EB35)*1000,3)</f>
        <v>71.655000000000001</v>
      </c>
      <c r="EC136" s="39">
        <f t="shared" si="248"/>
        <v>100.714</v>
      </c>
      <c r="ED136" s="39">
        <f t="shared" si="248"/>
        <v>3.7730000000000001</v>
      </c>
      <c r="EE136" s="39">
        <f t="shared" si="248"/>
        <v>176.732</v>
      </c>
      <c r="EF136" s="39">
        <f t="shared" si="248"/>
        <v>142.52000000000001</v>
      </c>
      <c r="EG136" s="39">
        <f t="shared" si="248"/>
        <v>114.261</v>
      </c>
      <c r="EH136" s="39">
        <f t="shared" si="248"/>
        <v>246.322</v>
      </c>
      <c r="EI136" s="39">
        <f t="shared" si="248"/>
        <v>102.628</v>
      </c>
      <c r="EJ136" s="39">
        <f t="shared" si="248"/>
        <v>88.375</v>
      </c>
      <c r="EK136" s="39">
        <f t="shared" si="248"/>
        <v>13.260999999999999</v>
      </c>
      <c r="EL136" s="39">
        <f t="shared" si="248"/>
        <v>20.853999999999999</v>
      </c>
      <c r="EM136" s="39">
        <f t="shared" si="248"/>
        <v>38.201999999999998</v>
      </c>
      <c r="EN136" s="39">
        <f t="shared" si="248"/>
        <v>127.449</v>
      </c>
      <c r="EO136" s="39">
        <f t="shared" si="248"/>
        <v>89.563999999999993</v>
      </c>
      <c r="EP136" s="39">
        <f t="shared" si="248"/>
        <v>35.996000000000002</v>
      </c>
      <c r="EQ136" s="39">
        <f t="shared" si="248"/>
        <v>14.952999999999999</v>
      </c>
      <c r="ER136" s="39">
        <f t="shared" si="248"/>
        <v>32.414000000000001</v>
      </c>
      <c r="ES136" s="39">
        <f t="shared" si="248"/>
        <v>86.596000000000004</v>
      </c>
      <c r="ET136" s="39">
        <f t="shared" si="248"/>
        <v>66.364999999999995</v>
      </c>
      <c r="EU136" s="39">
        <f t="shared" si="248"/>
        <v>151.80699999999999</v>
      </c>
      <c r="EV136" s="39">
        <f t="shared" si="248"/>
        <v>21.437999999999999</v>
      </c>
      <c r="EW136" s="39">
        <f t="shared" si="248"/>
        <v>8.9480000000000004</v>
      </c>
      <c r="EX136" s="39">
        <f t="shared" si="248"/>
        <v>58.945999999999998</v>
      </c>
      <c r="EY136" s="39">
        <f t="shared" si="248"/>
        <v>241.07900000000001</v>
      </c>
      <c r="EZ136" s="39">
        <f t="shared" si="248"/>
        <v>80.594999999999999</v>
      </c>
      <c r="FA136" s="39">
        <f t="shared" si="248"/>
        <v>10.63</v>
      </c>
      <c r="FB136" s="39">
        <f t="shared" si="248"/>
        <v>8.5239999999999991</v>
      </c>
      <c r="FC136" s="39">
        <f t="shared" si="248"/>
        <v>41.499000000000002</v>
      </c>
      <c r="FD136" s="39">
        <f t="shared" si="248"/>
        <v>96.78</v>
      </c>
      <c r="FE136" s="39">
        <f t="shared" si="248"/>
        <v>52.286000000000001</v>
      </c>
      <c r="FF136" s="39">
        <f t="shared" si="248"/>
        <v>142.56</v>
      </c>
      <c r="FG136" s="39">
        <f t="shared" si="248"/>
        <v>80.355999999999995</v>
      </c>
      <c r="FH136" s="39">
        <f t="shared" si="248"/>
        <v>39.686</v>
      </c>
      <c r="FI136" s="39">
        <f t="shared" si="248"/>
        <v>13.827999999999999</v>
      </c>
      <c r="FJ136" s="39">
        <f t="shared" si="248"/>
        <v>22.108000000000001</v>
      </c>
      <c r="FK136" s="39">
        <f t="shared" si="248"/>
        <v>13.576000000000001</v>
      </c>
      <c r="FL136" s="39">
        <f t="shared" si="248"/>
        <v>38.820999999999998</v>
      </c>
      <c r="FM136" s="39">
        <f t="shared" si="248"/>
        <v>36.386000000000003</v>
      </c>
      <c r="FN136" s="39">
        <f t="shared" si="248"/>
        <v>83.745000000000005</v>
      </c>
      <c r="FO136" s="39">
        <f t="shared" si="248"/>
        <v>3.9180000000000001</v>
      </c>
      <c r="FP136" s="39">
        <f t="shared" si="248"/>
        <v>16.687000000000001</v>
      </c>
      <c r="FQ136" s="39">
        <f t="shared" si="248"/>
        <v>21.356000000000002</v>
      </c>
      <c r="FR136" s="39">
        <f t="shared" si="248"/>
        <v>5.5439999999999996</v>
      </c>
      <c r="FS136" s="39">
        <f t="shared" si="248"/>
        <v>7.2640000000000002</v>
      </c>
      <c r="FT136" s="39">
        <f t="shared" si="248"/>
        <v>2.9460000000000002</v>
      </c>
      <c r="FU136" s="39">
        <f t="shared" si="248"/>
        <v>56.424999999999997</v>
      </c>
      <c r="FV136" s="39">
        <f t="shared" si="248"/>
        <v>66.194000000000003</v>
      </c>
      <c r="FW136" s="39">
        <f t="shared" si="248"/>
        <v>141.36500000000001</v>
      </c>
      <c r="FX136" s="39">
        <f t="shared" si="248"/>
        <v>74.409000000000006</v>
      </c>
      <c r="FY136" s="34"/>
      <c r="FZ136" s="34">
        <f>SUM(C136:FX136)</f>
        <v>14730.205999999993</v>
      </c>
      <c r="GA136" s="34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</row>
    <row r="137" spans="1:197" x14ac:dyDescent="0.35">
      <c r="A137" s="107" t="s">
        <v>573</v>
      </c>
      <c r="B137" s="35" t="s">
        <v>1047</v>
      </c>
      <c r="C137" s="113">
        <f>MIN(C134,C136)</f>
        <v>27</v>
      </c>
      <c r="D137" s="113">
        <f t="shared" ref="D137:BO137" si="249">MIN(D134,D136)</f>
        <v>27</v>
      </c>
      <c r="E137" s="113">
        <f t="shared" si="249"/>
        <v>27</v>
      </c>
      <c r="F137" s="113">
        <f t="shared" si="249"/>
        <v>27</v>
      </c>
      <c r="G137" s="113">
        <f t="shared" si="249"/>
        <v>25.265000000000001</v>
      </c>
      <c r="H137" s="113">
        <f t="shared" si="249"/>
        <v>27</v>
      </c>
      <c r="I137" s="113">
        <f t="shared" si="249"/>
        <v>27</v>
      </c>
      <c r="J137" s="113">
        <f t="shared" si="249"/>
        <v>27</v>
      </c>
      <c r="K137" s="113">
        <f t="shared" si="249"/>
        <v>27</v>
      </c>
      <c r="L137" s="113">
        <f t="shared" si="249"/>
        <v>26.895</v>
      </c>
      <c r="M137" s="113">
        <f t="shared" si="249"/>
        <v>25.947000000000003</v>
      </c>
      <c r="N137" s="113">
        <f t="shared" si="249"/>
        <v>18.755999999999997</v>
      </c>
      <c r="O137" s="113">
        <f t="shared" si="249"/>
        <v>27</v>
      </c>
      <c r="P137" s="113">
        <f t="shared" si="249"/>
        <v>27</v>
      </c>
      <c r="Q137" s="113">
        <f t="shared" si="249"/>
        <v>27</v>
      </c>
      <c r="R137" s="113">
        <f t="shared" si="249"/>
        <v>27</v>
      </c>
      <c r="S137" s="113">
        <f t="shared" si="249"/>
        <v>26.013999999999999</v>
      </c>
      <c r="T137" s="113">
        <f t="shared" si="249"/>
        <v>24.300999999999998</v>
      </c>
      <c r="U137" s="113">
        <f t="shared" si="249"/>
        <v>23.800999999999998</v>
      </c>
      <c r="V137" s="113">
        <f t="shared" si="249"/>
        <v>27</v>
      </c>
      <c r="W137" s="113">
        <f t="shared" si="249"/>
        <v>27</v>
      </c>
      <c r="X137" s="113">
        <f t="shared" si="249"/>
        <v>15.755999999999998</v>
      </c>
      <c r="Y137" s="113">
        <f t="shared" si="249"/>
        <v>24.497999999999998</v>
      </c>
      <c r="Z137" s="113">
        <f t="shared" si="249"/>
        <v>23.59</v>
      </c>
      <c r="AA137" s="113">
        <f t="shared" si="249"/>
        <v>27</v>
      </c>
      <c r="AB137" s="113">
        <f t="shared" si="249"/>
        <v>27</v>
      </c>
      <c r="AC137" s="113">
        <f t="shared" si="249"/>
        <v>20.981999999999999</v>
      </c>
      <c r="AD137" s="113">
        <f t="shared" si="249"/>
        <v>19.692999999999998</v>
      </c>
      <c r="AE137" s="113">
        <f t="shared" si="249"/>
        <v>12.814</v>
      </c>
      <c r="AF137" s="113">
        <f t="shared" si="249"/>
        <v>11.673999999999999</v>
      </c>
      <c r="AG137" s="113">
        <f t="shared" si="249"/>
        <v>12.484999999999999</v>
      </c>
      <c r="AH137" s="113">
        <f t="shared" si="249"/>
        <v>22.123000000000001</v>
      </c>
      <c r="AI137" s="113">
        <f t="shared" si="249"/>
        <v>27</v>
      </c>
      <c r="AJ137" s="113">
        <f t="shared" si="249"/>
        <v>23.788</v>
      </c>
      <c r="AK137" s="113">
        <f t="shared" si="249"/>
        <v>21.28</v>
      </c>
      <c r="AL137" s="113">
        <f t="shared" si="249"/>
        <v>27</v>
      </c>
      <c r="AM137" s="113">
        <f t="shared" si="249"/>
        <v>21.448999999999998</v>
      </c>
      <c r="AN137" s="113">
        <f t="shared" si="249"/>
        <v>24.567</v>
      </c>
      <c r="AO137" s="113">
        <f t="shared" si="249"/>
        <v>27</v>
      </c>
      <c r="AP137" s="113">
        <f t="shared" si="249"/>
        <v>27</v>
      </c>
      <c r="AQ137" s="113">
        <f t="shared" si="249"/>
        <v>18.684999999999999</v>
      </c>
      <c r="AR137" s="113">
        <f t="shared" si="249"/>
        <v>27</v>
      </c>
      <c r="AS137" s="113">
        <f t="shared" si="249"/>
        <v>12.138</v>
      </c>
      <c r="AT137" s="113">
        <f t="shared" si="249"/>
        <v>27</v>
      </c>
      <c r="AU137" s="113">
        <f t="shared" si="249"/>
        <v>24.188000000000002</v>
      </c>
      <c r="AV137" s="113">
        <f t="shared" si="249"/>
        <v>27</v>
      </c>
      <c r="AW137" s="113">
        <f t="shared" si="249"/>
        <v>24.431000000000001</v>
      </c>
      <c r="AX137" s="113">
        <f t="shared" si="249"/>
        <v>21.798000000000002</v>
      </c>
      <c r="AY137" s="113">
        <f t="shared" si="249"/>
        <v>27</v>
      </c>
      <c r="AZ137" s="113">
        <f t="shared" si="249"/>
        <v>15.72</v>
      </c>
      <c r="BA137" s="113">
        <f t="shared" si="249"/>
        <v>26.894000000000002</v>
      </c>
      <c r="BB137" s="113">
        <f t="shared" si="249"/>
        <v>24.684000000000001</v>
      </c>
      <c r="BC137" s="113">
        <f t="shared" si="249"/>
        <v>20.715</v>
      </c>
      <c r="BD137" s="113">
        <f t="shared" si="249"/>
        <v>27</v>
      </c>
      <c r="BE137" s="113">
        <f t="shared" si="249"/>
        <v>27</v>
      </c>
      <c r="BF137" s="113">
        <f t="shared" si="249"/>
        <v>27</v>
      </c>
      <c r="BG137" s="113">
        <f t="shared" si="249"/>
        <v>27</v>
      </c>
      <c r="BH137" s="113">
        <f t="shared" si="249"/>
        <v>26.419</v>
      </c>
      <c r="BI137" s="113">
        <f t="shared" si="249"/>
        <v>13.433</v>
      </c>
      <c r="BJ137" s="113">
        <f t="shared" si="249"/>
        <v>27</v>
      </c>
      <c r="BK137" s="113">
        <f t="shared" si="249"/>
        <v>27</v>
      </c>
      <c r="BL137" s="113">
        <f t="shared" si="249"/>
        <v>27</v>
      </c>
      <c r="BM137" s="113">
        <f t="shared" si="249"/>
        <v>25.834</v>
      </c>
      <c r="BN137" s="113">
        <f t="shared" si="249"/>
        <v>27</v>
      </c>
      <c r="BO137" s="113">
        <f t="shared" si="249"/>
        <v>20.202999999999999</v>
      </c>
      <c r="BP137" s="113">
        <f t="shared" ref="BP137:EA137" si="250">MIN(BP134,BP136)</f>
        <v>26.702000000000002</v>
      </c>
      <c r="BQ137" s="113">
        <f t="shared" si="250"/>
        <v>26.759</v>
      </c>
      <c r="BR137" s="113">
        <f t="shared" si="250"/>
        <v>9.7000000000000011</v>
      </c>
      <c r="BS137" s="113">
        <f t="shared" si="250"/>
        <v>4.3949999999999996</v>
      </c>
      <c r="BT137" s="113">
        <f t="shared" si="250"/>
        <v>6.6509999999999998</v>
      </c>
      <c r="BU137" s="113">
        <f t="shared" si="250"/>
        <v>13.811</v>
      </c>
      <c r="BV137" s="113">
        <f t="shared" si="250"/>
        <v>9.4369999999999994</v>
      </c>
      <c r="BW137" s="113">
        <f t="shared" si="250"/>
        <v>15.736000000000001</v>
      </c>
      <c r="BX137" s="113">
        <f t="shared" si="250"/>
        <v>19.067</v>
      </c>
      <c r="BY137" s="113">
        <f t="shared" si="250"/>
        <v>27</v>
      </c>
      <c r="BZ137" s="113">
        <f t="shared" si="250"/>
        <v>27</v>
      </c>
      <c r="CA137" s="113">
        <f t="shared" si="250"/>
        <v>23.041</v>
      </c>
      <c r="CB137" s="113">
        <f t="shared" si="250"/>
        <v>27</v>
      </c>
      <c r="CC137" s="113">
        <f t="shared" si="250"/>
        <v>27</v>
      </c>
      <c r="CD137" s="113">
        <f t="shared" si="250"/>
        <v>24.52</v>
      </c>
      <c r="CE137" s="113">
        <f t="shared" si="250"/>
        <v>27</v>
      </c>
      <c r="CF137" s="113">
        <f t="shared" si="250"/>
        <v>24.334000000000003</v>
      </c>
      <c r="CG137" s="113">
        <f t="shared" si="250"/>
        <v>27</v>
      </c>
      <c r="CH137" s="113">
        <f t="shared" si="250"/>
        <v>27</v>
      </c>
      <c r="CI137" s="113">
        <f t="shared" si="250"/>
        <v>27</v>
      </c>
      <c r="CJ137" s="113">
        <f t="shared" si="250"/>
        <v>24.295999999999999</v>
      </c>
      <c r="CK137" s="113">
        <f t="shared" si="250"/>
        <v>11.601000000000001</v>
      </c>
      <c r="CL137" s="113">
        <f t="shared" si="250"/>
        <v>13.228999999999999</v>
      </c>
      <c r="CM137" s="113">
        <f t="shared" si="250"/>
        <v>7.274</v>
      </c>
      <c r="CN137" s="113">
        <f t="shared" si="250"/>
        <v>27</v>
      </c>
      <c r="CO137" s="113">
        <f t="shared" si="250"/>
        <v>27</v>
      </c>
      <c r="CP137" s="113">
        <f t="shared" si="250"/>
        <v>16.34</v>
      </c>
      <c r="CQ137" s="113">
        <f t="shared" si="250"/>
        <v>17.427000000000003</v>
      </c>
      <c r="CR137" s="113">
        <f t="shared" si="250"/>
        <v>4.1689999999999996</v>
      </c>
      <c r="CS137" s="113">
        <f t="shared" si="250"/>
        <v>27</v>
      </c>
      <c r="CT137" s="113">
        <f t="shared" si="250"/>
        <v>13.520000000000001</v>
      </c>
      <c r="CU137" s="113">
        <f t="shared" si="250"/>
        <v>24.616</v>
      </c>
      <c r="CV137" s="113">
        <f t="shared" si="250"/>
        <v>15.979000000000001</v>
      </c>
      <c r="CW137" s="113">
        <f t="shared" si="250"/>
        <v>17.378999999999998</v>
      </c>
      <c r="CX137" s="113">
        <f t="shared" si="250"/>
        <v>26.824000000000002</v>
      </c>
      <c r="CY137" s="113">
        <f t="shared" si="250"/>
        <v>27</v>
      </c>
      <c r="CZ137" s="113">
        <f t="shared" si="250"/>
        <v>27</v>
      </c>
      <c r="DA137" s="113">
        <f t="shared" si="250"/>
        <v>27</v>
      </c>
      <c r="DB137" s="113">
        <f t="shared" si="250"/>
        <v>27</v>
      </c>
      <c r="DC137" s="113">
        <f t="shared" si="250"/>
        <v>22.417999999999999</v>
      </c>
      <c r="DD137" s="113">
        <f t="shared" si="250"/>
        <v>3.4299999999999997</v>
      </c>
      <c r="DE137" s="113">
        <f t="shared" si="250"/>
        <v>11.895</v>
      </c>
      <c r="DF137" s="113">
        <f t="shared" si="250"/>
        <v>27</v>
      </c>
      <c r="DG137" s="113">
        <f t="shared" si="250"/>
        <v>25.452999999999999</v>
      </c>
      <c r="DH137" s="113">
        <f t="shared" si="250"/>
        <v>25.516000000000002</v>
      </c>
      <c r="DI137" s="113">
        <f t="shared" si="250"/>
        <v>23.845000000000002</v>
      </c>
      <c r="DJ137" s="113">
        <f t="shared" si="250"/>
        <v>25.882999999999999</v>
      </c>
      <c r="DK137" s="113">
        <f t="shared" si="250"/>
        <v>20.657999999999998</v>
      </c>
      <c r="DL137" s="113">
        <f t="shared" si="250"/>
        <v>26.967000000000002</v>
      </c>
      <c r="DM137" s="113">
        <f t="shared" si="250"/>
        <v>24.899000000000001</v>
      </c>
      <c r="DN137" s="113">
        <f t="shared" si="250"/>
        <v>27</v>
      </c>
      <c r="DO137" s="113">
        <f t="shared" si="250"/>
        <v>27</v>
      </c>
      <c r="DP137" s="113">
        <f t="shared" si="250"/>
        <v>27</v>
      </c>
      <c r="DQ137" s="113">
        <f t="shared" si="250"/>
        <v>20.367999999999999</v>
      </c>
      <c r="DR137" s="113">
        <f t="shared" si="250"/>
        <v>27</v>
      </c>
      <c r="DS137" s="113">
        <f t="shared" si="250"/>
        <v>27</v>
      </c>
      <c r="DT137" s="113">
        <f t="shared" si="250"/>
        <v>26.728999999999999</v>
      </c>
      <c r="DU137" s="113">
        <f t="shared" si="250"/>
        <v>27</v>
      </c>
      <c r="DV137" s="113">
        <f t="shared" si="250"/>
        <v>27</v>
      </c>
      <c r="DW137" s="113">
        <f t="shared" si="250"/>
        <v>26.997</v>
      </c>
      <c r="DX137" s="113">
        <f t="shared" si="250"/>
        <v>23.931000000000001</v>
      </c>
      <c r="DY137" s="113">
        <f t="shared" si="250"/>
        <v>17.928000000000001</v>
      </c>
      <c r="DZ137" s="113">
        <f t="shared" si="250"/>
        <v>22.662000000000003</v>
      </c>
      <c r="EA137" s="113">
        <f t="shared" si="250"/>
        <v>9.6069999999999993</v>
      </c>
      <c r="EB137" s="113">
        <f t="shared" ref="EB137:FX137" si="251">MIN(EB134,EB136)</f>
        <v>27</v>
      </c>
      <c r="EC137" s="113">
        <f t="shared" si="251"/>
        <v>27</v>
      </c>
      <c r="ED137" s="113">
        <f t="shared" si="251"/>
        <v>3.7730000000000001</v>
      </c>
      <c r="EE137" s="113">
        <f t="shared" si="251"/>
        <v>27</v>
      </c>
      <c r="EF137" s="113">
        <f t="shared" si="251"/>
        <v>24.594999999999999</v>
      </c>
      <c r="EG137" s="113">
        <f t="shared" si="251"/>
        <v>27</v>
      </c>
      <c r="EH137" s="113">
        <f t="shared" si="251"/>
        <v>27</v>
      </c>
      <c r="EI137" s="113">
        <f t="shared" si="251"/>
        <v>27</v>
      </c>
      <c r="EJ137" s="113">
        <f t="shared" si="251"/>
        <v>27</v>
      </c>
      <c r="EK137" s="113">
        <f t="shared" si="251"/>
        <v>5.7670000000000003</v>
      </c>
      <c r="EL137" s="113">
        <f t="shared" si="251"/>
        <v>6.1429999999999998</v>
      </c>
      <c r="EM137" s="113">
        <f t="shared" si="251"/>
        <v>21.308</v>
      </c>
      <c r="EN137" s="113">
        <f t="shared" si="251"/>
        <v>27</v>
      </c>
      <c r="EO137" s="113">
        <f t="shared" si="251"/>
        <v>27</v>
      </c>
      <c r="EP137" s="113">
        <f t="shared" si="251"/>
        <v>25.586000000000002</v>
      </c>
      <c r="EQ137" s="113">
        <f t="shared" si="251"/>
        <v>5.1879999999999997</v>
      </c>
      <c r="ER137" s="113">
        <f t="shared" si="251"/>
        <v>21.283000000000001</v>
      </c>
      <c r="ES137" s="113">
        <f t="shared" si="251"/>
        <v>27</v>
      </c>
      <c r="ET137" s="113">
        <f t="shared" si="251"/>
        <v>27</v>
      </c>
      <c r="EU137" s="113">
        <f t="shared" si="251"/>
        <v>27</v>
      </c>
      <c r="EV137" s="113">
        <f t="shared" si="251"/>
        <v>15.009</v>
      </c>
      <c r="EW137" s="113">
        <f t="shared" si="251"/>
        <v>7.2810000000000006</v>
      </c>
      <c r="EX137" s="113">
        <f t="shared" si="251"/>
        <v>8.91</v>
      </c>
      <c r="EY137" s="113">
        <f t="shared" si="251"/>
        <v>27</v>
      </c>
      <c r="EZ137" s="113">
        <f t="shared" si="251"/>
        <v>27</v>
      </c>
      <c r="FA137" s="113">
        <f t="shared" si="251"/>
        <v>10.63</v>
      </c>
      <c r="FB137" s="113">
        <f t="shared" si="251"/>
        <v>8.5239999999999991</v>
      </c>
      <c r="FC137" s="113">
        <f t="shared" si="251"/>
        <v>27</v>
      </c>
      <c r="FD137" s="113">
        <f t="shared" si="251"/>
        <v>27</v>
      </c>
      <c r="FE137" s="113">
        <f t="shared" si="251"/>
        <v>19.181000000000001</v>
      </c>
      <c r="FF137" s="113">
        <f t="shared" si="251"/>
        <v>27</v>
      </c>
      <c r="FG137" s="113">
        <f t="shared" si="251"/>
        <v>27</v>
      </c>
      <c r="FH137" s="113">
        <f t="shared" si="251"/>
        <v>24.771999999999998</v>
      </c>
      <c r="FI137" s="113">
        <f t="shared" si="251"/>
        <v>9.6389999999999993</v>
      </c>
      <c r="FJ137" s="113">
        <f t="shared" si="251"/>
        <v>22.108000000000001</v>
      </c>
      <c r="FK137" s="113">
        <f t="shared" si="251"/>
        <v>10.845000000000001</v>
      </c>
      <c r="FL137" s="113">
        <f t="shared" si="251"/>
        <v>27</v>
      </c>
      <c r="FM137" s="113">
        <f t="shared" si="251"/>
        <v>23.414000000000001</v>
      </c>
      <c r="FN137" s="113">
        <f t="shared" si="251"/>
        <v>27</v>
      </c>
      <c r="FO137" s="113">
        <f t="shared" si="251"/>
        <v>3.9180000000000001</v>
      </c>
      <c r="FP137" s="113">
        <f t="shared" si="251"/>
        <v>12.142999999999999</v>
      </c>
      <c r="FQ137" s="113">
        <f t="shared" si="251"/>
        <v>21.356000000000002</v>
      </c>
      <c r="FR137" s="113">
        <f t="shared" si="251"/>
        <v>5.5439999999999996</v>
      </c>
      <c r="FS137" s="113">
        <f t="shared" si="251"/>
        <v>5.0679999999999996</v>
      </c>
      <c r="FT137" s="113">
        <f t="shared" si="251"/>
        <v>2.9460000000000002</v>
      </c>
      <c r="FU137" s="113">
        <f t="shared" si="251"/>
        <v>23.345000000000002</v>
      </c>
      <c r="FV137" s="113">
        <f t="shared" si="251"/>
        <v>20.032</v>
      </c>
      <c r="FW137" s="113">
        <f t="shared" si="251"/>
        <v>26.498000000000001</v>
      </c>
      <c r="FX137" s="113">
        <f t="shared" si="251"/>
        <v>24.675000000000001</v>
      </c>
      <c r="FY137" s="34"/>
      <c r="FZ137" s="39">
        <f>ROUND(SUM(C137:FX137),6)</f>
        <v>3901.2939999999999</v>
      </c>
      <c r="GA137" s="34"/>
      <c r="GB137" s="34"/>
      <c r="GC137" s="34"/>
      <c r="GD137" s="34"/>
      <c r="GE137" s="34"/>
      <c r="GF137" s="34"/>
      <c r="GG137" s="2"/>
      <c r="GH137" s="2"/>
      <c r="GI137" s="2"/>
      <c r="GJ137" s="2"/>
      <c r="GK137" s="2"/>
      <c r="GL137" s="2"/>
      <c r="GM137" s="2"/>
    </row>
    <row r="138" spans="1:197" x14ac:dyDescent="0.35">
      <c r="A138" s="3" t="s">
        <v>576</v>
      </c>
      <c r="B138" s="2" t="s">
        <v>581</v>
      </c>
      <c r="C138" s="39">
        <f t="shared" ref="C138:AH138" si="252">C134-C137-C144</f>
        <v>0</v>
      </c>
      <c r="D138" s="39">
        <f t="shared" si="252"/>
        <v>0</v>
      </c>
      <c r="E138" s="39">
        <f t="shared" si="252"/>
        <v>0</v>
      </c>
      <c r="F138" s="39">
        <f t="shared" si="252"/>
        <v>0</v>
      </c>
      <c r="G138" s="39">
        <f t="shared" si="252"/>
        <v>0</v>
      </c>
      <c r="H138" s="39">
        <f t="shared" si="252"/>
        <v>0</v>
      </c>
      <c r="I138" s="39">
        <f t="shared" si="252"/>
        <v>0</v>
      </c>
      <c r="J138" s="39">
        <f t="shared" si="252"/>
        <v>0</v>
      </c>
      <c r="K138" s="39">
        <f t="shared" si="252"/>
        <v>0</v>
      </c>
      <c r="L138" s="39">
        <f t="shared" si="252"/>
        <v>0</v>
      </c>
      <c r="M138" s="39">
        <f t="shared" si="252"/>
        <v>0</v>
      </c>
      <c r="N138" s="39">
        <f t="shared" si="252"/>
        <v>0</v>
      </c>
      <c r="O138" s="39">
        <f t="shared" si="252"/>
        <v>0</v>
      </c>
      <c r="P138" s="39">
        <f t="shared" si="252"/>
        <v>0</v>
      </c>
      <c r="Q138" s="39">
        <f t="shared" si="252"/>
        <v>0</v>
      </c>
      <c r="R138" s="39">
        <f t="shared" si="252"/>
        <v>0</v>
      </c>
      <c r="S138" s="39">
        <f t="shared" si="252"/>
        <v>0</v>
      </c>
      <c r="T138" s="39">
        <f t="shared" si="252"/>
        <v>0</v>
      </c>
      <c r="U138" s="39">
        <f t="shared" si="252"/>
        <v>0</v>
      </c>
      <c r="V138" s="39">
        <f t="shared" si="252"/>
        <v>0</v>
      </c>
      <c r="W138" s="39">
        <f t="shared" si="252"/>
        <v>0</v>
      </c>
      <c r="X138" s="39">
        <f t="shared" si="252"/>
        <v>0</v>
      </c>
      <c r="Y138" s="39">
        <f t="shared" si="252"/>
        <v>0</v>
      </c>
      <c r="Z138" s="39">
        <f t="shared" si="252"/>
        <v>0</v>
      </c>
      <c r="AA138" s="39">
        <f t="shared" si="252"/>
        <v>0</v>
      </c>
      <c r="AB138" s="39">
        <f t="shared" si="252"/>
        <v>0</v>
      </c>
      <c r="AC138" s="39">
        <f t="shared" si="252"/>
        <v>0</v>
      </c>
      <c r="AD138" s="39">
        <f t="shared" si="252"/>
        <v>0</v>
      </c>
      <c r="AE138" s="39">
        <f t="shared" si="252"/>
        <v>0</v>
      </c>
      <c r="AF138" s="39">
        <f t="shared" si="252"/>
        <v>0</v>
      </c>
      <c r="AG138" s="39">
        <f t="shared" si="252"/>
        <v>0</v>
      </c>
      <c r="AH138" s="39">
        <f t="shared" si="252"/>
        <v>0</v>
      </c>
      <c r="AI138" s="39">
        <f t="shared" ref="AI138:BN138" si="253">AI134-AI137-AI144</f>
        <v>0</v>
      </c>
      <c r="AJ138" s="39">
        <f t="shared" si="253"/>
        <v>0</v>
      </c>
      <c r="AK138" s="39">
        <f t="shared" si="253"/>
        <v>0</v>
      </c>
      <c r="AL138" s="39">
        <f t="shared" si="253"/>
        <v>0</v>
      </c>
      <c r="AM138" s="39">
        <f t="shared" si="253"/>
        <v>0</v>
      </c>
      <c r="AN138" s="39">
        <f t="shared" si="253"/>
        <v>1.4849999999999999</v>
      </c>
      <c r="AO138" s="39">
        <f t="shared" si="253"/>
        <v>0</v>
      </c>
      <c r="AP138" s="39">
        <f t="shared" si="253"/>
        <v>0</v>
      </c>
      <c r="AQ138" s="39">
        <f t="shared" si="253"/>
        <v>0</v>
      </c>
      <c r="AR138" s="39">
        <f t="shared" si="253"/>
        <v>0</v>
      </c>
      <c r="AS138" s="39">
        <f t="shared" si="253"/>
        <v>0</v>
      </c>
      <c r="AT138" s="39">
        <f t="shared" si="253"/>
        <v>0</v>
      </c>
      <c r="AU138" s="39">
        <f t="shared" si="253"/>
        <v>0</v>
      </c>
      <c r="AV138" s="39">
        <f t="shared" si="253"/>
        <v>0</v>
      </c>
      <c r="AW138" s="39">
        <f t="shared" si="253"/>
        <v>0</v>
      </c>
      <c r="AX138" s="39">
        <f t="shared" si="253"/>
        <v>0</v>
      </c>
      <c r="AY138" s="39">
        <f t="shared" si="253"/>
        <v>0</v>
      </c>
      <c r="AZ138" s="39">
        <f t="shared" si="253"/>
        <v>0</v>
      </c>
      <c r="BA138" s="39">
        <f t="shared" si="253"/>
        <v>0</v>
      </c>
      <c r="BB138" s="39">
        <f t="shared" si="253"/>
        <v>0</v>
      </c>
      <c r="BC138" s="39">
        <f t="shared" si="253"/>
        <v>0</v>
      </c>
      <c r="BD138" s="39">
        <f t="shared" si="253"/>
        <v>0</v>
      </c>
      <c r="BE138" s="39">
        <f t="shared" si="253"/>
        <v>0</v>
      </c>
      <c r="BF138" s="39">
        <f t="shared" si="253"/>
        <v>0</v>
      </c>
      <c r="BG138" s="39">
        <f t="shared" si="253"/>
        <v>0</v>
      </c>
      <c r="BH138" s="39">
        <f t="shared" si="253"/>
        <v>0</v>
      </c>
      <c r="BI138" s="39">
        <f t="shared" si="253"/>
        <v>0</v>
      </c>
      <c r="BJ138" s="39">
        <f t="shared" si="253"/>
        <v>0</v>
      </c>
      <c r="BK138" s="39">
        <f t="shared" si="253"/>
        <v>0</v>
      </c>
      <c r="BL138" s="39">
        <f t="shared" si="253"/>
        <v>0</v>
      </c>
      <c r="BM138" s="39">
        <f t="shared" si="253"/>
        <v>0</v>
      </c>
      <c r="BN138" s="39">
        <f t="shared" si="253"/>
        <v>0</v>
      </c>
      <c r="BO138" s="39">
        <f t="shared" ref="BO138:CT138" si="254">BO134-BO137-BO144</f>
        <v>0</v>
      </c>
      <c r="BP138" s="39">
        <f t="shared" si="254"/>
        <v>0</v>
      </c>
      <c r="BQ138" s="39">
        <f t="shared" si="254"/>
        <v>0</v>
      </c>
      <c r="BR138" s="39">
        <f t="shared" si="254"/>
        <v>0</v>
      </c>
      <c r="BS138" s="39">
        <f t="shared" si="254"/>
        <v>0</v>
      </c>
      <c r="BT138" s="39">
        <f t="shared" si="254"/>
        <v>0</v>
      </c>
      <c r="BU138" s="39">
        <f t="shared" si="254"/>
        <v>0</v>
      </c>
      <c r="BV138" s="39">
        <f t="shared" si="254"/>
        <v>2.8920000000000017</v>
      </c>
      <c r="BW138" s="39">
        <f t="shared" si="254"/>
        <v>0</v>
      </c>
      <c r="BX138" s="39">
        <f t="shared" si="254"/>
        <v>0</v>
      </c>
      <c r="BY138" s="39">
        <f t="shared" si="254"/>
        <v>0</v>
      </c>
      <c r="BZ138" s="39">
        <f t="shared" si="254"/>
        <v>0</v>
      </c>
      <c r="CA138" s="39">
        <f t="shared" si="254"/>
        <v>0</v>
      </c>
      <c r="CB138" s="39">
        <f t="shared" si="254"/>
        <v>0</v>
      </c>
      <c r="CC138" s="39">
        <f t="shared" si="254"/>
        <v>0</v>
      </c>
      <c r="CD138" s="39">
        <f t="shared" si="254"/>
        <v>0</v>
      </c>
      <c r="CE138" s="39">
        <f t="shared" si="254"/>
        <v>0</v>
      </c>
      <c r="CF138" s="39">
        <f t="shared" si="254"/>
        <v>0</v>
      </c>
      <c r="CG138" s="39">
        <f t="shared" si="254"/>
        <v>0</v>
      </c>
      <c r="CH138" s="39">
        <f t="shared" si="254"/>
        <v>0</v>
      </c>
      <c r="CI138" s="39">
        <f t="shared" si="254"/>
        <v>0</v>
      </c>
      <c r="CJ138" s="39">
        <f t="shared" si="254"/>
        <v>0.85499999999999998</v>
      </c>
      <c r="CK138" s="39">
        <f t="shared" si="254"/>
        <v>0</v>
      </c>
      <c r="CL138" s="39">
        <f t="shared" si="254"/>
        <v>0</v>
      </c>
      <c r="CM138" s="39">
        <f t="shared" si="254"/>
        <v>0</v>
      </c>
      <c r="CN138" s="39">
        <f t="shared" si="254"/>
        <v>0</v>
      </c>
      <c r="CO138" s="39">
        <f t="shared" si="254"/>
        <v>0</v>
      </c>
      <c r="CP138" s="39">
        <f t="shared" si="254"/>
        <v>0.5199999999999998</v>
      </c>
      <c r="CQ138" s="39">
        <f t="shared" si="254"/>
        <v>0</v>
      </c>
      <c r="CR138" s="39">
        <f t="shared" si="254"/>
        <v>0</v>
      </c>
      <c r="CS138" s="39">
        <f t="shared" si="254"/>
        <v>0</v>
      </c>
      <c r="CT138" s="39">
        <f t="shared" si="254"/>
        <v>0</v>
      </c>
      <c r="CU138" s="39">
        <f t="shared" ref="CU138:DZ138" si="255">CU134-CU137-CU144</f>
        <v>0</v>
      </c>
      <c r="CV138" s="39">
        <f t="shared" si="255"/>
        <v>0</v>
      </c>
      <c r="CW138" s="39">
        <f t="shared" si="255"/>
        <v>0</v>
      </c>
      <c r="CX138" s="39">
        <f t="shared" si="255"/>
        <v>0</v>
      </c>
      <c r="CY138" s="39">
        <f t="shared" si="255"/>
        <v>0</v>
      </c>
      <c r="CZ138" s="39">
        <f t="shared" si="255"/>
        <v>0</v>
      </c>
      <c r="DA138" s="39">
        <f t="shared" si="255"/>
        <v>0</v>
      </c>
      <c r="DB138" s="39">
        <f t="shared" si="255"/>
        <v>0</v>
      </c>
      <c r="DC138" s="39">
        <f t="shared" si="255"/>
        <v>0</v>
      </c>
      <c r="DD138" s="39">
        <f t="shared" si="255"/>
        <v>0</v>
      </c>
      <c r="DE138" s="39">
        <f t="shared" si="255"/>
        <v>0</v>
      </c>
      <c r="DF138" s="39">
        <f t="shared" si="255"/>
        <v>0</v>
      </c>
      <c r="DG138" s="39">
        <f t="shared" si="255"/>
        <v>0</v>
      </c>
      <c r="DH138" s="39">
        <f t="shared" si="255"/>
        <v>0</v>
      </c>
      <c r="DI138" s="39">
        <f t="shared" si="255"/>
        <v>0</v>
      </c>
      <c r="DJ138" s="39">
        <f t="shared" si="255"/>
        <v>0</v>
      </c>
      <c r="DK138" s="39">
        <f t="shared" si="255"/>
        <v>0</v>
      </c>
      <c r="DL138" s="39">
        <f t="shared" si="255"/>
        <v>0</v>
      </c>
      <c r="DM138" s="39">
        <f t="shared" si="255"/>
        <v>0</v>
      </c>
      <c r="DN138" s="39">
        <f t="shared" si="255"/>
        <v>0</v>
      </c>
      <c r="DO138" s="39">
        <f t="shared" si="255"/>
        <v>0</v>
      </c>
      <c r="DP138" s="39">
        <f t="shared" si="255"/>
        <v>0</v>
      </c>
      <c r="DQ138" s="39">
        <f t="shared" si="255"/>
        <v>3.4750000000000032</v>
      </c>
      <c r="DR138" s="39">
        <f t="shared" si="255"/>
        <v>0</v>
      </c>
      <c r="DS138" s="39">
        <f t="shared" si="255"/>
        <v>0</v>
      </c>
      <c r="DT138" s="39">
        <f t="shared" si="255"/>
        <v>0</v>
      </c>
      <c r="DU138" s="39">
        <f t="shared" si="255"/>
        <v>0</v>
      </c>
      <c r="DV138" s="39">
        <f t="shared" si="255"/>
        <v>0</v>
      </c>
      <c r="DW138" s="39">
        <f t="shared" si="255"/>
        <v>0</v>
      </c>
      <c r="DX138" s="39">
        <f t="shared" si="255"/>
        <v>0</v>
      </c>
      <c r="DY138" s="39">
        <f t="shared" si="255"/>
        <v>0</v>
      </c>
      <c r="DZ138" s="39">
        <f t="shared" si="255"/>
        <v>0</v>
      </c>
      <c r="EA138" s="39">
        <f t="shared" ref="EA138:FF138" si="256">EA134-EA137-EA144</f>
        <v>1.7910000000000008</v>
      </c>
      <c r="EB138" s="39">
        <f t="shared" si="256"/>
        <v>0</v>
      </c>
      <c r="EC138" s="39">
        <f t="shared" si="256"/>
        <v>0</v>
      </c>
      <c r="ED138" s="39">
        <f t="shared" si="256"/>
        <v>0.48499999999999976</v>
      </c>
      <c r="EE138" s="39">
        <f t="shared" si="256"/>
        <v>0</v>
      </c>
      <c r="EF138" s="39">
        <f t="shared" si="256"/>
        <v>0</v>
      </c>
      <c r="EG138" s="39">
        <f t="shared" si="256"/>
        <v>0</v>
      </c>
      <c r="EH138" s="39">
        <f t="shared" si="256"/>
        <v>0</v>
      </c>
      <c r="EI138" s="39">
        <f t="shared" si="256"/>
        <v>0</v>
      </c>
      <c r="EJ138" s="39">
        <f t="shared" si="256"/>
        <v>0</v>
      </c>
      <c r="EK138" s="39">
        <f t="shared" si="256"/>
        <v>0</v>
      </c>
      <c r="EL138" s="39">
        <f t="shared" si="256"/>
        <v>0</v>
      </c>
      <c r="EM138" s="39">
        <f t="shared" si="256"/>
        <v>0</v>
      </c>
      <c r="EN138" s="39">
        <f t="shared" si="256"/>
        <v>0</v>
      </c>
      <c r="EO138" s="39">
        <f t="shared" si="256"/>
        <v>0</v>
      </c>
      <c r="EP138" s="39">
        <f t="shared" si="256"/>
        <v>0</v>
      </c>
      <c r="EQ138" s="39">
        <f t="shared" si="256"/>
        <v>0</v>
      </c>
      <c r="ER138" s="39">
        <f t="shared" si="256"/>
        <v>0</v>
      </c>
      <c r="ES138" s="39">
        <f t="shared" si="256"/>
        <v>0</v>
      </c>
      <c r="ET138" s="39">
        <f t="shared" si="256"/>
        <v>0</v>
      </c>
      <c r="EU138" s="39">
        <f t="shared" si="256"/>
        <v>0</v>
      </c>
      <c r="EV138" s="39">
        <f t="shared" si="256"/>
        <v>0</v>
      </c>
      <c r="EW138" s="39">
        <f t="shared" si="256"/>
        <v>0</v>
      </c>
      <c r="EX138" s="39">
        <f t="shared" si="256"/>
        <v>0</v>
      </c>
      <c r="EY138" s="39">
        <f t="shared" si="256"/>
        <v>0</v>
      </c>
      <c r="EZ138" s="39">
        <f t="shared" si="256"/>
        <v>0</v>
      </c>
      <c r="FA138" s="39">
        <f t="shared" si="256"/>
        <v>-4.0939474033052647E-16</v>
      </c>
      <c r="FB138" s="39">
        <f t="shared" si="256"/>
        <v>0.2270000000000002</v>
      </c>
      <c r="FC138" s="39">
        <f t="shared" si="256"/>
        <v>0</v>
      </c>
      <c r="FD138" s="39">
        <f t="shared" si="256"/>
        <v>0</v>
      </c>
      <c r="FE138" s="39">
        <f t="shared" si="256"/>
        <v>0</v>
      </c>
      <c r="FF138" s="39">
        <f t="shared" si="256"/>
        <v>0</v>
      </c>
      <c r="FG138" s="39">
        <f t="shared" ref="FG138:FX138" si="257">FG134-FG137-FG144</f>
        <v>0</v>
      </c>
      <c r="FH138" s="39">
        <f t="shared" si="257"/>
        <v>0</v>
      </c>
      <c r="FI138" s="39">
        <f t="shared" si="257"/>
        <v>0</v>
      </c>
      <c r="FJ138" s="39">
        <f t="shared" si="257"/>
        <v>-2.1371793224034263E-15</v>
      </c>
      <c r="FK138" s="39">
        <f t="shared" si="257"/>
        <v>0</v>
      </c>
      <c r="FL138" s="39">
        <f t="shared" si="257"/>
        <v>0</v>
      </c>
      <c r="FM138" s="39">
        <f t="shared" si="257"/>
        <v>0</v>
      </c>
      <c r="FN138" s="39">
        <f t="shared" si="257"/>
        <v>0</v>
      </c>
      <c r="FO138" s="39">
        <f t="shared" si="257"/>
        <v>1.5199999999999996</v>
      </c>
      <c r="FP138" s="39">
        <f t="shared" si="257"/>
        <v>0</v>
      </c>
      <c r="FQ138" s="39">
        <f t="shared" si="257"/>
        <v>-2.6645352591003757E-15</v>
      </c>
      <c r="FR138" s="39">
        <f t="shared" si="257"/>
        <v>6.68</v>
      </c>
      <c r="FS138" s="39">
        <f t="shared" si="257"/>
        <v>0</v>
      </c>
      <c r="FT138" s="39">
        <f t="shared" si="257"/>
        <v>1.2010000000000001</v>
      </c>
      <c r="FU138" s="39">
        <f t="shared" si="257"/>
        <v>0</v>
      </c>
      <c r="FV138" s="39">
        <f t="shared" si="257"/>
        <v>0</v>
      </c>
      <c r="FW138" s="39">
        <f t="shared" si="257"/>
        <v>0</v>
      </c>
      <c r="FX138" s="39">
        <f t="shared" si="257"/>
        <v>0</v>
      </c>
      <c r="FY138" s="76"/>
      <c r="FZ138" s="34">
        <f>ROUND(SUM(C138:FX138)*1000,6)</f>
        <v>21131</v>
      </c>
      <c r="GA138" s="34"/>
      <c r="GB138" s="34"/>
      <c r="GC138" s="34"/>
      <c r="GD138" s="34"/>
      <c r="GE138" s="34"/>
      <c r="GF138" s="34"/>
      <c r="GG138" s="2"/>
      <c r="GH138" s="2"/>
      <c r="GI138" s="2"/>
      <c r="GJ138" s="2"/>
      <c r="GK138" s="2"/>
      <c r="GL138" s="2"/>
      <c r="GM138" s="2"/>
    </row>
    <row r="139" spans="1:197" x14ac:dyDescent="0.35">
      <c r="A139" s="3"/>
      <c r="B139" s="2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2"/>
      <c r="GH139" s="2"/>
      <c r="GI139" s="2"/>
      <c r="GJ139" s="2"/>
      <c r="GK139" s="2"/>
      <c r="GL139" s="2"/>
      <c r="GM139" s="2"/>
    </row>
    <row r="140" spans="1:197" x14ac:dyDescent="0.35">
      <c r="A140" s="3" t="s">
        <v>490</v>
      </c>
      <c r="B140" s="35" t="s">
        <v>582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77"/>
      <c r="FZ140" s="2"/>
      <c r="GA140" s="34"/>
      <c r="GB140" s="75"/>
      <c r="GC140" s="75"/>
      <c r="GD140" s="75"/>
      <c r="GE140" s="22"/>
      <c r="GF140" s="22"/>
      <c r="GG140" s="2"/>
      <c r="GH140" s="2"/>
      <c r="GI140" s="2"/>
      <c r="GJ140" s="2"/>
      <c r="GK140" s="2"/>
      <c r="GL140" s="2"/>
      <c r="GM140" s="2"/>
    </row>
    <row r="141" spans="1:197" x14ac:dyDescent="0.35">
      <c r="A141" s="3" t="s">
        <v>583</v>
      </c>
      <c r="B141" s="2" t="s">
        <v>706</v>
      </c>
      <c r="C141" s="2">
        <f>ROUND(C53,2)</f>
        <v>3975359.64</v>
      </c>
      <c r="D141" s="2">
        <f t="shared" ref="D141:BO141" si="258">ROUND(D53,2)</f>
        <v>20560272.93</v>
      </c>
      <c r="E141" s="2">
        <f t="shared" si="258"/>
        <v>3957336.38</v>
      </c>
      <c r="F141" s="2">
        <f t="shared" si="258"/>
        <v>11725720.41</v>
      </c>
      <c r="G141" s="2">
        <f t="shared" si="258"/>
        <v>749134.75</v>
      </c>
      <c r="H141" s="2">
        <f t="shared" si="258"/>
        <v>875460.61</v>
      </c>
      <c r="I141" s="2">
        <f t="shared" si="258"/>
        <v>4950900.0999999996</v>
      </c>
      <c r="J141" s="2">
        <f t="shared" si="258"/>
        <v>1174607.3400000001</v>
      </c>
      <c r="K141" s="2">
        <f t="shared" si="258"/>
        <v>148174.03</v>
      </c>
      <c r="L141" s="2">
        <f t="shared" si="258"/>
        <v>1809566.98</v>
      </c>
      <c r="M141" s="2">
        <f t="shared" si="258"/>
        <v>720101.26</v>
      </c>
      <c r="N141" s="2">
        <f t="shared" si="258"/>
        <v>33573698.060000002</v>
      </c>
      <c r="O141" s="2">
        <f t="shared" si="258"/>
        <v>7951652.0099999998</v>
      </c>
      <c r="P141" s="2">
        <f t="shared" si="258"/>
        <v>238195.42</v>
      </c>
      <c r="Q141" s="2">
        <f t="shared" si="258"/>
        <v>24475693.32</v>
      </c>
      <c r="R141" s="2">
        <f t="shared" si="258"/>
        <v>2088234.52</v>
      </c>
      <c r="S141" s="2">
        <f t="shared" si="258"/>
        <v>840187.2</v>
      </c>
      <c r="T141" s="2">
        <f t="shared" si="258"/>
        <v>108965.27</v>
      </c>
      <c r="U141" s="2">
        <f t="shared" si="258"/>
        <v>37193.43</v>
      </c>
      <c r="V141" s="2">
        <f t="shared" si="258"/>
        <v>167495</v>
      </c>
      <c r="W141" s="2">
        <f t="shared" si="258"/>
        <v>33789.82</v>
      </c>
      <c r="X141" s="2">
        <f t="shared" si="258"/>
        <v>26750.29</v>
      </c>
      <c r="Y141" s="2">
        <f t="shared" si="258"/>
        <v>420565.66</v>
      </c>
      <c r="Z141" s="2">
        <f t="shared" si="258"/>
        <v>145527.75</v>
      </c>
      <c r="AA141" s="2">
        <f t="shared" si="258"/>
        <v>17895248.289999999</v>
      </c>
      <c r="AB141" s="2">
        <f t="shared" si="258"/>
        <v>17593969.440000001</v>
      </c>
      <c r="AC141" s="2">
        <f t="shared" si="258"/>
        <v>549855.02</v>
      </c>
      <c r="AD141" s="2">
        <f t="shared" si="258"/>
        <v>566683.48</v>
      </c>
      <c r="AE141" s="2">
        <f t="shared" si="258"/>
        <v>81308.45</v>
      </c>
      <c r="AF141" s="2">
        <f t="shared" si="258"/>
        <v>123406.37</v>
      </c>
      <c r="AG141" s="2">
        <f t="shared" si="258"/>
        <v>434649.92</v>
      </c>
      <c r="AH141" s="2">
        <f t="shared" si="258"/>
        <v>514721.37</v>
      </c>
      <c r="AI141" s="2">
        <f t="shared" si="258"/>
        <v>123369.27</v>
      </c>
      <c r="AJ141" s="2">
        <f t="shared" si="258"/>
        <v>93298.18</v>
      </c>
      <c r="AK141" s="2">
        <f t="shared" si="258"/>
        <v>108855.95</v>
      </c>
      <c r="AL141" s="2">
        <f t="shared" si="258"/>
        <v>100022.8</v>
      </c>
      <c r="AM141" s="2">
        <f t="shared" si="258"/>
        <v>251077.82</v>
      </c>
      <c r="AN141" s="2">
        <f t="shared" si="258"/>
        <v>173117.45</v>
      </c>
      <c r="AO141" s="2">
        <f t="shared" si="258"/>
        <v>2738424.76</v>
      </c>
      <c r="AP141" s="2">
        <f t="shared" si="258"/>
        <v>49269592.770000003</v>
      </c>
      <c r="AQ141" s="2">
        <f t="shared" si="258"/>
        <v>204769.52</v>
      </c>
      <c r="AR141" s="2">
        <f t="shared" si="258"/>
        <v>32081581.68</v>
      </c>
      <c r="AS141" s="2">
        <f t="shared" si="258"/>
        <v>3523721.47</v>
      </c>
      <c r="AT141" s="2">
        <f t="shared" si="258"/>
        <v>1303247.3999999999</v>
      </c>
      <c r="AU141" s="2">
        <f t="shared" si="258"/>
        <v>216355.01</v>
      </c>
      <c r="AV141" s="2">
        <f t="shared" si="258"/>
        <v>254468.35</v>
      </c>
      <c r="AW141" s="2">
        <f t="shared" si="258"/>
        <v>155306.62</v>
      </c>
      <c r="AX141" s="2">
        <f t="shared" si="258"/>
        <v>81260.45</v>
      </c>
      <c r="AY141" s="2">
        <f t="shared" si="258"/>
        <v>304725.77</v>
      </c>
      <c r="AZ141" s="2">
        <f t="shared" si="258"/>
        <v>6306805.3799999999</v>
      </c>
      <c r="BA141" s="2">
        <f t="shared" si="258"/>
        <v>5489607.5700000003</v>
      </c>
      <c r="BB141" s="2">
        <f t="shared" si="258"/>
        <v>6155948.8899999997</v>
      </c>
      <c r="BC141" s="2">
        <f t="shared" si="258"/>
        <v>10935575.77</v>
      </c>
      <c r="BD141" s="2">
        <f t="shared" si="258"/>
        <v>1547641.4</v>
      </c>
      <c r="BE141" s="2">
        <f t="shared" si="258"/>
        <v>696507.84</v>
      </c>
      <c r="BF141" s="2">
        <f t="shared" si="258"/>
        <v>9915498.5600000005</v>
      </c>
      <c r="BG141" s="2">
        <f t="shared" si="258"/>
        <v>596242.44999999995</v>
      </c>
      <c r="BH141" s="2">
        <f t="shared" si="258"/>
        <v>328311.7</v>
      </c>
      <c r="BI141" s="2">
        <f t="shared" si="258"/>
        <v>241110.97</v>
      </c>
      <c r="BJ141" s="2">
        <f t="shared" si="258"/>
        <v>2846222.14</v>
      </c>
      <c r="BK141" s="2">
        <f t="shared" si="258"/>
        <v>11067242.310000001</v>
      </c>
      <c r="BL141" s="2">
        <f t="shared" si="258"/>
        <v>82561.460000000006</v>
      </c>
      <c r="BM141" s="2">
        <f t="shared" si="258"/>
        <v>396650.23999999999</v>
      </c>
      <c r="BN141" s="2">
        <f t="shared" si="258"/>
        <v>1938189.91</v>
      </c>
      <c r="BO141" s="2">
        <f t="shared" si="258"/>
        <v>982847.09</v>
      </c>
      <c r="BP141" s="2">
        <f t="shared" ref="BP141:EA141" si="259">ROUND(BP53,2)</f>
        <v>117815.56</v>
      </c>
      <c r="BQ141" s="2">
        <f t="shared" si="259"/>
        <v>2891628.47</v>
      </c>
      <c r="BR141" s="2">
        <f t="shared" si="259"/>
        <v>2287490.42</v>
      </c>
      <c r="BS141" s="2">
        <f t="shared" si="259"/>
        <v>562639.49</v>
      </c>
      <c r="BT141" s="2">
        <f t="shared" si="259"/>
        <v>216225.54</v>
      </c>
      <c r="BU141" s="2">
        <f t="shared" si="259"/>
        <v>232339.53</v>
      </c>
      <c r="BV141" s="2">
        <f t="shared" si="259"/>
        <v>683641.06</v>
      </c>
      <c r="BW141" s="2">
        <f t="shared" si="259"/>
        <v>846721.22</v>
      </c>
      <c r="BX141" s="2">
        <f t="shared" si="259"/>
        <v>58107.02</v>
      </c>
      <c r="BY141" s="2">
        <f t="shared" si="259"/>
        <v>428323.48</v>
      </c>
      <c r="BZ141" s="2">
        <f t="shared" si="259"/>
        <v>149598.21</v>
      </c>
      <c r="CA141" s="2">
        <f t="shared" si="259"/>
        <v>57816.58</v>
      </c>
      <c r="CB141" s="2">
        <f t="shared" si="259"/>
        <v>39322975.840000004</v>
      </c>
      <c r="CC141" s="2">
        <f t="shared" si="259"/>
        <v>129384.26</v>
      </c>
      <c r="CD141" s="2">
        <f t="shared" si="259"/>
        <v>27599.41</v>
      </c>
      <c r="CE141" s="2">
        <f t="shared" si="259"/>
        <v>151475.69</v>
      </c>
      <c r="CF141" s="2">
        <f t="shared" si="259"/>
        <v>72740.33</v>
      </c>
      <c r="CG141" s="2">
        <f t="shared" si="259"/>
        <v>122773.87</v>
      </c>
      <c r="CH141" s="2">
        <f t="shared" si="259"/>
        <v>81934.399999999994</v>
      </c>
      <c r="CI141" s="2">
        <f t="shared" si="259"/>
        <v>498560.83</v>
      </c>
      <c r="CJ141" s="2">
        <f t="shared" si="259"/>
        <v>621085.92000000004</v>
      </c>
      <c r="CK141" s="2">
        <f t="shared" si="259"/>
        <v>3235219.77</v>
      </c>
      <c r="CL141" s="2">
        <f t="shared" si="259"/>
        <v>887033.8</v>
      </c>
      <c r="CM141" s="2">
        <f t="shared" si="259"/>
        <v>528492.53</v>
      </c>
      <c r="CN141" s="2">
        <f t="shared" si="259"/>
        <v>15541079.609999999</v>
      </c>
      <c r="CO141" s="2">
        <f t="shared" si="259"/>
        <v>7951642.5899999999</v>
      </c>
      <c r="CP141" s="2">
        <f t="shared" si="259"/>
        <v>467722.82</v>
      </c>
      <c r="CQ141" s="2">
        <f t="shared" si="259"/>
        <v>613383.09</v>
      </c>
      <c r="CR141" s="2">
        <f t="shared" si="259"/>
        <v>175619.77</v>
      </c>
      <c r="CS141" s="2">
        <f t="shared" si="259"/>
        <v>172824.97</v>
      </c>
      <c r="CT141" s="2">
        <f t="shared" si="259"/>
        <v>102289.61</v>
      </c>
      <c r="CU141" s="2">
        <f t="shared" si="259"/>
        <v>96441.55</v>
      </c>
      <c r="CV141" s="2">
        <f t="shared" si="259"/>
        <v>46466.16</v>
      </c>
      <c r="CW141" s="2">
        <f t="shared" si="259"/>
        <v>185389.56</v>
      </c>
      <c r="CX141" s="2">
        <f t="shared" si="259"/>
        <v>378680.82</v>
      </c>
      <c r="CY141" s="2">
        <f t="shared" si="259"/>
        <v>40319.769999999997</v>
      </c>
      <c r="CZ141" s="2">
        <f t="shared" si="259"/>
        <v>1445360.35</v>
      </c>
      <c r="DA141" s="2">
        <f t="shared" si="259"/>
        <v>118761.58</v>
      </c>
      <c r="DB141" s="2">
        <f t="shared" si="259"/>
        <v>230980.96</v>
      </c>
      <c r="DC141" s="2">
        <f t="shared" si="259"/>
        <v>184644.23</v>
      </c>
      <c r="DD141" s="2">
        <f t="shared" si="259"/>
        <v>107823.89</v>
      </c>
      <c r="DE141" s="2">
        <f t="shared" si="259"/>
        <v>170910.24</v>
      </c>
      <c r="DF141" s="2">
        <f t="shared" si="259"/>
        <v>13856826.09</v>
      </c>
      <c r="DG141" s="2">
        <f t="shared" si="259"/>
        <v>46615.19</v>
      </c>
      <c r="DH141" s="2">
        <f t="shared" si="259"/>
        <v>1180004.47</v>
      </c>
      <c r="DI141" s="2">
        <f t="shared" si="259"/>
        <v>1803958.97</v>
      </c>
      <c r="DJ141" s="2">
        <f t="shared" si="259"/>
        <v>384848.61</v>
      </c>
      <c r="DK141" s="2">
        <f t="shared" si="259"/>
        <v>277162.56</v>
      </c>
      <c r="DL141" s="2">
        <f t="shared" si="259"/>
        <v>3301078.49</v>
      </c>
      <c r="DM141" s="2">
        <f t="shared" si="259"/>
        <v>258586.01</v>
      </c>
      <c r="DN141" s="2">
        <f t="shared" si="259"/>
        <v>788062.1</v>
      </c>
      <c r="DO141" s="2">
        <f t="shared" si="259"/>
        <v>1688269.49</v>
      </c>
      <c r="DP141" s="2">
        <f t="shared" si="259"/>
        <v>166594.74</v>
      </c>
      <c r="DQ141" s="2">
        <f t="shared" si="259"/>
        <v>358354.62</v>
      </c>
      <c r="DR141" s="2">
        <f t="shared" si="259"/>
        <v>767204.9</v>
      </c>
      <c r="DS141" s="2">
        <f t="shared" si="259"/>
        <v>345603.92</v>
      </c>
      <c r="DT141" s="2">
        <f t="shared" si="259"/>
        <v>63361.58</v>
      </c>
      <c r="DU141" s="2">
        <f t="shared" si="259"/>
        <v>149205.18</v>
      </c>
      <c r="DV141" s="2">
        <f t="shared" si="259"/>
        <v>98441.85</v>
      </c>
      <c r="DW141" s="2">
        <f t="shared" si="259"/>
        <v>123873.17</v>
      </c>
      <c r="DX141" s="2">
        <f t="shared" si="259"/>
        <v>93206.58</v>
      </c>
      <c r="DY141" s="2">
        <f t="shared" si="259"/>
        <v>196534.16</v>
      </c>
      <c r="DZ141" s="2">
        <f t="shared" si="259"/>
        <v>625321.35</v>
      </c>
      <c r="EA141" s="2">
        <f t="shared" si="259"/>
        <v>532449.43999999994</v>
      </c>
      <c r="EB141" s="2">
        <f t="shared" ref="EB141:FX141" si="260">ROUND(EB53,2)</f>
        <v>414187.58</v>
      </c>
      <c r="EC141" s="2">
        <f t="shared" si="260"/>
        <v>207798.65</v>
      </c>
      <c r="ED141" s="2">
        <f t="shared" si="260"/>
        <v>925536.1</v>
      </c>
      <c r="EE141" s="2">
        <f t="shared" si="260"/>
        <v>94435.07</v>
      </c>
      <c r="EF141" s="2">
        <f t="shared" si="260"/>
        <v>766840.29</v>
      </c>
      <c r="EG141" s="2">
        <f t="shared" si="260"/>
        <v>132080.91</v>
      </c>
      <c r="EH141" s="2">
        <f t="shared" si="260"/>
        <v>111448.83</v>
      </c>
      <c r="EI141" s="2">
        <f t="shared" si="260"/>
        <v>8409210.7100000009</v>
      </c>
      <c r="EJ141" s="2">
        <f t="shared" si="260"/>
        <v>6070945.2599999998</v>
      </c>
      <c r="EK141" s="2">
        <f t="shared" si="260"/>
        <v>331709.14</v>
      </c>
      <c r="EL141" s="2">
        <f t="shared" si="260"/>
        <v>359004.15</v>
      </c>
      <c r="EM141" s="2">
        <f t="shared" si="260"/>
        <v>133629.31</v>
      </c>
      <c r="EN141" s="2">
        <f t="shared" si="260"/>
        <v>599040.85</v>
      </c>
      <c r="EO141" s="2">
        <f t="shared" si="260"/>
        <v>110515.75</v>
      </c>
      <c r="EP141" s="2">
        <f t="shared" si="260"/>
        <v>198467.15</v>
      </c>
      <c r="EQ141" s="2">
        <f t="shared" si="260"/>
        <v>1482699.53</v>
      </c>
      <c r="ER141" s="2">
        <f t="shared" si="260"/>
        <v>178187</v>
      </c>
      <c r="ES141" s="2">
        <f t="shared" si="260"/>
        <v>86407.44</v>
      </c>
      <c r="ET141" s="2">
        <f t="shared" si="260"/>
        <v>99167.86</v>
      </c>
      <c r="EU141" s="2">
        <f t="shared" si="260"/>
        <v>322912.5</v>
      </c>
      <c r="EV141" s="2">
        <f t="shared" si="260"/>
        <v>43628.74</v>
      </c>
      <c r="EW141" s="2">
        <f t="shared" si="260"/>
        <v>369514.55</v>
      </c>
      <c r="EX141" s="2">
        <f t="shared" si="260"/>
        <v>81318.09</v>
      </c>
      <c r="EY141" s="2">
        <f t="shared" si="260"/>
        <v>429529.24</v>
      </c>
      <c r="EZ141" s="2">
        <f t="shared" si="260"/>
        <v>87699.39</v>
      </c>
      <c r="FA141" s="2">
        <f t="shared" si="260"/>
        <v>1826713.56</v>
      </c>
      <c r="FB141" s="2">
        <f t="shared" si="260"/>
        <v>261415.66</v>
      </c>
      <c r="FC141" s="2">
        <f t="shared" si="260"/>
        <v>1118743.3</v>
      </c>
      <c r="FD141" s="2">
        <f t="shared" si="260"/>
        <v>347007.28</v>
      </c>
      <c r="FE141" s="2">
        <f t="shared" si="260"/>
        <v>73495.37</v>
      </c>
      <c r="FF141" s="2">
        <f t="shared" si="260"/>
        <v>194612.29</v>
      </c>
      <c r="FG141" s="2">
        <f t="shared" si="260"/>
        <v>84433.01</v>
      </c>
      <c r="FH141" s="2">
        <f t="shared" si="260"/>
        <v>86807.97</v>
      </c>
      <c r="FI141" s="2">
        <f t="shared" si="260"/>
        <v>1197393.33</v>
      </c>
      <c r="FJ141" s="2">
        <f t="shared" si="260"/>
        <v>801762.05</v>
      </c>
      <c r="FK141" s="2">
        <f t="shared" si="260"/>
        <v>1253001.46</v>
      </c>
      <c r="FL141" s="2">
        <f t="shared" si="260"/>
        <v>3501094.18</v>
      </c>
      <c r="FM141" s="2">
        <f t="shared" si="260"/>
        <v>1963488.52</v>
      </c>
      <c r="FN141" s="2">
        <f t="shared" si="260"/>
        <v>11231428.41</v>
      </c>
      <c r="FO141" s="2">
        <f t="shared" si="260"/>
        <v>607592.63</v>
      </c>
      <c r="FP141" s="2">
        <f t="shared" si="260"/>
        <v>1267505</v>
      </c>
      <c r="FQ141" s="2">
        <f t="shared" si="260"/>
        <v>603021.11</v>
      </c>
      <c r="FR141" s="2">
        <f t="shared" si="260"/>
        <v>88488.24</v>
      </c>
      <c r="FS141" s="2">
        <f t="shared" si="260"/>
        <v>82384.210000000006</v>
      </c>
      <c r="FT141" s="2">
        <f t="shared" si="260"/>
        <v>69243.539999999994</v>
      </c>
      <c r="FU141" s="2">
        <f t="shared" si="260"/>
        <v>591729.34</v>
      </c>
      <c r="FV141" s="2">
        <f t="shared" si="260"/>
        <v>438814.89</v>
      </c>
      <c r="FW141" s="2">
        <f t="shared" si="260"/>
        <v>104794.87</v>
      </c>
      <c r="FX141" s="2">
        <f t="shared" si="260"/>
        <v>35710.54</v>
      </c>
      <c r="FY141" s="2"/>
      <c r="FZ141" s="2"/>
      <c r="GA141" s="34"/>
      <c r="GB141" s="34"/>
      <c r="GC141" s="34"/>
      <c r="GD141" s="34"/>
      <c r="GE141" s="34"/>
      <c r="GF141" s="34"/>
      <c r="GG141" s="2"/>
      <c r="GH141" s="2"/>
      <c r="GI141" s="2"/>
      <c r="GJ141" s="2"/>
      <c r="GK141" s="2"/>
      <c r="GL141" s="2"/>
      <c r="GM141" s="2"/>
    </row>
    <row r="142" spans="1:197" x14ac:dyDescent="0.35">
      <c r="A142" s="3" t="s">
        <v>584</v>
      </c>
      <c r="B142" s="2" t="s">
        <v>585</v>
      </c>
      <c r="C142" s="39">
        <f>ROUND(C141/C35,6)*1000</f>
        <v>3.1040000000000001</v>
      </c>
      <c r="D142" s="39">
        <f t="shared" ref="D142:BO142" si="261">ROUND(D141/D35,6)*1000</f>
        <v>4.4010000000000007</v>
      </c>
      <c r="E142" s="39">
        <f t="shared" si="261"/>
        <v>3.044</v>
      </c>
      <c r="F142" s="39">
        <f t="shared" si="261"/>
        <v>3.4239999999999999</v>
      </c>
      <c r="G142" s="39">
        <f t="shared" si="261"/>
        <v>1.2709999999999999</v>
      </c>
      <c r="H142" s="39">
        <f t="shared" si="261"/>
        <v>5.7910000000000004</v>
      </c>
      <c r="I142" s="39">
        <f t="shared" si="261"/>
        <v>4.0410000000000004</v>
      </c>
      <c r="J142" s="39">
        <f t="shared" si="261"/>
        <v>5.7510000000000003</v>
      </c>
      <c r="K142" s="39">
        <f t="shared" si="261"/>
        <v>2.6970000000000001</v>
      </c>
      <c r="L142" s="39">
        <f t="shared" si="261"/>
        <v>1.9359999999999999</v>
      </c>
      <c r="M142" s="39">
        <f t="shared" si="261"/>
        <v>2.056</v>
      </c>
      <c r="N142" s="39">
        <f t="shared" si="261"/>
        <v>3.3719999999999999</v>
      </c>
      <c r="O142" s="39">
        <f t="shared" si="261"/>
        <v>2.8240000000000003</v>
      </c>
      <c r="P142" s="39">
        <f t="shared" si="261"/>
        <v>3.9409999999999998</v>
      </c>
      <c r="Q142" s="39">
        <f t="shared" si="261"/>
        <v>4.069</v>
      </c>
      <c r="R142" s="39">
        <f t="shared" si="261"/>
        <v>26.256999999999998</v>
      </c>
      <c r="S142" s="39">
        <f t="shared" si="261"/>
        <v>1.339</v>
      </c>
      <c r="T142" s="39">
        <f t="shared" si="261"/>
        <v>3.7559999999999998</v>
      </c>
      <c r="U142" s="39">
        <f t="shared" si="261"/>
        <v>1.1150000000000002</v>
      </c>
      <c r="V142" s="39">
        <f t="shared" si="261"/>
        <v>4.0090000000000003</v>
      </c>
      <c r="W142" s="39">
        <f t="shared" si="261"/>
        <v>4.6360000000000001</v>
      </c>
      <c r="X142" s="39">
        <f t="shared" si="261"/>
        <v>1.31</v>
      </c>
      <c r="Y142" s="39">
        <f t="shared" si="261"/>
        <v>4.9980000000000002</v>
      </c>
      <c r="Z142" s="39">
        <f t="shared" si="261"/>
        <v>4.8999999999999995</v>
      </c>
      <c r="AA142" s="39">
        <f t="shared" si="261"/>
        <v>2.528</v>
      </c>
      <c r="AB142" s="39">
        <f t="shared" si="261"/>
        <v>1.611</v>
      </c>
      <c r="AC142" s="39">
        <f t="shared" si="261"/>
        <v>1.1080000000000001</v>
      </c>
      <c r="AD142" s="39">
        <f t="shared" si="261"/>
        <v>1.0640000000000001</v>
      </c>
      <c r="AE142" s="39">
        <f t="shared" si="261"/>
        <v>1.506</v>
      </c>
      <c r="AF142" s="39">
        <f t="shared" si="261"/>
        <v>1.196</v>
      </c>
      <c r="AG142" s="39">
        <f t="shared" si="261"/>
        <v>1.0939999999999999</v>
      </c>
      <c r="AH142" s="39">
        <f t="shared" si="261"/>
        <v>10.291</v>
      </c>
      <c r="AI142" s="39">
        <f t="shared" si="261"/>
        <v>9.5910000000000011</v>
      </c>
      <c r="AJ142" s="39">
        <f t="shared" si="261"/>
        <v>2.145</v>
      </c>
      <c r="AK142" s="39">
        <f t="shared" si="261"/>
        <v>1.5009999999999999</v>
      </c>
      <c r="AL142" s="39">
        <f t="shared" si="261"/>
        <v>1.012</v>
      </c>
      <c r="AM142" s="39">
        <f t="shared" si="261"/>
        <v>3.8080000000000003</v>
      </c>
      <c r="AN142" s="39">
        <f>ROUND(AN141/AN35,6)*1000-0.001</f>
        <v>0.94799999999999995</v>
      </c>
      <c r="AO142" s="39">
        <f t="shared" si="261"/>
        <v>4.3730000000000002</v>
      </c>
      <c r="AP142" s="39">
        <f t="shared" si="261"/>
        <v>1.8840000000000001</v>
      </c>
      <c r="AQ142" s="39">
        <f t="shared" si="261"/>
        <v>2.036</v>
      </c>
      <c r="AR142" s="39">
        <f t="shared" si="261"/>
        <v>2.8820000000000001</v>
      </c>
      <c r="AS142" s="39">
        <f t="shared" si="261"/>
        <v>0.70200000000000007</v>
      </c>
      <c r="AT142" s="39">
        <f t="shared" si="261"/>
        <v>3.1059999999999999</v>
      </c>
      <c r="AU142" s="39">
        <f t="shared" si="261"/>
        <v>2.883</v>
      </c>
      <c r="AV142" s="39">
        <f t="shared" si="261"/>
        <v>5.194</v>
      </c>
      <c r="AW142" s="39">
        <f t="shared" si="261"/>
        <v>3.806</v>
      </c>
      <c r="AX142" s="39">
        <f t="shared" si="261"/>
        <v>2.5179999999999998</v>
      </c>
      <c r="AY142" s="39">
        <f t="shared" si="261"/>
        <v>4.7240000000000002</v>
      </c>
      <c r="AZ142" s="39">
        <f t="shared" si="261"/>
        <v>5.4289999999999994</v>
      </c>
      <c r="BA142" s="39">
        <f t="shared" si="261"/>
        <v>5.4450000000000003</v>
      </c>
      <c r="BB142" s="39">
        <f t="shared" si="261"/>
        <v>20.785999999999998</v>
      </c>
      <c r="BC142" s="39">
        <f t="shared" si="261"/>
        <v>2.2360000000000002</v>
      </c>
      <c r="BD142" s="39">
        <f t="shared" si="261"/>
        <v>2.391</v>
      </c>
      <c r="BE142" s="39">
        <f t="shared" si="261"/>
        <v>3.2290000000000001</v>
      </c>
      <c r="BF142" s="39">
        <f t="shared" si="261"/>
        <v>3.1440000000000001</v>
      </c>
      <c r="BG142" s="39">
        <f t="shared" si="261"/>
        <v>8.3569999999999993</v>
      </c>
      <c r="BH142" s="39">
        <f t="shared" si="261"/>
        <v>3.7480000000000002</v>
      </c>
      <c r="BI142" s="39">
        <f t="shared" si="261"/>
        <v>4.1260000000000003</v>
      </c>
      <c r="BJ142" s="39">
        <f t="shared" si="261"/>
        <v>2.6879999999999997</v>
      </c>
      <c r="BK142" s="39">
        <f t="shared" si="261"/>
        <v>5.3790000000000004</v>
      </c>
      <c r="BL142" s="39">
        <f t="shared" si="261"/>
        <v>9.6869999999999994</v>
      </c>
      <c r="BM142" s="39">
        <f t="shared" si="261"/>
        <v>8.6320000000000014</v>
      </c>
      <c r="BN142" s="39">
        <f t="shared" si="261"/>
        <v>4.6629999999999994</v>
      </c>
      <c r="BO142" s="39">
        <f t="shared" si="261"/>
        <v>4.3860000000000001</v>
      </c>
      <c r="BP142" s="39">
        <f t="shared" ref="BP142:EA142" si="262">ROUND(BP141/BP35,6)*1000</f>
        <v>1.0780000000000001</v>
      </c>
      <c r="BQ142" s="39">
        <f t="shared" si="262"/>
        <v>1.2989999999999999</v>
      </c>
      <c r="BR142" s="39">
        <f t="shared" si="262"/>
        <v>1.8359999999999999</v>
      </c>
      <c r="BS142" s="39">
        <f t="shared" si="262"/>
        <v>0.59299999999999997</v>
      </c>
      <c r="BT142" s="39">
        <f t="shared" si="262"/>
        <v>0.437</v>
      </c>
      <c r="BU142" s="39">
        <f t="shared" si="262"/>
        <v>1.2570000000000001</v>
      </c>
      <c r="BV142" s="39">
        <f t="shared" si="262"/>
        <v>0.44800000000000001</v>
      </c>
      <c r="BW142" s="39">
        <f t="shared" si="262"/>
        <v>0.69099999999999995</v>
      </c>
      <c r="BX142" s="39">
        <f t="shared" si="262"/>
        <v>0.78100000000000003</v>
      </c>
      <c r="BY142" s="39">
        <f t="shared" si="262"/>
        <v>2.919</v>
      </c>
      <c r="BZ142" s="39">
        <f t="shared" si="262"/>
        <v>3.2109999999999999</v>
      </c>
      <c r="CA142" s="39">
        <f t="shared" si="262"/>
        <v>0.51</v>
      </c>
      <c r="CB142" s="39">
        <f t="shared" si="262"/>
        <v>2.5720000000000001</v>
      </c>
      <c r="CC142" s="39">
        <f t="shared" si="262"/>
        <v>5.6449999999999996</v>
      </c>
      <c r="CD142" s="39">
        <f t="shared" si="262"/>
        <v>1.3169999999999999</v>
      </c>
      <c r="CE142" s="39">
        <f t="shared" si="262"/>
        <v>3.0860000000000003</v>
      </c>
      <c r="CF142" s="39">
        <f t="shared" si="262"/>
        <v>2.1110000000000002</v>
      </c>
      <c r="CG142" s="39">
        <f t="shared" si="262"/>
        <v>4.423</v>
      </c>
      <c r="CH142" s="39">
        <f t="shared" si="262"/>
        <v>4.1139999999999999</v>
      </c>
      <c r="CI142" s="39">
        <f t="shared" si="262"/>
        <v>3.7269999999999999</v>
      </c>
      <c r="CJ142" s="39">
        <f>ROUND(CJ141/CJ35,6)*1000-0.001</f>
        <v>1.363</v>
      </c>
      <c r="CK142" s="39">
        <f t="shared" si="262"/>
        <v>1.784</v>
      </c>
      <c r="CL142" s="39">
        <f t="shared" si="262"/>
        <v>3.1629999999999998</v>
      </c>
      <c r="CM142" s="39">
        <f t="shared" si="262"/>
        <v>1.7769999999999999</v>
      </c>
      <c r="CN142" s="39">
        <f t="shared" si="262"/>
        <v>2.7770000000000001</v>
      </c>
      <c r="CO142" s="39">
        <f t="shared" si="262"/>
        <v>2.1320000000000001</v>
      </c>
      <c r="CP142" s="39">
        <f>ROUND(CP141/CP35,6)*1000-0.001</f>
        <v>0.66300000000000003</v>
      </c>
      <c r="CQ142" s="39">
        <f t="shared" si="262"/>
        <v>3.1970000000000001</v>
      </c>
      <c r="CR142" s="39">
        <f t="shared" si="262"/>
        <v>1.0349999999999999</v>
      </c>
      <c r="CS142" s="39">
        <f t="shared" si="262"/>
        <v>2.782</v>
      </c>
      <c r="CT142" s="39">
        <f t="shared" si="262"/>
        <v>1.486</v>
      </c>
      <c r="CU142" s="39">
        <f t="shared" si="262"/>
        <v>4.5369999999999999</v>
      </c>
      <c r="CV142" s="39">
        <f t="shared" si="262"/>
        <v>1.7609999999999999</v>
      </c>
      <c r="CW142" s="39">
        <f t="shared" si="262"/>
        <v>2.2610000000000001</v>
      </c>
      <c r="CX142" s="39">
        <f t="shared" si="262"/>
        <v>3.9259999999999997</v>
      </c>
      <c r="CY142" s="39">
        <f t="shared" si="262"/>
        <v>5.5869999999999997</v>
      </c>
      <c r="CZ142" s="39">
        <f t="shared" si="262"/>
        <v>5.3449999999999998</v>
      </c>
      <c r="DA142" s="39">
        <f t="shared" si="262"/>
        <v>2.2889999999999997</v>
      </c>
      <c r="DB142" s="39">
        <f t="shared" si="262"/>
        <v>4.9630000000000001</v>
      </c>
      <c r="DC142" s="39">
        <f t="shared" si="262"/>
        <v>2.8119999999999998</v>
      </c>
      <c r="DD142" s="39">
        <f t="shared" si="262"/>
        <v>0.35499999999999998</v>
      </c>
      <c r="DE142" s="39">
        <f t="shared" si="262"/>
        <v>0.94799999999999995</v>
      </c>
      <c r="DF142" s="39">
        <f t="shared" si="262"/>
        <v>4.6440000000000001</v>
      </c>
      <c r="DG142" s="39">
        <f t="shared" si="262"/>
        <v>0.68</v>
      </c>
      <c r="DH142" s="39">
        <f t="shared" si="262"/>
        <v>2.77</v>
      </c>
      <c r="DI142" s="39">
        <f t="shared" si="262"/>
        <v>2.891</v>
      </c>
      <c r="DJ142" s="39">
        <f t="shared" si="262"/>
        <v>5.4060000000000006</v>
      </c>
      <c r="DK142" s="39">
        <f t="shared" si="262"/>
        <v>4.1239999999999997</v>
      </c>
      <c r="DL142" s="39">
        <f t="shared" si="262"/>
        <v>3.4540000000000002</v>
      </c>
      <c r="DM142" s="39">
        <f t="shared" si="262"/>
        <v>8.8450000000000006</v>
      </c>
      <c r="DN142" s="39">
        <f t="shared" si="262"/>
        <v>2.6280000000000001</v>
      </c>
      <c r="DO142" s="39">
        <f t="shared" si="262"/>
        <v>4.1820000000000004</v>
      </c>
      <c r="DP142" s="39">
        <f t="shared" si="262"/>
        <v>4.6539999999999999</v>
      </c>
      <c r="DQ142" s="39">
        <f t="shared" si="262"/>
        <v>0.70200000000000007</v>
      </c>
      <c r="DR142" s="39">
        <f t="shared" si="262"/>
        <v>7.3769999999999998</v>
      </c>
      <c r="DS142" s="39">
        <f t="shared" si="262"/>
        <v>7.2859999999999996</v>
      </c>
      <c r="DT142" s="39">
        <f t="shared" si="262"/>
        <v>4.8689999999999998</v>
      </c>
      <c r="DU142" s="39">
        <f t="shared" si="262"/>
        <v>4.375</v>
      </c>
      <c r="DV142" s="39">
        <f t="shared" si="262"/>
        <v>9.49</v>
      </c>
      <c r="DW142" s="39">
        <f t="shared" si="262"/>
        <v>4.806</v>
      </c>
      <c r="DX142" s="39">
        <f t="shared" si="262"/>
        <v>0.76800000000000002</v>
      </c>
      <c r="DY142" s="39">
        <f t="shared" si="262"/>
        <v>0.85</v>
      </c>
      <c r="DZ142" s="39">
        <f t="shared" si="262"/>
        <v>2.359</v>
      </c>
      <c r="EA142" s="39">
        <f t="shared" si="262"/>
        <v>0.77500000000000002</v>
      </c>
      <c r="EB142" s="39">
        <f t="shared" ref="EB142:FX142" si="263">ROUND(EB141/EB35,6)*1000</f>
        <v>4.2469999999999999</v>
      </c>
      <c r="EC142" s="39">
        <f t="shared" si="263"/>
        <v>4.92</v>
      </c>
      <c r="ED142" s="39">
        <f t="shared" si="263"/>
        <v>0.154</v>
      </c>
      <c r="EE142" s="39">
        <f t="shared" si="263"/>
        <v>4.6959999999999997</v>
      </c>
      <c r="EF142" s="39">
        <f t="shared" si="263"/>
        <v>6.6480000000000006</v>
      </c>
      <c r="EG142" s="39">
        <f t="shared" si="263"/>
        <v>3.774</v>
      </c>
      <c r="EH142" s="39">
        <f t="shared" si="263"/>
        <v>6.7960000000000003</v>
      </c>
      <c r="EI142" s="39">
        <f t="shared" si="263"/>
        <v>5.2709999999999999</v>
      </c>
      <c r="EJ142" s="39">
        <f t="shared" si="263"/>
        <v>4.7470000000000008</v>
      </c>
      <c r="EK142" s="39">
        <f t="shared" si="263"/>
        <v>0.52500000000000002</v>
      </c>
      <c r="EL142" s="39">
        <f t="shared" si="263"/>
        <v>1.2069999999999999</v>
      </c>
      <c r="EM142" s="39">
        <f t="shared" si="263"/>
        <v>0.95399999999999996</v>
      </c>
      <c r="EN142" s="39">
        <f t="shared" si="263"/>
        <v>6.6689999999999996</v>
      </c>
      <c r="EO142" s="39">
        <f t="shared" si="263"/>
        <v>2.1890000000000001</v>
      </c>
      <c r="EP142" s="39">
        <f t="shared" si="263"/>
        <v>1.2090000000000001</v>
      </c>
      <c r="EQ142" s="39">
        <f t="shared" si="263"/>
        <v>0.73399999999999999</v>
      </c>
      <c r="ER142" s="39">
        <f t="shared" si="263"/>
        <v>1.1509999999999998</v>
      </c>
      <c r="ES142" s="39">
        <f t="shared" si="263"/>
        <v>2.1470000000000002</v>
      </c>
      <c r="ET142" s="39">
        <f t="shared" si="263"/>
        <v>1.6879999999999999</v>
      </c>
      <c r="EU142" s="39">
        <f t="shared" si="263"/>
        <v>6.3660000000000005</v>
      </c>
      <c r="EV142" s="39">
        <f t="shared" si="263"/>
        <v>0.505</v>
      </c>
      <c r="EW142" s="39">
        <f t="shared" si="263"/>
        <v>0.26699999999999996</v>
      </c>
      <c r="EX142" s="39">
        <f t="shared" si="263"/>
        <v>1.33</v>
      </c>
      <c r="EY142" s="39">
        <f t="shared" si="263"/>
        <v>11.68</v>
      </c>
      <c r="EZ142" s="39">
        <f t="shared" si="263"/>
        <v>2.7210000000000001</v>
      </c>
      <c r="FA142" s="39">
        <f t="shared" si="263"/>
        <v>0.46400000000000002</v>
      </c>
      <c r="FB142" s="39">
        <f t="shared" si="263"/>
        <v>0.51300000000000001</v>
      </c>
      <c r="FC142" s="39">
        <f t="shared" si="263"/>
        <v>2.2759999999999998</v>
      </c>
      <c r="FD142" s="39">
        <f t="shared" si="263"/>
        <v>5.9260000000000002</v>
      </c>
      <c r="FE142" s="39">
        <f t="shared" si="263"/>
        <v>2.0609999999999999</v>
      </c>
      <c r="FF142" s="39">
        <f t="shared" si="263"/>
        <v>7.3359999999999994</v>
      </c>
      <c r="FG142" s="39">
        <f t="shared" si="263"/>
        <v>2.5550000000000002</v>
      </c>
      <c r="FH142" s="39">
        <f t="shared" si="263"/>
        <v>2.173</v>
      </c>
      <c r="FI142" s="39">
        <f t="shared" si="263"/>
        <v>0.81700000000000006</v>
      </c>
      <c r="FJ142" s="39">
        <f t="shared" si="263"/>
        <v>0.79500000000000004</v>
      </c>
      <c r="FK142" s="39">
        <f t="shared" si="263"/>
        <v>0.56599999999999995</v>
      </c>
      <c r="FL142" s="39">
        <f t="shared" si="263"/>
        <v>1.4950000000000001</v>
      </c>
      <c r="FM142" s="39">
        <f t="shared" si="263"/>
        <v>1.633</v>
      </c>
      <c r="FN142" s="39">
        <f t="shared" si="263"/>
        <v>3.5939999999999999</v>
      </c>
      <c r="FO142" s="39">
        <f t="shared" si="263"/>
        <v>0.186</v>
      </c>
      <c r="FP142" s="39">
        <f t="shared" si="263"/>
        <v>0.80199999999999994</v>
      </c>
      <c r="FQ142" s="39">
        <f t="shared" si="263"/>
        <v>1.0790000000000002</v>
      </c>
      <c r="FR142" s="39">
        <f t="shared" si="263"/>
        <v>0.152</v>
      </c>
      <c r="FS142" s="39">
        <f t="shared" si="263"/>
        <v>0.183</v>
      </c>
      <c r="FT142" s="39">
        <f>ROUND(FT141/FT35,6)*1000-0.001</f>
        <v>0.14599999999999999</v>
      </c>
      <c r="FU142" s="39">
        <f t="shared" si="263"/>
        <v>3.2369999999999997</v>
      </c>
      <c r="FV142" s="39">
        <f t="shared" si="263"/>
        <v>2.879</v>
      </c>
      <c r="FW142" s="39">
        <f t="shared" si="263"/>
        <v>4.726</v>
      </c>
      <c r="FX142" s="39">
        <f t="shared" si="263"/>
        <v>1.9040000000000001</v>
      </c>
      <c r="FY142" s="2"/>
      <c r="FZ142" s="2"/>
      <c r="GA142" s="34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</row>
    <row r="143" spans="1:197" x14ac:dyDescent="0.35">
      <c r="A143" s="2"/>
      <c r="B143" s="2" t="s">
        <v>707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</row>
    <row r="144" spans="1:197" s="91" customFormat="1" x14ac:dyDescent="0.35">
      <c r="A144" s="107" t="s">
        <v>586</v>
      </c>
      <c r="B144" s="35" t="s">
        <v>587</v>
      </c>
      <c r="C144" s="113">
        <f t="shared" ref="C144:AH144" si="264">IF(ROUND(MIN(C142,(C134-C137)),6)&lt;0,0,(ROUND(MIN(C142,(C134-C137)),6)))</f>
        <v>0</v>
      </c>
      <c r="D144" s="113">
        <f t="shared" si="264"/>
        <v>0</v>
      </c>
      <c r="E144" s="113">
        <f t="shared" si="264"/>
        <v>0</v>
      </c>
      <c r="F144" s="113">
        <f t="shared" si="264"/>
        <v>0</v>
      </c>
      <c r="G144" s="113">
        <f t="shared" si="264"/>
        <v>0</v>
      </c>
      <c r="H144" s="113">
        <f t="shared" si="264"/>
        <v>0</v>
      </c>
      <c r="I144" s="113">
        <f t="shared" si="264"/>
        <v>0</v>
      </c>
      <c r="J144" s="113">
        <f t="shared" si="264"/>
        <v>0</v>
      </c>
      <c r="K144" s="113">
        <f t="shared" si="264"/>
        <v>0</v>
      </c>
      <c r="L144" s="113">
        <f t="shared" si="264"/>
        <v>0</v>
      </c>
      <c r="M144" s="113">
        <f t="shared" si="264"/>
        <v>0</v>
      </c>
      <c r="N144" s="113">
        <f t="shared" si="264"/>
        <v>0</v>
      </c>
      <c r="O144" s="113">
        <f t="shared" si="264"/>
        <v>0</v>
      </c>
      <c r="P144" s="113">
        <f t="shared" si="264"/>
        <v>0</v>
      </c>
      <c r="Q144" s="113">
        <f t="shared" si="264"/>
        <v>0</v>
      </c>
      <c r="R144" s="113">
        <f t="shared" si="264"/>
        <v>0</v>
      </c>
      <c r="S144" s="113">
        <f t="shared" si="264"/>
        <v>0</v>
      </c>
      <c r="T144" s="113">
        <f t="shared" si="264"/>
        <v>0</v>
      </c>
      <c r="U144" s="113">
        <f t="shared" si="264"/>
        <v>0</v>
      </c>
      <c r="V144" s="113">
        <f t="shared" si="264"/>
        <v>0</v>
      </c>
      <c r="W144" s="113">
        <f t="shared" si="264"/>
        <v>0</v>
      </c>
      <c r="X144" s="113">
        <f t="shared" si="264"/>
        <v>0</v>
      </c>
      <c r="Y144" s="113">
        <f t="shared" si="264"/>
        <v>0</v>
      </c>
      <c r="Z144" s="113">
        <f t="shared" si="264"/>
        <v>0</v>
      </c>
      <c r="AA144" s="113">
        <f t="shared" si="264"/>
        <v>0</v>
      </c>
      <c r="AB144" s="113">
        <f t="shared" si="264"/>
        <v>0</v>
      </c>
      <c r="AC144" s="113">
        <f t="shared" si="264"/>
        <v>0</v>
      </c>
      <c r="AD144" s="113">
        <f t="shared" si="264"/>
        <v>0</v>
      </c>
      <c r="AE144" s="113">
        <f t="shared" si="264"/>
        <v>0</v>
      </c>
      <c r="AF144" s="113">
        <f t="shared" si="264"/>
        <v>0</v>
      </c>
      <c r="AG144" s="113">
        <f t="shared" si="264"/>
        <v>0</v>
      </c>
      <c r="AH144" s="113">
        <f t="shared" si="264"/>
        <v>0</v>
      </c>
      <c r="AI144" s="113">
        <f t="shared" ref="AI144:BN144" si="265">IF(ROUND(MIN(AI142,(AI134-AI137)),6)&lt;0,0,(ROUND(MIN(AI142,(AI134-AI137)),6)))</f>
        <v>0</v>
      </c>
      <c r="AJ144" s="113">
        <f t="shared" si="265"/>
        <v>0</v>
      </c>
      <c r="AK144" s="113">
        <f t="shared" si="265"/>
        <v>0</v>
      </c>
      <c r="AL144" s="113">
        <f t="shared" si="265"/>
        <v>0</v>
      </c>
      <c r="AM144" s="113">
        <f t="shared" si="265"/>
        <v>0</v>
      </c>
      <c r="AN144" s="113">
        <f t="shared" si="265"/>
        <v>0.94799999999999995</v>
      </c>
      <c r="AO144" s="113">
        <f t="shared" si="265"/>
        <v>0</v>
      </c>
      <c r="AP144" s="113">
        <f t="shared" si="265"/>
        <v>0</v>
      </c>
      <c r="AQ144" s="113">
        <f t="shared" si="265"/>
        <v>0</v>
      </c>
      <c r="AR144" s="113">
        <f t="shared" si="265"/>
        <v>0</v>
      </c>
      <c r="AS144" s="113">
        <f t="shared" si="265"/>
        <v>0</v>
      </c>
      <c r="AT144" s="113">
        <f t="shared" si="265"/>
        <v>0</v>
      </c>
      <c r="AU144" s="113">
        <f t="shared" si="265"/>
        <v>0</v>
      </c>
      <c r="AV144" s="113">
        <f t="shared" si="265"/>
        <v>0</v>
      </c>
      <c r="AW144" s="113">
        <f t="shared" si="265"/>
        <v>0</v>
      </c>
      <c r="AX144" s="113">
        <f t="shared" si="265"/>
        <v>0</v>
      </c>
      <c r="AY144" s="113">
        <f t="shared" si="265"/>
        <v>0</v>
      </c>
      <c r="AZ144" s="113">
        <f t="shared" si="265"/>
        <v>0</v>
      </c>
      <c r="BA144" s="113">
        <f t="shared" si="265"/>
        <v>0</v>
      </c>
      <c r="BB144" s="113">
        <f t="shared" si="265"/>
        <v>0</v>
      </c>
      <c r="BC144" s="113">
        <f t="shared" si="265"/>
        <v>0</v>
      </c>
      <c r="BD144" s="113">
        <f t="shared" si="265"/>
        <v>0</v>
      </c>
      <c r="BE144" s="113">
        <f t="shared" si="265"/>
        <v>0</v>
      </c>
      <c r="BF144" s="113">
        <f t="shared" si="265"/>
        <v>0</v>
      </c>
      <c r="BG144" s="113">
        <f t="shared" si="265"/>
        <v>0</v>
      </c>
      <c r="BH144" s="113">
        <f t="shared" si="265"/>
        <v>0</v>
      </c>
      <c r="BI144" s="113">
        <f t="shared" si="265"/>
        <v>0</v>
      </c>
      <c r="BJ144" s="113">
        <f t="shared" si="265"/>
        <v>0</v>
      </c>
      <c r="BK144" s="113">
        <f t="shared" si="265"/>
        <v>0</v>
      </c>
      <c r="BL144" s="113">
        <f t="shared" si="265"/>
        <v>0</v>
      </c>
      <c r="BM144" s="113">
        <f t="shared" si="265"/>
        <v>0</v>
      </c>
      <c r="BN144" s="113">
        <f t="shared" si="265"/>
        <v>0</v>
      </c>
      <c r="BO144" s="113">
        <f t="shared" ref="BO144:CT144" si="266">IF(ROUND(MIN(BO142,(BO134-BO137)),6)&lt;0,0,(ROUND(MIN(BO142,(BO134-BO137)),6)))</f>
        <v>0</v>
      </c>
      <c r="BP144" s="113">
        <f t="shared" si="266"/>
        <v>0</v>
      </c>
      <c r="BQ144" s="113">
        <f t="shared" si="266"/>
        <v>0</v>
      </c>
      <c r="BR144" s="113">
        <f t="shared" si="266"/>
        <v>0</v>
      </c>
      <c r="BS144" s="113">
        <f t="shared" si="266"/>
        <v>0</v>
      </c>
      <c r="BT144" s="113">
        <f t="shared" si="266"/>
        <v>0</v>
      </c>
      <c r="BU144" s="113">
        <f t="shared" si="266"/>
        <v>0</v>
      </c>
      <c r="BV144" s="113">
        <f t="shared" si="266"/>
        <v>0.44800000000000001</v>
      </c>
      <c r="BW144" s="113">
        <f t="shared" si="266"/>
        <v>0</v>
      </c>
      <c r="BX144" s="113">
        <f t="shared" si="266"/>
        <v>0</v>
      </c>
      <c r="BY144" s="113">
        <f t="shared" si="266"/>
        <v>0</v>
      </c>
      <c r="BZ144" s="113">
        <f t="shared" si="266"/>
        <v>0</v>
      </c>
      <c r="CA144" s="113">
        <f t="shared" si="266"/>
        <v>0</v>
      </c>
      <c r="CB144" s="113">
        <f t="shared" si="266"/>
        <v>0</v>
      </c>
      <c r="CC144" s="113">
        <f t="shared" si="266"/>
        <v>0</v>
      </c>
      <c r="CD144" s="113">
        <f t="shared" si="266"/>
        <v>0</v>
      </c>
      <c r="CE144" s="113">
        <f t="shared" si="266"/>
        <v>0</v>
      </c>
      <c r="CF144" s="113">
        <f t="shared" si="266"/>
        <v>0</v>
      </c>
      <c r="CG144" s="113">
        <f t="shared" si="266"/>
        <v>0</v>
      </c>
      <c r="CH144" s="113">
        <f t="shared" si="266"/>
        <v>0</v>
      </c>
      <c r="CI144" s="113">
        <f t="shared" si="266"/>
        <v>0</v>
      </c>
      <c r="CJ144" s="113">
        <f t="shared" si="266"/>
        <v>1.363</v>
      </c>
      <c r="CK144" s="113">
        <f t="shared" si="266"/>
        <v>0</v>
      </c>
      <c r="CL144" s="113">
        <f t="shared" si="266"/>
        <v>0</v>
      </c>
      <c r="CM144" s="113">
        <f t="shared" si="266"/>
        <v>0</v>
      </c>
      <c r="CN144" s="113">
        <f t="shared" si="266"/>
        <v>0</v>
      </c>
      <c r="CO144" s="113">
        <f t="shared" si="266"/>
        <v>0</v>
      </c>
      <c r="CP144" s="113">
        <f t="shared" si="266"/>
        <v>0.66300000000000003</v>
      </c>
      <c r="CQ144" s="113">
        <f t="shared" si="266"/>
        <v>0</v>
      </c>
      <c r="CR144" s="113">
        <f t="shared" si="266"/>
        <v>0</v>
      </c>
      <c r="CS144" s="113">
        <f t="shared" si="266"/>
        <v>0</v>
      </c>
      <c r="CT144" s="113">
        <f t="shared" si="266"/>
        <v>0</v>
      </c>
      <c r="CU144" s="113">
        <f t="shared" ref="CU144:DZ144" si="267">IF(ROUND(MIN(CU142,(CU134-CU137)),6)&lt;0,0,(ROUND(MIN(CU142,(CU134-CU137)),6)))</f>
        <v>0</v>
      </c>
      <c r="CV144" s="113">
        <f t="shared" si="267"/>
        <v>0</v>
      </c>
      <c r="CW144" s="113">
        <f t="shared" si="267"/>
        <v>0</v>
      </c>
      <c r="CX144" s="113">
        <f t="shared" si="267"/>
        <v>0</v>
      </c>
      <c r="CY144" s="113">
        <f t="shared" si="267"/>
        <v>0</v>
      </c>
      <c r="CZ144" s="113">
        <f t="shared" si="267"/>
        <v>0</v>
      </c>
      <c r="DA144" s="113">
        <f t="shared" si="267"/>
        <v>0</v>
      </c>
      <c r="DB144" s="113">
        <f t="shared" si="267"/>
        <v>0</v>
      </c>
      <c r="DC144" s="113">
        <f t="shared" si="267"/>
        <v>0</v>
      </c>
      <c r="DD144" s="113">
        <f t="shared" si="267"/>
        <v>0</v>
      </c>
      <c r="DE144" s="113">
        <f t="shared" si="267"/>
        <v>0</v>
      </c>
      <c r="DF144" s="113">
        <f t="shared" si="267"/>
        <v>0</v>
      </c>
      <c r="DG144" s="113">
        <f t="shared" si="267"/>
        <v>0</v>
      </c>
      <c r="DH144" s="113">
        <f t="shared" si="267"/>
        <v>0</v>
      </c>
      <c r="DI144" s="113">
        <f t="shared" si="267"/>
        <v>0</v>
      </c>
      <c r="DJ144" s="113">
        <f t="shared" si="267"/>
        <v>0</v>
      </c>
      <c r="DK144" s="113">
        <f t="shared" si="267"/>
        <v>0</v>
      </c>
      <c r="DL144" s="113">
        <f t="shared" si="267"/>
        <v>0</v>
      </c>
      <c r="DM144" s="113">
        <f t="shared" si="267"/>
        <v>0</v>
      </c>
      <c r="DN144" s="113">
        <f t="shared" si="267"/>
        <v>0</v>
      </c>
      <c r="DO144" s="113">
        <f t="shared" si="267"/>
        <v>0</v>
      </c>
      <c r="DP144" s="113">
        <f t="shared" si="267"/>
        <v>0</v>
      </c>
      <c r="DQ144" s="113">
        <f t="shared" si="267"/>
        <v>0.70199999999999996</v>
      </c>
      <c r="DR144" s="113">
        <f t="shared" si="267"/>
        <v>0</v>
      </c>
      <c r="DS144" s="113">
        <f t="shared" si="267"/>
        <v>0</v>
      </c>
      <c r="DT144" s="113">
        <f t="shared" si="267"/>
        <v>0</v>
      </c>
      <c r="DU144" s="113">
        <f t="shared" si="267"/>
        <v>0</v>
      </c>
      <c r="DV144" s="113">
        <f t="shared" si="267"/>
        <v>0</v>
      </c>
      <c r="DW144" s="113">
        <f t="shared" si="267"/>
        <v>0</v>
      </c>
      <c r="DX144" s="113">
        <f t="shared" si="267"/>
        <v>0</v>
      </c>
      <c r="DY144" s="113">
        <f t="shared" si="267"/>
        <v>0</v>
      </c>
      <c r="DZ144" s="113">
        <f t="shared" si="267"/>
        <v>0</v>
      </c>
      <c r="EA144" s="113">
        <f t="shared" ref="EA144:FF144" si="268">IF(ROUND(MIN(EA142,(EA134-EA137)),6)&lt;0,0,(ROUND(MIN(EA142,(EA134-EA137)),6)))</f>
        <v>0.77500000000000002</v>
      </c>
      <c r="EB144" s="113">
        <f t="shared" si="268"/>
        <v>0</v>
      </c>
      <c r="EC144" s="113">
        <f t="shared" si="268"/>
        <v>0</v>
      </c>
      <c r="ED144" s="113">
        <f t="shared" si="268"/>
        <v>0.154</v>
      </c>
      <c r="EE144" s="113">
        <f t="shared" si="268"/>
        <v>0</v>
      </c>
      <c r="EF144" s="113">
        <f t="shared" si="268"/>
        <v>0</v>
      </c>
      <c r="EG144" s="113">
        <f t="shared" si="268"/>
        <v>0</v>
      </c>
      <c r="EH144" s="113">
        <f t="shared" si="268"/>
        <v>0</v>
      </c>
      <c r="EI144" s="113">
        <f t="shared" si="268"/>
        <v>0</v>
      </c>
      <c r="EJ144" s="113">
        <f t="shared" si="268"/>
        <v>0</v>
      </c>
      <c r="EK144" s="113">
        <f t="shared" si="268"/>
        <v>0</v>
      </c>
      <c r="EL144" s="113">
        <f t="shared" si="268"/>
        <v>0</v>
      </c>
      <c r="EM144" s="113">
        <f t="shared" si="268"/>
        <v>0</v>
      </c>
      <c r="EN144" s="113">
        <f t="shared" si="268"/>
        <v>0</v>
      </c>
      <c r="EO144" s="113">
        <f t="shared" si="268"/>
        <v>0</v>
      </c>
      <c r="EP144" s="113">
        <f t="shared" si="268"/>
        <v>0</v>
      </c>
      <c r="EQ144" s="113">
        <f t="shared" si="268"/>
        <v>0</v>
      </c>
      <c r="ER144" s="113">
        <f t="shared" si="268"/>
        <v>0</v>
      </c>
      <c r="ES144" s="113">
        <f t="shared" si="268"/>
        <v>0</v>
      </c>
      <c r="ET144" s="113">
        <f t="shared" si="268"/>
        <v>0</v>
      </c>
      <c r="EU144" s="113">
        <f t="shared" si="268"/>
        <v>0</v>
      </c>
      <c r="EV144" s="113">
        <f t="shared" si="268"/>
        <v>0</v>
      </c>
      <c r="EW144" s="113">
        <f t="shared" si="268"/>
        <v>0</v>
      </c>
      <c r="EX144" s="113">
        <f t="shared" si="268"/>
        <v>0</v>
      </c>
      <c r="EY144" s="113">
        <f t="shared" si="268"/>
        <v>0</v>
      </c>
      <c r="EZ144" s="113">
        <f t="shared" si="268"/>
        <v>0</v>
      </c>
      <c r="FA144" s="113">
        <f t="shared" si="268"/>
        <v>3.5999999999999997E-2</v>
      </c>
      <c r="FB144" s="113">
        <f t="shared" si="268"/>
        <v>0.51300000000000001</v>
      </c>
      <c r="FC144" s="113">
        <f t="shared" si="268"/>
        <v>0</v>
      </c>
      <c r="FD144" s="113">
        <f t="shared" si="268"/>
        <v>0</v>
      </c>
      <c r="FE144" s="113">
        <f t="shared" si="268"/>
        <v>0</v>
      </c>
      <c r="FF144" s="113">
        <f t="shared" si="268"/>
        <v>0</v>
      </c>
      <c r="FG144" s="113">
        <f t="shared" ref="FG144:FX144" si="269">IF(ROUND(MIN(FG142,(FG134-FG137)),6)&lt;0,0,(ROUND(MIN(FG142,(FG134-FG137)),6)))</f>
        <v>0</v>
      </c>
      <c r="FH144" s="113">
        <f t="shared" si="269"/>
        <v>0</v>
      </c>
      <c r="FI144" s="113">
        <f t="shared" si="269"/>
        <v>0</v>
      </c>
      <c r="FJ144" s="113">
        <f t="shared" si="269"/>
        <v>0.1</v>
      </c>
      <c r="FK144" s="113">
        <f t="shared" si="269"/>
        <v>0</v>
      </c>
      <c r="FL144" s="113">
        <f t="shared" si="269"/>
        <v>0</v>
      </c>
      <c r="FM144" s="113">
        <f t="shared" si="269"/>
        <v>0</v>
      </c>
      <c r="FN144" s="113">
        <f t="shared" si="269"/>
        <v>0</v>
      </c>
      <c r="FO144" s="113">
        <f t="shared" si="269"/>
        <v>0.186</v>
      </c>
      <c r="FP144" s="113">
        <f t="shared" si="269"/>
        <v>0</v>
      </c>
      <c r="FQ144" s="113">
        <f t="shared" si="269"/>
        <v>0.52400000000000002</v>
      </c>
      <c r="FR144" s="113">
        <f t="shared" si="269"/>
        <v>0.152</v>
      </c>
      <c r="FS144" s="113">
        <f t="shared" si="269"/>
        <v>0</v>
      </c>
      <c r="FT144" s="113">
        <f t="shared" si="269"/>
        <v>0.14599999999999999</v>
      </c>
      <c r="FU144" s="113">
        <f t="shared" si="269"/>
        <v>0</v>
      </c>
      <c r="FV144" s="113">
        <f t="shared" si="269"/>
        <v>0</v>
      </c>
      <c r="FW144" s="113">
        <f t="shared" si="269"/>
        <v>0</v>
      </c>
      <c r="FX144" s="113">
        <f t="shared" si="269"/>
        <v>0</v>
      </c>
      <c r="FY144" s="114"/>
      <c r="FZ144" s="114">
        <f>SUM(C144:FX144)</f>
        <v>6.7099999999999991</v>
      </c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</row>
    <row r="145" spans="1:195" x14ac:dyDescent="0.35">
      <c r="A145" s="2"/>
      <c r="B145" s="2" t="s">
        <v>588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34"/>
      <c r="FZ145" s="34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</row>
    <row r="146" spans="1:195" x14ac:dyDescent="0.35">
      <c r="A146" s="2"/>
      <c r="B146" s="2" t="s">
        <v>589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2"/>
      <c r="GB146" s="34"/>
      <c r="GC146" s="34"/>
      <c r="GD146" s="34"/>
      <c r="GE146" s="34"/>
      <c r="GF146" s="34"/>
      <c r="GG146" s="2"/>
      <c r="GH146" s="2"/>
      <c r="GI146" s="2"/>
      <c r="GJ146" s="2"/>
      <c r="GK146" s="2"/>
      <c r="GL146" s="2"/>
      <c r="GM146" s="2"/>
    </row>
    <row r="147" spans="1:195" x14ac:dyDescent="0.3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67"/>
      <c r="GA147" s="2"/>
      <c r="GB147" s="2"/>
      <c r="GC147" s="69"/>
      <c r="GD147" s="69"/>
      <c r="GE147" s="69"/>
      <c r="GF147" s="69"/>
      <c r="GG147" s="2"/>
      <c r="GH147" s="2"/>
      <c r="GI147" s="2"/>
      <c r="GJ147" s="2"/>
      <c r="GK147" s="2"/>
      <c r="GL147" s="2"/>
      <c r="GM147" s="2"/>
    </row>
    <row r="148" spans="1:195" x14ac:dyDescent="0.35">
      <c r="A148" s="3" t="s">
        <v>490</v>
      </c>
      <c r="B148" s="35" t="s">
        <v>594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>
        <v>12757920</v>
      </c>
      <c r="FP148" s="78"/>
      <c r="FQ148" s="78"/>
      <c r="FR148" s="78"/>
      <c r="FS148" s="78"/>
      <c r="FT148" s="78"/>
      <c r="FU148" s="78"/>
      <c r="FV148" s="78"/>
      <c r="FW148" s="78"/>
      <c r="FX148" s="78"/>
      <c r="FY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</row>
    <row r="149" spans="1:195" x14ac:dyDescent="0.35">
      <c r="A149" s="3" t="s">
        <v>595</v>
      </c>
      <c r="B149" s="2" t="s">
        <v>1044</v>
      </c>
      <c r="C149" s="2">
        <f>C131</f>
        <v>82107476.771799996</v>
      </c>
      <c r="D149" s="2">
        <f t="shared" ref="D149:BO149" si="270">D131</f>
        <v>449009045.74180001</v>
      </c>
      <c r="E149" s="2">
        <f t="shared" si="270"/>
        <v>72891811.651999995</v>
      </c>
      <c r="F149" s="2">
        <f t="shared" si="270"/>
        <v>277575544.16060001</v>
      </c>
      <c r="G149" s="2">
        <f t="shared" si="270"/>
        <v>19064849.370000001</v>
      </c>
      <c r="H149" s="2">
        <f t="shared" si="270"/>
        <v>14070221.0646</v>
      </c>
      <c r="I149" s="2">
        <f t="shared" si="270"/>
        <v>98969152.260600001</v>
      </c>
      <c r="J149" s="2">
        <f t="shared" si="270"/>
        <v>24266187.5854</v>
      </c>
      <c r="K149" s="2">
        <f t="shared" si="270"/>
        <v>4471180.2475999994</v>
      </c>
      <c r="L149" s="2">
        <f t="shared" si="270"/>
        <v>26801095.761800002</v>
      </c>
      <c r="M149" s="2">
        <f t="shared" si="270"/>
        <v>13378914.1294</v>
      </c>
      <c r="N149" s="2">
        <f t="shared" si="270"/>
        <v>589843108.52939999</v>
      </c>
      <c r="O149" s="2">
        <f t="shared" si="270"/>
        <v>145656138.48700002</v>
      </c>
      <c r="P149" s="2">
        <f t="shared" si="270"/>
        <v>5697301.8187999995</v>
      </c>
      <c r="Q149" s="2">
        <f t="shared" si="270"/>
        <v>487735676.87479997</v>
      </c>
      <c r="R149" s="2">
        <f t="shared" si="270"/>
        <v>69598821.474399999</v>
      </c>
      <c r="S149" s="2">
        <f t="shared" si="270"/>
        <v>19328066.259799998</v>
      </c>
      <c r="T149" s="2">
        <f t="shared" si="270"/>
        <v>3328064.6637999997</v>
      </c>
      <c r="U149" s="2">
        <f t="shared" si="270"/>
        <v>1259603.9234</v>
      </c>
      <c r="V149" s="2">
        <f t="shared" si="270"/>
        <v>4282892.0172000006</v>
      </c>
      <c r="W149" s="2">
        <f t="shared" si="270"/>
        <v>3754774.7908000001</v>
      </c>
      <c r="X149" s="2">
        <f t="shared" si="270"/>
        <v>1197117.4080000001</v>
      </c>
      <c r="Y149" s="2">
        <f t="shared" si="270"/>
        <v>11394606.873</v>
      </c>
      <c r="Z149" s="2">
        <f t="shared" si="270"/>
        <v>3866488.4122000001</v>
      </c>
      <c r="AA149" s="2">
        <f t="shared" si="270"/>
        <v>353336375.29879999</v>
      </c>
      <c r="AB149" s="2">
        <f t="shared" si="270"/>
        <v>313745881.14120001</v>
      </c>
      <c r="AC149" s="2">
        <f t="shared" si="270"/>
        <v>11379286.104</v>
      </c>
      <c r="AD149" s="2">
        <f t="shared" si="270"/>
        <v>16573095.5956</v>
      </c>
      <c r="AE149" s="2">
        <f t="shared" si="270"/>
        <v>2067696.6025999999</v>
      </c>
      <c r="AF149" s="2">
        <f t="shared" si="270"/>
        <v>3531772.9863999998</v>
      </c>
      <c r="AG149" s="2">
        <f t="shared" si="270"/>
        <v>7965003.8029999994</v>
      </c>
      <c r="AH149" s="2">
        <f t="shared" si="270"/>
        <v>11742778.4464</v>
      </c>
      <c r="AI149" s="2">
        <f t="shared" si="270"/>
        <v>5707188.3675999995</v>
      </c>
      <c r="AJ149" s="2">
        <f t="shared" si="270"/>
        <v>3501358.9295999999</v>
      </c>
      <c r="AK149" s="2">
        <f t="shared" si="270"/>
        <v>3360340.4404000002</v>
      </c>
      <c r="AL149" s="2">
        <f t="shared" si="270"/>
        <v>4644975.6546</v>
      </c>
      <c r="AM149" s="2">
        <f t="shared" si="270"/>
        <v>5336284.5482000001</v>
      </c>
      <c r="AN149" s="2">
        <f t="shared" si="270"/>
        <v>4896097.6217999998</v>
      </c>
      <c r="AO149" s="2">
        <f t="shared" si="270"/>
        <v>49150035.214600004</v>
      </c>
      <c r="AP149" s="2">
        <f t="shared" si="270"/>
        <v>1009609383.1266</v>
      </c>
      <c r="AQ149" s="2">
        <f t="shared" si="270"/>
        <v>4305364.6214000005</v>
      </c>
      <c r="AR149" s="2">
        <f t="shared" si="270"/>
        <v>700084343.17519999</v>
      </c>
      <c r="AS149" s="2">
        <f t="shared" si="270"/>
        <v>81214667.647400007</v>
      </c>
      <c r="AT149" s="2">
        <f t="shared" si="270"/>
        <v>34348956.473799996</v>
      </c>
      <c r="AU149" s="2">
        <f t="shared" si="270"/>
        <v>5111172.0449999999</v>
      </c>
      <c r="AV149" s="2">
        <f t="shared" si="270"/>
        <v>5063212.5442000004</v>
      </c>
      <c r="AW149" s="2">
        <f t="shared" si="270"/>
        <v>4476111.7007999998</v>
      </c>
      <c r="AX149" s="2">
        <f t="shared" si="270"/>
        <v>1618738.5848000001</v>
      </c>
      <c r="AY149" s="2">
        <f t="shared" si="270"/>
        <v>6213468.4016000004</v>
      </c>
      <c r="AZ149" s="2">
        <f t="shared" si="270"/>
        <v>145296582.40359998</v>
      </c>
      <c r="BA149" s="2">
        <f t="shared" si="270"/>
        <v>102784768.6038</v>
      </c>
      <c r="BB149" s="2">
        <f t="shared" si="270"/>
        <v>83995951.025800005</v>
      </c>
      <c r="BC149" s="2">
        <f t="shared" si="270"/>
        <v>297165079.46419996</v>
      </c>
      <c r="BD149" s="2">
        <f t="shared" si="270"/>
        <v>40738957.013599999</v>
      </c>
      <c r="BE149" s="2">
        <f t="shared" si="270"/>
        <v>14845549.1906</v>
      </c>
      <c r="BF149" s="2">
        <f t="shared" si="270"/>
        <v>285080222.76380002</v>
      </c>
      <c r="BG149" s="2">
        <f t="shared" si="270"/>
        <v>11708764.8938</v>
      </c>
      <c r="BH149" s="2">
        <f t="shared" si="270"/>
        <v>7782376.0892000003</v>
      </c>
      <c r="BI149" s="2">
        <f t="shared" si="270"/>
        <v>4604416.7122</v>
      </c>
      <c r="BJ149" s="2">
        <f t="shared" si="270"/>
        <v>70169687.481800005</v>
      </c>
      <c r="BK149" s="2">
        <f t="shared" si="270"/>
        <v>354714049.54460001</v>
      </c>
      <c r="BL149" s="2">
        <f t="shared" si="270"/>
        <v>1840654.57</v>
      </c>
      <c r="BM149" s="2">
        <f t="shared" si="270"/>
        <v>6139642.5760000004</v>
      </c>
      <c r="BN149" s="2">
        <f t="shared" si="270"/>
        <v>35914778.090999998</v>
      </c>
      <c r="BO149" s="2">
        <f t="shared" si="270"/>
        <v>15245454.188000001</v>
      </c>
      <c r="BP149" s="2">
        <f t="shared" ref="BP149:EA149" si="271">BP131</f>
        <v>3385722.2475999999</v>
      </c>
      <c r="BQ149" s="2">
        <f t="shared" si="271"/>
        <v>75434471.246800005</v>
      </c>
      <c r="BR149" s="2">
        <f t="shared" si="271"/>
        <v>51878942.555799998</v>
      </c>
      <c r="BS149" s="2">
        <f t="shared" si="271"/>
        <v>14438915.692600001</v>
      </c>
      <c r="BT149" s="2">
        <f t="shared" si="271"/>
        <v>5756392.2602000004</v>
      </c>
      <c r="BU149" s="2">
        <f t="shared" si="271"/>
        <v>6251700.5431999993</v>
      </c>
      <c r="BV149" s="2">
        <f t="shared" si="271"/>
        <v>15207742.2048</v>
      </c>
      <c r="BW149" s="2">
        <f t="shared" si="271"/>
        <v>24131030.321200002</v>
      </c>
      <c r="BX149" s="2">
        <f t="shared" si="271"/>
        <v>1738575.3655999999</v>
      </c>
      <c r="BY149" s="2">
        <f t="shared" si="271"/>
        <v>6244374.0303999996</v>
      </c>
      <c r="BZ149" s="2">
        <f t="shared" si="271"/>
        <v>3750174.7157999999</v>
      </c>
      <c r="CA149" s="2">
        <f t="shared" si="271"/>
        <v>3123667.5337999999</v>
      </c>
      <c r="CB149" s="2">
        <f t="shared" si="271"/>
        <v>834590583.36759996</v>
      </c>
      <c r="CC149" s="2">
        <f t="shared" si="271"/>
        <v>3585734.5797999999</v>
      </c>
      <c r="CD149" s="2">
        <f t="shared" si="271"/>
        <v>3521960.4189999998</v>
      </c>
      <c r="CE149" s="2">
        <f t="shared" si="271"/>
        <v>3061470.1348000001</v>
      </c>
      <c r="CF149" s="2">
        <f t="shared" si="271"/>
        <v>2299127.7006000001</v>
      </c>
      <c r="CG149" s="2">
        <f t="shared" si="271"/>
        <v>3723148.8267999999</v>
      </c>
      <c r="CH149" s="2">
        <f t="shared" si="271"/>
        <v>2270210.2257999997</v>
      </c>
      <c r="CI149" s="2">
        <f t="shared" si="271"/>
        <v>8723371.2339999992</v>
      </c>
      <c r="CJ149" s="2">
        <f t="shared" si="271"/>
        <v>11379163.819</v>
      </c>
      <c r="CK149" s="2">
        <f t="shared" si="271"/>
        <v>65583789.108199999</v>
      </c>
      <c r="CL149" s="2">
        <f t="shared" si="271"/>
        <v>15607941.112199999</v>
      </c>
      <c r="CM149" s="2">
        <f t="shared" si="271"/>
        <v>9984760.3580000009</v>
      </c>
      <c r="CN149" s="2">
        <f t="shared" si="271"/>
        <v>361965395.33420002</v>
      </c>
      <c r="CO149" s="2">
        <f t="shared" si="271"/>
        <v>161215805.14700001</v>
      </c>
      <c r="CP149" s="2">
        <f t="shared" si="271"/>
        <v>12247780.4482</v>
      </c>
      <c r="CQ149" s="2">
        <f t="shared" si="271"/>
        <v>10152515.646400001</v>
      </c>
      <c r="CR149" s="2">
        <f t="shared" si="271"/>
        <v>4126174.3998000002</v>
      </c>
      <c r="CS149" s="2">
        <f t="shared" si="271"/>
        <v>4512976.1541999998</v>
      </c>
      <c r="CT149" s="2">
        <f t="shared" si="271"/>
        <v>2380358.2119999998</v>
      </c>
      <c r="CU149" s="2">
        <f t="shared" si="271"/>
        <v>4693539.8782000002</v>
      </c>
      <c r="CV149" s="2">
        <f t="shared" si="271"/>
        <v>1137284.0305999999</v>
      </c>
      <c r="CW149" s="2">
        <f t="shared" si="271"/>
        <v>3878117.0277999998</v>
      </c>
      <c r="CX149" s="2">
        <f t="shared" si="271"/>
        <v>6190350.3766000001</v>
      </c>
      <c r="CY149" s="2">
        <f t="shared" si="271"/>
        <v>1227561.0799999998</v>
      </c>
      <c r="CZ149" s="2">
        <f t="shared" si="271"/>
        <v>21049993.597600002</v>
      </c>
      <c r="DA149" s="2">
        <f t="shared" si="271"/>
        <v>3641276.5216000001</v>
      </c>
      <c r="DB149" s="2">
        <f t="shared" si="271"/>
        <v>4874136.2214000002</v>
      </c>
      <c r="DC149" s="2">
        <f t="shared" si="271"/>
        <v>3555964.0942000002</v>
      </c>
      <c r="DD149" s="2">
        <f t="shared" si="271"/>
        <v>3341625.0758000002</v>
      </c>
      <c r="DE149" s="2">
        <f t="shared" si="271"/>
        <v>4823558.3203999996</v>
      </c>
      <c r="DF149" s="2">
        <f t="shared" si="271"/>
        <v>228291580.21000001</v>
      </c>
      <c r="DG149" s="2">
        <f t="shared" si="271"/>
        <v>2582510.0008</v>
      </c>
      <c r="DH149" s="2">
        <f t="shared" si="271"/>
        <v>21487840.7326</v>
      </c>
      <c r="DI149" s="2">
        <f t="shared" si="271"/>
        <v>28313827.614</v>
      </c>
      <c r="DJ149" s="2">
        <f t="shared" si="271"/>
        <v>8425184.7809999995</v>
      </c>
      <c r="DK149" s="2">
        <f t="shared" si="271"/>
        <v>6904273.6965999994</v>
      </c>
      <c r="DL149" s="2">
        <f t="shared" si="271"/>
        <v>68175083.260199994</v>
      </c>
      <c r="DM149" s="2">
        <f t="shared" si="271"/>
        <v>4356847.9434000002</v>
      </c>
      <c r="DN149" s="2">
        <f t="shared" si="271"/>
        <v>17029256.858399998</v>
      </c>
      <c r="DO149" s="2">
        <f t="shared" si="271"/>
        <v>39265275.237800002</v>
      </c>
      <c r="DP149" s="2">
        <f t="shared" si="271"/>
        <v>3844917.7520000003</v>
      </c>
      <c r="DQ149" s="2">
        <f t="shared" si="271"/>
        <v>10802691.0052</v>
      </c>
      <c r="DR149" s="2">
        <f t="shared" si="271"/>
        <v>16384692.208800001</v>
      </c>
      <c r="DS149" s="2">
        <f t="shared" si="271"/>
        <v>8145584.8742000004</v>
      </c>
      <c r="DT149" s="2">
        <f t="shared" si="271"/>
        <v>3601643.2064</v>
      </c>
      <c r="DU149" s="2">
        <f t="shared" si="271"/>
        <v>5358051.0835999995</v>
      </c>
      <c r="DV149" s="2">
        <f t="shared" si="271"/>
        <v>3924014.8385999999</v>
      </c>
      <c r="DW149" s="2">
        <f t="shared" si="271"/>
        <v>4702245.1948000006</v>
      </c>
      <c r="DX149" s="2">
        <f t="shared" si="271"/>
        <v>3580253.9</v>
      </c>
      <c r="DY149" s="2">
        <f t="shared" si="271"/>
        <v>5079869.0729999999</v>
      </c>
      <c r="DZ149" s="2">
        <f t="shared" si="271"/>
        <v>9437043.8158</v>
      </c>
      <c r="EA149" s="2">
        <f t="shared" si="271"/>
        <v>7203871.2941999994</v>
      </c>
      <c r="EB149" s="2">
        <f t="shared" ref="EB149:FX149" si="272">EB131</f>
        <v>7252332.9408</v>
      </c>
      <c r="EC149" s="2">
        <f t="shared" si="272"/>
        <v>4365584.1976000005</v>
      </c>
      <c r="ED149" s="2">
        <f t="shared" si="272"/>
        <v>23266461.940000001</v>
      </c>
      <c r="EE149" s="2">
        <f t="shared" si="272"/>
        <v>3623597.8312000004</v>
      </c>
      <c r="EF149" s="2">
        <f t="shared" si="272"/>
        <v>16766748.4156</v>
      </c>
      <c r="EG149" s="2">
        <f t="shared" si="272"/>
        <v>4119396.2510000002</v>
      </c>
      <c r="EH149" s="2">
        <f t="shared" si="272"/>
        <v>4090555.5266</v>
      </c>
      <c r="EI149" s="2">
        <f t="shared" si="272"/>
        <v>167047453.5564</v>
      </c>
      <c r="EJ149" s="2">
        <f t="shared" si="272"/>
        <v>115083523.2128</v>
      </c>
      <c r="EK149" s="2">
        <f t="shared" si="272"/>
        <v>8522816.6045999993</v>
      </c>
      <c r="EL149" s="2">
        <f t="shared" si="272"/>
        <v>6240851.2577999998</v>
      </c>
      <c r="EM149" s="2">
        <f t="shared" si="272"/>
        <v>5599820.3646</v>
      </c>
      <c r="EN149" s="2">
        <f t="shared" si="272"/>
        <v>11733206.810800001</v>
      </c>
      <c r="EO149" s="2">
        <f t="shared" si="272"/>
        <v>4666776.8208000008</v>
      </c>
      <c r="EP149" s="2">
        <f t="shared" si="272"/>
        <v>6132303.4501999998</v>
      </c>
      <c r="EQ149" s="2">
        <f t="shared" si="272"/>
        <v>31229976.2436</v>
      </c>
      <c r="ER149" s="2">
        <f t="shared" si="272"/>
        <v>5227986.3198000006</v>
      </c>
      <c r="ES149" s="2">
        <f t="shared" si="272"/>
        <v>3592123.1595999999</v>
      </c>
      <c r="ET149" s="2">
        <f t="shared" si="272"/>
        <v>4031740.81</v>
      </c>
      <c r="EU149" s="2">
        <f t="shared" si="272"/>
        <v>7890087.5307999998</v>
      </c>
      <c r="EV149" s="2">
        <f t="shared" si="272"/>
        <v>1896470.8262</v>
      </c>
      <c r="EW149" s="2">
        <f t="shared" si="272"/>
        <v>12723065.279999999</v>
      </c>
      <c r="EX149" s="2">
        <f t="shared" si="272"/>
        <v>3623538.2853999999</v>
      </c>
      <c r="EY149" s="2">
        <f t="shared" si="272"/>
        <v>8972038.7763999999</v>
      </c>
      <c r="EZ149" s="2">
        <f t="shared" si="272"/>
        <v>2689764.3662</v>
      </c>
      <c r="FA149" s="2">
        <f t="shared" si="272"/>
        <v>43410686.981200002</v>
      </c>
      <c r="FB149" s="2">
        <f t="shared" si="272"/>
        <v>4812109.2693999996</v>
      </c>
      <c r="FC149" s="2">
        <f t="shared" si="272"/>
        <v>21328068.716399997</v>
      </c>
      <c r="FD149" s="2">
        <f t="shared" si="272"/>
        <v>5825296.2566</v>
      </c>
      <c r="FE149" s="2">
        <f t="shared" si="272"/>
        <v>1929488.5194000001</v>
      </c>
      <c r="FF149" s="2">
        <f t="shared" si="272"/>
        <v>3852365.8810000001</v>
      </c>
      <c r="FG149" s="2">
        <f t="shared" si="272"/>
        <v>2726957.8344000001</v>
      </c>
      <c r="FH149" s="2">
        <f t="shared" si="272"/>
        <v>1697475.6954000001</v>
      </c>
      <c r="FI149" s="2">
        <f t="shared" si="272"/>
        <v>20812423.213</v>
      </c>
      <c r="FJ149" s="2">
        <f t="shared" si="272"/>
        <v>23167480.163199998</v>
      </c>
      <c r="FK149" s="2">
        <f t="shared" si="272"/>
        <v>30986790.858399998</v>
      </c>
      <c r="FL149" s="2">
        <f t="shared" si="272"/>
        <v>92758788.929399997</v>
      </c>
      <c r="FM149" s="2">
        <f t="shared" si="272"/>
        <v>44281328.457799993</v>
      </c>
      <c r="FN149" s="2">
        <f t="shared" si="272"/>
        <v>265227262.99079999</v>
      </c>
      <c r="FO149" s="2">
        <f t="shared" si="272"/>
        <v>13417604.316400001</v>
      </c>
      <c r="FP149" s="2">
        <f t="shared" si="272"/>
        <v>27133057.312600002</v>
      </c>
      <c r="FQ149" s="2">
        <f t="shared" si="272"/>
        <v>12340501.0144</v>
      </c>
      <c r="FR149" s="2">
        <f t="shared" si="272"/>
        <v>3399460.0468000001</v>
      </c>
      <c r="FS149" s="2">
        <f t="shared" si="272"/>
        <v>3351002.4812000003</v>
      </c>
      <c r="FT149" s="2">
        <f t="shared" si="272"/>
        <v>1497451.4351999999</v>
      </c>
      <c r="FU149" s="2">
        <f t="shared" si="272"/>
        <v>10611856.780200001</v>
      </c>
      <c r="FV149" s="2">
        <f t="shared" si="272"/>
        <v>10284537.392800001</v>
      </c>
      <c r="FW149" s="2">
        <f t="shared" si="272"/>
        <v>3183282.5745999999</v>
      </c>
      <c r="FX149" s="2">
        <f t="shared" si="272"/>
        <v>1434598.3434000001</v>
      </c>
      <c r="FY149" s="2"/>
      <c r="FZ149" s="80">
        <f>SUM(C149:FX149)</f>
        <v>9974000699.9595909</v>
      </c>
      <c r="GA149" s="68">
        <v>9974000699.9599991</v>
      </c>
      <c r="GB149" s="2">
        <f>FZ149-GA149</f>
        <v>-4.08172607421875E-4</v>
      </c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</row>
    <row r="150" spans="1:195" x14ac:dyDescent="0.35">
      <c r="A150" s="3" t="s">
        <v>596</v>
      </c>
      <c r="B150" s="2" t="s">
        <v>708</v>
      </c>
      <c r="C150" s="2">
        <f>((C137*C35)-C157)/1000</f>
        <v>34582589.738150515</v>
      </c>
      <c r="D150" s="2">
        <f t="shared" ref="D150:AI150" si="273">(D137*D35-D157)/1000</f>
        <v>126138272.70171811</v>
      </c>
      <c r="E150" s="2">
        <f t="shared" si="273"/>
        <v>35100600.914935574</v>
      </c>
      <c r="F150" s="2">
        <f t="shared" si="273"/>
        <v>92469117.046593368</v>
      </c>
      <c r="G150" s="2">
        <f t="shared" si="273"/>
        <v>14893533.199315852</v>
      </c>
      <c r="H150" s="2">
        <f t="shared" si="273"/>
        <v>4081764.6039003404</v>
      </c>
      <c r="I150" s="2">
        <f t="shared" si="273"/>
        <v>33080301.897185553</v>
      </c>
      <c r="J150" s="2">
        <f t="shared" si="273"/>
        <v>5514393.2110556057</v>
      </c>
      <c r="K150" s="2">
        <f t="shared" si="273"/>
        <v>1483442.4675947421</v>
      </c>
      <c r="L150" s="2">
        <f t="shared" si="273"/>
        <v>25139066.155149195</v>
      </c>
      <c r="M150" s="2">
        <f t="shared" si="273"/>
        <v>9085733.1679140832</v>
      </c>
      <c r="N150" s="2">
        <f t="shared" si="273"/>
        <v>186756144.02268255</v>
      </c>
      <c r="O150" s="2">
        <f t="shared" si="273"/>
        <v>76038306.607088253</v>
      </c>
      <c r="P150" s="2">
        <f t="shared" si="273"/>
        <v>1632053.8717916592</v>
      </c>
      <c r="Q150" s="2">
        <f t="shared" si="273"/>
        <v>162418402.9430275</v>
      </c>
      <c r="R150" s="2">
        <f t="shared" si="273"/>
        <v>2147292.7510534418</v>
      </c>
      <c r="S150" s="2">
        <f t="shared" si="273"/>
        <v>16326813.8425768</v>
      </c>
      <c r="T150" s="2">
        <f t="shared" si="273"/>
        <v>705026.2426754086</v>
      </c>
      <c r="U150" s="2">
        <f t="shared" si="273"/>
        <v>793705.9944401778</v>
      </c>
      <c r="V150" s="2">
        <f t="shared" si="273"/>
        <v>1127942.8158603995</v>
      </c>
      <c r="W150" s="2">
        <f t="shared" si="273"/>
        <v>196781.32559167541</v>
      </c>
      <c r="X150" s="2">
        <f t="shared" si="273"/>
        <v>321713.76293938258</v>
      </c>
      <c r="Y150" s="2">
        <f t="shared" si="273"/>
        <v>2061290.8858620233</v>
      </c>
      <c r="Z150" s="2">
        <f t="shared" si="273"/>
        <v>700645.84146410937</v>
      </c>
      <c r="AA150" s="2">
        <f t="shared" si="273"/>
        <v>191135728.8769654</v>
      </c>
      <c r="AB150" s="2">
        <f t="shared" si="273"/>
        <v>294902771.60654354</v>
      </c>
      <c r="AC150" s="2">
        <f t="shared" si="273"/>
        <v>10415572.786974393</v>
      </c>
      <c r="AD150" s="2">
        <f t="shared" si="273"/>
        <v>10490477.407132683</v>
      </c>
      <c r="AE150" s="2">
        <f t="shared" si="273"/>
        <v>691894.33513290889</v>
      </c>
      <c r="AF150" s="2">
        <f t="shared" si="273"/>
        <v>1204536.3309141025</v>
      </c>
      <c r="AG150" s="2">
        <f t="shared" si="273"/>
        <v>4960968.4378568567</v>
      </c>
      <c r="AH150" s="2">
        <f t="shared" si="273"/>
        <v>1106540.9177750729</v>
      </c>
      <c r="AI150" s="2">
        <f t="shared" si="273"/>
        <v>347287.74476955691</v>
      </c>
      <c r="AJ150" s="2">
        <f t="shared" ref="AJ150:BO150" si="274">(AJ137*AJ35-AJ157)/1000</f>
        <v>1034654.968195269</v>
      </c>
      <c r="AK150" s="2">
        <f t="shared" si="274"/>
        <v>1543020.8666985508</v>
      </c>
      <c r="AL150" s="2">
        <f t="shared" si="274"/>
        <v>2667813.8629416651</v>
      </c>
      <c r="AM150" s="2">
        <f t="shared" si="274"/>
        <v>1414078.6372313446</v>
      </c>
      <c r="AN150" s="2">
        <f t="shared" si="274"/>
        <v>4482058.4996122383</v>
      </c>
      <c r="AO150" s="2">
        <f t="shared" si="274"/>
        <v>16907209.159013398</v>
      </c>
      <c r="AP150" s="2">
        <f t="shared" si="274"/>
        <v>705983828.89090002</v>
      </c>
      <c r="AQ150" s="2">
        <f t="shared" si="274"/>
        <v>1879106.9537575189</v>
      </c>
      <c r="AR150" s="2">
        <f t="shared" si="274"/>
        <v>300578949.18260974</v>
      </c>
      <c r="AS150" s="2">
        <f t="shared" si="274"/>
        <v>60902037.145923793</v>
      </c>
      <c r="AT150" s="2">
        <f t="shared" si="274"/>
        <v>11330550.188693702</v>
      </c>
      <c r="AU150" s="2">
        <f t="shared" si="274"/>
        <v>1815162.2472306804</v>
      </c>
      <c r="AV150" s="2">
        <f t="shared" si="274"/>
        <v>1322838.86978475</v>
      </c>
      <c r="AW150" s="2">
        <f t="shared" si="274"/>
        <v>997039.88481430488</v>
      </c>
      <c r="AX150" s="2">
        <f t="shared" si="274"/>
        <v>703508.39183228079</v>
      </c>
      <c r="AY150" s="2">
        <f t="shared" si="274"/>
        <v>1741625.8282448128</v>
      </c>
      <c r="AZ150" s="2">
        <f t="shared" si="274"/>
        <v>18262425.378387436</v>
      </c>
      <c r="BA150" s="2">
        <f t="shared" si="274"/>
        <v>27116770.243060455</v>
      </c>
      <c r="BB150" s="2">
        <f t="shared" si="274"/>
        <v>7310253.8258097107</v>
      </c>
      <c r="BC150" s="2">
        <f t="shared" si="274"/>
        <v>101307528.19514327</v>
      </c>
      <c r="BD150" s="2">
        <f t="shared" si="274"/>
        <v>17476888.573926248</v>
      </c>
      <c r="BE150" s="2">
        <f t="shared" si="274"/>
        <v>5824826.733491621</v>
      </c>
      <c r="BF150" s="2">
        <f t="shared" si="274"/>
        <v>85139415.034760177</v>
      </c>
      <c r="BG150" s="2">
        <f t="shared" si="274"/>
        <v>1926279.2243452827</v>
      </c>
      <c r="BH150" s="2">
        <f t="shared" si="274"/>
        <v>2314060.5451028515</v>
      </c>
      <c r="BI150" s="2">
        <f t="shared" si="274"/>
        <v>784902.50682914129</v>
      </c>
      <c r="BJ150" s="2">
        <f t="shared" si="274"/>
        <v>28593507.100991633</v>
      </c>
      <c r="BK150" s="2">
        <f t="shared" si="274"/>
        <v>55549022.294196911</v>
      </c>
      <c r="BL150" s="2">
        <f t="shared" si="274"/>
        <v>230118.1363001627</v>
      </c>
      <c r="BM150" s="2">
        <f t="shared" si="274"/>
        <v>1187127.5319968583</v>
      </c>
      <c r="BN150" s="2">
        <f t="shared" si="274"/>
        <v>11222069.020695325</v>
      </c>
      <c r="BO150" s="2">
        <f t="shared" si="274"/>
        <v>4527644.0266981246</v>
      </c>
      <c r="BP150" s="2">
        <f t="shared" ref="BP150:CU150" si="275">(BP137*BP35-BP157)/1000</f>
        <v>2918257.3019883544</v>
      </c>
      <c r="BQ150" s="2">
        <f t="shared" si="275"/>
        <v>59582376.926113501</v>
      </c>
      <c r="BR150" s="2">
        <f t="shared" si="275"/>
        <v>12084024.080871504</v>
      </c>
      <c r="BS150" s="2">
        <f t="shared" si="275"/>
        <v>4173078.7778766514</v>
      </c>
      <c r="BT150" s="2">
        <f t="shared" si="275"/>
        <v>3288790.8865992664</v>
      </c>
      <c r="BU150" s="2">
        <f t="shared" si="275"/>
        <v>2552973.9848460336</v>
      </c>
      <c r="BV150" s="2">
        <f t="shared" si="275"/>
        <v>14390776.338326804</v>
      </c>
      <c r="BW150" s="2">
        <f t="shared" si="275"/>
        <v>19292677.508676969</v>
      </c>
      <c r="BX150" s="2">
        <f t="shared" si="275"/>
        <v>1419237.0605704235</v>
      </c>
      <c r="BY150" s="2">
        <f t="shared" si="275"/>
        <v>3962320.6389296344</v>
      </c>
      <c r="BZ150" s="2">
        <f t="shared" si="275"/>
        <v>1257959.8837028942</v>
      </c>
      <c r="CA150" s="2">
        <f t="shared" si="275"/>
        <v>2614433.178950144</v>
      </c>
      <c r="CB150" s="2">
        <f t="shared" si="275"/>
        <v>412870608.45553195</v>
      </c>
      <c r="CC150" s="2">
        <f t="shared" si="275"/>
        <v>618879.18823785218</v>
      </c>
      <c r="CD150" s="2">
        <f t="shared" si="275"/>
        <v>513891.45013808442</v>
      </c>
      <c r="CE150" s="2">
        <f t="shared" si="275"/>
        <v>1325264.6761948979</v>
      </c>
      <c r="CF150" s="2">
        <f t="shared" si="275"/>
        <v>838646.25117627182</v>
      </c>
      <c r="CG150" s="2">
        <f t="shared" si="275"/>
        <v>749448.3201543733</v>
      </c>
      <c r="CH150" s="2">
        <f t="shared" si="275"/>
        <v>537707.24125386938</v>
      </c>
      <c r="CI150" s="2">
        <f t="shared" si="275"/>
        <v>3611636.7506597424</v>
      </c>
      <c r="CJ150" s="2">
        <f t="shared" si="275"/>
        <v>11065229.84721496</v>
      </c>
      <c r="CK150" s="2">
        <f t="shared" si="275"/>
        <v>21042088.27600627</v>
      </c>
      <c r="CL150" s="2">
        <f t="shared" si="275"/>
        <v>3710507.125707176</v>
      </c>
      <c r="CM150" s="2">
        <f t="shared" si="275"/>
        <v>2163735.4310000679</v>
      </c>
      <c r="CN150" s="2">
        <f t="shared" si="275"/>
        <v>151093133.44034088</v>
      </c>
      <c r="CO150" s="2">
        <f t="shared" si="275"/>
        <v>100717753.15550832</v>
      </c>
      <c r="CP150" s="2">
        <f t="shared" si="275"/>
        <v>11513449.828953478</v>
      </c>
      <c r="CQ150" s="2">
        <f t="shared" si="275"/>
        <v>3343606.5142256054</v>
      </c>
      <c r="CR150" s="2">
        <f t="shared" si="275"/>
        <v>707239.28124178958</v>
      </c>
      <c r="CS150" s="2">
        <f t="shared" si="275"/>
        <v>1677265.1554252245</v>
      </c>
      <c r="CT150" s="2">
        <f t="shared" si="275"/>
        <v>930489.56148273859</v>
      </c>
      <c r="CU150" s="2">
        <f t="shared" si="275"/>
        <v>523227.97279263771</v>
      </c>
      <c r="CV150" s="2">
        <f t="shared" ref="CV150:EA150" si="276">(CV137*CV35-CV157)/1000</f>
        <v>421642.2884772984</v>
      </c>
      <c r="CW150" s="2">
        <f t="shared" si="276"/>
        <v>1424764.307487194</v>
      </c>
      <c r="CX150" s="2">
        <f t="shared" si="276"/>
        <v>2587487.5770559288</v>
      </c>
      <c r="CY150" s="2">
        <f t="shared" si="276"/>
        <v>194851.04724860823</v>
      </c>
      <c r="CZ150" s="2">
        <f t="shared" si="276"/>
        <v>7301355.1657744441</v>
      </c>
      <c r="DA150" s="2">
        <f t="shared" si="276"/>
        <v>1400895.0153853551</v>
      </c>
      <c r="DB150" s="2">
        <f t="shared" si="276"/>
        <v>1256572.4965197535</v>
      </c>
      <c r="DC150" s="2">
        <f t="shared" si="276"/>
        <v>1472135.3190159991</v>
      </c>
      <c r="DD150" s="2">
        <f t="shared" si="276"/>
        <v>1041742.6095289773</v>
      </c>
      <c r="DE150" s="2">
        <f t="shared" si="276"/>
        <v>2144016.9689440904</v>
      </c>
      <c r="DF150" s="2">
        <f t="shared" si="276"/>
        <v>80564366.739623025</v>
      </c>
      <c r="DG150" s="2">
        <f t="shared" si="276"/>
        <v>1744560.1832639545</v>
      </c>
      <c r="DH150" s="2">
        <f t="shared" si="276"/>
        <v>10869494.198209245</v>
      </c>
      <c r="DI150" s="2">
        <f t="shared" si="276"/>
        <v>14879898.394388042</v>
      </c>
      <c r="DJ150" s="2">
        <f t="shared" si="276"/>
        <v>1842500.9598057307</v>
      </c>
      <c r="DK150" s="2">
        <f t="shared" si="276"/>
        <v>1388258.4772570254</v>
      </c>
      <c r="DL150" s="2">
        <f t="shared" si="276"/>
        <v>25769811.39991761</v>
      </c>
      <c r="DM150" s="2">
        <f t="shared" si="276"/>
        <v>727933.43162401346</v>
      </c>
      <c r="DN150" s="2">
        <f t="shared" si="276"/>
        <v>8095030.0798623869</v>
      </c>
      <c r="DO150" s="2">
        <f t="shared" si="276"/>
        <v>10899829.698769461</v>
      </c>
      <c r="DP150" s="2">
        <f t="shared" si="276"/>
        <v>966482.74870728853</v>
      </c>
      <c r="DQ150" s="2">
        <f t="shared" si="276"/>
        <v>10392863.458521651</v>
      </c>
      <c r="DR150" s="2">
        <f t="shared" si="276"/>
        <v>2807973.0965971476</v>
      </c>
      <c r="DS150" s="2">
        <f t="shared" si="276"/>
        <v>1280638.0663558824</v>
      </c>
      <c r="DT150" s="2">
        <f t="shared" si="276"/>
        <v>347818.04859021393</v>
      </c>
      <c r="DU150" s="2">
        <f t="shared" si="276"/>
        <v>920898.64996337448</v>
      </c>
      <c r="DV150" s="2">
        <f t="shared" si="276"/>
        <v>280088.79348922166</v>
      </c>
      <c r="DW150" s="2">
        <f t="shared" si="276"/>
        <v>695881.37921255839</v>
      </c>
      <c r="DX150" s="2">
        <f t="shared" si="276"/>
        <v>2903367.8808196606</v>
      </c>
      <c r="DY150" s="2">
        <f t="shared" si="276"/>
        <v>4143745.8444240373</v>
      </c>
      <c r="DZ150" s="2">
        <f t="shared" si="276"/>
        <v>6006373.6775634745</v>
      </c>
      <c r="EA150" s="2">
        <f t="shared" si="276"/>
        <v>6597344.8507335242</v>
      </c>
      <c r="EB150" s="2">
        <f t="shared" ref="EB150:FG150" si="277">(EB137*EB35-EB157)/1000</f>
        <v>2632887.1274433425</v>
      </c>
      <c r="EC150" s="2">
        <f t="shared" si="277"/>
        <v>1140272.4253760853</v>
      </c>
      <c r="ED150" s="2">
        <f t="shared" si="277"/>
        <v>22662181.988141082</v>
      </c>
      <c r="EE150" s="2">
        <f t="shared" si="277"/>
        <v>542991.2723503015</v>
      </c>
      <c r="EF150" s="2">
        <f t="shared" si="277"/>
        <v>2836944.6191471354</v>
      </c>
      <c r="EG150" s="2">
        <f t="shared" si="277"/>
        <v>944903.32571207336</v>
      </c>
      <c r="EH150" s="2">
        <f t="shared" si="277"/>
        <v>442763.29458279803</v>
      </c>
      <c r="EI150" s="2">
        <f t="shared" si="277"/>
        <v>43073360.857178785</v>
      </c>
      <c r="EJ150" s="2">
        <f t="shared" si="277"/>
        <v>34531462.592355423</v>
      </c>
      <c r="EK150" s="2">
        <f t="shared" si="277"/>
        <v>3646814.9560945109</v>
      </c>
      <c r="EL150" s="2">
        <f t="shared" si="277"/>
        <v>1827586.6040064651</v>
      </c>
      <c r="EM150" s="2">
        <f t="shared" si="277"/>
        <v>2985269.4747517616</v>
      </c>
      <c r="EN150" s="2">
        <f t="shared" si="277"/>
        <v>2425257.2413823968</v>
      </c>
      <c r="EO150" s="2">
        <f t="shared" si="277"/>
        <v>1363151.2982410814</v>
      </c>
      <c r="EP150" s="2">
        <f t="shared" si="277"/>
        <v>4200193.5657963539</v>
      </c>
      <c r="EQ150" s="2">
        <f t="shared" si="277"/>
        <v>10479702.619119354</v>
      </c>
      <c r="ER150" s="2">
        <f t="shared" si="277"/>
        <v>3295336.3907852126</v>
      </c>
      <c r="ES150" s="2">
        <f t="shared" si="277"/>
        <v>1086738.081077853</v>
      </c>
      <c r="ET150" s="2">
        <f t="shared" si="277"/>
        <v>1585777.3349843619</v>
      </c>
      <c r="EU150" s="2">
        <f t="shared" si="277"/>
        <v>1369625.7947819247</v>
      </c>
      <c r="EV150" s="2">
        <f t="shared" si="277"/>
        <v>1297290.4838034632</v>
      </c>
      <c r="EW150" s="2">
        <f t="shared" si="277"/>
        <v>10074239.758385736</v>
      </c>
      <c r="EX150" s="2">
        <f t="shared" si="277"/>
        <v>544725.43360717769</v>
      </c>
      <c r="EY150" s="2">
        <f t="shared" si="277"/>
        <v>992944.08716379956</v>
      </c>
      <c r="EZ150" s="2">
        <f t="shared" si="277"/>
        <v>870194.12636511633</v>
      </c>
      <c r="FA150" s="2">
        <f t="shared" si="277"/>
        <v>41844412.98894877</v>
      </c>
      <c r="FB150" s="2">
        <f t="shared" si="277"/>
        <v>4342585.7619905127</v>
      </c>
      <c r="FC150" s="2">
        <f t="shared" si="277"/>
        <v>13273503.84451263</v>
      </c>
      <c r="FD150" s="2">
        <f t="shared" si="277"/>
        <v>1581155.6641502553</v>
      </c>
      <c r="FE150" s="2">
        <f t="shared" si="277"/>
        <v>684056.07374804292</v>
      </c>
      <c r="FF150" s="2">
        <f t="shared" si="277"/>
        <v>716252.33337528026</v>
      </c>
      <c r="FG150" s="2">
        <f t="shared" si="277"/>
        <v>892248.83906621533</v>
      </c>
      <c r="FH150" s="2">
        <f t="shared" ref="FH150:FX150" si="278">(FH137*FH35-FH157)/1000</f>
        <v>989533.4116186999</v>
      </c>
      <c r="FI150" s="2">
        <f t="shared" si="278"/>
        <v>14118371.200219322</v>
      </c>
      <c r="FJ150" s="2">
        <f t="shared" si="278"/>
        <v>22305962.257409051</v>
      </c>
      <c r="FK150" s="2">
        <f t="shared" si="278"/>
        <v>24012681.795451473</v>
      </c>
      <c r="FL150" s="2">
        <f t="shared" si="278"/>
        <v>63241193.324184783</v>
      </c>
      <c r="FM150" s="2">
        <f t="shared" si="278"/>
        <v>28151851.307360232</v>
      </c>
      <c r="FN150" s="2">
        <f t="shared" si="278"/>
        <v>84372793.135434195</v>
      </c>
      <c r="FO150" s="2">
        <f t="shared" si="278"/>
        <v>12788437.409989525</v>
      </c>
      <c r="FP150" s="2">
        <f t="shared" si="278"/>
        <v>19197350.13606862</v>
      </c>
      <c r="FQ150" s="2">
        <f t="shared" si="278"/>
        <v>11930611.844784118</v>
      </c>
      <c r="FR150" s="2">
        <f t="shared" si="278"/>
        <v>3222529.2315981709</v>
      </c>
      <c r="FS150" s="2">
        <f t="shared" si="278"/>
        <v>2287230.0741010047</v>
      </c>
      <c r="FT150" s="2">
        <f t="shared" si="278"/>
        <v>1387771.7225306956</v>
      </c>
      <c r="FU150" s="2">
        <f t="shared" si="278"/>
        <v>4267442.4967194628</v>
      </c>
      <c r="FV150" s="2">
        <f t="shared" si="278"/>
        <v>3053363.6338527841</v>
      </c>
      <c r="FW150" s="2">
        <f t="shared" si="278"/>
        <v>587608.7868302922</v>
      </c>
      <c r="FX150" s="2">
        <f t="shared" si="278"/>
        <v>462763.59910972801</v>
      </c>
      <c r="FY150" s="2"/>
      <c r="FZ150" s="80">
        <f>SUM(C150:FX150)</f>
        <v>4419152699.373373</v>
      </c>
      <c r="GA150" s="68">
        <v>4419152699.3299999</v>
      </c>
      <c r="GB150" s="2">
        <f>FZ150-GA150</f>
        <v>4.337310791015625E-2</v>
      </c>
      <c r="GC150" s="2"/>
      <c r="GD150" s="2"/>
      <c r="GE150" s="81"/>
      <c r="GF150" s="2"/>
      <c r="GG150" s="2"/>
      <c r="GH150" s="2"/>
      <c r="GI150" s="2"/>
      <c r="GJ150" s="2"/>
      <c r="GK150" s="2"/>
      <c r="GL150" s="2"/>
      <c r="GM150" s="2"/>
    </row>
    <row r="151" spans="1:195" x14ac:dyDescent="0.35">
      <c r="A151" s="3" t="s">
        <v>597</v>
      </c>
      <c r="B151" s="2" t="s">
        <v>709</v>
      </c>
      <c r="C151" s="2">
        <f t="shared" ref="C151:AH151" si="279">C34</f>
        <v>1618697.92</v>
      </c>
      <c r="D151" s="2">
        <f t="shared" si="279"/>
        <v>6068580.4500000002</v>
      </c>
      <c r="E151" s="2">
        <f t="shared" si="279"/>
        <v>1444121.25</v>
      </c>
      <c r="F151" s="2">
        <f t="shared" si="279"/>
        <v>2186086.4300000002</v>
      </c>
      <c r="G151" s="2">
        <f t="shared" si="279"/>
        <v>428862.04</v>
      </c>
      <c r="H151" s="2">
        <f t="shared" si="279"/>
        <v>184982.61</v>
      </c>
      <c r="I151" s="2">
        <f t="shared" si="279"/>
        <v>1809421.81</v>
      </c>
      <c r="J151" s="2">
        <f t="shared" si="279"/>
        <v>600359.41</v>
      </c>
      <c r="K151" s="2">
        <f t="shared" si="279"/>
        <v>149409.51999999999</v>
      </c>
      <c r="L151" s="2">
        <f t="shared" si="279"/>
        <v>1285932.06</v>
      </c>
      <c r="M151" s="2">
        <f t="shared" si="279"/>
        <v>495734.92</v>
      </c>
      <c r="N151" s="2">
        <f t="shared" si="279"/>
        <v>12893543.369999999</v>
      </c>
      <c r="O151" s="2">
        <f t="shared" si="279"/>
        <v>5184910.91</v>
      </c>
      <c r="P151" s="2">
        <f t="shared" si="279"/>
        <v>98033.26</v>
      </c>
      <c r="Q151" s="2">
        <f t="shared" si="279"/>
        <v>6984070.2400000002</v>
      </c>
      <c r="R151" s="2">
        <f t="shared" si="279"/>
        <v>117387.96</v>
      </c>
      <c r="S151" s="2">
        <f t="shared" si="279"/>
        <v>941027.17</v>
      </c>
      <c r="T151" s="2">
        <f t="shared" si="279"/>
        <v>50774.68</v>
      </c>
      <c r="U151" s="2">
        <f t="shared" si="279"/>
        <v>51513.32</v>
      </c>
      <c r="V151" s="2">
        <f t="shared" si="279"/>
        <v>91452.54</v>
      </c>
      <c r="W151" s="2">
        <f t="shared" si="279"/>
        <v>20485.07</v>
      </c>
      <c r="X151" s="2">
        <f t="shared" si="279"/>
        <v>23503.47</v>
      </c>
      <c r="Y151" s="2">
        <f t="shared" si="279"/>
        <v>145352.82</v>
      </c>
      <c r="Z151" s="2">
        <f t="shared" si="279"/>
        <v>63731.5</v>
      </c>
      <c r="AA151" s="2">
        <f t="shared" si="279"/>
        <v>6802241.46</v>
      </c>
      <c r="AB151" s="2">
        <f t="shared" si="279"/>
        <v>12251040.92</v>
      </c>
      <c r="AC151" s="2">
        <f t="shared" si="279"/>
        <v>578302.21</v>
      </c>
      <c r="AD151" s="2">
        <f t="shared" si="279"/>
        <v>703196.53</v>
      </c>
      <c r="AE151" s="2">
        <f t="shared" si="279"/>
        <v>48617.120000000003</v>
      </c>
      <c r="AF151" s="2">
        <f t="shared" si="279"/>
        <v>86811.59</v>
      </c>
      <c r="AG151" s="2">
        <f t="shared" si="279"/>
        <v>322958.38</v>
      </c>
      <c r="AH151" s="2">
        <f t="shared" si="279"/>
        <v>172657.77</v>
      </c>
      <c r="AI151" s="2">
        <f t="shared" ref="AI151:BN151" si="280">AI34</f>
        <v>53122.47</v>
      </c>
      <c r="AJ151" s="2">
        <f t="shared" si="280"/>
        <v>128163.01</v>
      </c>
      <c r="AK151" s="2">
        <f t="shared" si="280"/>
        <v>74603.09</v>
      </c>
      <c r="AL151" s="2">
        <f t="shared" si="280"/>
        <v>98388.41</v>
      </c>
      <c r="AM151" s="2">
        <f t="shared" si="280"/>
        <v>115377.55</v>
      </c>
      <c r="AN151" s="2">
        <f t="shared" si="280"/>
        <v>413990.07</v>
      </c>
      <c r="AO151" s="2">
        <f t="shared" si="280"/>
        <v>1676936.43</v>
      </c>
      <c r="AP151" s="2">
        <f t="shared" si="280"/>
        <v>37700132.310000002</v>
      </c>
      <c r="AQ151" s="2">
        <f t="shared" si="280"/>
        <v>97428.55</v>
      </c>
      <c r="AR151" s="2">
        <f t="shared" si="280"/>
        <v>21880966.199999999</v>
      </c>
      <c r="AS151" s="2">
        <f t="shared" si="280"/>
        <v>2513262.4</v>
      </c>
      <c r="AT151" s="2">
        <f t="shared" si="280"/>
        <v>1167107.3600000001</v>
      </c>
      <c r="AU151" s="2">
        <f t="shared" si="280"/>
        <v>178802.57</v>
      </c>
      <c r="AV151" s="2">
        <f t="shared" si="280"/>
        <v>179035.75</v>
      </c>
      <c r="AW151" s="2">
        <f t="shared" si="280"/>
        <v>102589.94</v>
      </c>
      <c r="AX151" s="2">
        <f t="shared" si="280"/>
        <v>78396.2</v>
      </c>
      <c r="AY151" s="2">
        <f t="shared" si="280"/>
        <v>127245.96</v>
      </c>
      <c r="AZ151" s="2">
        <f t="shared" si="280"/>
        <v>1512386.73</v>
      </c>
      <c r="BA151" s="2">
        <f t="shared" si="280"/>
        <v>2187937.56</v>
      </c>
      <c r="BB151" s="2">
        <f t="shared" si="280"/>
        <v>485771.55</v>
      </c>
      <c r="BC151" s="2">
        <f t="shared" si="280"/>
        <v>8539684.5500000007</v>
      </c>
      <c r="BD151" s="2">
        <f t="shared" si="280"/>
        <v>1409316.74</v>
      </c>
      <c r="BE151" s="2">
        <f t="shared" si="280"/>
        <v>425098.36</v>
      </c>
      <c r="BF151" s="2">
        <f t="shared" si="280"/>
        <v>6979427.0599999996</v>
      </c>
      <c r="BG151" s="2">
        <f t="shared" si="280"/>
        <v>115579.55</v>
      </c>
      <c r="BH151" s="2">
        <f t="shared" si="280"/>
        <v>147663.12</v>
      </c>
      <c r="BI151" s="2">
        <f t="shared" si="280"/>
        <v>55868.160000000003</v>
      </c>
      <c r="BJ151" s="2">
        <f t="shared" si="280"/>
        <v>1934186.26</v>
      </c>
      <c r="BK151" s="2">
        <f t="shared" si="280"/>
        <v>1031173.03</v>
      </c>
      <c r="BL151" s="2">
        <f t="shared" si="280"/>
        <v>18195.330000000002</v>
      </c>
      <c r="BM151" s="2">
        <f t="shared" si="280"/>
        <v>91995.89</v>
      </c>
      <c r="BN151" s="2">
        <f t="shared" si="280"/>
        <v>1139858.77</v>
      </c>
      <c r="BO151" s="2">
        <f t="shared" ref="BO151:CT151" si="281">BO34</f>
        <v>396388.6</v>
      </c>
      <c r="BP151" s="2">
        <f t="shared" si="281"/>
        <v>245997.25</v>
      </c>
      <c r="BQ151" s="2">
        <f t="shared" si="281"/>
        <v>1733716.34</v>
      </c>
      <c r="BR151" s="2">
        <f t="shared" si="281"/>
        <v>459017.22</v>
      </c>
      <c r="BS151" s="2">
        <f t="shared" si="281"/>
        <v>258944.15</v>
      </c>
      <c r="BT151" s="2">
        <f t="shared" si="281"/>
        <v>149392.14000000001</v>
      </c>
      <c r="BU151" s="2">
        <f t="shared" si="281"/>
        <v>109362.84</v>
      </c>
      <c r="BV151" s="2">
        <f t="shared" si="281"/>
        <v>817601.21</v>
      </c>
      <c r="BW151" s="2">
        <f t="shared" si="281"/>
        <v>711654.23</v>
      </c>
      <c r="BX151" s="2">
        <f t="shared" si="281"/>
        <v>99943.77</v>
      </c>
      <c r="BY151" s="2">
        <f t="shared" si="281"/>
        <v>193396.48000000001</v>
      </c>
      <c r="BZ151" s="2">
        <f t="shared" si="281"/>
        <v>99867.18</v>
      </c>
      <c r="CA151" s="2">
        <f t="shared" si="281"/>
        <v>394616.81</v>
      </c>
      <c r="CB151" s="2">
        <f t="shared" si="281"/>
        <v>24768877.350000001</v>
      </c>
      <c r="CC151" s="2">
        <f t="shared" si="281"/>
        <v>91062.73</v>
      </c>
      <c r="CD151" s="2">
        <f t="shared" si="281"/>
        <v>72919.69</v>
      </c>
      <c r="CE151" s="2">
        <f t="shared" si="281"/>
        <v>104487.79</v>
      </c>
      <c r="CF151" s="2">
        <f t="shared" si="281"/>
        <v>86249.23</v>
      </c>
      <c r="CG151" s="2">
        <f t="shared" si="281"/>
        <v>74426.7</v>
      </c>
      <c r="CH151" s="2">
        <f t="shared" si="281"/>
        <v>33444.1</v>
      </c>
      <c r="CI151" s="2">
        <f t="shared" si="281"/>
        <v>320790.64</v>
      </c>
      <c r="CJ151" s="2">
        <f t="shared" si="281"/>
        <v>313858.84000000003</v>
      </c>
      <c r="CK151" s="2">
        <f t="shared" si="281"/>
        <v>1519908.61</v>
      </c>
      <c r="CL151" s="2">
        <f t="shared" si="281"/>
        <v>233618.03</v>
      </c>
      <c r="CM151" s="2">
        <f t="shared" si="281"/>
        <v>113893.58</v>
      </c>
      <c r="CN151" s="2">
        <f t="shared" si="281"/>
        <v>8605084.4100000001</v>
      </c>
      <c r="CO151" s="2">
        <f t="shared" si="281"/>
        <v>5153394.09</v>
      </c>
      <c r="CP151" s="2">
        <f t="shared" si="281"/>
        <v>734189.06</v>
      </c>
      <c r="CQ151" s="2">
        <f t="shared" si="281"/>
        <v>386426.67</v>
      </c>
      <c r="CR151" s="2">
        <f t="shared" si="281"/>
        <v>80485.73</v>
      </c>
      <c r="CS151" s="2">
        <f t="shared" si="281"/>
        <v>248224.67</v>
      </c>
      <c r="CT151" s="2">
        <f t="shared" si="281"/>
        <v>85958.85</v>
      </c>
      <c r="CU151" s="2">
        <f t="shared" ref="CU151:DZ151" si="282">CU34</f>
        <v>58359.59</v>
      </c>
      <c r="CV151" s="2">
        <f t="shared" si="282"/>
        <v>47858.69</v>
      </c>
      <c r="CW151" s="2">
        <f t="shared" si="282"/>
        <v>134115.63</v>
      </c>
      <c r="CX151" s="2">
        <f t="shared" si="282"/>
        <v>243713.34</v>
      </c>
      <c r="CY151" s="2">
        <f t="shared" si="282"/>
        <v>18970.75</v>
      </c>
      <c r="CZ151" s="2">
        <f t="shared" si="282"/>
        <v>629899.39</v>
      </c>
      <c r="DA151" s="2">
        <f t="shared" si="282"/>
        <v>123499.93</v>
      </c>
      <c r="DB151" s="2">
        <f t="shared" si="282"/>
        <v>101395.44</v>
      </c>
      <c r="DC151" s="2">
        <f t="shared" si="282"/>
        <v>112080.46</v>
      </c>
      <c r="DD151" s="2">
        <f t="shared" si="282"/>
        <v>97944.92</v>
      </c>
      <c r="DE151" s="2">
        <f t="shared" si="282"/>
        <v>288400.14</v>
      </c>
      <c r="DF151" s="2">
        <f t="shared" si="282"/>
        <v>7817551.8200000003</v>
      </c>
      <c r="DG151" s="2">
        <f t="shared" si="282"/>
        <v>118174.05</v>
      </c>
      <c r="DH151" s="2">
        <f t="shared" si="282"/>
        <v>1002544.97</v>
      </c>
      <c r="DI151" s="2">
        <f t="shared" si="282"/>
        <v>1169415.45</v>
      </c>
      <c r="DJ151" s="2">
        <f t="shared" si="282"/>
        <v>169846.5</v>
      </c>
      <c r="DK151" s="2">
        <f t="shared" si="282"/>
        <v>88144.5</v>
      </c>
      <c r="DL151" s="2">
        <f t="shared" si="282"/>
        <v>2420056.54</v>
      </c>
      <c r="DM151" s="2">
        <f t="shared" si="282"/>
        <v>77790.55</v>
      </c>
      <c r="DN151" s="2">
        <f t="shared" si="282"/>
        <v>628414.66</v>
      </c>
      <c r="DO151" s="2">
        <f t="shared" si="282"/>
        <v>761258.72</v>
      </c>
      <c r="DP151" s="2">
        <f t="shared" si="282"/>
        <v>77422.7</v>
      </c>
      <c r="DQ151" s="2">
        <f t="shared" si="282"/>
        <v>409714.16</v>
      </c>
      <c r="DR151" s="2">
        <f t="shared" si="282"/>
        <v>475735.48</v>
      </c>
      <c r="DS151" s="2">
        <f t="shared" si="282"/>
        <v>198489</v>
      </c>
      <c r="DT151" s="2">
        <f t="shared" si="282"/>
        <v>53085.02</v>
      </c>
      <c r="DU151" s="2">
        <f t="shared" si="282"/>
        <v>128255.13</v>
      </c>
      <c r="DV151" s="2">
        <f t="shared" si="282"/>
        <v>49041.63</v>
      </c>
      <c r="DW151" s="2">
        <f t="shared" si="282"/>
        <v>105819.77</v>
      </c>
      <c r="DX151" s="2">
        <f t="shared" si="282"/>
        <v>165524.42000000001</v>
      </c>
      <c r="DY151" s="2">
        <f t="shared" si="282"/>
        <v>211849.28</v>
      </c>
      <c r="DZ151" s="2">
        <f t="shared" si="282"/>
        <v>440337.14</v>
      </c>
      <c r="EA151" s="2">
        <f t="shared" ref="EA151:FF151" si="283">EA34</f>
        <v>606678.97</v>
      </c>
      <c r="EB151" s="2">
        <f t="shared" si="283"/>
        <v>264983.83</v>
      </c>
      <c r="EC151" s="2">
        <f t="shared" si="283"/>
        <v>112196.29</v>
      </c>
      <c r="ED151" s="2">
        <f t="shared" si="283"/>
        <v>606490.69999999995</v>
      </c>
      <c r="EE151" s="2">
        <f t="shared" si="283"/>
        <v>69368.460000000006</v>
      </c>
      <c r="EF151" s="2">
        <f t="shared" si="283"/>
        <v>327633.84999999998</v>
      </c>
      <c r="EG151" s="2">
        <f t="shared" si="283"/>
        <v>120677.96</v>
      </c>
      <c r="EH151" s="2">
        <f t="shared" si="283"/>
        <v>51207.78</v>
      </c>
      <c r="EI151" s="2">
        <f t="shared" si="283"/>
        <v>3323220.8</v>
      </c>
      <c r="EJ151" s="2">
        <f t="shared" si="283"/>
        <v>2056399.34</v>
      </c>
      <c r="EK151" s="2">
        <f t="shared" si="283"/>
        <v>137117.85</v>
      </c>
      <c r="EL151" s="2">
        <f t="shared" si="283"/>
        <v>36713.550000000003</v>
      </c>
      <c r="EM151" s="2">
        <f t="shared" si="283"/>
        <v>247634.55</v>
      </c>
      <c r="EN151" s="2">
        <f t="shared" si="283"/>
        <v>285190.57</v>
      </c>
      <c r="EO151" s="2">
        <f t="shared" si="283"/>
        <v>144936.91</v>
      </c>
      <c r="EP151" s="2">
        <f t="shared" si="283"/>
        <v>223170.3</v>
      </c>
      <c r="EQ151" s="2">
        <f t="shared" si="283"/>
        <v>1024267.5</v>
      </c>
      <c r="ER151" s="2">
        <f t="shared" si="283"/>
        <v>209171.85</v>
      </c>
      <c r="ES151" s="2">
        <f t="shared" si="283"/>
        <v>106678.02</v>
      </c>
      <c r="ET151" s="2">
        <f t="shared" si="283"/>
        <v>133939.82999999999</v>
      </c>
      <c r="EU151" s="2">
        <f t="shared" si="283"/>
        <v>189375.43</v>
      </c>
      <c r="EV151" s="2">
        <f t="shared" si="283"/>
        <v>43464.959999999999</v>
      </c>
      <c r="EW151" s="2">
        <f t="shared" si="283"/>
        <v>341846.47</v>
      </c>
      <c r="EX151" s="2">
        <f t="shared" si="283"/>
        <v>19788.41</v>
      </c>
      <c r="EY151" s="2">
        <f t="shared" si="283"/>
        <v>106184.84</v>
      </c>
      <c r="EZ151" s="2">
        <f t="shared" si="283"/>
        <v>92250.34</v>
      </c>
      <c r="FA151" s="2">
        <f t="shared" si="283"/>
        <v>1567984.63</v>
      </c>
      <c r="FB151" s="2">
        <f t="shared" si="283"/>
        <v>469609.63</v>
      </c>
      <c r="FC151" s="2">
        <f t="shared" si="283"/>
        <v>926616</v>
      </c>
      <c r="FD151" s="2">
        <f t="shared" si="283"/>
        <v>157711.57</v>
      </c>
      <c r="FE151" s="2">
        <f t="shared" si="283"/>
        <v>64813.09</v>
      </c>
      <c r="FF151" s="2">
        <f t="shared" si="283"/>
        <v>70542.399999999994</v>
      </c>
      <c r="FG151" s="2">
        <f t="shared" ref="FG151:FX151" si="284">FG34</f>
        <v>71488.67</v>
      </c>
      <c r="FH151" s="2">
        <f t="shared" si="284"/>
        <v>112198.64</v>
      </c>
      <c r="FI151" s="2">
        <f t="shared" si="284"/>
        <v>558618.73</v>
      </c>
      <c r="FJ151" s="2">
        <f t="shared" si="284"/>
        <v>861473.15</v>
      </c>
      <c r="FK151" s="2">
        <f t="shared" si="284"/>
        <v>927120.98</v>
      </c>
      <c r="FL151" s="2">
        <f t="shared" si="284"/>
        <v>1829177.87</v>
      </c>
      <c r="FM151" s="2">
        <f t="shared" si="284"/>
        <v>532404.37</v>
      </c>
      <c r="FN151" s="2">
        <f t="shared" si="284"/>
        <v>3532207.73</v>
      </c>
      <c r="FO151" s="2">
        <f t="shared" si="284"/>
        <v>629176.46</v>
      </c>
      <c r="FP151" s="2">
        <f t="shared" si="284"/>
        <v>752042.46</v>
      </c>
      <c r="FQ151" s="2">
        <f t="shared" si="284"/>
        <v>409839.03</v>
      </c>
      <c r="FR151" s="2">
        <f t="shared" si="284"/>
        <v>177143.45</v>
      </c>
      <c r="FS151" s="2">
        <f t="shared" si="284"/>
        <v>72860.350000000006</v>
      </c>
      <c r="FT151" s="2">
        <f t="shared" si="284"/>
        <v>109456.97</v>
      </c>
      <c r="FU151" s="2">
        <f t="shared" si="284"/>
        <v>297429.19</v>
      </c>
      <c r="FV151" s="2">
        <f t="shared" si="284"/>
        <v>195022.78</v>
      </c>
      <c r="FW151" s="2">
        <f t="shared" si="284"/>
        <v>48430.720000000001</v>
      </c>
      <c r="FX151" s="2">
        <f t="shared" si="284"/>
        <v>39107.11</v>
      </c>
      <c r="FY151" s="2"/>
      <c r="FZ151" s="80">
        <f>SUM(C151:FX151)</f>
        <v>248978465.73999995</v>
      </c>
      <c r="GA151" s="68">
        <v>248978465.73999995</v>
      </c>
      <c r="GB151" s="2">
        <f>FZ151-GA151</f>
        <v>0</v>
      </c>
      <c r="GC151" s="2"/>
      <c r="GD151" s="2"/>
      <c r="GE151" s="82"/>
      <c r="GF151" s="9"/>
      <c r="GG151" s="2"/>
      <c r="GH151" s="9"/>
      <c r="GI151" s="2"/>
      <c r="GJ151" s="2"/>
      <c r="GK151" s="2"/>
      <c r="GL151" s="2"/>
      <c r="GM151" s="2"/>
    </row>
    <row r="152" spans="1:195" x14ac:dyDescent="0.35">
      <c r="A152" s="3" t="s">
        <v>598</v>
      </c>
      <c r="B152" s="2" t="s">
        <v>599</v>
      </c>
      <c r="C152" s="2">
        <f>IF(C149-C150-C151&lt;0,0,C149-C150-C151)</f>
        <v>45906189.11364948</v>
      </c>
      <c r="D152" s="2">
        <f t="shared" ref="D152:BO152" si="285">IF(D149-D150-D151&lt;0,0,D149-D150-D151)</f>
        <v>316802192.59008193</v>
      </c>
      <c r="E152" s="2">
        <f t="shared" si="285"/>
        <v>36347089.487064421</v>
      </c>
      <c r="F152" s="2">
        <f t="shared" si="285"/>
        <v>182920340.68400663</v>
      </c>
      <c r="G152" s="2">
        <f t="shared" si="285"/>
        <v>3742454.1306841495</v>
      </c>
      <c r="H152" s="2">
        <f t="shared" si="285"/>
        <v>9803473.8506996594</v>
      </c>
      <c r="I152" s="2">
        <f t="shared" si="285"/>
        <v>64079428.553414449</v>
      </c>
      <c r="J152" s="2">
        <f t="shared" si="285"/>
        <v>18151434.964344393</v>
      </c>
      <c r="K152" s="2">
        <f t="shared" si="285"/>
        <v>2838328.2600052576</v>
      </c>
      <c r="L152" s="2">
        <f t="shared" si="285"/>
        <v>376097.54665080691</v>
      </c>
      <c r="M152" s="2">
        <f t="shared" si="285"/>
        <v>3797446.0414859168</v>
      </c>
      <c r="N152" s="2">
        <f t="shared" si="285"/>
        <v>390193421.13671744</v>
      </c>
      <c r="O152" s="2">
        <f t="shared" si="285"/>
        <v>64432920.969911769</v>
      </c>
      <c r="P152" s="2">
        <f t="shared" si="285"/>
        <v>3967214.6870083408</v>
      </c>
      <c r="Q152" s="2">
        <f t="shared" si="285"/>
        <v>318333203.69177246</v>
      </c>
      <c r="R152" s="2">
        <f t="shared" si="285"/>
        <v>67334140.763346568</v>
      </c>
      <c r="S152" s="2">
        <f t="shared" si="285"/>
        <v>2060225.2472231984</v>
      </c>
      <c r="T152" s="2">
        <f t="shared" si="285"/>
        <v>2572263.7411245909</v>
      </c>
      <c r="U152" s="2">
        <f t="shared" si="285"/>
        <v>414384.60895982216</v>
      </c>
      <c r="V152" s="2">
        <f t="shared" si="285"/>
        <v>3063496.661339601</v>
      </c>
      <c r="W152" s="2">
        <f t="shared" si="285"/>
        <v>3537508.3952083248</v>
      </c>
      <c r="X152" s="2">
        <f t="shared" si="285"/>
        <v>851900.1750606175</v>
      </c>
      <c r="Y152" s="2">
        <f t="shared" si="285"/>
        <v>9187963.1671379767</v>
      </c>
      <c r="Z152" s="2">
        <f t="shared" si="285"/>
        <v>3102111.0707358909</v>
      </c>
      <c r="AA152" s="2">
        <f t="shared" si="285"/>
        <v>155398404.96183458</v>
      </c>
      <c r="AB152" s="2">
        <f t="shared" si="285"/>
        <v>6592068.6146564651</v>
      </c>
      <c r="AC152" s="2">
        <f t="shared" si="285"/>
        <v>385411.10702560749</v>
      </c>
      <c r="AD152" s="2">
        <f t="shared" si="285"/>
        <v>5379421.6584673161</v>
      </c>
      <c r="AE152" s="2">
        <f t="shared" si="285"/>
        <v>1327185.1474670907</v>
      </c>
      <c r="AF152" s="2">
        <f t="shared" si="285"/>
        <v>2240425.0654858975</v>
      </c>
      <c r="AG152" s="2">
        <f t="shared" si="285"/>
        <v>2681076.9851431428</v>
      </c>
      <c r="AH152" s="2">
        <f t="shared" si="285"/>
        <v>10463579.758624928</v>
      </c>
      <c r="AI152" s="2">
        <f t="shared" si="285"/>
        <v>5306778.1528304433</v>
      </c>
      <c r="AJ152" s="2">
        <f t="shared" si="285"/>
        <v>2338540.9514047313</v>
      </c>
      <c r="AK152" s="2">
        <f t="shared" si="285"/>
        <v>1742716.4837014494</v>
      </c>
      <c r="AL152" s="2">
        <f t="shared" si="285"/>
        <v>1878773.381658335</v>
      </c>
      <c r="AM152" s="2">
        <f t="shared" si="285"/>
        <v>3806828.3609686559</v>
      </c>
      <c r="AN152" s="2">
        <f t="shared" si="285"/>
        <v>49.0521877615829</v>
      </c>
      <c r="AO152" s="2">
        <f t="shared" si="285"/>
        <v>30565889.625586607</v>
      </c>
      <c r="AP152" s="2">
        <f t="shared" si="285"/>
        <v>265925421.92570001</v>
      </c>
      <c r="AQ152" s="2">
        <f t="shared" si="285"/>
        <v>2328829.1176424818</v>
      </c>
      <c r="AR152" s="2">
        <f t="shared" si="285"/>
        <v>377624427.79259026</v>
      </c>
      <c r="AS152" s="2">
        <f t="shared" si="285"/>
        <v>17799368.101476215</v>
      </c>
      <c r="AT152" s="2">
        <f t="shared" si="285"/>
        <v>21851298.925106294</v>
      </c>
      <c r="AU152" s="2">
        <f t="shared" si="285"/>
        <v>3117207.2277693194</v>
      </c>
      <c r="AV152" s="2">
        <f t="shared" si="285"/>
        <v>3561337.9244152503</v>
      </c>
      <c r="AW152" s="2">
        <f t="shared" si="285"/>
        <v>3376481.875985695</v>
      </c>
      <c r="AX152" s="2">
        <f t="shared" si="285"/>
        <v>836833.99296771933</v>
      </c>
      <c r="AY152" s="2">
        <f t="shared" si="285"/>
        <v>4344596.6133551877</v>
      </c>
      <c r="AZ152" s="2">
        <f t="shared" si="285"/>
        <v>125521770.29521254</v>
      </c>
      <c r="BA152" s="2">
        <f t="shared" si="285"/>
        <v>73480060.800739542</v>
      </c>
      <c r="BB152" s="2">
        <f t="shared" si="285"/>
        <v>76199925.64999029</v>
      </c>
      <c r="BC152" s="2">
        <f t="shared" si="285"/>
        <v>187317866.71905667</v>
      </c>
      <c r="BD152" s="2">
        <f t="shared" si="285"/>
        <v>21852751.699673753</v>
      </c>
      <c r="BE152" s="2">
        <f t="shared" si="285"/>
        <v>8595624.097108379</v>
      </c>
      <c r="BF152" s="2">
        <f t="shared" si="285"/>
        <v>192961380.66903985</v>
      </c>
      <c r="BG152" s="2">
        <f t="shared" si="285"/>
        <v>9666906.1194547154</v>
      </c>
      <c r="BH152" s="2">
        <f t="shared" si="285"/>
        <v>5320652.4240971487</v>
      </c>
      <c r="BI152" s="2">
        <f t="shared" si="285"/>
        <v>3763646.0453708586</v>
      </c>
      <c r="BJ152" s="2">
        <f t="shared" si="285"/>
        <v>39641994.12080837</v>
      </c>
      <c r="BK152" s="2">
        <f t="shared" si="285"/>
        <v>298133854.22040313</v>
      </c>
      <c r="BL152" s="2">
        <f t="shared" si="285"/>
        <v>1592341.1036998373</v>
      </c>
      <c r="BM152" s="2">
        <f t="shared" si="285"/>
        <v>4860519.1540031424</v>
      </c>
      <c r="BN152" s="2">
        <f t="shared" si="285"/>
        <v>23552850.300304674</v>
      </c>
      <c r="BO152" s="2">
        <f t="shared" si="285"/>
        <v>10321421.561301878</v>
      </c>
      <c r="BP152" s="2">
        <f t="shared" ref="BP152:EA152" si="286">IF(BP149-BP150-BP151&lt;0,0,BP149-BP150-BP151)</f>
        <v>221467.69561164547</v>
      </c>
      <c r="BQ152" s="2">
        <f t="shared" si="286"/>
        <v>14118377.980686504</v>
      </c>
      <c r="BR152" s="2">
        <f t="shared" si="286"/>
        <v>39335901.254928499</v>
      </c>
      <c r="BS152" s="2">
        <f t="shared" si="286"/>
        <v>10006892.764723349</v>
      </c>
      <c r="BT152" s="2">
        <f t="shared" si="286"/>
        <v>2318209.2336007338</v>
      </c>
      <c r="BU152" s="2">
        <f t="shared" si="286"/>
        <v>3589363.7183539658</v>
      </c>
      <c r="BV152" s="2">
        <f t="shared" si="286"/>
        <v>0</v>
      </c>
      <c r="BW152" s="2">
        <f t="shared" si="286"/>
        <v>4126698.5825230335</v>
      </c>
      <c r="BX152" s="2">
        <f t="shared" si="286"/>
        <v>219394.53502957639</v>
      </c>
      <c r="BY152" s="2">
        <f t="shared" si="286"/>
        <v>2088656.9114703652</v>
      </c>
      <c r="BZ152" s="2">
        <f t="shared" si="286"/>
        <v>2392347.6520971055</v>
      </c>
      <c r="CA152" s="2">
        <f t="shared" si="286"/>
        <v>114617.54484985588</v>
      </c>
      <c r="CB152" s="2">
        <f t="shared" si="286"/>
        <v>396951097.56206799</v>
      </c>
      <c r="CC152" s="2">
        <f t="shared" si="286"/>
        <v>2875792.661562148</v>
      </c>
      <c r="CD152" s="2">
        <f t="shared" si="286"/>
        <v>2935149.2788619152</v>
      </c>
      <c r="CE152" s="2">
        <f t="shared" si="286"/>
        <v>1631717.6686051022</v>
      </c>
      <c r="CF152" s="2">
        <f t="shared" si="286"/>
        <v>1374232.2194237283</v>
      </c>
      <c r="CG152" s="2">
        <f t="shared" si="286"/>
        <v>2899273.8066456262</v>
      </c>
      <c r="CH152" s="2">
        <f t="shared" si="286"/>
        <v>1699058.8845461302</v>
      </c>
      <c r="CI152" s="2">
        <f t="shared" si="286"/>
        <v>4790943.8433402572</v>
      </c>
      <c r="CJ152" s="2">
        <f t="shared" si="286"/>
        <v>75.131785040546674</v>
      </c>
      <c r="CK152" s="2">
        <f t="shared" si="286"/>
        <v>43021792.222193733</v>
      </c>
      <c r="CL152" s="2">
        <f t="shared" si="286"/>
        <v>11663815.956492824</v>
      </c>
      <c r="CM152" s="2">
        <f t="shared" si="286"/>
        <v>7707131.346999933</v>
      </c>
      <c r="CN152" s="2">
        <f t="shared" si="286"/>
        <v>202267177.48385915</v>
      </c>
      <c r="CO152" s="2">
        <f t="shared" si="286"/>
        <v>55344657.901491687</v>
      </c>
      <c r="CP152" s="2">
        <f t="shared" si="286"/>
        <v>141.55924652190879</v>
      </c>
      <c r="CQ152" s="2">
        <f t="shared" si="286"/>
        <v>6422482.4621743951</v>
      </c>
      <c r="CR152" s="2">
        <f t="shared" si="286"/>
        <v>3338449.3885582108</v>
      </c>
      <c r="CS152" s="2">
        <f t="shared" si="286"/>
        <v>2587486.3287747754</v>
      </c>
      <c r="CT152" s="2">
        <f t="shared" si="286"/>
        <v>1363909.800517261</v>
      </c>
      <c r="CU152" s="2">
        <f t="shared" si="286"/>
        <v>4111952.3154073628</v>
      </c>
      <c r="CV152" s="2">
        <f t="shared" si="286"/>
        <v>667783.05212270166</v>
      </c>
      <c r="CW152" s="2">
        <f t="shared" si="286"/>
        <v>2319237.090312806</v>
      </c>
      <c r="CX152" s="2">
        <f t="shared" si="286"/>
        <v>3359149.4595440715</v>
      </c>
      <c r="CY152" s="2">
        <f t="shared" si="286"/>
        <v>1013739.2827513916</v>
      </c>
      <c r="CZ152" s="2">
        <f t="shared" si="286"/>
        <v>13118739.041825557</v>
      </c>
      <c r="DA152" s="2">
        <f t="shared" si="286"/>
        <v>2116881.5762146446</v>
      </c>
      <c r="DB152" s="2">
        <f t="shared" si="286"/>
        <v>3516168.2848802465</v>
      </c>
      <c r="DC152" s="2">
        <f t="shared" si="286"/>
        <v>1971748.3151840011</v>
      </c>
      <c r="DD152" s="2">
        <f t="shared" si="286"/>
        <v>2201937.5462710229</v>
      </c>
      <c r="DE152" s="2">
        <f t="shared" si="286"/>
        <v>2391141.2114559091</v>
      </c>
      <c r="DF152" s="2">
        <f t="shared" si="286"/>
        <v>139909661.65037698</v>
      </c>
      <c r="DG152" s="2">
        <f t="shared" si="286"/>
        <v>719775.76753604552</v>
      </c>
      <c r="DH152" s="2">
        <f t="shared" si="286"/>
        <v>9615801.5643907543</v>
      </c>
      <c r="DI152" s="2">
        <f t="shared" si="286"/>
        <v>12264513.769611958</v>
      </c>
      <c r="DJ152" s="2">
        <f t="shared" si="286"/>
        <v>6412837.3211942688</v>
      </c>
      <c r="DK152" s="2">
        <f t="shared" si="286"/>
        <v>5427870.719342974</v>
      </c>
      <c r="DL152" s="2">
        <f t="shared" si="286"/>
        <v>39985215.320282385</v>
      </c>
      <c r="DM152" s="2">
        <f t="shared" si="286"/>
        <v>3551123.9617759869</v>
      </c>
      <c r="DN152" s="2">
        <f t="shared" si="286"/>
        <v>8305812.1185376123</v>
      </c>
      <c r="DO152" s="2">
        <f t="shared" si="286"/>
        <v>27604186.819030542</v>
      </c>
      <c r="DP152" s="2">
        <f t="shared" si="286"/>
        <v>2801012.3032927117</v>
      </c>
      <c r="DQ152" s="2">
        <f t="shared" si="286"/>
        <v>113.38667834940134</v>
      </c>
      <c r="DR152" s="2">
        <f t="shared" si="286"/>
        <v>13100983.632202853</v>
      </c>
      <c r="DS152" s="2">
        <f t="shared" si="286"/>
        <v>6666457.8078441182</v>
      </c>
      <c r="DT152" s="2">
        <f t="shared" si="286"/>
        <v>3200740.137809786</v>
      </c>
      <c r="DU152" s="2">
        <f t="shared" si="286"/>
        <v>4308897.3036366254</v>
      </c>
      <c r="DV152" s="2">
        <f t="shared" si="286"/>
        <v>3594884.4151107785</v>
      </c>
      <c r="DW152" s="2">
        <f t="shared" si="286"/>
        <v>3900544.0455874423</v>
      </c>
      <c r="DX152" s="2">
        <f t="shared" si="286"/>
        <v>511361.59918033925</v>
      </c>
      <c r="DY152" s="2">
        <f t="shared" si="286"/>
        <v>724273.94857596257</v>
      </c>
      <c r="DZ152" s="2">
        <f t="shared" si="286"/>
        <v>2990332.9982365253</v>
      </c>
      <c r="EA152" s="2">
        <f t="shared" si="286"/>
        <v>0</v>
      </c>
      <c r="EB152" s="2">
        <f t="shared" ref="EB152:FX152" si="287">IF(EB149-EB150-EB151&lt;0,0,EB149-EB150-EB151)</f>
        <v>4354461.9833566574</v>
      </c>
      <c r="EC152" s="2">
        <f t="shared" si="287"/>
        <v>3113115.4822239149</v>
      </c>
      <c r="ED152" s="2">
        <f t="shared" si="287"/>
        <v>0</v>
      </c>
      <c r="EE152" s="2">
        <f t="shared" si="287"/>
        <v>3011238.0988496989</v>
      </c>
      <c r="EF152" s="2">
        <f t="shared" si="287"/>
        <v>13602169.946452865</v>
      </c>
      <c r="EG152" s="2">
        <f t="shared" si="287"/>
        <v>3053814.9652879266</v>
      </c>
      <c r="EH152" s="2">
        <f t="shared" si="287"/>
        <v>3596584.452017202</v>
      </c>
      <c r="EI152" s="2">
        <f t="shared" si="287"/>
        <v>120650871.89922123</v>
      </c>
      <c r="EJ152" s="2">
        <f t="shared" si="287"/>
        <v>78495661.280444562</v>
      </c>
      <c r="EK152" s="2">
        <f t="shared" si="287"/>
        <v>4738883.7985054888</v>
      </c>
      <c r="EL152" s="2">
        <f t="shared" si="287"/>
        <v>4376551.1037935345</v>
      </c>
      <c r="EM152" s="2">
        <f t="shared" si="287"/>
        <v>2366916.3398482385</v>
      </c>
      <c r="EN152" s="2">
        <f t="shared" si="287"/>
        <v>9022758.999417603</v>
      </c>
      <c r="EO152" s="2">
        <f t="shared" si="287"/>
        <v>3158688.612558919</v>
      </c>
      <c r="EP152" s="2">
        <f t="shared" si="287"/>
        <v>1708939.5844036459</v>
      </c>
      <c r="EQ152" s="2">
        <f t="shared" si="287"/>
        <v>19726006.124480646</v>
      </c>
      <c r="ER152" s="2">
        <f t="shared" si="287"/>
        <v>1723478.0790147879</v>
      </c>
      <c r="ES152" s="2">
        <f t="shared" si="287"/>
        <v>2398707.0585221467</v>
      </c>
      <c r="ET152" s="2">
        <f t="shared" si="287"/>
        <v>2312023.6450156383</v>
      </c>
      <c r="EU152" s="2">
        <f t="shared" si="287"/>
        <v>6331086.306018075</v>
      </c>
      <c r="EV152" s="2">
        <f t="shared" si="287"/>
        <v>555715.38239653688</v>
      </c>
      <c r="EW152" s="2">
        <f t="shared" si="287"/>
        <v>2306979.0516142631</v>
      </c>
      <c r="EX152" s="2">
        <f t="shared" si="287"/>
        <v>3059024.441792822</v>
      </c>
      <c r="EY152" s="2">
        <f t="shared" si="287"/>
        <v>7872909.8492362006</v>
      </c>
      <c r="EZ152" s="2">
        <f t="shared" si="287"/>
        <v>1727319.8998348836</v>
      </c>
      <c r="FA152" s="2">
        <f t="shared" si="287"/>
        <v>0</v>
      </c>
      <c r="FB152" s="2">
        <f t="shared" si="287"/>
        <v>0</v>
      </c>
      <c r="FC152" s="2">
        <f t="shared" si="287"/>
        <v>7127948.8718873672</v>
      </c>
      <c r="FD152" s="2">
        <f t="shared" si="287"/>
        <v>4086429.0224497453</v>
      </c>
      <c r="FE152" s="2">
        <f t="shared" si="287"/>
        <v>1180619.3556519572</v>
      </c>
      <c r="FF152" s="2">
        <f t="shared" si="287"/>
        <v>3065571.1476247199</v>
      </c>
      <c r="FG152" s="2">
        <f t="shared" si="287"/>
        <v>1763220.3253337848</v>
      </c>
      <c r="FH152" s="2">
        <f t="shared" si="287"/>
        <v>595743.64378130017</v>
      </c>
      <c r="FI152" s="2">
        <f t="shared" si="287"/>
        <v>6135433.2827806771</v>
      </c>
      <c r="FJ152" s="2">
        <f t="shared" si="287"/>
        <v>44.755790947354399</v>
      </c>
      <c r="FK152" s="2">
        <f t="shared" si="287"/>
        <v>6046988.0829485245</v>
      </c>
      <c r="FL152" s="2">
        <f t="shared" si="287"/>
        <v>27688417.735215213</v>
      </c>
      <c r="FM152" s="2">
        <f t="shared" si="287"/>
        <v>15597072.780439762</v>
      </c>
      <c r="FN152" s="2">
        <f t="shared" si="287"/>
        <v>177322262.12536582</v>
      </c>
      <c r="FO152" s="2">
        <f t="shared" si="287"/>
        <v>0</v>
      </c>
      <c r="FP152" s="2">
        <f t="shared" si="287"/>
        <v>7183664.7165313819</v>
      </c>
      <c r="FQ152" s="2">
        <f t="shared" si="287"/>
        <v>50.13961588148959</v>
      </c>
      <c r="FR152" s="2">
        <f t="shared" si="287"/>
        <v>0</v>
      </c>
      <c r="FS152" s="2">
        <f t="shared" si="287"/>
        <v>990912.05709899554</v>
      </c>
      <c r="FT152" s="2">
        <f t="shared" si="287"/>
        <v>222.74266930433805</v>
      </c>
      <c r="FU152" s="2">
        <f t="shared" si="287"/>
        <v>6046985.0934805376</v>
      </c>
      <c r="FV152" s="2">
        <f t="shared" si="287"/>
        <v>7036150.9789472176</v>
      </c>
      <c r="FW152" s="2">
        <f t="shared" si="287"/>
        <v>2547243.0677697076</v>
      </c>
      <c r="FX152" s="2">
        <f t="shared" si="287"/>
        <v>932727.63429027214</v>
      </c>
      <c r="FY152" s="2"/>
      <c r="FZ152" s="80">
        <f>SUM(C152:FX152)</f>
        <v>5305874552.4131584</v>
      </c>
      <c r="GA152" s="68">
        <v>5305874552.376996</v>
      </c>
      <c r="GB152" s="2">
        <f>FZ152-GA152</f>
        <v>3.6162376403808594E-2</v>
      </c>
      <c r="GC152" s="83"/>
      <c r="GD152" s="2"/>
      <c r="GE152" s="50"/>
      <c r="GF152" s="2"/>
      <c r="GG152" s="2"/>
      <c r="GH152" s="2"/>
      <c r="GI152" s="2"/>
      <c r="GJ152" s="2"/>
      <c r="GK152" s="2"/>
      <c r="GL152" s="2"/>
      <c r="GM152" s="2"/>
    </row>
    <row r="153" spans="1:195" x14ac:dyDescent="0.35">
      <c r="A153" s="2"/>
      <c r="B153" s="2" t="s">
        <v>710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2"/>
      <c r="FZ153" s="80"/>
      <c r="GA153" s="115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</row>
    <row r="154" spans="1:195" x14ac:dyDescent="0.35">
      <c r="A154" s="3" t="s">
        <v>600</v>
      </c>
      <c r="B154" s="2" t="s">
        <v>601</v>
      </c>
      <c r="C154" s="2">
        <f>ROUND(C144*C35,2)/1000</f>
        <v>0</v>
      </c>
      <c r="D154" s="2">
        <f t="shared" ref="D154:BO154" si="288">ROUND(D144*D35,2)/1000</f>
        <v>0</v>
      </c>
      <c r="E154" s="2">
        <f t="shared" si="288"/>
        <v>0</v>
      </c>
      <c r="F154" s="2">
        <f t="shared" si="288"/>
        <v>0</v>
      </c>
      <c r="G154" s="2">
        <f t="shared" si="288"/>
        <v>0</v>
      </c>
      <c r="H154" s="2">
        <f t="shared" si="288"/>
        <v>0</v>
      </c>
      <c r="I154" s="2">
        <f t="shared" si="288"/>
        <v>0</v>
      </c>
      <c r="J154" s="2">
        <f t="shared" si="288"/>
        <v>0</v>
      </c>
      <c r="K154" s="2">
        <f t="shared" si="288"/>
        <v>0</v>
      </c>
      <c r="L154" s="2">
        <f t="shared" si="288"/>
        <v>0</v>
      </c>
      <c r="M154" s="2">
        <f t="shared" si="288"/>
        <v>0</v>
      </c>
      <c r="N154" s="2">
        <f t="shared" si="288"/>
        <v>0</v>
      </c>
      <c r="O154" s="2">
        <f t="shared" si="288"/>
        <v>0</v>
      </c>
      <c r="P154" s="2">
        <f t="shared" si="288"/>
        <v>0</v>
      </c>
      <c r="Q154" s="2">
        <f t="shared" si="288"/>
        <v>0</v>
      </c>
      <c r="R154" s="2">
        <f t="shared" si="288"/>
        <v>0</v>
      </c>
      <c r="S154" s="2">
        <f t="shared" si="288"/>
        <v>0</v>
      </c>
      <c r="T154" s="2">
        <f t="shared" si="288"/>
        <v>0</v>
      </c>
      <c r="U154" s="2">
        <f t="shared" si="288"/>
        <v>0</v>
      </c>
      <c r="V154" s="2">
        <f t="shared" si="288"/>
        <v>0</v>
      </c>
      <c r="W154" s="2">
        <f t="shared" si="288"/>
        <v>0</v>
      </c>
      <c r="X154" s="2">
        <f t="shared" si="288"/>
        <v>0</v>
      </c>
      <c r="Y154" s="2">
        <f t="shared" si="288"/>
        <v>0</v>
      </c>
      <c r="Z154" s="2">
        <f t="shared" si="288"/>
        <v>0</v>
      </c>
      <c r="AA154" s="2">
        <f t="shared" si="288"/>
        <v>0</v>
      </c>
      <c r="AB154" s="2">
        <f t="shared" si="288"/>
        <v>0</v>
      </c>
      <c r="AC154" s="2">
        <f t="shared" si="288"/>
        <v>0</v>
      </c>
      <c r="AD154" s="2">
        <f t="shared" si="288"/>
        <v>0</v>
      </c>
      <c r="AE154" s="2">
        <f t="shared" si="288"/>
        <v>0</v>
      </c>
      <c r="AF154" s="2">
        <f t="shared" si="288"/>
        <v>0</v>
      </c>
      <c r="AG154" s="2">
        <f t="shared" si="288"/>
        <v>0</v>
      </c>
      <c r="AH154" s="2">
        <f t="shared" si="288"/>
        <v>0</v>
      </c>
      <c r="AI154" s="2">
        <f t="shared" si="288"/>
        <v>0</v>
      </c>
      <c r="AJ154" s="2">
        <f t="shared" si="288"/>
        <v>0</v>
      </c>
      <c r="AK154" s="2">
        <f t="shared" si="288"/>
        <v>0</v>
      </c>
      <c r="AL154" s="2">
        <f t="shared" si="288"/>
        <v>0</v>
      </c>
      <c r="AM154" s="2">
        <f t="shared" si="288"/>
        <v>0</v>
      </c>
      <c r="AN154" s="2">
        <f t="shared" si="288"/>
        <v>172955.24312</v>
      </c>
      <c r="AO154" s="2">
        <f t="shared" si="288"/>
        <v>0</v>
      </c>
      <c r="AP154" s="2">
        <f t="shared" si="288"/>
        <v>0</v>
      </c>
      <c r="AQ154" s="2">
        <f t="shared" si="288"/>
        <v>0</v>
      </c>
      <c r="AR154" s="2">
        <f t="shared" si="288"/>
        <v>0</v>
      </c>
      <c r="AS154" s="2">
        <f t="shared" si="288"/>
        <v>0</v>
      </c>
      <c r="AT154" s="2">
        <f t="shared" si="288"/>
        <v>0</v>
      </c>
      <c r="AU154" s="2">
        <f t="shared" si="288"/>
        <v>0</v>
      </c>
      <c r="AV154" s="2">
        <f t="shared" si="288"/>
        <v>0</v>
      </c>
      <c r="AW154" s="2">
        <f t="shared" si="288"/>
        <v>0</v>
      </c>
      <c r="AX154" s="2">
        <f t="shared" si="288"/>
        <v>0</v>
      </c>
      <c r="AY154" s="2">
        <f t="shared" si="288"/>
        <v>0</v>
      </c>
      <c r="AZ154" s="2">
        <f t="shared" si="288"/>
        <v>0</v>
      </c>
      <c r="BA154" s="2">
        <f t="shared" si="288"/>
        <v>0</v>
      </c>
      <c r="BB154" s="2">
        <f t="shared" si="288"/>
        <v>0</v>
      </c>
      <c r="BC154" s="2">
        <f t="shared" si="288"/>
        <v>0</v>
      </c>
      <c r="BD154" s="2">
        <f t="shared" si="288"/>
        <v>0</v>
      </c>
      <c r="BE154" s="2">
        <f t="shared" si="288"/>
        <v>0</v>
      </c>
      <c r="BF154" s="2">
        <f t="shared" si="288"/>
        <v>0</v>
      </c>
      <c r="BG154" s="2">
        <f t="shared" si="288"/>
        <v>0</v>
      </c>
      <c r="BH154" s="2">
        <f t="shared" si="288"/>
        <v>0</v>
      </c>
      <c r="BI154" s="2">
        <f t="shared" si="288"/>
        <v>0</v>
      </c>
      <c r="BJ154" s="2">
        <f t="shared" si="288"/>
        <v>0</v>
      </c>
      <c r="BK154" s="2">
        <f t="shared" si="288"/>
        <v>0</v>
      </c>
      <c r="BL154" s="2">
        <f t="shared" si="288"/>
        <v>0</v>
      </c>
      <c r="BM154" s="2">
        <f t="shared" si="288"/>
        <v>0</v>
      </c>
      <c r="BN154" s="2">
        <f t="shared" si="288"/>
        <v>0</v>
      </c>
      <c r="BO154" s="2">
        <f t="shared" si="288"/>
        <v>0</v>
      </c>
      <c r="BP154" s="2">
        <f t="shared" ref="BP154:EA154" si="289">ROUND(BP144*BP35,2)/1000</f>
        <v>0</v>
      </c>
      <c r="BQ154" s="2">
        <f t="shared" si="289"/>
        <v>0</v>
      </c>
      <c r="BR154" s="2">
        <f t="shared" si="289"/>
        <v>0</v>
      </c>
      <c r="BS154" s="2">
        <f t="shared" si="289"/>
        <v>0</v>
      </c>
      <c r="BT154" s="2">
        <f t="shared" si="289"/>
        <v>0</v>
      </c>
      <c r="BU154" s="2">
        <f t="shared" si="289"/>
        <v>0</v>
      </c>
      <c r="BV154" s="2">
        <f t="shared" si="289"/>
        <v>683169.23646000004</v>
      </c>
      <c r="BW154" s="2">
        <f t="shared" si="289"/>
        <v>0</v>
      </c>
      <c r="BX154" s="2">
        <f t="shared" si="289"/>
        <v>0</v>
      </c>
      <c r="BY154" s="2">
        <f t="shared" si="289"/>
        <v>0</v>
      </c>
      <c r="BZ154" s="2">
        <f t="shared" si="289"/>
        <v>0</v>
      </c>
      <c r="CA154" s="2">
        <f t="shared" si="289"/>
        <v>0</v>
      </c>
      <c r="CB154" s="2">
        <f t="shared" si="289"/>
        <v>0</v>
      </c>
      <c r="CC154" s="2">
        <f t="shared" si="289"/>
        <v>0</v>
      </c>
      <c r="CD154" s="2">
        <f t="shared" si="289"/>
        <v>0</v>
      </c>
      <c r="CE154" s="2">
        <f t="shared" si="289"/>
        <v>0</v>
      </c>
      <c r="CF154" s="2">
        <f t="shared" si="289"/>
        <v>0</v>
      </c>
      <c r="CG154" s="2">
        <f t="shared" si="289"/>
        <v>0</v>
      </c>
      <c r="CH154" s="2">
        <f t="shared" si="289"/>
        <v>0</v>
      </c>
      <c r="CI154" s="2">
        <f t="shared" si="289"/>
        <v>0</v>
      </c>
      <c r="CJ154" s="2">
        <f t="shared" si="289"/>
        <v>620756.84400000004</v>
      </c>
      <c r="CK154" s="2">
        <f t="shared" si="289"/>
        <v>0</v>
      </c>
      <c r="CL154" s="2">
        <f t="shared" si="289"/>
        <v>0</v>
      </c>
      <c r="CM154" s="2">
        <f t="shared" si="289"/>
        <v>0</v>
      </c>
      <c r="CN154" s="2">
        <f t="shared" si="289"/>
        <v>0</v>
      </c>
      <c r="CO154" s="2">
        <f t="shared" si="289"/>
        <v>0</v>
      </c>
      <c r="CP154" s="2">
        <f t="shared" si="289"/>
        <v>467161.39758999995</v>
      </c>
      <c r="CQ154" s="2">
        <f t="shared" si="289"/>
        <v>0</v>
      </c>
      <c r="CR154" s="2">
        <f t="shared" si="289"/>
        <v>0</v>
      </c>
      <c r="CS154" s="2">
        <f t="shared" si="289"/>
        <v>0</v>
      </c>
      <c r="CT154" s="2">
        <f t="shared" si="289"/>
        <v>0</v>
      </c>
      <c r="CU154" s="2">
        <f t="shared" si="289"/>
        <v>0</v>
      </c>
      <c r="CV154" s="2">
        <f t="shared" si="289"/>
        <v>0</v>
      </c>
      <c r="CW154" s="2">
        <f t="shared" si="289"/>
        <v>0</v>
      </c>
      <c r="CX154" s="2">
        <f t="shared" si="289"/>
        <v>0</v>
      </c>
      <c r="CY154" s="2">
        <f t="shared" si="289"/>
        <v>0</v>
      </c>
      <c r="CZ154" s="2">
        <f t="shared" si="289"/>
        <v>0</v>
      </c>
      <c r="DA154" s="2">
        <f t="shared" si="289"/>
        <v>0</v>
      </c>
      <c r="DB154" s="2">
        <f t="shared" si="289"/>
        <v>0</v>
      </c>
      <c r="DC154" s="2">
        <f t="shared" si="289"/>
        <v>0</v>
      </c>
      <c r="DD154" s="2">
        <f t="shared" si="289"/>
        <v>0</v>
      </c>
      <c r="DE154" s="2">
        <f t="shared" si="289"/>
        <v>0</v>
      </c>
      <c r="DF154" s="2">
        <f t="shared" si="289"/>
        <v>0</v>
      </c>
      <c r="DG154" s="2">
        <f t="shared" si="289"/>
        <v>0</v>
      </c>
      <c r="DH154" s="2">
        <f t="shared" si="289"/>
        <v>0</v>
      </c>
      <c r="DI154" s="2">
        <f t="shared" si="289"/>
        <v>0</v>
      </c>
      <c r="DJ154" s="2">
        <f t="shared" si="289"/>
        <v>0</v>
      </c>
      <c r="DK154" s="2">
        <f t="shared" si="289"/>
        <v>0</v>
      </c>
      <c r="DL154" s="2">
        <f t="shared" si="289"/>
        <v>0</v>
      </c>
      <c r="DM154" s="2">
        <f t="shared" si="289"/>
        <v>0</v>
      </c>
      <c r="DN154" s="2">
        <f t="shared" si="289"/>
        <v>0</v>
      </c>
      <c r="DO154" s="2">
        <f t="shared" si="289"/>
        <v>0</v>
      </c>
      <c r="DP154" s="2">
        <f t="shared" si="289"/>
        <v>0</v>
      </c>
      <c r="DQ154" s="2">
        <f t="shared" si="289"/>
        <v>358198.65218999999</v>
      </c>
      <c r="DR154" s="2">
        <f t="shared" si="289"/>
        <v>0</v>
      </c>
      <c r="DS154" s="2">
        <f t="shared" si="289"/>
        <v>0</v>
      </c>
      <c r="DT154" s="2">
        <f t="shared" si="289"/>
        <v>0</v>
      </c>
      <c r="DU154" s="2">
        <f t="shared" si="289"/>
        <v>0</v>
      </c>
      <c r="DV154" s="2">
        <f t="shared" si="289"/>
        <v>0</v>
      </c>
      <c r="DW154" s="2">
        <f t="shared" si="289"/>
        <v>0</v>
      </c>
      <c r="DX154" s="2">
        <f t="shared" si="289"/>
        <v>0</v>
      </c>
      <c r="DY154" s="2">
        <f t="shared" si="289"/>
        <v>0</v>
      </c>
      <c r="DZ154" s="2">
        <f t="shared" si="289"/>
        <v>0</v>
      </c>
      <c r="EA154" s="2">
        <f t="shared" si="289"/>
        <v>532210.09447999997</v>
      </c>
      <c r="EB154" s="2">
        <f t="shared" ref="EB154:FX154" si="290">ROUND(EB144*EB35,2)/1000</f>
        <v>0</v>
      </c>
      <c r="EC154" s="2">
        <f t="shared" si="290"/>
        <v>0</v>
      </c>
      <c r="ED154" s="2">
        <f t="shared" si="290"/>
        <v>924987.11025000003</v>
      </c>
      <c r="EE154" s="2">
        <f t="shared" si="290"/>
        <v>0</v>
      </c>
      <c r="EF154" s="2">
        <f t="shared" si="290"/>
        <v>0</v>
      </c>
      <c r="EG154" s="2">
        <f t="shared" si="290"/>
        <v>0</v>
      </c>
      <c r="EH154" s="2">
        <f t="shared" si="290"/>
        <v>0</v>
      </c>
      <c r="EI154" s="2">
        <f t="shared" si="290"/>
        <v>0</v>
      </c>
      <c r="EJ154" s="2">
        <f t="shared" si="290"/>
        <v>0</v>
      </c>
      <c r="EK154" s="2">
        <f t="shared" si="290"/>
        <v>0</v>
      </c>
      <c r="EL154" s="2">
        <f t="shared" si="290"/>
        <v>0</v>
      </c>
      <c r="EM154" s="2">
        <f t="shared" si="290"/>
        <v>0</v>
      </c>
      <c r="EN154" s="2">
        <f t="shared" si="290"/>
        <v>0</v>
      </c>
      <c r="EO154" s="2">
        <f t="shared" si="290"/>
        <v>0</v>
      </c>
      <c r="EP154" s="2">
        <f t="shared" si="290"/>
        <v>0</v>
      </c>
      <c r="EQ154" s="2">
        <f t="shared" si="290"/>
        <v>0</v>
      </c>
      <c r="ER154" s="2">
        <f t="shared" si="290"/>
        <v>0</v>
      </c>
      <c r="ES154" s="2">
        <f t="shared" si="290"/>
        <v>0</v>
      </c>
      <c r="ET154" s="2">
        <f t="shared" si="290"/>
        <v>0</v>
      </c>
      <c r="EU154" s="2">
        <f t="shared" si="290"/>
        <v>0</v>
      </c>
      <c r="EV154" s="2">
        <f t="shared" si="290"/>
        <v>0</v>
      </c>
      <c r="EW154" s="2">
        <f t="shared" si="290"/>
        <v>0</v>
      </c>
      <c r="EX154" s="2">
        <f t="shared" si="290"/>
        <v>0</v>
      </c>
      <c r="EY154" s="2">
        <f t="shared" si="290"/>
        <v>0</v>
      </c>
      <c r="EZ154" s="2">
        <f t="shared" si="290"/>
        <v>0</v>
      </c>
      <c r="FA154" s="2">
        <f t="shared" si="290"/>
        <v>141712.03474</v>
      </c>
      <c r="FB154" s="2">
        <f t="shared" si="290"/>
        <v>261349.89912000002</v>
      </c>
      <c r="FC154" s="2">
        <f t="shared" si="290"/>
        <v>0</v>
      </c>
      <c r="FD154" s="2">
        <f t="shared" si="290"/>
        <v>0</v>
      </c>
      <c r="FE154" s="2">
        <f t="shared" si="290"/>
        <v>0</v>
      </c>
      <c r="FF154" s="2">
        <f t="shared" si="290"/>
        <v>0</v>
      </c>
      <c r="FG154" s="2">
        <f t="shared" si="290"/>
        <v>0</v>
      </c>
      <c r="FH154" s="2">
        <f t="shared" si="290"/>
        <v>0</v>
      </c>
      <c r="FI154" s="2">
        <f t="shared" si="290"/>
        <v>0</v>
      </c>
      <c r="FJ154" s="2">
        <f t="shared" si="290"/>
        <v>100895.43268000001</v>
      </c>
      <c r="FK154" s="2">
        <f t="shared" si="290"/>
        <v>0</v>
      </c>
      <c r="FL154" s="2">
        <f t="shared" si="290"/>
        <v>0</v>
      </c>
      <c r="FM154" s="2">
        <f t="shared" si="290"/>
        <v>0</v>
      </c>
      <c r="FN154" s="2">
        <f t="shared" si="290"/>
        <v>0</v>
      </c>
      <c r="FO154" s="2">
        <f t="shared" si="290"/>
        <v>607108.05513999995</v>
      </c>
      <c r="FP154" s="2">
        <f t="shared" si="290"/>
        <v>0</v>
      </c>
      <c r="FQ154" s="2">
        <f t="shared" si="290"/>
        <v>292734.62289999996</v>
      </c>
      <c r="FR154" s="2">
        <f t="shared" si="290"/>
        <v>88352.17813</v>
      </c>
      <c r="FS154" s="2">
        <f t="shared" si="290"/>
        <v>0</v>
      </c>
      <c r="FT154" s="2">
        <f t="shared" si="290"/>
        <v>68776.195349999995</v>
      </c>
      <c r="FU154" s="2">
        <f t="shared" si="290"/>
        <v>0</v>
      </c>
      <c r="FV154" s="2">
        <f t="shared" si="290"/>
        <v>0</v>
      </c>
      <c r="FW154" s="2">
        <f t="shared" si="290"/>
        <v>0</v>
      </c>
      <c r="FX154" s="2">
        <f t="shared" si="290"/>
        <v>0</v>
      </c>
      <c r="FY154" s="2"/>
      <c r="FZ154" s="80">
        <f>SUM(C154:FX154)</f>
        <v>5320366.9961499991</v>
      </c>
      <c r="GA154" s="68">
        <v>5320366.9961423427</v>
      </c>
      <c r="GB154" s="2">
        <f>FZ154-GA154</f>
        <v>7.6564028859138489E-6</v>
      </c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</row>
    <row r="155" spans="1:195" x14ac:dyDescent="0.35">
      <c r="A155" s="2"/>
      <c r="B155" s="2" t="s">
        <v>711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52"/>
      <c r="FZ155" s="2"/>
      <c r="GA155" s="133" t="s">
        <v>1046</v>
      </c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</row>
    <row r="156" spans="1:195" x14ac:dyDescent="0.35">
      <c r="A156" s="3" t="s">
        <v>602</v>
      </c>
      <c r="B156" s="2" t="s">
        <v>603</v>
      </c>
      <c r="C156" s="2">
        <f t="shared" ref="C156:AH156" si="291">ROUND(C149/C71,2)</f>
        <v>12406.69</v>
      </c>
      <c r="D156" s="2">
        <f t="shared" si="291"/>
        <v>11780.1</v>
      </c>
      <c r="E156" s="2">
        <f t="shared" si="291"/>
        <v>12875.91</v>
      </c>
      <c r="F156" s="2">
        <f t="shared" si="291"/>
        <v>11577.08</v>
      </c>
      <c r="G156" s="2">
        <f t="shared" si="291"/>
        <v>12341.31</v>
      </c>
      <c r="H156" s="2">
        <f t="shared" si="291"/>
        <v>12506.86</v>
      </c>
      <c r="I156" s="2">
        <f t="shared" si="291"/>
        <v>12627.64</v>
      </c>
      <c r="J156" s="2">
        <f t="shared" si="291"/>
        <v>11912.12</v>
      </c>
      <c r="K156" s="2">
        <f t="shared" si="291"/>
        <v>16348.01</v>
      </c>
      <c r="L156" s="2">
        <f t="shared" si="291"/>
        <v>12572.05</v>
      </c>
      <c r="M156" s="2">
        <f t="shared" si="291"/>
        <v>14302.88</v>
      </c>
      <c r="N156" s="2">
        <f t="shared" si="291"/>
        <v>11857.05</v>
      </c>
      <c r="O156" s="2">
        <f t="shared" si="291"/>
        <v>11322.07</v>
      </c>
      <c r="P156" s="2">
        <f t="shared" si="291"/>
        <v>15914.25</v>
      </c>
      <c r="Q156" s="2">
        <f t="shared" si="291"/>
        <v>12810.27</v>
      </c>
      <c r="R156" s="2">
        <f t="shared" si="291"/>
        <v>11429.32</v>
      </c>
      <c r="S156" s="2">
        <f t="shared" si="291"/>
        <v>12378.68</v>
      </c>
      <c r="T156" s="2">
        <f t="shared" si="291"/>
        <v>20293.080000000002</v>
      </c>
      <c r="U156" s="2">
        <f t="shared" si="291"/>
        <v>20993.4</v>
      </c>
      <c r="V156" s="2">
        <f t="shared" si="291"/>
        <v>16619.68</v>
      </c>
      <c r="W156" s="2">
        <f t="shared" si="291"/>
        <v>17845.89</v>
      </c>
      <c r="X156" s="2">
        <f t="shared" si="291"/>
        <v>19951.96</v>
      </c>
      <c r="Y156" s="2">
        <f t="shared" si="291"/>
        <v>12089.77</v>
      </c>
      <c r="Z156" s="2">
        <f t="shared" si="291"/>
        <v>16965.72</v>
      </c>
      <c r="AA156" s="2">
        <f t="shared" si="291"/>
        <v>11447.47</v>
      </c>
      <c r="AB156" s="2">
        <f t="shared" si="291"/>
        <v>11571.96</v>
      </c>
      <c r="AC156" s="2">
        <f t="shared" si="291"/>
        <v>12368.79</v>
      </c>
      <c r="AD156" s="2">
        <f t="shared" si="291"/>
        <v>11724.03</v>
      </c>
      <c r="AE156" s="2">
        <f t="shared" si="291"/>
        <v>22161.81</v>
      </c>
      <c r="AF156" s="2">
        <f t="shared" si="291"/>
        <v>19730.580000000002</v>
      </c>
      <c r="AG156" s="2">
        <f t="shared" si="291"/>
        <v>13477.16</v>
      </c>
      <c r="AH156" s="2">
        <f t="shared" si="291"/>
        <v>12327.08</v>
      </c>
      <c r="AI156" s="2">
        <f t="shared" ref="AI156:BN156" si="292">ROUND(AI149/AI71,2)</f>
        <v>13785.48</v>
      </c>
      <c r="AJ156" s="2">
        <f t="shared" si="292"/>
        <v>20596.23</v>
      </c>
      <c r="AK156" s="2">
        <f t="shared" si="292"/>
        <v>21187.52</v>
      </c>
      <c r="AL156" s="2">
        <f t="shared" si="292"/>
        <v>16355.55</v>
      </c>
      <c r="AM156" s="2">
        <f t="shared" si="292"/>
        <v>15268.34</v>
      </c>
      <c r="AN156" s="2">
        <f t="shared" si="292"/>
        <v>16180.1</v>
      </c>
      <c r="AO156" s="2">
        <f t="shared" si="292"/>
        <v>11691.25</v>
      </c>
      <c r="AP156" s="2">
        <f t="shared" si="292"/>
        <v>12223.91</v>
      </c>
      <c r="AQ156" s="2">
        <f t="shared" si="292"/>
        <v>18359.759999999998</v>
      </c>
      <c r="AR156" s="2">
        <f t="shared" si="292"/>
        <v>11297.22</v>
      </c>
      <c r="AS156" s="2">
        <f t="shared" si="292"/>
        <v>12521.15</v>
      </c>
      <c r="AT156" s="2">
        <f t="shared" si="292"/>
        <v>11697.64</v>
      </c>
      <c r="AU156" s="2">
        <f t="shared" si="292"/>
        <v>16200.23</v>
      </c>
      <c r="AV156" s="2">
        <f t="shared" si="292"/>
        <v>16578.95</v>
      </c>
      <c r="AW156" s="2">
        <f t="shared" si="292"/>
        <v>17450.73</v>
      </c>
      <c r="AX156" s="2">
        <f t="shared" si="292"/>
        <v>25532.15</v>
      </c>
      <c r="AY156" s="2">
        <f t="shared" si="292"/>
        <v>14416.4</v>
      </c>
      <c r="AZ156" s="2">
        <f t="shared" si="292"/>
        <v>11992.32</v>
      </c>
      <c r="BA156" s="2">
        <f t="shared" si="292"/>
        <v>11274.59</v>
      </c>
      <c r="BB156" s="2">
        <f t="shared" si="292"/>
        <v>11503.14</v>
      </c>
      <c r="BC156" s="2">
        <f t="shared" si="292"/>
        <v>11666.07</v>
      </c>
      <c r="BD156" s="2">
        <f t="shared" si="292"/>
        <v>11152.19</v>
      </c>
      <c r="BE156" s="2">
        <f t="shared" si="292"/>
        <v>12189.46</v>
      </c>
      <c r="BF156" s="2">
        <f t="shared" si="292"/>
        <v>11073.36</v>
      </c>
      <c r="BG156" s="2">
        <f t="shared" si="292"/>
        <v>13198.92</v>
      </c>
      <c r="BH156" s="2">
        <f t="shared" si="292"/>
        <v>13224.09</v>
      </c>
      <c r="BI156" s="2">
        <f t="shared" si="292"/>
        <v>18106.240000000002</v>
      </c>
      <c r="BJ156" s="2">
        <f t="shared" si="292"/>
        <v>11132.21</v>
      </c>
      <c r="BK156" s="2">
        <f t="shared" si="292"/>
        <v>11247.59</v>
      </c>
      <c r="BL156" s="2">
        <f t="shared" si="292"/>
        <v>26910.15</v>
      </c>
      <c r="BM156" s="2">
        <f t="shared" si="292"/>
        <v>14480.29</v>
      </c>
      <c r="BN156" s="2">
        <f t="shared" si="292"/>
        <v>11558.57</v>
      </c>
      <c r="BO156" s="2">
        <f t="shared" ref="BO156:CT156" si="293">ROUND(BO149/BO71,2)</f>
        <v>12134.24</v>
      </c>
      <c r="BP156" s="2">
        <f t="shared" si="293"/>
        <v>21634.01</v>
      </c>
      <c r="BQ156" s="2">
        <f t="shared" si="293"/>
        <v>12546.07</v>
      </c>
      <c r="BR156" s="2">
        <f t="shared" si="293"/>
        <v>11534.04</v>
      </c>
      <c r="BS156" s="2">
        <f t="shared" si="293"/>
        <v>13048</v>
      </c>
      <c r="BT156" s="2">
        <f t="shared" si="293"/>
        <v>15583.09</v>
      </c>
      <c r="BU156" s="2">
        <f t="shared" si="293"/>
        <v>14727.21</v>
      </c>
      <c r="BV156" s="2">
        <f t="shared" si="293"/>
        <v>12384.15</v>
      </c>
      <c r="BW156" s="2">
        <f t="shared" si="293"/>
        <v>12157.92</v>
      </c>
      <c r="BX156" s="2">
        <f t="shared" si="293"/>
        <v>25160.28</v>
      </c>
      <c r="BY156" s="2">
        <f t="shared" si="293"/>
        <v>14130.74</v>
      </c>
      <c r="BZ156" s="2">
        <f t="shared" si="293"/>
        <v>18537.689999999999</v>
      </c>
      <c r="CA156" s="2">
        <f t="shared" si="293"/>
        <v>21206.16</v>
      </c>
      <c r="CB156" s="2">
        <f t="shared" si="293"/>
        <v>11469.67</v>
      </c>
      <c r="CC156" s="2">
        <f t="shared" si="293"/>
        <v>18872.29</v>
      </c>
      <c r="CD156" s="2">
        <f t="shared" si="293"/>
        <v>16843.43</v>
      </c>
      <c r="CE156" s="2">
        <f t="shared" si="293"/>
        <v>20288.07</v>
      </c>
      <c r="CF156" s="2">
        <f t="shared" si="293"/>
        <v>21288.22</v>
      </c>
      <c r="CG156" s="2">
        <f t="shared" si="293"/>
        <v>18851.39</v>
      </c>
      <c r="CH156" s="2">
        <f t="shared" si="293"/>
        <v>23071.24</v>
      </c>
      <c r="CI156" s="2">
        <f t="shared" si="293"/>
        <v>12508.42</v>
      </c>
      <c r="CJ156" s="2">
        <f t="shared" si="293"/>
        <v>13219.29</v>
      </c>
      <c r="CK156" s="2">
        <f t="shared" si="293"/>
        <v>11676.78</v>
      </c>
      <c r="CL156" s="2">
        <f t="shared" si="293"/>
        <v>12533.48</v>
      </c>
      <c r="CM156" s="2">
        <f t="shared" si="293"/>
        <v>13434.82</v>
      </c>
      <c r="CN156" s="2">
        <f t="shared" si="293"/>
        <v>11101.5</v>
      </c>
      <c r="CO156" s="2">
        <f t="shared" si="293"/>
        <v>11226.26</v>
      </c>
      <c r="CP156" s="2">
        <f t="shared" si="293"/>
        <v>12994.99</v>
      </c>
      <c r="CQ156" s="2">
        <f t="shared" si="293"/>
        <v>13455.95</v>
      </c>
      <c r="CR156" s="2">
        <f t="shared" si="293"/>
        <v>17739.36</v>
      </c>
      <c r="CS156" s="2">
        <f t="shared" si="293"/>
        <v>15818.35</v>
      </c>
      <c r="CT156" s="2">
        <f t="shared" si="293"/>
        <v>22456.21</v>
      </c>
      <c r="CU156" s="2">
        <f t="shared" ref="CU156:DZ156" si="294">ROUND(CU149/CU71,2)</f>
        <v>11560.44</v>
      </c>
      <c r="CV156" s="2">
        <f t="shared" si="294"/>
        <v>18954.73</v>
      </c>
      <c r="CW156" s="2">
        <f t="shared" si="294"/>
        <v>18644.79</v>
      </c>
      <c r="CX156" s="2">
        <f t="shared" si="294"/>
        <v>13413.54</v>
      </c>
      <c r="CY156" s="2">
        <f t="shared" si="294"/>
        <v>20459.349999999999</v>
      </c>
      <c r="CZ156" s="2">
        <f t="shared" si="294"/>
        <v>11900.72</v>
      </c>
      <c r="DA156" s="2">
        <f t="shared" si="294"/>
        <v>18427.509999999998</v>
      </c>
      <c r="DB156" s="2">
        <f t="shared" si="294"/>
        <v>15279.42</v>
      </c>
      <c r="DC156" s="2">
        <f t="shared" si="294"/>
        <v>18914.7</v>
      </c>
      <c r="DD156" s="2">
        <f t="shared" si="294"/>
        <v>21082.81</v>
      </c>
      <c r="DE156" s="2">
        <f t="shared" si="294"/>
        <v>15534.81</v>
      </c>
      <c r="DF156" s="2">
        <f t="shared" si="294"/>
        <v>11230.35</v>
      </c>
      <c r="DG156" s="2">
        <f t="shared" si="294"/>
        <v>22653.599999999999</v>
      </c>
      <c r="DH156" s="2">
        <f t="shared" si="294"/>
        <v>11894.74</v>
      </c>
      <c r="DI156" s="2">
        <f t="shared" si="294"/>
        <v>11652.26</v>
      </c>
      <c r="DJ156" s="2">
        <f t="shared" si="294"/>
        <v>12981.79</v>
      </c>
      <c r="DK156" s="2">
        <f t="shared" si="294"/>
        <v>13406.36</v>
      </c>
      <c r="DL156" s="2">
        <f t="shared" si="294"/>
        <v>11934.16</v>
      </c>
      <c r="DM156" s="2">
        <f t="shared" si="294"/>
        <v>19025.54</v>
      </c>
      <c r="DN156" s="2">
        <f t="shared" si="294"/>
        <v>12521.51</v>
      </c>
      <c r="DO156" s="2">
        <f t="shared" si="294"/>
        <v>12033.49</v>
      </c>
      <c r="DP156" s="2">
        <f t="shared" si="294"/>
        <v>19707.419999999998</v>
      </c>
      <c r="DQ156" s="2">
        <f t="shared" si="294"/>
        <v>12679.21</v>
      </c>
      <c r="DR156" s="2">
        <f t="shared" si="294"/>
        <v>12432.42</v>
      </c>
      <c r="DS156" s="2">
        <f t="shared" si="294"/>
        <v>13724.66</v>
      </c>
      <c r="DT156" s="2">
        <f t="shared" si="294"/>
        <v>20734.849999999999</v>
      </c>
      <c r="DU156" s="2">
        <f t="shared" si="294"/>
        <v>14862.83</v>
      </c>
      <c r="DV156" s="2">
        <f t="shared" si="294"/>
        <v>18166.740000000002</v>
      </c>
      <c r="DW156" s="2">
        <f t="shared" si="294"/>
        <v>15529.21</v>
      </c>
      <c r="DX156" s="2">
        <f t="shared" si="294"/>
        <v>23083.52</v>
      </c>
      <c r="DY156" s="2">
        <f t="shared" si="294"/>
        <v>17127</v>
      </c>
      <c r="DZ156" s="2">
        <f t="shared" si="294"/>
        <v>13531.75</v>
      </c>
      <c r="EA156" s="2">
        <f t="shared" ref="EA156:FF156" si="295">ROUND(EA149/EA71,2)</f>
        <v>13805.81</v>
      </c>
      <c r="EB156" s="2">
        <f t="shared" si="295"/>
        <v>13507.79</v>
      </c>
      <c r="EC156" s="2">
        <f t="shared" si="295"/>
        <v>15274.96</v>
      </c>
      <c r="ED156" s="2">
        <f t="shared" si="295"/>
        <v>15240.71</v>
      </c>
      <c r="EE156" s="2">
        <f t="shared" si="295"/>
        <v>19213.14</v>
      </c>
      <c r="EF156" s="2">
        <f t="shared" si="295"/>
        <v>12325.77</v>
      </c>
      <c r="EG156" s="2">
        <f t="shared" si="295"/>
        <v>16786.46</v>
      </c>
      <c r="EH156" s="2">
        <f t="shared" si="295"/>
        <v>16668.93</v>
      </c>
      <c r="EI156" s="2">
        <f t="shared" si="295"/>
        <v>12086.23</v>
      </c>
      <c r="EJ156" s="2">
        <f t="shared" si="295"/>
        <v>11214.31</v>
      </c>
      <c r="EK156" s="2">
        <f t="shared" si="295"/>
        <v>12548.32</v>
      </c>
      <c r="EL156" s="2">
        <f t="shared" si="295"/>
        <v>12881.01</v>
      </c>
      <c r="EM156" s="2">
        <f t="shared" si="295"/>
        <v>15029.04</v>
      </c>
      <c r="EN156" s="2">
        <f t="shared" si="295"/>
        <v>12408.21</v>
      </c>
      <c r="EO156" s="2">
        <f t="shared" si="295"/>
        <v>15644.58</v>
      </c>
      <c r="EP156" s="2">
        <f t="shared" si="295"/>
        <v>14600.72</v>
      </c>
      <c r="EQ156" s="2">
        <f t="shared" si="295"/>
        <v>11923.02</v>
      </c>
      <c r="ER156" s="2">
        <f t="shared" si="295"/>
        <v>16286.56</v>
      </c>
      <c r="ES156" s="2">
        <f t="shared" si="295"/>
        <v>19586.28</v>
      </c>
      <c r="ET156" s="2">
        <f t="shared" si="295"/>
        <v>21617.91</v>
      </c>
      <c r="EU156" s="2">
        <f t="shared" si="295"/>
        <v>13883.67</v>
      </c>
      <c r="EV156" s="2">
        <f t="shared" si="295"/>
        <v>24128.13</v>
      </c>
      <c r="EW156" s="2">
        <f t="shared" si="295"/>
        <v>16107.18</v>
      </c>
      <c r="EX156" s="2">
        <f t="shared" si="295"/>
        <v>21530.23</v>
      </c>
      <c r="EY156" s="2">
        <f t="shared" si="295"/>
        <v>11572.34</v>
      </c>
      <c r="EZ156" s="2">
        <f t="shared" si="295"/>
        <v>21466.6</v>
      </c>
      <c r="FA156" s="2">
        <f t="shared" si="295"/>
        <v>12665.41</v>
      </c>
      <c r="FB156" s="2">
        <f t="shared" si="295"/>
        <v>16708.71</v>
      </c>
      <c r="FC156" s="2">
        <f t="shared" si="295"/>
        <v>11888.56</v>
      </c>
      <c r="FD156" s="2">
        <f t="shared" si="295"/>
        <v>14242.78</v>
      </c>
      <c r="FE156" s="2">
        <f t="shared" si="295"/>
        <v>23968.799999999999</v>
      </c>
      <c r="FF156" s="2">
        <f t="shared" si="295"/>
        <v>19166</v>
      </c>
      <c r="FG156" s="2">
        <f t="shared" ref="FG156:FX156" si="296">ROUND(FG149/FG71,2)</f>
        <v>22116.45</v>
      </c>
      <c r="FH156" s="2">
        <f t="shared" si="296"/>
        <v>23576.05</v>
      </c>
      <c r="FI156" s="2">
        <f t="shared" si="296"/>
        <v>12300.49</v>
      </c>
      <c r="FJ156" s="2">
        <f t="shared" si="296"/>
        <v>11306.73</v>
      </c>
      <c r="FK156" s="2">
        <f t="shared" si="296"/>
        <v>11950.17</v>
      </c>
      <c r="FL156" s="2">
        <f t="shared" si="296"/>
        <v>11080.97</v>
      </c>
      <c r="FM156" s="2">
        <f t="shared" si="296"/>
        <v>11230.36</v>
      </c>
      <c r="FN156" s="2">
        <f t="shared" si="296"/>
        <v>11893.65</v>
      </c>
      <c r="FO156" s="2">
        <f t="shared" si="296"/>
        <v>12389.29</v>
      </c>
      <c r="FP156" s="2">
        <f t="shared" si="296"/>
        <v>11986.68</v>
      </c>
      <c r="FQ156" s="2">
        <f t="shared" si="296"/>
        <v>12377.63</v>
      </c>
      <c r="FR156" s="2">
        <f t="shared" si="296"/>
        <v>20356.05</v>
      </c>
      <c r="FS156" s="2">
        <f t="shared" si="296"/>
        <v>20089.939999999999</v>
      </c>
      <c r="FT156" s="2">
        <f t="shared" si="296"/>
        <v>24957.52</v>
      </c>
      <c r="FU156" s="2">
        <f t="shared" si="296"/>
        <v>13338.18</v>
      </c>
      <c r="FV156" s="2">
        <f t="shared" si="296"/>
        <v>12823.61</v>
      </c>
      <c r="FW156" s="2">
        <f t="shared" si="296"/>
        <v>21833.21</v>
      </c>
      <c r="FX156" s="2">
        <f t="shared" si="296"/>
        <v>23909.97</v>
      </c>
      <c r="FY156" s="2"/>
      <c r="FZ156" s="2">
        <f>ROUND(FZ149/FZ71,2)</f>
        <v>11874.76</v>
      </c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</row>
    <row r="157" spans="1:195" x14ac:dyDescent="0.35">
      <c r="A157" s="2"/>
      <c r="B157" s="2" t="s">
        <v>1048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635.97950631193817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>
        <v>152.67921273689717</v>
      </c>
      <c r="EB157" s="2">
        <v>0</v>
      </c>
      <c r="EC157" s="2">
        <v>0</v>
      </c>
      <c r="ED157" s="2">
        <v>2212.9611021839082</v>
      </c>
      <c r="EE157" s="2">
        <v>0</v>
      </c>
      <c r="EF157" s="2">
        <v>0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2">
        <v>0</v>
      </c>
      <c r="EQ157" s="2">
        <v>0</v>
      </c>
      <c r="ER157" s="2">
        <v>0</v>
      </c>
      <c r="ES157" s="2">
        <v>0</v>
      </c>
      <c r="ET157" s="2">
        <v>0</v>
      </c>
      <c r="EU157" s="2">
        <v>0</v>
      </c>
      <c r="EV157" s="2">
        <v>0</v>
      </c>
      <c r="EW157" s="2">
        <v>0</v>
      </c>
      <c r="EX157" s="2">
        <v>0</v>
      </c>
      <c r="EY157" s="2">
        <v>0</v>
      </c>
      <c r="EZ157" s="2">
        <v>0</v>
      </c>
      <c r="FA157" s="2">
        <v>1712.3500988632441</v>
      </c>
      <c r="FB157" s="2">
        <v>86.208799312822521</v>
      </c>
      <c r="FC157" s="2">
        <v>0</v>
      </c>
      <c r="FD157" s="2">
        <v>0</v>
      </c>
      <c r="FE157" s="2">
        <v>0</v>
      </c>
      <c r="FF157" s="2">
        <v>0</v>
      </c>
      <c r="FG157" s="2">
        <v>0</v>
      </c>
      <c r="FH157" s="2">
        <v>0</v>
      </c>
      <c r="FI157" s="2">
        <v>0</v>
      </c>
      <c r="FJ157" s="2">
        <v>0</v>
      </c>
      <c r="FK157" s="2">
        <v>0</v>
      </c>
      <c r="FL157" s="2">
        <v>0</v>
      </c>
      <c r="FM157" s="2">
        <v>0</v>
      </c>
      <c r="FN157" s="2">
        <v>0</v>
      </c>
      <c r="FO157" s="2">
        <v>9.563152676448226</v>
      </c>
      <c r="FP157" s="2">
        <v>0</v>
      </c>
      <c r="FQ157" s="2">
        <v>0</v>
      </c>
      <c r="FR157" s="2">
        <v>212.8476458163932</v>
      </c>
      <c r="FS157" s="2">
        <v>0</v>
      </c>
      <c r="FT157" s="2">
        <v>0</v>
      </c>
      <c r="FU157" s="2">
        <v>0</v>
      </c>
      <c r="FV157" s="2">
        <v>0</v>
      </c>
      <c r="FW157" s="2">
        <v>0</v>
      </c>
      <c r="FX157" s="2">
        <v>0</v>
      </c>
      <c r="FY157" s="2">
        <f>SUM(C157:FX157)</f>
        <v>5022.5895179016516</v>
      </c>
      <c r="FZ157" s="2"/>
      <c r="GA157" s="2"/>
      <c r="GB157" s="84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</row>
    <row r="158" spans="1:195" x14ac:dyDescent="0.35">
      <c r="A158" s="3"/>
      <c r="B158" s="2"/>
      <c r="C158" s="2">
        <f t="shared" ref="C158:AH158" si="297">(C150+C151+C152)-C149</f>
        <v>0</v>
      </c>
      <c r="D158" s="2">
        <f t="shared" si="297"/>
        <v>0</v>
      </c>
      <c r="E158" s="2">
        <f t="shared" si="297"/>
        <v>0</v>
      </c>
      <c r="F158" s="2">
        <f t="shared" si="297"/>
        <v>0</v>
      </c>
      <c r="G158" s="2">
        <f t="shared" si="297"/>
        <v>0</v>
      </c>
      <c r="H158" s="2">
        <f t="shared" si="297"/>
        <v>0</v>
      </c>
      <c r="I158" s="2">
        <f t="shared" si="297"/>
        <v>0</v>
      </c>
      <c r="J158" s="2">
        <f t="shared" si="297"/>
        <v>0</v>
      </c>
      <c r="K158" s="2">
        <f t="shared" si="297"/>
        <v>0</v>
      </c>
      <c r="L158" s="2">
        <f t="shared" si="297"/>
        <v>0</v>
      </c>
      <c r="M158" s="2">
        <f t="shared" si="297"/>
        <v>0</v>
      </c>
      <c r="N158" s="2">
        <f t="shared" si="297"/>
        <v>0</v>
      </c>
      <c r="O158" s="2">
        <f t="shared" si="297"/>
        <v>0</v>
      </c>
      <c r="P158" s="2">
        <f t="shared" si="297"/>
        <v>0</v>
      </c>
      <c r="Q158" s="2">
        <f t="shared" si="297"/>
        <v>0</v>
      </c>
      <c r="R158" s="2">
        <f t="shared" si="297"/>
        <v>0</v>
      </c>
      <c r="S158" s="2">
        <f t="shared" si="297"/>
        <v>0</v>
      </c>
      <c r="T158" s="2">
        <f t="shared" si="297"/>
        <v>0</v>
      </c>
      <c r="U158" s="2">
        <f t="shared" si="297"/>
        <v>0</v>
      </c>
      <c r="V158" s="2">
        <f t="shared" si="297"/>
        <v>0</v>
      </c>
      <c r="W158" s="2">
        <f t="shared" si="297"/>
        <v>0</v>
      </c>
      <c r="X158" s="2">
        <f t="shared" si="297"/>
        <v>0</v>
      </c>
      <c r="Y158" s="2">
        <f t="shared" si="297"/>
        <v>0</v>
      </c>
      <c r="Z158" s="2">
        <f t="shared" si="297"/>
        <v>0</v>
      </c>
      <c r="AA158" s="2">
        <f t="shared" si="297"/>
        <v>0</v>
      </c>
      <c r="AB158" s="2">
        <f t="shared" si="297"/>
        <v>0</v>
      </c>
      <c r="AC158" s="2">
        <f t="shared" si="297"/>
        <v>0</v>
      </c>
      <c r="AD158" s="2">
        <f t="shared" si="297"/>
        <v>0</v>
      </c>
      <c r="AE158" s="2">
        <f t="shared" si="297"/>
        <v>0</v>
      </c>
      <c r="AF158" s="2">
        <f t="shared" si="297"/>
        <v>0</v>
      </c>
      <c r="AG158" s="2">
        <f t="shared" si="297"/>
        <v>0</v>
      </c>
      <c r="AH158" s="2">
        <f t="shared" si="297"/>
        <v>0</v>
      </c>
      <c r="AI158" s="2">
        <f t="shared" ref="AI158:BN158" si="298">(AI150+AI151+AI152)-AI149</f>
        <v>0</v>
      </c>
      <c r="AJ158" s="2">
        <f t="shared" si="298"/>
        <v>0</v>
      </c>
      <c r="AK158" s="2">
        <f t="shared" si="298"/>
        <v>0</v>
      </c>
      <c r="AL158" s="2">
        <f t="shared" si="298"/>
        <v>0</v>
      </c>
      <c r="AM158" s="2">
        <f t="shared" si="298"/>
        <v>0</v>
      </c>
      <c r="AN158" s="2">
        <f t="shared" si="298"/>
        <v>0</v>
      </c>
      <c r="AO158" s="2">
        <f t="shared" si="298"/>
        <v>0</v>
      </c>
      <c r="AP158" s="2">
        <f t="shared" si="298"/>
        <v>0</v>
      </c>
      <c r="AQ158" s="2">
        <f t="shared" si="298"/>
        <v>0</v>
      </c>
      <c r="AR158" s="2">
        <f t="shared" si="298"/>
        <v>0</v>
      </c>
      <c r="AS158" s="2">
        <f t="shared" si="298"/>
        <v>0</v>
      </c>
      <c r="AT158" s="2">
        <f t="shared" si="298"/>
        <v>0</v>
      </c>
      <c r="AU158" s="2">
        <f t="shared" si="298"/>
        <v>0</v>
      </c>
      <c r="AV158" s="2">
        <f t="shared" si="298"/>
        <v>0</v>
      </c>
      <c r="AW158" s="2">
        <f t="shared" si="298"/>
        <v>0</v>
      </c>
      <c r="AX158" s="2">
        <f t="shared" si="298"/>
        <v>0</v>
      </c>
      <c r="AY158" s="2">
        <f t="shared" si="298"/>
        <v>0</v>
      </c>
      <c r="AZ158" s="2">
        <f t="shared" si="298"/>
        <v>0</v>
      </c>
      <c r="BA158" s="2">
        <f t="shared" si="298"/>
        <v>0</v>
      </c>
      <c r="BB158" s="2">
        <f t="shared" si="298"/>
        <v>0</v>
      </c>
      <c r="BC158" s="2">
        <f t="shared" si="298"/>
        <v>0</v>
      </c>
      <c r="BD158" s="2">
        <f t="shared" si="298"/>
        <v>0</v>
      </c>
      <c r="BE158" s="2">
        <f t="shared" si="298"/>
        <v>0</v>
      </c>
      <c r="BF158" s="2">
        <f t="shared" si="298"/>
        <v>0</v>
      </c>
      <c r="BG158" s="2">
        <f t="shared" si="298"/>
        <v>0</v>
      </c>
      <c r="BH158" s="2">
        <f t="shared" si="298"/>
        <v>0</v>
      </c>
      <c r="BI158" s="2">
        <f t="shared" si="298"/>
        <v>0</v>
      </c>
      <c r="BJ158" s="2">
        <f t="shared" si="298"/>
        <v>0</v>
      </c>
      <c r="BK158" s="2">
        <f t="shared" si="298"/>
        <v>0</v>
      </c>
      <c r="BL158" s="2">
        <f t="shared" si="298"/>
        <v>0</v>
      </c>
      <c r="BM158" s="2">
        <f t="shared" si="298"/>
        <v>0</v>
      </c>
      <c r="BN158" s="2">
        <f t="shared" si="298"/>
        <v>0</v>
      </c>
      <c r="BO158" s="2">
        <f t="shared" ref="BO158:CT158" si="299">(BO150+BO151+BO152)-BO149</f>
        <v>0</v>
      </c>
      <c r="BP158" s="2">
        <f t="shared" si="299"/>
        <v>0</v>
      </c>
      <c r="BQ158" s="2">
        <f t="shared" si="299"/>
        <v>0</v>
      </c>
      <c r="BR158" s="2">
        <f t="shared" si="299"/>
        <v>0</v>
      </c>
      <c r="BS158" s="2">
        <f t="shared" si="299"/>
        <v>0</v>
      </c>
      <c r="BT158" s="2">
        <f t="shared" si="299"/>
        <v>0</v>
      </c>
      <c r="BU158" s="2">
        <f t="shared" si="299"/>
        <v>0</v>
      </c>
      <c r="BV158" s="2">
        <f t="shared" si="299"/>
        <v>635.3435268048197</v>
      </c>
      <c r="BW158" s="2">
        <f t="shared" si="299"/>
        <v>0</v>
      </c>
      <c r="BX158" s="2">
        <f t="shared" si="299"/>
        <v>0</v>
      </c>
      <c r="BY158" s="2">
        <f t="shared" si="299"/>
        <v>0</v>
      </c>
      <c r="BZ158" s="2">
        <f t="shared" si="299"/>
        <v>0</v>
      </c>
      <c r="CA158" s="2">
        <f t="shared" si="299"/>
        <v>0</v>
      </c>
      <c r="CB158" s="2">
        <f t="shared" si="299"/>
        <v>0</v>
      </c>
      <c r="CC158" s="2">
        <f t="shared" si="299"/>
        <v>0</v>
      </c>
      <c r="CD158" s="2">
        <f t="shared" si="299"/>
        <v>0</v>
      </c>
      <c r="CE158" s="2">
        <f t="shared" si="299"/>
        <v>0</v>
      </c>
      <c r="CF158" s="2">
        <f t="shared" si="299"/>
        <v>0</v>
      </c>
      <c r="CG158" s="2">
        <f t="shared" si="299"/>
        <v>0</v>
      </c>
      <c r="CH158" s="2">
        <f t="shared" si="299"/>
        <v>0</v>
      </c>
      <c r="CI158" s="2">
        <f t="shared" si="299"/>
        <v>0</v>
      </c>
      <c r="CJ158" s="2">
        <f t="shared" si="299"/>
        <v>0</v>
      </c>
      <c r="CK158" s="2">
        <f t="shared" si="299"/>
        <v>0</v>
      </c>
      <c r="CL158" s="2">
        <f t="shared" si="299"/>
        <v>0</v>
      </c>
      <c r="CM158" s="2">
        <f t="shared" si="299"/>
        <v>0</v>
      </c>
      <c r="CN158" s="2">
        <f t="shared" si="299"/>
        <v>0</v>
      </c>
      <c r="CO158" s="2">
        <f t="shared" si="299"/>
        <v>0</v>
      </c>
      <c r="CP158" s="2">
        <f t="shared" si="299"/>
        <v>0</v>
      </c>
      <c r="CQ158" s="2">
        <f t="shared" si="299"/>
        <v>0</v>
      </c>
      <c r="CR158" s="2">
        <f t="shared" si="299"/>
        <v>0</v>
      </c>
      <c r="CS158" s="2">
        <f t="shared" si="299"/>
        <v>0</v>
      </c>
      <c r="CT158" s="2">
        <f t="shared" si="299"/>
        <v>0</v>
      </c>
      <c r="CU158" s="2">
        <f t="shared" ref="CU158:DZ158" si="300">(CU150+CU151+CU152)-CU149</f>
        <v>0</v>
      </c>
      <c r="CV158" s="2">
        <f t="shared" si="300"/>
        <v>0</v>
      </c>
      <c r="CW158" s="2">
        <f t="shared" si="300"/>
        <v>0</v>
      </c>
      <c r="CX158" s="2">
        <f t="shared" si="300"/>
        <v>0</v>
      </c>
      <c r="CY158" s="2">
        <f t="shared" si="300"/>
        <v>0</v>
      </c>
      <c r="CZ158" s="2">
        <f t="shared" si="300"/>
        <v>0</v>
      </c>
      <c r="DA158" s="2">
        <f t="shared" si="300"/>
        <v>0</v>
      </c>
      <c r="DB158" s="2">
        <f t="shared" si="300"/>
        <v>0</v>
      </c>
      <c r="DC158" s="2">
        <f t="shared" si="300"/>
        <v>0</v>
      </c>
      <c r="DD158" s="2">
        <f t="shared" si="300"/>
        <v>0</v>
      </c>
      <c r="DE158" s="2">
        <f t="shared" si="300"/>
        <v>0</v>
      </c>
      <c r="DF158" s="2">
        <f t="shared" si="300"/>
        <v>0</v>
      </c>
      <c r="DG158" s="2">
        <f t="shared" si="300"/>
        <v>0</v>
      </c>
      <c r="DH158" s="2">
        <f t="shared" si="300"/>
        <v>0</v>
      </c>
      <c r="DI158" s="2">
        <f t="shared" si="300"/>
        <v>0</v>
      </c>
      <c r="DJ158" s="2">
        <f t="shared" si="300"/>
        <v>0</v>
      </c>
      <c r="DK158" s="2">
        <f t="shared" si="300"/>
        <v>0</v>
      </c>
      <c r="DL158" s="2">
        <f t="shared" si="300"/>
        <v>0</v>
      </c>
      <c r="DM158" s="2">
        <f t="shared" si="300"/>
        <v>0</v>
      </c>
      <c r="DN158" s="2">
        <f t="shared" si="300"/>
        <v>0</v>
      </c>
      <c r="DO158" s="2">
        <f t="shared" si="300"/>
        <v>0</v>
      </c>
      <c r="DP158" s="2">
        <f t="shared" si="300"/>
        <v>0</v>
      </c>
      <c r="DQ158" s="2">
        <f t="shared" si="300"/>
        <v>0</v>
      </c>
      <c r="DR158" s="2">
        <f t="shared" si="300"/>
        <v>0</v>
      </c>
      <c r="DS158" s="2">
        <f t="shared" si="300"/>
        <v>0</v>
      </c>
      <c r="DT158" s="2">
        <f t="shared" si="300"/>
        <v>0</v>
      </c>
      <c r="DU158" s="2">
        <f t="shared" si="300"/>
        <v>0</v>
      </c>
      <c r="DV158" s="2">
        <f t="shared" si="300"/>
        <v>0</v>
      </c>
      <c r="DW158" s="2">
        <f t="shared" si="300"/>
        <v>0</v>
      </c>
      <c r="DX158" s="2">
        <f t="shared" si="300"/>
        <v>0</v>
      </c>
      <c r="DY158" s="2">
        <f t="shared" si="300"/>
        <v>0</v>
      </c>
      <c r="DZ158" s="2">
        <f t="shared" si="300"/>
        <v>0</v>
      </c>
      <c r="EA158" s="2">
        <f t="shared" ref="EA158:FF158" si="301">(EA150+EA151+EA152)-EA149</f>
        <v>152.52653352450579</v>
      </c>
      <c r="EB158" s="2">
        <f t="shared" si="301"/>
        <v>0</v>
      </c>
      <c r="EC158" s="2">
        <f t="shared" si="301"/>
        <v>0</v>
      </c>
      <c r="ED158" s="2">
        <f t="shared" si="301"/>
        <v>2210.7481410801411</v>
      </c>
      <c r="EE158" s="2">
        <f t="shared" si="301"/>
        <v>0</v>
      </c>
      <c r="EF158" s="2">
        <f t="shared" si="301"/>
        <v>0</v>
      </c>
      <c r="EG158" s="2">
        <f t="shared" si="301"/>
        <v>0</v>
      </c>
      <c r="EH158" s="2">
        <f t="shared" si="301"/>
        <v>0</v>
      </c>
      <c r="EI158" s="2">
        <f t="shared" si="301"/>
        <v>0</v>
      </c>
      <c r="EJ158" s="2">
        <f t="shared" si="301"/>
        <v>0</v>
      </c>
      <c r="EK158" s="2">
        <f t="shared" si="301"/>
        <v>0</v>
      </c>
      <c r="EL158" s="2">
        <f t="shared" si="301"/>
        <v>0</v>
      </c>
      <c r="EM158" s="2">
        <f t="shared" si="301"/>
        <v>0</v>
      </c>
      <c r="EN158" s="2">
        <f t="shared" si="301"/>
        <v>0</v>
      </c>
      <c r="EO158" s="2">
        <f t="shared" si="301"/>
        <v>0</v>
      </c>
      <c r="EP158" s="2">
        <f t="shared" si="301"/>
        <v>0</v>
      </c>
      <c r="EQ158" s="2">
        <f t="shared" si="301"/>
        <v>0</v>
      </c>
      <c r="ER158" s="2">
        <f t="shared" si="301"/>
        <v>0</v>
      </c>
      <c r="ES158" s="2">
        <f t="shared" si="301"/>
        <v>0</v>
      </c>
      <c r="ET158" s="2">
        <f t="shared" si="301"/>
        <v>0</v>
      </c>
      <c r="EU158" s="2">
        <f t="shared" si="301"/>
        <v>0</v>
      </c>
      <c r="EV158" s="2">
        <f t="shared" si="301"/>
        <v>0</v>
      </c>
      <c r="EW158" s="2">
        <f t="shared" si="301"/>
        <v>0</v>
      </c>
      <c r="EX158" s="2">
        <f t="shared" si="301"/>
        <v>0</v>
      </c>
      <c r="EY158" s="2">
        <f t="shared" si="301"/>
        <v>0</v>
      </c>
      <c r="EZ158" s="2">
        <f t="shared" si="301"/>
        <v>0</v>
      </c>
      <c r="FA158" s="2">
        <f t="shared" si="301"/>
        <v>1710.6377487704158</v>
      </c>
      <c r="FB158" s="2">
        <f t="shared" si="301"/>
        <v>86.1225905129686</v>
      </c>
      <c r="FC158" s="2">
        <f t="shared" si="301"/>
        <v>0</v>
      </c>
      <c r="FD158" s="2">
        <f t="shared" si="301"/>
        <v>0</v>
      </c>
      <c r="FE158" s="2">
        <f t="shared" si="301"/>
        <v>0</v>
      </c>
      <c r="FF158" s="2">
        <f t="shared" si="301"/>
        <v>0</v>
      </c>
      <c r="FG158" s="2">
        <f t="shared" ref="FG158:FX158" si="302">(FG150+FG151+FG152)-FG149</f>
        <v>0</v>
      </c>
      <c r="FH158" s="2">
        <f t="shared" si="302"/>
        <v>0</v>
      </c>
      <c r="FI158" s="2">
        <f t="shared" si="302"/>
        <v>0</v>
      </c>
      <c r="FJ158" s="2">
        <f t="shared" si="302"/>
        <v>0</v>
      </c>
      <c r="FK158" s="2">
        <f t="shared" si="302"/>
        <v>0</v>
      </c>
      <c r="FL158" s="2">
        <f t="shared" si="302"/>
        <v>0</v>
      </c>
      <c r="FM158" s="2">
        <f t="shared" si="302"/>
        <v>0</v>
      </c>
      <c r="FN158" s="2">
        <f t="shared" si="302"/>
        <v>0</v>
      </c>
      <c r="FO158" s="2">
        <f t="shared" si="302"/>
        <v>9.5535895247012377</v>
      </c>
      <c r="FP158" s="2">
        <f t="shared" si="302"/>
        <v>0</v>
      </c>
      <c r="FQ158" s="2">
        <f t="shared" si="302"/>
        <v>0</v>
      </c>
      <c r="FR158" s="2">
        <f t="shared" si="302"/>
        <v>212.63479817099869</v>
      </c>
      <c r="FS158" s="2">
        <f t="shared" si="302"/>
        <v>0</v>
      </c>
      <c r="FT158" s="2">
        <f t="shared" si="302"/>
        <v>0</v>
      </c>
      <c r="FU158" s="2">
        <f t="shared" si="302"/>
        <v>0</v>
      </c>
      <c r="FV158" s="2">
        <f t="shared" si="302"/>
        <v>0</v>
      </c>
      <c r="FW158" s="2">
        <f t="shared" si="302"/>
        <v>0</v>
      </c>
      <c r="FX158" s="2">
        <f t="shared" si="302"/>
        <v>0</v>
      </c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</row>
    <row r="159" spans="1:195" x14ac:dyDescent="0.35">
      <c r="A159" s="2"/>
      <c r="B159" s="35" t="s">
        <v>789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</row>
    <row r="160" spans="1:195" x14ac:dyDescent="0.35">
      <c r="A160" s="3" t="s">
        <v>621</v>
      </c>
      <c r="B160" s="2" t="s">
        <v>622</v>
      </c>
      <c r="C160" s="38">
        <f t="shared" ref="C160:AH160" si="303">ROUND(((C149-C154)-((C96+C101)*C161))/C66,2)</f>
        <v>12456.39</v>
      </c>
      <c r="D160" s="38">
        <f t="shared" si="303"/>
        <v>11794.21</v>
      </c>
      <c r="E160" s="38">
        <f t="shared" si="303"/>
        <v>12875.91</v>
      </c>
      <c r="F160" s="38">
        <f t="shared" si="303"/>
        <v>11644.13</v>
      </c>
      <c r="G160" s="38">
        <f t="shared" si="303"/>
        <v>12343.68</v>
      </c>
      <c r="H160" s="38">
        <f t="shared" si="303"/>
        <v>12510.42</v>
      </c>
      <c r="I160" s="38">
        <f t="shared" si="303"/>
        <v>12615.04</v>
      </c>
      <c r="J160" s="38">
        <f t="shared" si="303"/>
        <v>11912.12</v>
      </c>
      <c r="K160" s="38">
        <f t="shared" si="303"/>
        <v>16348.01</v>
      </c>
      <c r="L160" s="38">
        <f t="shared" si="303"/>
        <v>12595.03</v>
      </c>
      <c r="M160" s="38">
        <f t="shared" si="303"/>
        <v>14327.37</v>
      </c>
      <c r="N160" s="38">
        <f t="shared" si="303"/>
        <v>11857.65</v>
      </c>
      <c r="O160" s="38">
        <f t="shared" si="303"/>
        <v>11326.06</v>
      </c>
      <c r="P160" s="38">
        <f t="shared" si="303"/>
        <v>15914.25</v>
      </c>
      <c r="Q160" s="38">
        <f t="shared" si="303"/>
        <v>12816.61</v>
      </c>
      <c r="R160" s="38">
        <f t="shared" si="303"/>
        <v>21275.72</v>
      </c>
      <c r="S160" s="38">
        <f t="shared" si="303"/>
        <v>12385.89</v>
      </c>
      <c r="T160" s="38">
        <f t="shared" si="303"/>
        <v>20293.080000000002</v>
      </c>
      <c r="U160" s="38">
        <f t="shared" si="303"/>
        <v>20993.4</v>
      </c>
      <c r="V160" s="38">
        <f t="shared" si="303"/>
        <v>16619.68</v>
      </c>
      <c r="W160" s="38">
        <f t="shared" si="303"/>
        <v>17880.919999999998</v>
      </c>
      <c r="X160" s="38">
        <f t="shared" si="303"/>
        <v>19951.96</v>
      </c>
      <c r="Y160" s="38">
        <f t="shared" si="303"/>
        <v>13968.61</v>
      </c>
      <c r="Z160" s="38">
        <f t="shared" si="303"/>
        <v>16994.18</v>
      </c>
      <c r="AA160" s="38">
        <f t="shared" si="303"/>
        <v>11451.87</v>
      </c>
      <c r="AB160" s="38">
        <f t="shared" si="303"/>
        <v>11580.01</v>
      </c>
      <c r="AC160" s="38">
        <f t="shared" si="303"/>
        <v>12368.79</v>
      </c>
      <c r="AD160" s="38">
        <f t="shared" si="303"/>
        <v>11725.75</v>
      </c>
      <c r="AE160" s="38">
        <f t="shared" si="303"/>
        <v>22161.81</v>
      </c>
      <c r="AF160" s="38">
        <f t="shared" si="303"/>
        <v>19730.580000000002</v>
      </c>
      <c r="AG160" s="38">
        <f t="shared" si="303"/>
        <v>13489.77</v>
      </c>
      <c r="AH160" s="38">
        <f t="shared" si="303"/>
        <v>12327.08</v>
      </c>
      <c r="AI160" s="38">
        <f t="shared" ref="AI160:BN160" si="304">ROUND(((AI149-AI154)-((AI96+AI101)*AI161))/AI66,2)</f>
        <v>13785.48</v>
      </c>
      <c r="AJ160" s="38">
        <f t="shared" si="304"/>
        <v>20596.23</v>
      </c>
      <c r="AK160" s="38">
        <f t="shared" si="304"/>
        <v>21187.52</v>
      </c>
      <c r="AL160" s="38">
        <f t="shared" si="304"/>
        <v>16355.55</v>
      </c>
      <c r="AM160" s="38">
        <f t="shared" si="304"/>
        <v>15268.34</v>
      </c>
      <c r="AN160" s="38">
        <f t="shared" si="304"/>
        <v>15608.53</v>
      </c>
      <c r="AO160" s="38">
        <f t="shared" si="304"/>
        <v>11722.55</v>
      </c>
      <c r="AP160" s="38">
        <f t="shared" si="304"/>
        <v>12239.86</v>
      </c>
      <c r="AQ160" s="38">
        <f t="shared" si="304"/>
        <v>18393.38</v>
      </c>
      <c r="AR160" s="38">
        <f t="shared" si="304"/>
        <v>11313.69</v>
      </c>
      <c r="AS160" s="38">
        <f t="shared" si="304"/>
        <v>12527.99</v>
      </c>
      <c r="AT160" s="38">
        <f t="shared" si="304"/>
        <v>11944.9</v>
      </c>
      <c r="AU160" s="38">
        <f t="shared" si="304"/>
        <v>16200.23</v>
      </c>
      <c r="AV160" s="38">
        <f t="shared" si="304"/>
        <v>16578.95</v>
      </c>
      <c r="AW160" s="38">
        <f t="shared" si="304"/>
        <v>17477.89</v>
      </c>
      <c r="AX160" s="38">
        <f t="shared" si="304"/>
        <v>25532.15</v>
      </c>
      <c r="AY160" s="38">
        <f t="shared" si="304"/>
        <v>14452.99</v>
      </c>
      <c r="AZ160" s="38">
        <f t="shared" si="304"/>
        <v>12007.15</v>
      </c>
      <c r="BA160" s="38">
        <f t="shared" si="304"/>
        <v>11295.7</v>
      </c>
      <c r="BB160" s="38">
        <f t="shared" si="304"/>
        <v>11505.05</v>
      </c>
      <c r="BC160" s="38">
        <f t="shared" si="304"/>
        <v>11691.51</v>
      </c>
      <c r="BD160" s="38">
        <f t="shared" si="304"/>
        <v>11153.07</v>
      </c>
      <c r="BE160" s="38">
        <f t="shared" si="304"/>
        <v>12189.46</v>
      </c>
      <c r="BF160" s="38">
        <f t="shared" si="304"/>
        <v>11100.02</v>
      </c>
      <c r="BG160" s="38">
        <f t="shared" si="304"/>
        <v>13198.92</v>
      </c>
      <c r="BH160" s="38">
        <f t="shared" si="304"/>
        <v>13424.67</v>
      </c>
      <c r="BI160" s="38">
        <f t="shared" si="304"/>
        <v>18106.240000000002</v>
      </c>
      <c r="BJ160" s="38">
        <f t="shared" si="304"/>
        <v>11134.59</v>
      </c>
      <c r="BK160" s="38">
        <f t="shared" si="304"/>
        <v>11623.54</v>
      </c>
      <c r="BL160" s="38">
        <f t="shared" si="304"/>
        <v>28632.3</v>
      </c>
      <c r="BM160" s="38">
        <f t="shared" si="304"/>
        <v>14518.1</v>
      </c>
      <c r="BN160" s="38">
        <f t="shared" si="304"/>
        <v>11544.75</v>
      </c>
      <c r="BO160" s="38">
        <f t="shared" ref="BO160:CT160" si="305">ROUND(((BO149-BO154)-((BO96+BO101)*BO161))/BO66,2)</f>
        <v>12137.47</v>
      </c>
      <c r="BP160" s="38">
        <f t="shared" si="305"/>
        <v>21634.01</v>
      </c>
      <c r="BQ160" s="38">
        <f t="shared" si="305"/>
        <v>12546.57</v>
      </c>
      <c r="BR160" s="38">
        <f t="shared" si="305"/>
        <v>11534.04</v>
      </c>
      <c r="BS160" s="38">
        <f t="shared" si="305"/>
        <v>13048</v>
      </c>
      <c r="BT160" s="38">
        <f t="shared" si="305"/>
        <v>15596.86</v>
      </c>
      <c r="BU160" s="38">
        <f t="shared" si="305"/>
        <v>14747.17</v>
      </c>
      <c r="BV160" s="38">
        <f t="shared" si="305"/>
        <v>11827.83</v>
      </c>
      <c r="BW160" s="38">
        <f t="shared" si="305"/>
        <v>12157.92</v>
      </c>
      <c r="BX160" s="38">
        <f t="shared" si="305"/>
        <v>25160.28</v>
      </c>
      <c r="BY160" s="38">
        <f t="shared" si="305"/>
        <v>14130.74</v>
      </c>
      <c r="BZ160" s="38">
        <f t="shared" si="305"/>
        <v>18537.689999999999</v>
      </c>
      <c r="CA160" s="38">
        <f t="shared" si="305"/>
        <v>21206.16</v>
      </c>
      <c r="CB160" s="38">
        <f t="shared" si="305"/>
        <v>11484.54</v>
      </c>
      <c r="CC160" s="38">
        <f t="shared" si="305"/>
        <v>18872.29</v>
      </c>
      <c r="CD160" s="38">
        <f t="shared" si="305"/>
        <v>16843.43</v>
      </c>
      <c r="CE160" s="38">
        <f t="shared" si="305"/>
        <v>20288.07</v>
      </c>
      <c r="CF160" s="38">
        <f t="shared" si="305"/>
        <v>21288.22</v>
      </c>
      <c r="CG160" s="38">
        <f t="shared" si="305"/>
        <v>18851.39</v>
      </c>
      <c r="CH160" s="38">
        <f t="shared" si="305"/>
        <v>23071.24</v>
      </c>
      <c r="CI160" s="38">
        <f t="shared" si="305"/>
        <v>12508.42</v>
      </c>
      <c r="CJ160" s="38">
        <f t="shared" si="305"/>
        <v>12425.68</v>
      </c>
      <c r="CK160" s="38">
        <f t="shared" si="305"/>
        <v>11855.76</v>
      </c>
      <c r="CL160" s="38">
        <f t="shared" si="305"/>
        <v>12550.69</v>
      </c>
      <c r="CM160" s="38">
        <f t="shared" si="305"/>
        <v>13542.97</v>
      </c>
      <c r="CN160" s="38">
        <f t="shared" si="305"/>
        <v>11116.27</v>
      </c>
      <c r="CO160" s="38">
        <f t="shared" si="305"/>
        <v>11227.69</v>
      </c>
      <c r="CP160" s="38">
        <f t="shared" si="305"/>
        <v>12514.22</v>
      </c>
      <c r="CQ160" s="38">
        <f t="shared" si="305"/>
        <v>13463.78</v>
      </c>
      <c r="CR160" s="38">
        <f t="shared" si="305"/>
        <v>17739.36</v>
      </c>
      <c r="CS160" s="38">
        <f t="shared" si="305"/>
        <v>15818.35</v>
      </c>
      <c r="CT160" s="38">
        <f t="shared" si="305"/>
        <v>22456.21</v>
      </c>
      <c r="CU160" s="38">
        <f t="shared" ref="CU160:DZ160" si="306">ROUND(((CU149-CU154)-((CU96+CU101)*CU161))/CU66,2)</f>
        <v>16273.24</v>
      </c>
      <c r="CV160" s="38">
        <f t="shared" si="306"/>
        <v>18954.73</v>
      </c>
      <c r="CW160" s="38">
        <f t="shared" si="306"/>
        <v>18644.79</v>
      </c>
      <c r="CX160" s="38">
        <f t="shared" si="306"/>
        <v>13413.54</v>
      </c>
      <c r="CY160" s="38">
        <f t="shared" si="306"/>
        <v>20459.349999999999</v>
      </c>
      <c r="CZ160" s="38">
        <f t="shared" si="306"/>
        <v>11900.72</v>
      </c>
      <c r="DA160" s="38">
        <f t="shared" si="306"/>
        <v>18467.78</v>
      </c>
      <c r="DB160" s="38">
        <f t="shared" si="306"/>
        <v>15279.42</v>
      </c>
      <c r="DC160" s="38">
        <f t="shared" si="306"/>
        <v>18914.7</v>
      </c>
      <c r="DD160" s="38">
        <f t="shared" si="306"/>
        <v>21082.81</v>
      </c>
      <c r="DE160" s="38">
        <f t="shared" si="306"/>
        <v>15534.81</v>
      </c>
      <c r="DF160" s="38">
        <f t="shared" si="306"/>
        <v>11231.89</v>
      </c>
      <c r="DG160" s="38">
        <f t="shared" si="306"/>
        <v>22653.599999999999</v>
      </c>
      <c r="DH160" s="38">
        <f t="shared" si="306"/>
        <v>11894.74</v>
      </c>
      <c r="DI160" s="38">
        <f t="shared" si="306"/>
        <v>11656.27</v>
      </c>
      <c r="DJ160" s="38">
        <f t="shared" si="306"/>
        <v>12985.61</v>
      </c>
      <c r="DK160" s="38">
        <f t="shared" si="306"/>
        <v>13406.36</v>
      </c>
      <c r="DL160" s="38">
        <f t="shared" si="306"/>
        <v>11935.66</v>
      </c>
      <c r="DM160" s="38">
        <f t="shared" si="306"/>
        <v>19025.54</v>
      </c>
      <c r="DN160" s="38">
        <f t="shared" si="306"/>
        <v>12524.47</v>
      </c>
      <c r="DO160" s="38">
        <f t="shared" si="306"/>
        <v>12033.96</v>
      </c>
      <c r="DP160" s="38">
        <f t="shared" si="306"/>
        <v>19707.419999999998</v>
      </c>
      <c r="DQ160" s="38">
        <f t="shared" si="306"/>
        <v>12258.79</v>
      </c>
      <c r="DR160" s="38">
        <f t="shared" si="306"/>
        <v>12432.42</v>
      </c>
      <c r="DS160" s="38">
        <f t="shared" si="306"/>
        <v>13724.66</v>
      </c>
      <c r="DT160" s="38">
        <f t="shared" si="306"/>
        <v>20734.849999999999</v>
      </c>
      <c r="DU160" s="38">
        <f t="shared" si="306"/>
        <v>14862.83</v>
      </c>
      <c r="DV160" s="38">
        <f t="shared" si="306"/>
        <v>18166.740000000002</v>
      </c>
      <c r="DW160" s="38">
        <f t="shared" si="306"/>
        <v>15529.21</v>
      </c>
      <c r="DX160" s="38">
        <f t="shared" si="306"/>
        <v>23083.52</v>
      </c>
      <c r="DY160" s="38">
        <f t="shared" si="306"/>
        <v>17127</v>
      </c>
      <c r="DZ160" s="38">
        <f t="shared" si="306"/>
        <v>13540.44</v>
      </c>
      <c r="EA160" s="38">
        <f t="shared" ref="EA160:FF160" si="307">ROUND(((EA149-EA154)-((EA96+EA101)*EA161))/EA66,2)</f>
        <v>12794.62</v>
      </c>
      <c r="EB160" s="38">
        <f t="shared" si="307"/>
        <v>13605.81</v>
      </c>
      <c r="EC160" s="38">
        <f t="shared" si="307"/>
        <v>15308.54</v>
      </c>
      <c r="ED160" s="38">
        <f t="shared" si="307"/>
        <v>14634.79</v>
      </c>
      <c r="EE160" s="38">
        <f t="shared" si="307"/>
        <v>19213.14</v>
      </c>
      <c r="EF160" s="38">
        <f t="shared" si="307"/>
        <v>12328.45</v>
      </c>
      <c r="EG160" s="38">
        <f t="shared" si="307"/>
        <v>16812.14</v>
      </c>
      <c r="EH160" s="38">
        <f t="shared" si="307"/>
        <v>16694.13</v>
      </c>
      <c r="EI160" s="38">
        <f t="shared" si="307"/>
        <v>12087.66</v>
      </c>
      <c r="EJ160" s="38">
        <f t="shared" si="307"/>
        <v>11230.32</v>
      </c>
      <c r="EK160" s="38">
        <f t="shared" si="307"/>
        <v>12548.32</v>
      </c>
      <c r="EL160" s="38">
        <f t="shared" si="307"/>
        <v>12881.01</v>
      </c>
      <c r="EM160" s="38">
        <f t="shared" si="307"/>
        <v>14682.01</v>
      </c>
      <c r="EN160" s="38">
        <f t="shared" si="307"/>
        <v>12525.44</v>
      </c>
      <c r="EO160" s="38">
        <f t="shared" si="307"/>
        <v>15644.58</v>
      </c>
      <c r="EP160" s="38">
        <f t="shared" si="307"/>
        <v>14600.72</v>
      </c>
      <c r="EQ160" s="38">
        <f t="shared" si="307"/>
        <v>11923.02</v>
      </c>
      <c r="ER160" s="38">
        <f t="shared" si="307"/>
        <v>16286.56</v>
      </c>
      <c r="ES160" s="38">
        <f t="shared" si="307"/>
        <v>19586.28</v>
      </c>
      <c r="ET160" s="38">
        <f t="shared" si="307"/>
        <v>21617.91</v>
      </c>
      <c r="EU160" s="38">
        <f t="shared" si="307"/>
        <v>13895.58</v>
      </c>
      <c r="EV160" s="38">
        <f t="shared" si="307"/>
        <v>25053.27</v>
      </c>
      <c r="EW160" s="38">
        <f t="shared" si="307"/>
        <v>16107.18</v>
      </c>
      <c r="EX160" s="38">
        <f t="shared" si="307"/>
        <v>21530.23</v>
      </c>
      <c r="EY160" s="38">
        <f t="shared" si="307"/>
        <v>14426.48</v>
      </c>
      <c r="EZ160" s="38">
        <f t="shared" si="307"/>
        <v>21466.6</v>
      </c>
      <c r="FA160" s="38">
        <f t="shared" si="307"/>
        <v>12629.94</v>
      </c>
      <c r="FB160" s="38">
        <f t="shared" si="307"/>
        <v>15801.25</v>
      </c>
      <c r="FC160" s="38">
        <f t="shared" si="307"/>
        <v>11895.89</v>
      </c>
      <c r="FD160" s="38">
        <f t="shared" si="307"/>
        <v>14251.93</v>
      </c>
      <c r="FE160" s="38">
        <f t="shared" si="307"/>
        <v>23968.799999999999</v>
      </c>
      <c r="FF160" s="38">
        <f t="shared" si="307"/>
        <v>19166</v>
      </c>
      <c r="FG160" s="38">
        <f t="shared" ref="FG160:FX160" si="308">ROUND(((FG149-FG154)-((FG96+FG101)*FG161))/FG66,2)</f>
        <v>22116.45</v>
      </c>
      <c r="FH160" s="38">
        <f t="shared" si="308"/>
        <v>23576.05</v>
      </c>
      <c r="FI160" s="38">
        <f t="shared" si="308"/>
        <v>12300.49</v>
      </c>
      <c r="FJ160" s="38">
        <f t="shared" si="308"/>
        <v>11257.48</v>
      </c>
      <c r="FK160" s="38">
        <f t="shared" si="308"/>
        <v>11950.17</v>
      </c>
      <c r="FL160" s="38">
        <f t="shared" si="308"/>
        <v>11080.97</v>
      </c>
      <c r="FM160" s="38">
        <f t="shared" si="308"/>
        <v>11231.28</v>
      </c>
      <c r="FN160" s="38">
        <f t="shared" si="308"/>
        <v>11910.5</v>
      </c>
      <c r="FO160" s="38">
        <f t="shared" si="308"/>
        <v>11829.93</v>
      </c>
      <c r="FP160" s="38">
        <f t="shared" si="308"/>
        <v>11986.68</v>
      </c>
      <c r="FQ160" s="38">
        <f t="shared" si="308"/>
        <v>12084.02</v>
      </c>
      <c r="FR160" s="38">
        <f t="shared" si="308"/>
        <v>19826.990000000002</v>
      </c>
      <c r="FS160" s="38">
        <f t="shared" si="308"/>
        <v>20089.939999999999</v>
      </c>
      <c r="FT160" s="38">
        <f t="shared" si="308"/>
        <v>23811.25</v>
      </c>
      <c r="FU160" s="38">
        <f t="shared" si="308"/>
        <v>13338.18</v>
      </c>
      <c r="FV160" s="38">
        <f t="shared" si="308"/>
        <v>12829.4</v>
      </c>
      <c r="FW160" s="38">
        <f t="shared" si="308"/>
        <v>21833.21</v>
      </c>
      <c r="FX160" s="38">
        <f t="shared" si="308"/>
        <v>23909.97</v>
      </c>
      <c r="FY160" s="2"/>
      <c r="FZ160" s="50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</row>
    <row r="161" spans="1:195" x14ac:dyDescent="0.35">
      <c r="A161" s="3" t="s">
        <v>623</v>
      </c>
      <c r="B161" s="2" t="s">
        <v>790</v>
      </c>
      <c r="C161" s="38">
        <f>$B$3</f>
        <v>10510</v>
      </c>
      <c r="D161" s="38">
        <f t="shared" ref="D161:BO161" si="309">$B$3</f>
        <v>10510</v>
      </c>
      <c r="E161" s="38">
        <f t="shared" si="309"/>
        <v>10510</v>
      </c>
      <c r="F161" s="38">
        <f t="shared" si="309"/>
        <v>10510</v>
      </c>
      <c r="G161" s="38">
        <f t="shared" si="309"/>
        <v>10510</v>
      </c>
      <c r="H161" s="38">
        <f t="shared" si="309"/>
        <v>10510</v>
      </c>
      <c r="I161" s="38">
        <f t="shared" si="309"/>
        <v>10510</v>
      </c>
      <c r="J161" s="38">
        <f t="shared" si="309"/>
        <v>10510</v>
      </c>
      <c r="K161" s="38">
        <f t="shared" si="309"/>
        <v>10510</v>
      </c>
      <c r="L161" s="38">
        <f t="shared" si="309"/>
        <v>10510</v>
      </c>
      <c r="M161" s="38">
        <f t="shared" si="309"/>
        <v>10510</v>
      </c>
      <c r="N161" s="38">
        <f t="shared" si="309"/>
        <v>10510</v>
      </c>
      <c r="O161" s="38">
        <f t="shared" si="309"/>
        <v>10510</v>
      </c>
      <c r="P161" s="38">
        <f t="shared" si="309"/>
        <v>10510</v>
      </c>
      <c r="Q161" s="38">
        <f t="shared" si="309"/>
        <v>10510</v>
      </c>
      <c r="R161" s="38">
        <f t="shared" si="309"/>
        <v>10510</v>
      </c>
      <c r="S161" s="38">
        <f t="shared" si="309"/>
        <v>10510</v>
      </c>
      <c r="T161" s="38">
        <f t="shared" si="309"/>
        <v>10510</v>
      </c>
      <c r="U161" s="38">
        <f t="shared" si="309"/>
        <v>10510</v>
      </c>
      <c r="V161" s="38">
        <f t="shared" si="309"/>
        <v>10510</v>
      </c>
      <c r="W161" s="38">
        <f t="shared" si="309"/>
        <v>10510</v>
      </c>
      <c r="X161" s="38">
        <f t="shared" si="309"/>
        <v>10510</v>
      </c>
      <c r="Y161" s="38">
        <f t="shared" si="309"/>
        <v>10510</v>
      </c>
      <c r="Z161" s="38">
        <f t="shared" si="309"/>
        <v>10510</v>
      </c>
      <c r="AA161" s="38">
        <f t="shared" si="309"/>
        <v>10510</v>
      </c>
      <c r="AB161" s="38">
        <f t="shared" si="309"/>
        <v>10510</v>
      </c>
      <c r="AC161" s="38">
        <f t="shared" si="309"/>
        <v>10510</v>
      </c>
      <c r="AD161" s="38">
        <f t="shared" si="309"/>
        <v>10510</v>
      </c>
      <c r="AE161" s="38">
        <f t="shared" si="309"/>
        <v>10510</v>
      </c>
      <c r="AF161" s="38">
        <f t="shared" si="309"/>
        <v>10510</v>
      </c>
      <c r="AG161" s="38">
        <f t="shared" si="309"/>
        <v>10510</v>
      </c>
      <c r="AH161" s="38">
        <f t="shared" si="309"/>
        <v>10510</v>
      </c>
      <c r="AI161" s="38">
        <f t="shared" si="309"/>
        <v>10510</v>
      </c>
      <c r="AJ161" s="38">
        <f t="shared" si="309"/>
        <v>10510</v>
      </c>
      <c r="AK161" s="38">
        <f t="shared" si="309"/>
        <v>10510</v>
      </c>
      <c r="AL161" s="38">
        <f t="shared" si="309"/>
        <v>10510</v>
      </c>
      <c r="AM161" s="38">
        <f t="shared" si="309"/>
        <v>10510</v>
      </c>
      <c r="AN161" s="38">
        <f t="shared" si="309"/>
        <v>10510</v>
      </c>
      <c r="AO161" s="38">
        <f t="shared" si="309"/>
        <v>10510</v>
      </c>
      <c r="AP161" s="38">
        <f t="shared" si="309"/>
        <v>10510</v>
      </c>
      <c r="AQ161" s="38">
        <f t="shared" si="309"/>
        <v>10510</v>
      </c>
      <c r="AR161" s="38">
        <f t="shared" si="309"/>
        <v>10510</v>
      </c>
      <c r="AS161" s="38">
        <f t="shared" si="309"/>
        <v>10510</v>
      </c>
      <c r="AT161" s="38">
        <f t="shared" si="309"/>
        <v>10510</v>
      </c>
      <c r="AU161" s="38">
        <f t="shared" si="309"/>
        <v>10510</v>
      </c>
      <c r="AV161" s="38">
        <f t="shared" si="309"/>
        <v>10510</v>
      </c>
      <c r="AW161" s="38">
        <f t="shared" si="309"/>
        <v>10510</v>
      </c>
      <c r="AX161" s="38">
        <f t="shared" si="309"/>
        <v>10510</v>
      </c>
      <c r="AY161" s="38">
        <f t="shared" si="309"/>
        <v>10510</v>
      </c>
      <c r="AZ161" s="38">
        <f t="shared" si="309"/>
        <v>10510</v>
      </c>
      <c r="BA161" s="38">
        <f t="shared" si="309"/>
        <v>10510</v>
      </c>
      <c r="BB161" s="38">
        <f t="shared" si="309"/>
        <v>10510</v>
      </c>
      <c r="BC161" s="38">
        <f t="shared" si="309"/>
        <v>10510</v>
      </c>
      <c r="BD161" s="38">
        <f t="shared" si="309"/>
        <v>10510</v>
      </c>
      <c r="BE161" s="38">
        <f t="shared" si="309"/>
        <v>10510</v>
      </c>
      <c r="BF161" s="38">
        <f t="shared" si="309"/>
        <v>10510</v>
      </c>
      <c r="BG161" s="38">
        <f t="shared" si="309"/>
        <v>10510</v>
      </c>
      <c r="BH161" s="38">
        <f t="shared" si="309"/>
        <v>10510</v>
      </c>
      <c r="BI161" s="38">
        <f t="shared" si="309"/>
        <v>10510</v>
      </c>
      <c r="BJ161" s="38">
        <f t="shared" si="309"/>
        <v>10510</v>
      </c>
      <c r="BK161" s="38">
        <f t="shared" si="309"/>
        <v>10510</v>
      </c>
      <c r="BL161" s="38">
        <f t="shared" si="309"/>
        <v>10510</v>
      </c>
      <c r="BM161" s="38">
        <f t="shared" si="309"/>
        <v>10510</v>
      </c>
      <c r="BN161" s="38">
        <f t="shared" si="309"/>
        <v>10510</v>
      </c>
      <c r="BO161" s="38">
        <f t="shared" si="309"/>
        <v>10510</v>
      </c>
      <c r="BP161" s="38">
        <f t="shared" ref="BP161:EA161" si="310">$B$3</f>
        <v>10510</v>
      </c>
      <c r="BQ161" s="38">
        <f t="shared" si="310"/>
        <v>10510</v>
      </c>
      <c r="BR161" s="38">
        <f t="shared" si="310"/>
        <v>10510</v>
      </c>
      <c r="BS161" s="38">
        <f t="shared" si="310"/>
        <v>10510</v>
      </c>
      <c r="BT161" s="38">
        <f t="shared" si="310"/>
        <v>10510</v>
      </c>
      <c r="BU161" s="38">
        <f t="shared" si="310"/>
        <v>10510</v>
      </c>
      <c r="BV161" s="38">
        <f t="shared" si="310"/>
        <v>10510</v>
      </c>
      <c r="BW161" s="38">
        <f t="shared" si="310"/>
        <v>10510</v>
      </c>
      <c r="BX161" s="38">
        <f t="shared" si="310"/>
        <v>10510</v>
      </c>
      <c r="BY161" s="38">
        <f t="shared" si="310"/>
        <v>10510</v>
      </c>
      <c r="BZ161" s="38">
        <f t="shared" si="310"/>
        <v>10510</v>
      </c>
      <c r="CA161" s="38">
        <f t="shared" si="310"/>
        <v>10510</v>
      </c>
      <c r="CB161" s="38">
        <f t="shared" si="310"/>
        <v>10510</v>
      </c>
      <c r="CC161" s="38">
        <f t="shared" si="310"/>
        <v>10510</v>
      </c>
      <c r="CD161" s="38">
        <f t="shared" si="310"/>
        <v>10510</v>
      </c>
      <c r="CE161" s="38">
        <f t="shared" si="310"/>
        <v>10510</v>
      </c>
      <c r="CF161" s="38">
        <f t="shared" si="310"/>
        <v>10510</v>
      </c>
      <c r="CG161" s="38">
        <f t="shared" si="310"/>
        <v>10510</v>
      </c>
      <c r="CH161" s="38">
        <f t="shared" si="310"/>
        <v>10510</v>
      </c>
      <c r="CI161" s="38">
        <f t="shared" si="310"/>
        <v>10510</v>
      </c>
      <c r="CJ161" s="38">
        <f t="shared" si="310"/>
        <v>10510</v>
      </c>
      <c r="CK161" s="38">
        <f t="shared" si="310"/>
        <v>10510</v>
      </c>
      <c r="CL161" s="38">
        <f t="shared" si="310"/>
        <v>10510</v>
      </c>
      <c r="CM161" s="38">
        <f t="shared" si="310"/>
        <v>10510</v>
      </c>
      <c r="CN161" s="38">
        <f t="shared" si="310"/>
        <v>10510</v>
      </c>
      <c r="CO161" s="38">
        <f t="shared" si="310"/>
        <v>10510</v>
      </c>
      <c r="CP161" s="38">
        <f t="shared" si="310"/>
        <v>10510</v>
      </c>
      <c r="CQ161" s="38">
        <f t="shared" si="310"/>
        <v>10510</v>
      </c>
      <c r="CR161" s="38">
        <f t="shared" si="310"/>
        <v>10510</v>
      </c>
      <c r="CS161" s="38">
        <f t="shared" si="310"/>
        <v>10510</v>
      </c>
      <c r="CT161" s="38">
        <f t="shared" si="310"/>
        <v>10510</v>
      </c>
      <c r="CU161" s="38">
        <f t="shared" si="310"/>
        <v>10510</v>
      </c>
      <c r="CV161" s="38">
        <f t="shared" si="310"/>
        <v>10510</v>
      </c>
      <c r="CW161" s="38">
        <f t="shared" si="310"/>
        <v>10510</v>
      </c>
      <c r="CX161" s="38">
        <f t="shared" si="310"/>
        <v>10510</v>
      </c>
      <c r="CY161" s="38">
        <f t="shared" si="310"/>
        <v>10510</v>
      </c>
      <c r="CZ161" s="38">
        <f t="shared" si="310"/>
        <v>10510</v>
      </c>
      <c r="DA161" s="38">
        <f t="shared" si="310"/>
        <v>10510</v>
      </c>
      <c r="DB161" s="38">
        <f t="shared" si="310"/>
        <v>10510</v>
      </c>
      <c r="DC161" s="38">
        <f t="shared" si="310"/>
        <v>10510</v>
      </c>
      <c r="DD161" s="38">
        <f t="shared" si="310"/>
        <v>10510</v>
      </c>
      <c r="DE161" s="38">
        <f t="shared" si="310"/>
        <v>10510</v>
      </c>
      <c r="DF161" s="38">
        <f t="shared" si="310"/>
        <v>10510</v>
      </c>
      <c r="DG161" s="38">
        <f t="shared" si="310"/>
        <v>10510</v>
      </c>
      <c r="DH161" s="38">
        <f t="shared" si="310"/>
        <v>10510</v>
      </c>
      <c r="DI161" s="38">
        <f t="shared" si="310"/>
        <v>10510</v>
      </c>
      <c r="DJ161" s="38">
        <f t="shared" si="310"/>
        <v>10510</v>
      </c>
      <c r="DK161" s="38">
        <f t="shared" si="310"/>
        <v>10510</v>
      </c>
      <c r="DL161" s="38">
        <f t="shared" si="310"/>
        <v>10510</v>
      </c>
      <c r="DM161" s="38">
        <f t="shared" si="310"/>
        <v>10510</v>
      </c>
      <c r="DN161" s="38">
        <f t="shared" si="310"/>
        <v>10510</v>
      </c>
      <c r="DO161" s="38">
        <f t="shared" si="310"/>
        <v>10510</v>
      </c>
      <c r="DP161" s="38">
        <f t="shared" si="310"/>
        <v>10510</v>
      </c>
      <c r="DQ161" s="38">
        <f t="shared" si="310"/>
        <v>10510</v>
      </c>
      <c r="DR161" s="38">
        <f t="shared" si="310"/>
        <v>10510</v>
      </c>
      <c r="DS161" s="38">
        <f t="shared" si="310"/>
        <v>10510</v>
      </c>
      <c r="DT161" s="38">
        <f t="shared" si="310"/>
        <v>10510</v>
      </c>
      <c r="DU161" s="38">
        <f t="shared" si="310"/>
        <v>10510</v>
      </c>
      <c r="DV161" s="38">
        <f t="shared" si="310"/>
        <v>10510</v>
      </c>
      <c r="DW161" s="38">
        <f t="shared" si="310"/>
        <v>10510</v>
      </c>
      <c r="DX161" s="38">
        <f t="shared" si="310"/>
        <v>10510</v>
      </c>
      <c r="DY161" s="38">
        <f t="shared" si="310"/>
        <v>10510</v>
      </c>
      <c r="DZ161" s="38">
        <f t="shared" si="310"/>
        <v>10510</v>
      </c>
      <c r="EA161" s="38">
        <f t="shared" si="310"/>
        <v>10510</v>
      </c>
      <c r="EB161" s="38">
        <f t="shared" ref="EB161:FX161" si="311">$B$3</f>
        <v>10510</v>
      </c>
      <c r="EC161" s="38">
        <f t="shared" si="311"/>
        <v>10510</v>
      </c>
      <c r="ED161" s="38">
        <f t="shared" si="311"/>
        <v>10510</v>
      </c>
      <c r="EE161" s="38">
        <f t="shared" si="311"/>
        <v>10510</v>
      </c>
      <c r="EF161" s="38">
        <f t="shared" si="311"/>
        <v>10510</v>
      </c>
      <c r="EG161" s="38">
        <f t="shared" si="311"/>
        <v>10510</v>
      </c>
      <c r="EH161" s="38">
        <f t="shared" si="311"/>
        <v>10510</v>
      </c>
      <c r="EI161" s="38">
        <f t="shared" si="311"/>
        <v>10510</v>
      </c>
      <c r="EJ161" s="38">
        <f t="shared" si="311"/>
        <v>10510</v>
      </c>
      <c r="EK161" s="38">
        <f t="shared" si="311"/>
        <v>10510</v>
      </c>
      <c r="EL161" s="38">
        <f t="shared" si="311"/>
        <v>10510</v>
      </c>
      <c r="EM161" s="38">
        <f t="shared" si="311"/>
        <v>10510</v>
      </c>
      <c r="EN161" s="38">
        <f t="shared" si="311"/>
        <v>10510</v>
      </c>
      <c r="EO161" s="38">
        <f t="shared" si="311"/>
        <v>10510</v>
      </c>
      <c r="EP161" s="38">
        <f t="shared" si="311"/>
        <v>10510</v>
      </c>
      <c r="EQ161" s="38">
        <f t="shared" si="311"/>
        <v>10510</v>
      </c>
      <c r="ER161" s="38">
        <f t="shared" si="311"/>
        <v>10510</v>
      </c>
      <c r="ES161" s="38">
        <f t="shared" si="311"/>
        <v>10510</v>
      </c>
      <c r="ET161" s="38">
        <f t="shared" si="311"/>
        <v>10510</v>
      </c>
      <c r="EU161" s="38">
        <f t="shared" si="311"/>
        <v>10510</v>
      </c>
      <c r="EV161" s="38">
        <f t="shared" si="311"/>
        <v>10510</v>
      </c>
      <c r="EW161" s="38">
        <f t="shared" si="311"/>
        <v>10510</v>
      </c>
      <c r="EX161" s="38">
        <f t="shared" si="311"/>
        <v>10510</v>
      </c>
      <c r="EY161" s="38">
        <f t="shared" si="311"/>
        <v>10510</v>
      </c>
      <c r="EZ161" s="38">
        <f t="shared" si="311"/>
        <v>10510</v>
      </c>
      <c r="FA161" s="38">
        <f t="shared" si="311"/>
        <v>10510</v>
      </c>
      <c r="FB161" s="38">
        <f t="shared" si="311"/>
        <v>10510</v>
      </c>
      <c r="FC161" s="38">
        <f t="shared" si="311"/>
        <v>10510</v>
      </c>
      <c r="FD161" s="38">
        <f t="shared" si="311"/>
        <v>10510</v>
      </c>
      <c r="FE161" s="38">
        <f t="shared" si="311"/>
        <v>10510</v>
      </c>
      <c r="FF161" s="38">
        <f t="shared" si="311"/>
        <v>10510</v>
      </c>
      <c r="FG161" s="38">
        <f t="shared" si="311"/>
        <v>10510</v>
      </c>
      <c r="FH161" s="38">
        <f t="shared" si="311"/>
        <v>10510</v>
      </c>
      <c r="FI161" s="38">
        <f t="shared" si="311"/>
        <v>10510</v>
      </c>
      <c r="FJ161" s="38">
        <f t="shared" si="311"/>
        <v>10510</v>
      </c>
      <c r="FK161" s="38">
        <f t="shared" si="311"/>
        <v>10510</v>
      </c>
      <c r="FL161" s="38">
        <f t="shared" si="311"/>
        <v>10510</v>
      </c>
      <c r="FM161" s="38">
        <f t="shared" si="311"/>
        <v>10510</v>
      </c>
      <c r="FN161" s="38">
        <f t="shared" si="311"/>
        <v>10510</v>
      </c>
      <c r="FO161" s="38">
        <f t="shared" si="311"/>
        <v>10510</v>
      </c>
      <c r="FP161" s="38">
        <f t="shared" si="311"/>
        <v>10510</v>
      </c>
      <c r="FQ161" s="38">
        <f t="shared" si="311"/>
        <v>10510</v>
      </c>
      <c r="FR161" s="38">
        <f t="shared" si="311"/>
        <v>10510</v>
      </c>
      <c r="FS161" s="38">
        <f t="shared" si="311"/>
        <v>10510</v>
      </c>
      <c r="FT161" s="38">
        <f t="shared" si="311"/>
        <v>10510</v>
      </c>
      <c r="FU161" s="38">
        <f t="shared" si="311"/>
        <v>10510</v>
      </c>
      <c r="FV161" s="38">
        <f t="shared" si="311"/>
        <v>10510</v>
      </c>
      <c r="FW161" s="38">
        <f t="shared" si="311"/>
        <v>10510</v>
      </c>
      <c r="FX161" s="38">
        <f t="shared" si="311"/>
        <v>10510</v>
      </c>
      <c r="FY161" s="2"/>
      <c r="FZ161" s="50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</row>
    <row r="162" spans="1:195" x14ac:dyDescent="0.3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50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</row>
    <row r="163" spans="1:195" x14ac:dyDescent="0.35">
      <c r="A163" s="3" t="s">
        <v>625</v>
      </c>
      <c r="B163" s="2" t="s">
        <v>626</v>
      </c>
      <c r="C163" s="2">
        <f t="shared" ref="C163:AH163" si="312">((C160*(C64+C65)+(C161*(C68+C70)))*-1)</f>
        <v>0</v>
      </c>
      <c r="D163" s="2">
        <f t="shared" si="312"/>
        <v>-55518884.732999995</v>
      </c>
      <c r="E163" s="2">
        <f t="shared" si="312"/>
        <v>-10504167.377999999</v>
      </c>
      <c r="F163" s="2">
        <f t="shared" si="312"/>
        <v>-10197929.054</v>
      </c>
      <c r="G163" s="2">
        <f t="shared" si="312"/>
        <v>0</v>
      </c>
      <c r="H163" s="2">
        <f t="shared" si="312"/>
        <v>0</v>
      </c>
      <c r="I163" s="2">
        <f t="shared" si="312"/>
        <v>-12225235.264</v>
      </c>
      <c r="J163" s="2">
        <f t="shared" si="312"/>
        <v>0</v>
      </c>
      <c r="K163" s="2">
        <f t="shared" si="312"/>
        <v>0</v>
      </c>
      <c r="L163" s="2">
        <f t="shared" si="312"/>
        <v>0</v>
      </c>
      <c r="M163" s="2">
        <f t="shared" si="312"/>
        <v>0</v>
      </c>
      <c r="N163" s="2">
        <f t="shared" si="312"/>
        <v>0</v>
      </c>
      <c r="O163" s="2">
        <f t="shared" si="312"/>
        <v>0</v>
      </c>
      <c r="P163" s="2">
        <f t="shared" si="312"/>
        <v>0</v>
      </c>
      <c r="Q163" s="2">
        <f t="shared" si="312"/>
        <v>-13589451.583000001</v>
      </c>
      <c r="R163" s="2">
        <f t="shared" si="312"/>
        <v>0</v>
      </c>
      <c r="S163" s="2">
        <f t="shared" si="312"/>
        <v>0</v>
      </c>
      <c r="T163" s="2">
        <f t="shared" si="312"/>
        <v>0</v>
      </c>
      <c r="U163" s="2">
        <f t="shared" si="312"/>
        <v>0</v>
      </c>
      <c r="V163" s="2">
        <f t="shared" si="312"/>
        <v>0</v>
      </c>
      <c r="W163" s="2">
        <f t="shared" si="312"/>
        <v>0</v>
      </c>
      <c r="X163" s="2">
        <f t="shared" si="312"/>
        <v>0</v>
      </c>
      <c r="Y163" s="2">
        <f t="shared" si="312"/>
        <v>0</v>
      </c>
      <c r="Z163" s="2">
        <f t="shared" si="312"/>
        <v>0</v>
      </c>
      <c r="AA163" s="2">
        <f t="shared" si="312"/>
        <v>0</v>
      </c>
      <c r="AB163" s="2">
        <f t="shared" si="312"/>
        <v>0</v>
      </c>
      <c r="AC163" s="2">
        <f t="shared" si="312"/>
        <v>0</v>
      </c>
      <c r="AD163" s="2">
        <f t="shared" si="312"/>
        <v>-1770588.25</v>
      </c>
      <c r="AE163" s="2">
        <f t="shared" si="312"/>
        <v>0</v>
      </c>
      <c r="AF163" s="2">
        <f t="shared" si="312"/>
        <v>0</v>
      </c>
      <c r="AG163" s="2">
        <f t="shared" si="312"/>
        <v>0</v>
      </c>
      <c r="AH163" s="2">
        <f t="shared" si="312"/>
        <v>0</v>
      </c>
      <c r="AI163" s="2">
        <f t="shared" ref="AI163:BN163" si="313">((AI160*(AI64+AI65)+(AI161*(AI68+AI70)))*-1)</f>
        <v>0</v>
      </c>
      <c r="AJ163" s="2">
        <f t="shared" si="313"/>
        <v>0</v>
      </c>
      <c r="AK163" s="2">
        <f t="shared" si="313"/>
        <v>0</v>
      </c>
      <c r="AL163" s="2">
        <f t="shared" si="313"/>
        <v>0</v>
      </c>
      <c r="AM163" s="2">
        <f t="shared" si="313"/>
        <v>0</v>
      </c>
      <c r="AN163" s="2">
        <f t="shared" si="313"/>
        <v>0</v>
      </c>
      <c r="AO163" s="2">
        <f t="shared" si="313"/>
        <v>0</v>
      </c>
      <c r="AP163" s="2">
        <f t="shared" si="313"/>
        <v>0</v>
      </c>
      <c r="AQ163" s="2">
        <f t="shared" si="313"/>
        <v>0</v>
      </c>
      <c r="AR163" s="2">
        <f t="shared" si="313"/>
        <v>-24946686.450000003</v>
      </c>
      <c r="AS163" s="2">
        <f t="shared" si="313"/>
        <v>-3853609.7240000004</v>
      </c>
      <c r="AT163" s="2">
        <f t="shared" si="313"/>
        <v>0</v>
      </c>
      <c r="AU163" s="2">
        <f t="shared" si="313"/>
        <v>0</v>
      </c>
      <c r="AV163" s="2">
        <f t="shared" si="313"/>
        <v>0</v>
      </c>
      <c r="AW163" s="2">
        <f t="shared" si="313"/>
        <v>0</v>
      </c>
      <c r="AX163" s="2">
        <f t="shared" si="313"/>
        <v>0</v>
      </c>
      <c r="AY163" s="2">
        <f t="shared" si="313"/>
        <v>0</v>
      </c>
      <c r="AZ163" s="2">
        <f t="shared" si="313"/>
        <v>0</v>
      </c>
      <c r="BA163" s="2">
        <f t="shared" si="313"/>
        <v>0</v>
      </c>
      <c r="BB163" s="2">
        <f t="shared" si="313"/>
        <v>0</v>
      </c>
      <c r="BC163" s="2">
        <f t="shared" si="313"/>
        <v>-45410993.990999997</v>
      </c>
      <c r="BD163" s="2">
        <f t="shared" si="313"/>
        <v>0</v>
      </c>
      <c r="BE163" s="2">
        <f t="shared" si="313"/>
        <v>0</v>
      </c>
      <c r="BF163" s="2">
        <f t="shared" si="313"/>
        <v>0</v>
      </c>
      <c r="BG163" s="2">
        <f t="shared" si="313"/>
        <v>0</v>
      </c>
      <c r="BH163" s="2">
        <f t="shared" si="313"/>
        <v>0</v>
      </c>
      <c r="BI163" s="2">
        <f t="shared" si="313"/>
        <v>0</v>
      </c>
      <c r="BJ163" s="2">
        <f t="shared" si="313"/>
        <v>0</v>
      </c>
      <c r="BK163" s="2">
        <f t="shared" si="313"/>
        <v>0</v>
      </c>
      <c r="BL163" s="2">
        <f t="shared" si="313"/>
        <v>0</v>
      </c>
      <c r="BM163" s="2">
        <f t="shared" si="313"/>
        <v>0</v>
      </c>
      <c r="BN163" s="2">
        <f t="shared" si="313"/>
        <v>0</v>
      </c>
      <c r="BO163" s="2">
        <f t="shared" ref="BO163:CT163" si="314">((BO160*(BO64+BO65)+(BO161*(BO68+BO70)))*-1)</f>
        <v>0</v>
      </c>
      <c r="BP163" s="2">
        <f t="shared" si="314"/>
        <v>0</v>
      </c>
      <c r="BQ163" s="2">
        <f t="shared" si="314"/>
        <v>-3457834.6920000003</v>
      </c>
      <c r="BR163" s="2">
        <f t="shared" si="314"/>
        <v>0</v>
      </c>
      <c r="BS163" s="2">
        <f t="shared" si="314"/>
        <v>0</v>
      </c>
      <c r="BT163" s="2">
        <f t="shared" si="314"/>
        <v>0</v>
      </c>
      <c r="BU163" s="2">
        <f t="shared" si="314"/>
        <v>0</v>
      </c>
      <c r="BV163" s="2">
        <f t="shared" si="314"/>
        <v>0</v>
      </c>
      <c r="BW163" s="2">
        <f t="shared" si="314"/>
        <v>0</v>
      </c>
      <c r="BX163" s="2">
        <f t="shared" si="314"/>
        <v>0</v>
      </c>
      <c r="BY163" s="2">
        <f t="shared" si="314"/>
        <v>0</v>
      </c>
      <c r="BZ163" s="2">
        <f t="shared" si="314"/>
        <v>0</v>
      </c>
      <c r="CA163" s="2">
        <f t="shared" si="314"/>
        <v>0</v>
      </c>
      <c r="CB163" s="2">
        <f t="shared" si="314"/>
        <v>-9483933.1319999993</v>
      </c>
      <c r="CC163" s="2">
        <f t="shared" si="314"/>
        <v>0</v>
      </c>
      <c r="CD163" s="2">
        <f t="shared" si="314"/>
        <v>0</v>
      </c>
      <c r="CE163" s="2">
        <f t="shared" si="314"/>
        <v>0</v>
      </c>
      <c r="CF163" s="2">
        <f t="shared" si="314"/>
        <v>0</v>
      </c>
      <c r="CG163" s="2">
        <f t="shared" si="314"/>
        <v>0</v>
      </c>
      <c r="CH163" s="2">
        <f t="shared" si="314"/>
        <v>0</v>
      </c>
      <c r="CI163" s="2">
        <f t="shared" si="314"/>
        <v>0</v>
      </c>
      <c r="CJ163" s="2">
        <f t="shared" si="314"/>
        <v>0</v>
      </c>
      <c r="CK163" s="2">
        <f t="shared" si="314"/>
        <v>-6888196.5600000005</v>
      </c>
      <c r="CL163" s="2">
        <f t="shared" si="314"/>
        <v>0</v>
      </c>
      <c r="CM163" s="2">
        <f t="shared" si="314"/>
        <v>0</v>
      </c>
      <c r="CN163" s="2">
        <f t="shared" si="314"/>
        <v>-36831537.391000003</v>
      </c>
      <c r="CO163" s="2">
        <f t="shared" si="314"/>
        <v>0</v>
      </c>
      <c r="CP163" s="2">
        <f t="shared" si="314"/>
        <v>0</v>
      </c>
      <c r="CQ163" s="2">
        <f t="shared" si="314"/>
        <v>0</v>
      </c>
      <c r="CR163" s="2">
        <f t="shared" si="314"/>
        <v>0</v>
      </c>
      <c r="CS163" s="2">
        <f t="shared" si="314"/>
        <v>0</v>
      </c>
      <c r="CT163" s="2">
        <f t="shared" si="314"/>
        <v>0</v>
      </c>
      <c r="CU163" s="2">
        <f t="shared" ref="CU163:DZ163" si="315">((CU160*(CU64+CU65)+(CU161*(CU68+CU70)))*-1)</f>
        <v>0</v>
      </c>
      <c r="CV163" s="2">
        <f t="shared" si="315"/>
        <v>0</v>
      </c>
      <c r="CW163" s="2">
        <f t="shared" si="315"/>
        <v>0</v>
      </c>
      <c r="CX163" s="2">
        <f t="shared" si="315"/>
        <v>0</v>
      </c>
      <c r="CY163" s="2">
        <f t="shared" si="315"/>
        <v>0</v>
      </c>
      <c r="CZ163" s="2">
        <f t="shared" si="315"/>
        <v>0</v>
      </c>
      <c r="DA163" s="2">
        <f t="shared" si="315"/>
        <v>0</v>
      </c>
      <c r="DB163" s="2">
        <f t="shared" si="315"/>
        <v>0</v>
      </c>
      <c r="DC163" s="2">
        <f t="shared" si="315"/>
        <v>0</v>
      </c>
      <c r="DD163" s="2">
        <f t="shared" si="315"/>
        <v>0</v>
      </c>
      <c r="DE163" s="2">
        <f t="shared" si="315"/>
        <v>0</v>
      </c>
      <c r="DF163" s="2">
        <f t="shared" si="315"/>
        <v>-14324029.316999998</v>
      </c>
      <c r="DG163" s="2">
        <f t="shared" si="315"/>
        <v>0</v>
      </c>
      <c r="DH163" s="2">
        <f t="shared" si="315"/>
        <v>0</v>
      </c>
      <c r="DI163" s="2">
        <f t="shared" si="315"/>
        <v>-641094.85</v>
      </c>
      <c r="DJ163" s="2">
        <f t="shared" si="315"/>
        <v>0</v>
      </c>
      <c r="DK163" s="2">
        <f t="shared" si="315"/>
        <v>0</v>
      </c>
      <c r="DL163" s="2">
        <f t="shared" si="315"/>
        <v>0</v>
      </c>
      <c r="DM163" s="2">
        <f t="shared" si="315"/>
        <v>0</v>
      </c>
      <c r="DN163" s="2">
        <f t="shared" si="315"/>
        <v>0</v>
      </c>
      <c r="DO163" s="2">
        <f t="shared" si="315"/>
        <v>0</v>
      </c>
      <c r="DP163" s="2">
        <f t="shared" si="315"/>
        <v>0</v>
      </c>
      <c r="DQ163" s="2">
        <f t="shared" si="315"/>
        <v>0</v>
      </c>
      <c r="DR163" s="2">
        <f t="shared" si="315"/>
        <v>0</v>
      </c>
      <c r="DS163" s="2">
        <f t="shared" si="315"/>
        <v>0</v>
      </c>
      <c r="DT163" s="2">
        <f t="shared" si="315"/>
        <v>0</v>
      </c>
      <c r="DU163" s="2">
        <f t="shared" si="315"/>
        <v>0</v>
      </c>
      <c r="DV163" s="2">
        <f t="shared" si="315"/>
        <v>0</v>
      </c>
      <c r="DW163" s="2">
        <f t="shared" si="315"/>
        <v>0</v>
      </c>
      <c r="DX163" s="2">
        <f t="shared" si="315"/>
        <v>0</v>
      </c>
      <c r="DY163" s="2">
        <f t="shared" si="315"/>
        <v>0</v>
      </c>
      <c r="DZ163" s="2">
        <f t="shared" si="315"/>
        <v>0</v>
      </c>
      <c r="EA163" s="2">
        <f t="shared" ref="EA163:FF163" si="316">((EA160*(EA64+EA65)+(EA161*(EA68+EA70)))*-1)</f>
        <v>0</v>
      </c>
      <c r="EB163" s="2">
        <f t="shared" si="316"/>
        <v>0</v>
      </c>
      <c r="EC163" s="2">
        <f t="shared" si="316"/>
        <v>0</v>
      </c>
      <c r="ED163" s="2">
        <f t="shared" si="316"/>
        <v>0</v>
      </c>
      <c r="EE163" s="2">
        <f t="shared" si="316"/>
        <v>0</v>
      </c>
      <c r="EF163" s="2">
        <f t="shared" si="316"/>
        <v>0</v>
      </c>
      <c r="EG163" s="2">
        <f t="shared" si="316"/>
        <v>0</v>
      </c>
      <c r="EH163" s="2">
        <f t="shared" si="316"/>
        <v>0</v>
      </c>
      <c r="EI163" s="2">
        <f t="shared" si="316"/>
        <v>0</v>
      </c>
      <c r="EJ163" s="2">
        <f t="shared" si="316"/>
        <v>0</v>
      </c>
      <c r="EK163" s="2">
        <f t="shared" si="316"/>
        <v>0</v>
      </c>
      <c r="EL163" s="2">
        <f t="shared" si="316"/>
        <v>0</v>
      </c>
      <c r="EM163" s="2">
        <f t="shared" si="316"/>
        <v>0</v>
      </c>
      <c r="EN163" s="2">
        <f t="shared" si="316"/>
        <v>0</v>
      </c>
      <c r="EO163" s="2">
        <f t="shared" si="316"/>
        <v>0</v>
      </c>
      <c r="EP163" s="2">
        <f t="shared" si="316"/>
        <v>0</v>
      </c>
      <c r="EQ163" s="2">
        <f t="shared" si="316"/>
        <v>-1526146.56</v>
      </c>
      <c r="ER163" s="2">
        <f t="shared" si="316"/>
        <v>0</v>
      </c>
      <c r="ES163" s="2">
        <f t="shared" si="316"/>
        <v>0</v>
      </c>
      <c r="ET163" s="2">
        <f t="shared" si="316"/>
        <v>0</v>
      </c>
      <c r="EU163" s="2">
        <f t="shared" si="316"/>
        <v>0</v>
      </c>
      <c r="EV163" s="2">
        <f t="shared" si="316"/>
        <v>0</v>
      </c>
      <c r="EW163" s="2">
        <f t="shared" si="316"/>
        <v>0</v>
      </c>
      <c r="EX163" s="2">
        <f t="shared" si="316"/>
        <v>0</v>
      </c>
      <c r="EY163" s="2">
        <f t="shared" si="316"/>
        <v>0</v>
      </c>
      <c r="EZ163" s="2">
        <f t="shared" si="316"/>
        <v>0</v>
      </c>
      <c r="FA163" s="2">
        <f t="shared" si="316"/>
        <v>0</v>
      </c>
      <c r="FB163" s="2">
        <f t="shared" si="316"/>
        <v>0</v>
      </c>
      <c r="FC163" s="2">
        <f t="shared" si="316"/>
        <v>0</v>
      </c>
      <c r="FD163" s="2">
        <f t="shared" si="316"/>
        <v>0</v>
      </c>
      <c r="FE163" s="2">
        <f t="shared" si="316"/>
        <v>0</v>
      </c>
      <c r="FF163" s="2">
        <f t="shared" si="316"/>
        <v>0</v>
      </c>
      <c r="FG163" s="2">
        <f t="shared" ref="FG163:FX163" si="317">((FG160*(FG64+FG65)+(FG161*(FG68+FG70)))*-1)</f>
        <v>0</v>
      </c>
      <c r="FH163" s="2">
        <f t="shared" si="317"/>
        <v>0</v>
      </c>
      <c r="FI163" s="2">
        <f t="shared" si="317"/>
        <v>0</v>
      </c>
      <c r="FJ163" s="2">
        <f t="shared" si="317"/>
        <v>0</v>
      </c>
      <c r="FK163" s="2">
        <f t="shared" si="317"/>
        <v>0</v>
      </c>
      <c r="FL163" s="2">
        <f t="shared" si="317"/>
        <v>0</v>
      </c>
      <c r="FM163" s="2">
        <f t="shared" si="317"/>
        <v>0</v>
      </c>
      <c r="FN163" s="2">
        <f t="shared" si="317"/>
        <v>0</v>
      </c>
      <c r="FO163" s="2">
        <f t="shared" si="317"/>
        <v>0</v>
      </c>
      <c r="FP163" s="2">
        <f t="shared" si="317"/>
        <v>0</v>
      </c>
      <c r="FQ163" s="2">
        <f t="shared" si="317"/>
        <v>0</v>
      </c>
      <c r="FR163" s="2">
        <f t="shared" si="317"/>
        <v>0</v>
      </c>
      <c r="FS163" s="2">
        <f t="shared" si="317"/>
        <v>0</v>
      </c>
      <c r="FT163" s="2">
        <f t="shared" si="317"/>
        <v>0</v>
      </c>
      <c r="FU163" s="2">
        <f t="shared" si="317"/>
        <v>0</v>
      </c>
      <c r="FV163" s="2">
        <f t="shared" si="317"/>
        <v>0</v>
      </c>
      <c r="FW163" s="2">
        <f t="shared" si="317"/>
        <v>0</v>
      </c>
      <c r="FX163" s="2">
        <f t="shared" si="317"/>
        <v>0</v>
      </c>
      <c r="FY163" s="2">
        <f>SUM(C163:FX163)</f>
        <v>-251170318.92899999</v>
      </c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</row>
    <row r="164" spans="1:195" x14ac:dyDescent="0.3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</row>
    <row r="165" spans="1:195" x14ac:dyDescent="0.35">
      <c r="A165" s="3" t="s">
        <v>627</v>
      </c>
      <c r="B165" s="2" t="s">
        <v>628</v>
      </c>
      <c r="C165" s="2">
        <f t="shared" ref="C165:AH165" si="318">C149+C163</f>
        <v>82107476.771799996</v>
      </c>
      <c r="D165" s="2">
        <f t="shared" si="318"/>
        <v>393490161.00880003</v>
      </c>
      <c r="E165" s="2">
        <f t="shared" si="318"/>
        <v>62387644.273999996</v>
      </c>
      <c r="F165" s="2">
        <f t="shared" si="318"/>
        <v>267377615.10660002</v>
      </c>
      <c r="G165" s="2">
        <f t="shared" si="318"/>
        <v>19064849.370000001</v>
      </c>
      <c r="H165" s="2">
        <f t="shared" si="318"/>
        <v>14070221.0646</v>
      </c>
      <c r="I165" s="2">
        <f t="shared" si="318"/>
        <v>86743916.996600002</v>
      </c>
      <c r="J165" s="2">
        <f t="shared" si="318"/>
        <v>24266187.5854</v>
      </c>
      <c r="K165" s="2">
        <f t="shared" si="318"/>
        <v>4471180.2475999994</v>
      </c>
      <c r="L165" s="2">
        <f t="shared" si="318"/>
        <v>26801095.761800002</v>
      </c>
      <c r="M165" s="2">
        <f t="shared" si="318"/>
        <v>13378914.1294</v>
      </c>
      <c r="N165" s="2">
        <f t="shared" si="318"/>
        <v>589843108.52939999</v>
      </c>
      <c r="O165" s="2">
        <f t="shared" si="318"/>
        <v>145656138.48700002</v>
      </c>
      <c r="P165" s="2">
        <f t="shared" si="318"/>
        <v>5697301.8187999995</v>
      </c>
      <c r="Q165" s="2">
        <f t="shared" si="318"/>
        <v>474146225.29179996</v>
      </c>
      <c r="R165" s="2">
        <f t="shared" si="318"/>
        <v>69598821.474399999</v>
      </c>
      <c r="S165" s="2">
        <f t="shared" si="318"/>
        <v>19328066.259799998</v>
      </c>
      <c r="T165" s="2">
        <f t="shared" si="318"/>
        <v>3328064.6637999997</v>
      </c>
      <c r="U165" s="2">
        <f t="shared" si="318"/>
        <v>1259603.9234</v>
      </c>
      <c r="V165" s="2">
        <f t="shared" si="318"/>
        <v>4282892.0172000006</v>
      </c>
      <c r="W165" s="2">
        <f t="shared" si="318"/>
        <v>3754774.7908000001</v>
      </c>
      <c r="X165" s="2">
        <f t="shared" si="318"/>
        <v>1197117.4080000001</v>
      </c>
      <c r="Y165" s="2">
        <f t="shared" si="318"/>
        <v>11394606.873</v>
      </c>
      <c r="Z165" s="2">
        <f t="shared" si="318"/>
        <v>3866488.4122000001</v>
      </c>
      <c r="AA165" s="2">
        <f t="shared" si="318"/>
        <v>353336375.29879999</v>
      </c>
      <c r="AB165" s="2">
        <f t="shared" si="318"/>
        <v>313745881.14120001</v>
      </c>
      <c r="AC165" s="2">
        <f t="shared" si="318"/>
        <v>11379286.104</v>
      </c>
      <c r="AD165" s="2">
        <f t="shared" si="318"/>
        <v>14802507.3456</v>
      </c>
      <c r="AE165" s="2">
        <f t="shared" si="318"/>
        <v>2067696.6025999999</v>
      </c>
      <c r="AF165" s="2">
        <f t="shared" si="318"/>
        <v>3531772.9863999998</v>
      </c>
      <c r="AG165" s="2">
        <f t="shared" si="318"/>
        <v>7965003.8029999994</v>
      </c>
      <c r="AH165" s="2">
        <f t="shared" si="318"/>
        <v>11742778.4464</v>
      </c>
      <c r="AI165" s="2">
        <f t="shared" ref="AI165:BN165" si="319">AI149+AI163</f>
        <v>5707188.3675999995</v>
      </c>
      <c r="AJ165" s="2">
        <f t="shared" si="319"/>
        <v>3501358.9295999999</v>
      </c>
      <c r="AK165" s="2">
        <f t="shared" si="319"/>
        <v>3360340.4404000002</v>
      </c>
      <c r="AL165" s="2">
        <f t="shared" si="319"/>
        <v>4644975.6546</v>
      </c>
      <c r="AM165" s="2">
        <f t="shared" si="319"/>
        <v>5336284.5482000001</v>
      </c>
      <c r="AN165" s="2">
        <f t="shared" si="319"/>
        <v>4896097.6217999998</v>
      </c>
      <c r="AO165" s="2">
        <f t="shared" si="319"/>
        <v>49150035.214600004</v>
      </c>
      <c r="AP165" s="2">
        <f t="shared" si="319"/>
        <v>1009609383.1266</v>
      </c>
      <c r="AQ165" s="2">
        <f t="shared" si="319"/>
        <v>4305364.6214000005</v>
      </c>
      <c r="AR165" s="2">
        <f t="shared" si="319"/>
        <v>675137656.72519994</v>
      </c>
      <c r="AS165" s="2">
        <f t="shared" si="319"/>
        <v>77361057.9234</v>
      </c>
      <c r="AT165" s="2">
        <f t="shared" si="319"/>
        <v>34348956.473799996</v>
      </c>
      <c r="AU165" s="2">
        <f t="shared" si="319"/>
        <v>5111172.0449999999</v>
      </c>
      <c r="AV165" s="2">
        <f t="shared" si="319"/>
        <v>5063212.5442000004</v>
      </c>
      <c r="AW165" s="2">
        <f t="shared" si="319"/>
        <v>4476111.7007999998</v>
      </c>
      <c r="AX165" s="2">
        <f t="shared" si="319"/>
        <v>1618738.5848000001</v>
      </c>
      <c r="AY165" s="2">
        <f t="shared" si="319"/>
        <v>6213468.4016000004</v>
      </c>
      <c r="AZ165" s="2">
        <f t="shared" si="319"/>
        <v>145296582.40359998</v>
      </c>
      <c r="BA165" s="2">
        <f t="shared" si="319"/>
        <v>102784768.6038</v>
      </c>
      <c r="BB165" s="2">
        <f t="shared" si="319"/>
        <v>83995951.025800005</v>
      </c>
      <c r="BC165" s="2">
        <f t="shared" si="319"/>
        <v>251754085.47319996</v>
      </c>
      <c r="BD165" s="2">
        <f t="shared" si="319"/>
        <v>40738957.013599999</v>
      </c>
      <c r="BE165" s="2">
        <f t="shared" si="319"/>
        <v>14845549.1906</v>
      </c>
      <c r="BF165" s="2">
        <f t="shared" si="319"/>
        <v>285080222.76380002</v>
      </c>
      <c r="BG165" s="2">
        <f t="shared" si="319"/>
        <v>11708764.8938</v>
      </c>
      <c r="BH165" s="2">
        <f t="shared" si="319"/>
        <v>7782376.0892000003</v>
      </c>
      <c r="BI165" s="2">
        <f t="shared" si="319"/>
        <v>4604416.7122</v>
      </c>
      <c r="BJ165" s="2">
        <f t="shared" si="319"/>
        <v>70169687.481800005</v>
      </c>
      <c r="BK165" s="2">
        <f t="shared" si="319"/>
        <v>354714049.54460001</v>
      </c>
      <c r="BL165" s="2">
        <f t="shared" si="319"/>
        <v>1840654.57</v>
      </c>
      <c r="BM165" s="2">
        <f t="shared" si="319"/>
        <v>6139642.5760000004</v>
      </c>
      <c r="BN165" s="2">
        <f t="shared" si="319"/>
        <v>35914778.090999998</v>
      </c>
      <c r="BO165" s="2">
        <f t="shared" ref="BO165:CT165" si="320">BO149+BO163</f>
        <v>15245454.188000001</v>
      </c>
      <c r="BP165" s="2">
        <f t="shared" si="320"/>
        <v>3385722.2475999999</v>
      </c>
      <c r="BQ165" s="2">
        <f t="shared" si="320"/>
        <v>71976636.554800004</v>
      </c>
      <c r="BR165" s="2">
        <f t="shared" si="320"/>
        <v>51878942.555799998</v>
      </c>
      <c r="BS165" s="2">
        <f t="shared" si="320"/>
        <v>14438915.692600001</v>
      </c>
      <c r="BT165" s="2">
        <f t="shared" si="320"/>
        <v>5756392.2602000004</v>
      </c>
      <c r="BU165" s="2">
        <f t="shared" si="320"/>
        <v>6251700.5431999993</v>
      </c>
      <c r="BV165" s="2">
        <f t="shared" si="320"/>
        <v>15207742.2048</v>
      </c>
      <c r="BW165" s="2">
        <f t="shared" si="320"/>
        <v>24131030.321200002</v>
      </c>
      <c r="BX165" s="2">
        <f t="shared" si="320"/>
        <v>1738575.3655999999</v>
      </c>
      <c r="BY165" s="2">
        <f t="shared" si="320"/>
        <v>6244374.0303999996</v>
      </c>
      <c r="BZ165" s="2">
        <f t="shared" si="320"/>
        <v>3750174.7157999999</v>
      </c>
      <c r="CA165" s="2">
        <f t="shared" si="320"/>
        <v>3123667.5337999999</v>
      </c>
      <c r="CB165" s="2">
        <f t="shared" si="320"/>
        <v>825106650.23559999</v>
      </c>
      <c r="CC165" s="2">
        <f t="shared" si="320"/>
        <v>3585734.5797999999</v>
      </c>
      <c r="CD165" s="2">
        <f t="shared" si="320"/>
        <v>3521960.4189999998</v>
      </c>
      <c r="CE165" s="2">
        <f t="shared" si="320"/>
        <v>3061470.1348000001</v>
      </c>
      <c r="CF165" s="2">
        <f t="shared" si="320"/>
        <v>2299127.7006000001</v>
      </c>
      <c r="CG165" s="2">
        <f t="shared" si="320"/>
        <v>3723148.8267999999</v>
      </c>
      <c r="CH165" s="2">
        <f t="shared" si="320"/>
        <v>2270210.2257999997</v>
      </c>
      <c r="CI165" s="2">
        <f t="shared" si="320"/>
        <v>8723371.2339999992</v>
      </c>
      <c r="CJ165" s="2">
        <f t="shared" si="320"/>
        <v>11379163.819</v>
      </c>
      <c r="CK165" s="2">
        <f t="shared" si="320"/>
        <v>58695592.548199996</v>
      </c>
      <c r="CL165" s="2">
        <f t="shared" si="320"/>
        <v>15607941.112199999</v>
      </c>
      <c r="CM165" s="2">
        <f t="shared" si="320"/>
        <v>9984760.3580000009</v>
      </c>
      <c r="CN165" s="2">
        <f t="shared" si="320"/>
        <v>325133857.94319999</v>
      </c>
      <c r="CO165" s="2">
        <f t="shared" si="320"/>
        <v>161215805.14700001</v>
      </c>
      <c r="CP165" s="2">
        <f t="shared" si="320"/>
        <v>12247780.4482</v>
      </c>
      <c r="CQ165" s="2">
        <f t="shared" si="320"/>
        <v>10152515.646400001</v>
      </c>
      <c r="CR165" s="2">
        <f t="shared" si="320"/>
        <v>4126174.3998000002</v>
      </c>
      <c r="CS165" s="2">
        <f t="shared" si="320"/>
        <v>4512976.1541999998</v>
      </c>
      <c r="CT165" s="2">
        <f t="shared" si="320"/>
        <v>2380358.2119999998</v>
      </c>
      <c r="CU165" s="2">
        <f t="shared" ref="CU165:DZ165" si="321">CU149+CU163</f>
        <v>4693539.8782000002</v>
      </c>
      <c r="CV165" s="2">
        <f t="shared" si="321"/>
        <v>1137284.0305999999</v>
      </c>
      <c r="CW165" s="2">
        <f t="shared" si="321"/>
        <v>3878117.0277999998</v>
      </c>
      <c r="CX165" s="2">
        <f t="shared" si="321"/>
        <v>6190350.3766000001</v>
      </c>
      <c r="CY165" s="2">
        <f t="shared" si="321"/>
        <v>1227561.0799999998</v>
      </c>
      <c r="CZ165" s="2">
        <f t="shared" si="321"/>
        <v>21049993.597600002</v>
      </c>
      <c r="DA165" s="2">
        <f t="shared" si="321"/>
        <v>3641276.5216000001</v>
      </c>
      <c r="DB165" s="2">
        <f t="shared" si="321"/>
        <v>4874136.2214000002</v>
      </c>
      <c r="DC165" s="2">
        <f t="shared" si="321"/>
        <v>3555964.0942000002</v>
      </c>
      <c r="DD165" s="2">
        <f t="shared" si="321"/>
        <v>3341625.0758000002</v>
      </c>
      <c r="DE165" s="2">
        <f t="shared" si="321"/>
        <v>4823558.3203999996</v>
      </c>
      <c r="DF165" s="2">
        <f t="shared" si="321"/>
        <v>213967550.89300001</v>
      </c>
      <c r="DG165" s="2">
        <f t="shared" si="321"/>
        <v>2582510.0008</v>
      </c>
      <c r="DH165" s="2">
        <f t="shared" si="321"/>
        <v>21487840.7326</v>
      </c>
      <c r="DI165" s="2">
        <f t="shared" si="321"/>
        <v>27672732.763999999</v>
      </c>
      <c r="DJ165" s="2">
        <f t="shared" si="321"/>
        <v>8425184.7809999995</v>
      </c>
      <c r="DK165" s="2">
        <f t="shared" si="321"/>
        <v>6904273.6965999994</v>
      </c>
      <c r="DL165" s="2">
        <f t="shared" si="321"/>
        <v>68175083.260199994</v>
      </c>
      <c r="DM165" s="2">
        <f t="shared" si="321"/>
        <v>4356847.9434000002</v>
      </c>
      <c r="DN165" s="2">
        <f t="shared" si="321"/>
        <v>17029256.858399998</v>
      </c>
      <c r="DO165" s="2">
        <f t="shared" si="321"/>
        <v>39265275.237800002</v>
      </c>
      <c r="DP165" s="2">
        <f t="shared" si="321"/>
        <v>3844917.7520000003</v>
      </c>
      <c r="DQ165" s="2">
        <f t="shared" si="321"/>
        <v>10802691.0052</v>
      </c>
      <c r="DR165" s="2">
        <f t="shared" si="321"/>
        <v>16384692.208800001</v>
      </c>
      <c r="DS165" s="2">
        <f t="shared" si="321"/>
        <v>8145584.8742000004</v>
      </c>
      <c r="DT165" s="2">
        <f t="shared" si="321"/>
        <v>3601643.2064</v>
      </c>
      <c r="DU165" s="2">
        <f t="shared" si="321"/>
        <v>5358051.0835999995</v>
      </c>
      <c r="DV165" s="2">
        <f t="shared" si="321"/>
        <v>3924014.8385999999</v>
      </c>
      <c r="DW165" s="2">
        <f t="shared" si="321"/>
        <v>4702245.1948000006</v>
      </c>
      <c r="DX165" s="2">
        <f t="shared" si="321"/>
        <v>3580253.9</v>
      </c>
      <c r="DY165" s="2">
        <f t="shared" si="321"/>
        <v>5079869.0729999999</v>
      </c>
      <c r="DZ165" s="2">
        <f t="shared" si="321"/>
        <v>9437043.8158</v>
      </c>
      <c r="EA165" s="2">
        <f t="shared" ref="EA165:FF165" si="322">EA149+EA163</f>
        <v>7203871.2941999994</v>
      </c>
      <c r="EB165" s="2">
        <f t="shared" si="322"/>
        <v>7252332.9408</v>
      </c>
      <c r="EC165" s="2">
        <f t="shared" si="322"/>
        <v>4365584.1976000005</v>
      </c>
      <c r="ED165" s="2">
        <f t="shared" si="322"/>
        <v>23266461.940000001</v>
      </c>
      <c r="EE165" s="2">
        <f t="shared" si="322"/>
        <v>3623597.8312000004</v>
      </c>
      <c r="EF165" s="2">
        <f t="shared" si="322"/>
        <v>16766748.4156</v>
      </c>
      <c r="EG165" s="2">
        <f t="shared" si="322"/>
        <v>4119396.2510000002</v>
      </c>
      <c r="EH165" s="2">
        <f t="shared" si="322"/>
        <v>4090555.5266</v>
      </c>
      <c r="EI165" s="2">
        <f t="shared" si="322"/>
        <v>167047453.5564</v>
      </c>
      <c r="EJ165" s="2">
        <f t="shared" si="322"/>
        <v>115083523.2128</v>
      </c>
      <c r="EK165" s="2">
        <f t="shared" si="322"/>
        <v>8522816.6045999993</v>
      </c>
      <c r="EL165" s="2">
        <f t="shared" si="322"/>
        <v>6240851.2577999998</v>
      </c>
      <c r="EM165" s="2">
        <f t="shared" si="322"/>
        <v>5599820.3646</v>
      </c>
      <c r="EN165" s="2">
        <f t="shared" si="322"/>
        <v>11733206.810800001</v>
      </c>
      <c r="EO165" s="2">
        <f t="shared" si="322"/>
        <v>4666776.8208000008</v>
      </c>
      <c r="EP165" s="2">
        <f t="shared" si="322"/>
        <v>6132303.4501999998</v>
      </c>
      <c r="EQ165" s="2">
        <f t="shared" si="322"/>
        <v>29703829.683600001</v>
      </c>
      <c r="ER165" s="2">
        <f t="shared" si="322"/>
        <v>5227986.3198000006</v>
      </c>
      <c r="ES165" s="2">
        <f t="shared" si="322"/>
        <v>3592123.1595999999</v>
      </c>
      <c r="ET165" s="2">
        <f t="shared" si="322"/>
        <v>4031740.81</v>
      </c>
      <c r="EU165" s="2">
        <f t="shared" si="322"/>
        <v>7890087.5307999998</v>
      </c>
      <c r="EV165" s="2">
        <f t="shared" si="322"/>
        <v>1896470.8262</v>
      </c>
      <c r="EW165" s="2">
        <f t="shared" si="322"/>
        <v>12723065.279999999</v>
      </c>
      <c r="EX165" s="2">
        <f t="shared" si="322"/>
        <v>3623538.2853999999</v>
      </c>
      <c r="EY165" s="2">
        <f t="shared" si="322"/>
        <v>8972038.7763999999</v>
      </c>
      <c r="EZ165" s="2">
        <f t="shared" si="322"/>
        <v>2689764.3662</v>
      </c>
      <c r="FA165" s="2">
        <f t="shared" si="322"/>
        <v>43410686.981200002</v>
      </c>
      <c r="FB165" s="2">
        <f t="shared" si="322"/>
        <v>4812109.2693999996</v>
      </c>
      <c r="FC165" s="2">
        <f t="shared" si="322"/>
        <v>21328068.716399997</v>
      </c>
      <c r="FD165" s="2">
        <f t="shared" si="322"/>
        <v>5825296.2566</v>
      </c>
      <c r="FE165" s="2">
        <f t="shared" si="322"/>
        <v>1929488.5194000001</v>
      </c>
      <c r="FF165" s="2">
        <f t="shared" si="322"/>
        <v>3852365.8810000001</v>
      </c>
      <c r="FG165" s="2">
        <f t="shared" ref="FG165:FX165" si="323">FG149+FG163</f>
        <v>2726957.8344000001</v>
      </c>
      <c r="FH165" s="2">
        <f t="shared" si="323"/>
        <v>1697475.6954000001</v>
      </c>
      <c r="FI165" s="2">
        <f t="shared" si="323"/>
        <v>20812423.213</v>
      </c>
      <c r="FJ165" s="2">
        <f t="shared" si="323"/>
        <v>23167480.163199998</v>
      </c>
      <c r="FK165" s="2">
        <f t="shared" si="323"/>
        <v>30986790.858399998</v>
      </c>
      <c r="FL165" s="2">
        <f t="shared" si="323"/>
        <v>92758788.929399997</v>
      </c>
      <c r="FM165" s="2">
        <f t="shared" si="323"/>
        <v>44281328.457799993</v>
      </c>
      <c r="FN165" s="2">
        <f t="shared" si="323"/>
        <v>265227262.99079999</v>
      </c>
      <c r="FO165" s="2">
        <f t="shared" si="323"/>
        <v>13417604.316400001</v>
      </c>
      <c r="FP165" s="2">
        <f t="shared" si="323"/>
        <v>27133057.312600002</v>
      </c>
      <c r="FQ165" s="2">
        <f t="shared" si="323"/>
        <v>12340501.0144</v>
      </c>
      <c r="FR165" s="2">
        <f t="shared" si="323"/>
        <v>3399460.0468000001</v>
      </c>
      <c r="FS165" s="2">
        <f t="shared" si="323"/>
        <v>3351002.4812000003</v>
      </c>
      <c r="FT165" s="2">
        <f t="shared" si="323"/>
        <v>1497451.4351999999</v>
      </c>
      <c r="FU165" s="2">
        <f t="shared" si="323"/>
        <v>10611856.780200001</v>
      </c>
      <c r="FV165" s="2">
        <f t="shared" si="323"/>
        <v>10284537.392800001</v>
      </c>
      <c r="FW165" s="2">
        <f t="shared" si="323"/>
        <v>3183282.5745999999</v>
      </c>
      <c r="FX165" s="2">
        <f t="shared" si="323"/>
        <v>1434598.3434000001</v>
      </c>
      <c r="FY165" s="2">
        <f>-(FY149+FY163)</f>
        <v>251170318.92899999</v>
      </c>
      <c r="FZ165" s="2">
        <f>SUM(C165:FY165)</f>
        <v>9974000699.9595928</v>
      </c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</row>
    <row r="166" spans="1:195" x14ac:dyDescent="0.35">
      <c r="A166" s="3" t="s">
        <v>629</v>
      </c>
      <c r="B166" s="2" t="s">
        <v>712</v>
      </c>
      <c r="C166" s="2">
        <f>C150</f>
        <v>34582589.738150515</v>
      </c>
      <c r="D166" s="2">
        <f t="shared" ref="D166:BO166" si="324">D150</f>
        <v>126138272.70171811</v>
      </c>
      <c r="E166" s="2">
        <f t="shared" si="324"/>
        <v>35100600.914935574</v>
      </c>
      <c r="F166" s="2">
        <f t="shared" si="324"/>
        <v>92469117.046593368</v>
      </c>
      <c r="G166" s="2">
        <f t="shared" si="324"/>
        <v>14893533.199315852</v>
      </c>
      <c r="H166" s="2">
        <f t="shared" si="324"/>
        <v>4081764.6039003404</v>
      </c>
      <c r="I166" s="2">
        <f t="shared" si="324"/>
        <v>33080301.897185553</v>
      </c>
      <c r="J166" s="2">
        <f t="shared" si="324"/>
        <v>5514393.2110556057</v>
      </c>
      <c r="K166" s="2">
        <f t="shared" si="324"/>
        <v>1483442.4675947421</v>
      </c>
      <c r="L166" s="2">
        <f t="shared" si="324"/>
        <v>25139066.155149195</v>
      </c>
      <c r="M166" s="2">
        <f t="shared" si="324"/>
        <v>9085733.1679140832</v>
      </c>
      <c r="N166" s="2">
        <f t="shared" si="324"/>
        <v>186756144.02268255</v>
      </c>
      <c r="O166" s="2">
        <f t="shared" si="324"/>
        <v>76038306.607088253</v>
      </c>
      <c r="P166" s="2">
        <f t="shared" si="324"/>
        <v>1632053.8717916592</v>
      </c>
      <c r="Q166" s="2">
        <f t="shared" si="324"/>
        <v>162418402.9430275</v>
      </c>
      <c r="R166" s="2">
        <f t="shared" si="324"/>
        <v>2147292.7510534418</v>
      </c>
      <c r="S166" s="2">
        <f t="shared" si="324"/>
        <v>16326813.8425768</v>
      </c>
      <c r="T166" s="2">
        <f t="shared" si="324"/>
        <v>705026.2426754086</v>
      </c>
      <c r="U166" s="2">
        <f t="shared" si="324"/>
        <v>793705.9944401778</v>
      </c>
      <c r="V166" s="2">
        <f t="shared" si="324"/>
        <v>1127942.8158603995</v>
      </c>
      <c r="W166" s="2">
        <f t="shared" si="324"/>
        <v>196781.32559167541</v>
      </c>
      <c r="X166" s="2">
        <f t="shared" si="324"/>
        <v>321713.76293938258</v>
      </c>
      <c r="Y166" s="2">
        <f t="shared" si="324"/>
        <v>2061290.8858620233</v>
      </c>
      <c r="Z166" s="2">
        <f t="shared" si="324"/>
        <v>700645.84146410937</v>
      </c>
      <c r="AA166" s="2">
        <f t="shared" si="324"/>
        <v>191135728.8769654</v>
      </c>
      <c r="AB166" s="2">
        <f t="shared" si="324"/>
        <v>294902771.60654354</v>
      </c>
      <c r="AC166" s="2">
        <f t="shared" si="324"/>
        <v>10415572.786974393</v>
      </c>
      <c r="AD166" s="2">
        <f t="shared" si="324"/>
        <v>10490477.407132683</v>
      </c>
      <c r="AE166" s="2">
        <f t="shared" si="324"/>
        <v>691894.33513290889</v>
      </c>
      <c r="AF166" s="2">
        <f t="shared" si="324"/>
        <v>1204536.3309141025</v>
      </c>
      <c r="AG166" s="2">
        <f t="shared" si="324"/>
        <v>4960968.4378568567</v>
      </c>
      <c r="AH166" s="2">
        <f t="shared" si="324"/>
        <v>1106540.9177750729</v>
      </c>
      <c r="AI166" s="2">
        <f t="shared" si="324"/>
        <v>347287.74476955691</v>
      </c>
      <c r="AJ166" s="2">
        <f t="shared" si="324"/>
        <v>1034654.968195269</v>
      </c>
      <c r="AK166" s="2">
        <f t="shared" si="324"/>
        <v>1543020.8666985508</v>
      </c>
      <c r="AL166" s="2">
        <f t="shared" si="324"/>
        <v>2667813.8629416651</v>
      </c>
      <c r="AM166" s="2">
        <f t="shared" si="324"/>
        <v>1414078.6372313446</v>
      </c>
      <c r="AN166" s="2">
        <f t="shared" si="324"/>
        <v>4482058.4996122383</v>
      </c>
      <c r="AO166" s="2">
        <f t="shared" si="324"/>
        <v>16907209.159013398</v>
      </c>
      <c r="AP166" s="2">
        <f t="shared" si="324"/>
        <v>705983828.89090002</v>
      </c>
      <c r="AQ166" s="2">
        <f t="shared" si="324"/>
        <v>1879106.9537575189</v>
      </c>
      <c r="AR166" s="2">
        <f t="shared" si="324"/>
        <v>300578949.18260974</v>
      </c>
      <c r="AS166" s="2">
        <f t="shared" si="324"/>
        <v>60902037.145923793</v>
      </c>
      <c r="AT166" s="2">
        <f t="shared" si="324"/>
        <v>11330550.188693702</v>
      </c>
      <c r="AU166" s="2">
        <f t="shared" si="324"/>
        <v>1815162.2472306804</v>
      </c>
      <c r="AV166" s="2">
        <f t="shared" si="324"/>
        <v>1322838.86978475</v>
      </c>
      <c r="AW166" s="2">
        <f t="shared" si="324"/>
        <v>997039.88481430488</v>
      </c>
      <c r="AX166" s="2">
        <f t="shared" si="324"/>
        <v>703508.39183228079</v>
      </c>
      <c r="AY166" s="2">
        <f t="shared" si="324"/>
        <v>1741625.8282448128</v>
      </c>
      <c r="AZ166" s="2">
        <f t="shared" si="324"/>
        <v>18262425.378387436</v>
      </c>
      <c r="BA166" s="2">
        <f t="shared" si="324"/>
        <v>27116770.243060455</v>
      </c>
      <c r="BB166" s="2">
        <f t="shared" si="324"/>
        <v>7310253.8258097107</v>
      </c>
      <c r="BC166" s="2">
        <f t="shared" si="324"/>
        <v>101307528.19514327</v>
      </c>
      <c r="BD166" s="2">
        <f t="shared" si="324"/>
        <v>17476888.573926248</v>
      </c>
      <c r="BE166" s="2">
        <f t="shared" si="324"/>
        <v>5824826.733491621</v>
      </c>
      <c r="BF166" s="2">
        <f t="shared" si="324"/>
        <v>85139415.034760177</v>
      </c>
      <c r="BG166" s="2">
        <f t="shared" si="324"/>
        <v>1926279.2243452827</v>
      </c>
      <c r="BH166" s="2">
        <f t="shared" si="324"/>
        <v>2314060.5451028515</v>
      </c>
      <c r="BI166" s="2">
        <f t="shared" si="324"/>
        <v>784902.50682914129</v>
      </c>
      <c r="BJ166" s="2">
        <f t="shared" si="324"/>
        <v>28593507.100991633</v>
      </c>
      <c r="BK166" s="2">
        <f t="shared" si="324"/>
        <v>55549022.294196911</v>
      </c>
      <c r="BL166" s="2">
        <f t="shared" si="324"/>
        <v>230118.1363001627</v>
      </c>
      <c r="BM166" s="2">
        <f t="shared" si="324"/>
        <v>1187127.5319968583</v>
      </c>
      <c r="BN166" s="2">
        <f t="shared" si="324"/>
        <v>11222069.020695325</v>
      </c>
      <c r="BO166" s="2">
        <f t="shared" si="324"/>
        <v>4527644.0266981246</v>
      </c>
      <c r="BP166" s="2">
        <f t="shared" ref="BP166:EA166" si="325">BP150</f>
        <v>2918257.3019883544</v>
      </c>
      <c r="BQ166" s="2">
        <f t="shared" si="325"/>
        <v>59582376.926113501</v>
      </c>
      <c r="BR166" s="2">
        <f t="shared" si="325"/>
        <v>12084024.080871504</v>
      </c>
      <c r="BS166" s="2">
        <f t="shared" si="325"/>
        <v>4173078.7778766514</v>
      </c>
      <c r="BT166" s="2">
        <f t="shared" si="325"/>
        <v>3288790.8865992664</v>
      </c>
      <c r="BU166" s="2">
        <f t="shared" si="325"/>
        <v>2552973.9848460336</v>
      </c>
      <c r="BV166" s="2">
        <f t="shared" si="325"/>
        <v>14390776.338326804</v>
      </c>
      <c r="BW166" s="2">
        <f t="shared" si="325"/>
        <v>19292677.508676969</v>
      </c>
      <c r="BX166" s="2">
        <f t="shared" si="325"/>
        <v>1419237.0605704235</v>
      </c>
      <c r="BY166" s="2">
        <f t="shared" si="325"/>
        <v>3962320.6389296344</v>
      </c>
      <c r="BZ166" s="2">
        <f t="shared" si="325"/>
        <v>1257959.8837028942</v>
      </c>
      <c r="CA166" s="2">
        <f t="shared" si="325"/>
        <v>2614433.178950144</v>
      </c>
      <c r="CB166" s="2">
        <f t="shared" si="325"/>
        <v>412870608.45553195</v>
      </c>
      <c r="CC166" s="2">
        <f t="shared" si="325"/>
        <v>618879.18823785218</v>
      </c>
      <c r="CD166" s="2">
        <f t="shared" si="325"/>
        <v>513891.45013808442</v>
      </c>
      <c r="CE166" s="2">
        <f t="shared" si="325"/>
        <v>1325264.6761948979</v>
      </c>
      <c r="CF166" s="2">
        <f t="shared" si="325"/>
        <v>838646.25117627182</v>
      </c>
      <c r="CG166" s="2">
        <f t="shared" si="325"/>
        <v>749448.3201543733</v>
      </c>
      <c r="CH166" s="2">
        <f t="shared" si="325"/>
        <v>537707.24125386938</v>
      </c>
      <c r="CI166" s="2">
        <f t="shared" si="325"/>
        <v>3611636.7506597424</v>
      </c>
      <c r="CJ166" s="2">
        <f t="shared" si="325"/>
        <v>11065229.84721496</v>
      </c>
      <c r="CK166" s="2">
        <f t="shared" si="325"/>
        <v>21042088.27600627</v>
      </c>
      <c r="CL166" s="2">
        <f t="shared" si="325"/>
        <v>3710507.125707176</v>
      </c>
      <c r="CM166" s="2">
        <f t="shared" si="325"/>
        <v>2163735.4310000679</v>
      </c>
      <c r="CN166" s="2">
        <f t="shared" si="325"/>
        <v>151093133.44034088</v>
      </c>
      <c r="CO166" s="2">
        <f t="shared" si="325"/>
        <v>100717753.15550832</v>
      </c>
      <c r="CP166" s="2">
        <f t="shared" si="325"/>
        <v>11513449.828953478</v>
      </c>
      <c r="CQ166" s="2">
        <f t="shared" si="325"/>
        <v>3343606.5142256054</v>
      </c>
      <c r="CR166" s="2">
        <f t="shared" si="325"/>
        <v>707239.28124178958</v>
      </c>
      <c r="CS166" s="2">
        <f t="shared" si="325"/>
        <v>1677265.1554252245</v>
      </c>
      <c r="CT166" s="2">
        <f t="shared" si="325"/>
        <v>930489.56148273859</v>
      </c>
      <c r="CU166" s="2">
        <f t="shared" si="325"/>
        <v>523227.97279263771</v>
      </c>
      <c r="CV166" s="2">
        <f t="shared" si="325"/>
        <v>421642.2884772984</v>
      </c>
      <c r="CW166" s="2">
        <f t="shared" si="325"/>
        <v>1424764.307487194</v>
      </c>
      <c r="CX166" s="2">
        <f t="shared" si="325"/>
        <v>2587487.5770559288</v>
      </c>
      <c r="CY166" s="2">
        <f t="shared" si="325"/>
        <v>194851.04724860823</v>
      </c>
      <c r="CZ166" s="2">
        <f t="shared" si="325"/>
        <v>7301355.1657744441</v>
      </c>
      <c r="DA166" s="2">
        <f t="shared" si="325"/>
        <v>1400895.0153853551</v>
      </c>
      <c r="DB166" s="2">
        <f t="shared" si="325"/>
        <v>1256572.4965197535</v>
      </c>
      <c r="DC166" s="2">
        <f t="shared" si="325"/>
        <v>1472135.3190159991</v>
      </c>
      <c r="DD166" s="2">
        <f t="shared" si="325"/>
        <v>1041742.6095289773</v>
      </c>
      <c r="DE166" s="2">
        <f t="shared" si="325"/>
        <v>2144016.9689440904</v>
      </c>
      <c r="DF166" s="2">
        <f t="shared" si="325"/>
        <v>80564366.739623025</v>
      </c>
      <c r="DG166" s="2">
        <f t="shared" si="325"/>
        <v>1744560.1832639545</v>
      </c>
      <c r="DH166" s="2">
        <f t="shared" si="325"/>
        <v>10869494.198209245</v>
      </c>
      <c r="DI166" s="2">
        <f t="shared" si="325"/>
        <v>14879898.394388042</v>
      </c>
      <c r="DJ166" s="2">
        <f t="shared" si="325"/>
        <v>1842500.9598057307</v>
      </c>
      <c r="DK166" s="2">
        <f t="shared" si="325"/>
        <v>1388258.4772570254</v>
      </c>
      <c r="DL166" s="2">
        <f t="shared" si="325"/>
        <v>25769811.39991761</v>
      </c>
      <c r="DM166" s="2">
        <f t="shared" si="325"/>
        <v>727933.43162401346</v>
      </c>
      <c r="DN166" s="2">
        <f t="shared" si="325"/>
        <v>8095030.0798623869</v>
      </c>
      <c r="DO166" s="2">
        <f t="shared" si="325"/>
        <v>10899829.698769461</v>
      </c>
      <c r="DP166" s="2">
        <f t="shared" si="325"/>
        <v>966482.74870728853</v>
      </c>
      <c r="DQ166" s="2">
        <f t="shared" si="325"/>
        <v>10392863.458521651</v>
      </c>
      <c r="DR166" s="2">
        <f t="shared" si="325"/>
        <v>2807973.0965971476</v>
      </c>
      <c r="DS166" s="2">
        <f t="shared" si="325"/>
        <v>1280638.0663558824</v>
      </c>
      <c r="DT166" s="2">
        <f t="shared" si="325"/>
        <v>347818.04859021393</v>
      </c>
      <c r="DU166" s="2">
        <f t="shared" si="325"/>
        <v>920898.64996337448</v>
      </c>
      <c r="DV166" s="2">
        <f t="shared" si="325"/>
        <v>280088.79348922166</v>
      </c>
      <c r="DW166" s="2">
        <f t="shared" si="325"/>
        <v>695881.37921255839</v>
      </c>
      <c r="DX166" s="2">
        <f t="shared" si="325"/>
        <v>2903367.8808196606</v>
      </c>
      <c r="DY166" s="2">
        <f t="shared" si="325"/>
        <v>4143745.8444240373</v>
      </c>
      <c r="DZ166" s="2">
        <f t="shared" si="325"/>
        <v>6006373.6775634745</v>
      </c>
      <c r="EA166" s="2">
        <f t="shared" si="325"/>
        <v>6597344.8507335242</v>
      </c>
      <c r="EB166" s="2">
        <f t="shared" ref="EB166:FX166" si="326">EB150</f>
        <v>2632887.1274433425</v>
      </c>
      <c r="EC166" s="2">
        <f t="shared" si="326"/>
        <v>1140272.4253760853</v>
      </c>
      <c r="ED166" s="2">
        <f t="shared" si="326"/>
        <v>22662181.988141082</v>
      </c>
      <c r="EE166" s="2">
        <f t="shared" si="326"/>
        <v>542991.2723503015</v>
      </c>
      <c r="EF166" s="2">
        <f t="shared" si="326"/>
        <v>2836944.6191471354</v>
      </c>
      <c r="EG166" s="2">
        <f t="shared" si="326"/>
        <v>944903.32571207336</v>
      </c>
      <c r="EH166" s="2">
        <f t="shared" si="326"/>
        <v>442763.29458279803</v>
      </c>
      <c r="EI166" s="2">
        <f t="shared" si="326"/>
        <v>43073360.857178785</v>
      </c>
      <c r="EJ166" s="2">
        <f t="shared" si="326"/>
        <v>34531462.592355423</v>
      </c>
      <c r="EK166" s="2">
        <f t="shared" si="326"/>
        <v>3646814.9560945109</v>
      </c>
      <c r="EL166" s="2">
        <f t="shared" si="326"/>
        <v>1827586.6040064651</v>
      </c>
      <c r="EM166" s="2">
        <f t="shared" si="326"/>
        <v>2985269.4747517616</v>
      </c>
      <c r="EN166" s="2">
        <f t="shared" si="326"/>
        <v>2425257.2413823968</v>
      </c>
      <c r="EO166" s="2">
        <f t="shared" si="326"/>
        <v>1363151.2982410814</v>
      </c>
      <c r="EP166" s="2">
        <f t="shared" si="326"/>
        <v>4200193.5657963539</v>
      </c>
      <c r="EQ166" s="2">
        <f t="shared" si="326"/>
        <v>10479702.619119354</v>
      </c>
      <c r="ER166" s="2">
        <f t="shared" si="326"/>
        <v>3295336.3907852126</v>
      </c>
      <c r="ES166" s="2">
        <f t="shared" si="326"/>
        <v>1086738.081077853</v>
      </c>
      <c r="ET166" s="2">
        <f t="shared" si="326"/>
        <v>1585777.3349843619</v>
      </c>
      <c r="EU166" s="2">
        <f t="shared" si="326"/>
        <v>1369625.7947819247</v>
      </c>
      <c r="EV166" s="2">
        <f t="shared" si="326"/>
        <v>1297290.4838034632</v>
      </c>
      <c r="EW166" s="2">
        <f t="shared" si="326"/>
        <v>10074239.758385736</v>
      </c>
      <c r="EX166" s="2">
        <f t="shared" si="326"/>
        <v>544725.43360717769</v>
      </c>
      <c r="EY166" s="2">
        <f t="shared" si="326"/>
        <v>992944.08716379956</v>
      </c>
      <c r="EZ166" s="2">
        <f t="shared" si="326"/>
        <v>870194.12636511633</v>
      </c>
      <c r="FA166" s="2">
        <f t="shared" si="326"/>
        <v>41844412.98894877</v>
      </c>
      <c r="FB166" s="2">
        <f t="shared" si="326"/>
        <v>4342585.7619905127</v>
      </c>
      <c r="FC166" s="2">
        <f t="shared" si="326"/>
        <v>13273503.84451263</v>
      </c>
      <c r="FD166" s="2">
        <f t="shared" si="326"/>
        <v>1581155.6641502553</v>
      </c>
      <c r="FE166" s="2">
        <f t="shared" si="326"/>
        <v>684056.07374804292</v>
      </c>
      <c r="FF166" s="2">
        <f t="shared" si="326"/>
        <v>716252.33337528026</v>
      </c>
      <c r="FG166" s="2">
        <f t="shared" si="326"/>
        <v>892248.83906621533</v>
      </c>
      <c r="FH166" s="2">
        <f t="shared" si="326"/>
        <v>989533.4116186999</v>
      </c>
      <c r="FI166" s="2">
        <f t="shared" si="326"/>
        <v>14118371.200219322</v>
      </c>
      <c r="FJ166" s="2">
        <f t="shared" si="326"/>
        <v>22305962.257409051</v>
      </c>
      <c r="FK166" s="2">
        <f t="shared" si="326"/>
        <v>24012681.795451473</v>
      </c>
      <c r="FL166" s="2">
        <f t="shared" si="326"/>
        <v>63241193.324184783</v>
      </c>
      <c r="FM166" s="2">
        <f t="shared" si="326"/>
        <v>28151851.307360232</v>
      </c>
      <c r="FN166" s="2">
        <f t="shared" si="326"/>
        <v>84372793.135434195</v>
      </c>
      <c r="FO166" s="2">
        <f t="shared" si="326"/>
        <v>12788437.409989525</v>
      </c>
      <c r="FP166" s="2">
        <f t="shared" si="326"/>
        <v>19197350.13606862</v>
      </c>
      <c r="FQ166" s="2">
        <f t="shared" si="326"/>
        <v>11930611.844784118</v>
      </c>
      <c r="FR166" s="2">
        <f t="shared" si="326"/>
        <v>3222529.2315981709</v>
      </c>
      <c r="FS166" s="2">
        <f t="shared" si="326"/>
        <v>2287230.0741010047</v>
      </c>
      <c r="FT166" s="2">
        <f t="shared" si="326"/>
        <v>1387771.7225306956</v>
      </c>
      <c r="FU166" s="2">
        <f t="shared" si="326"/>
        <v>4267442.4967194628</v>
      </c>
      <c r="FV166" s="2">
        <f t="shared" si="326"/>
        <v>3053363.6338527841</v>
      </c>
      <c r="FW166" s="2">
        <f t="shared" si="326"/>
        <v>587608.7868302922</v>
      </c>
      <c r="FX166" s="2">
        <f t="shared" si="326"/>
        <v>462763.59910972801</v>
      </c>
      <c r="FY166" s="2">
        <v>0</v>
      </c>
      <c r="FZ166" s="2">
        <f>SUM(C166:FY166)</f>
        <v>4419152699.373373</v>
      </c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</row>
    <row r="167" spans="1:195" x14ac:dyDescent="0.35">
      <c r="A167" s="3" t="s">
        <v>630</v>
      </c>
      <c r="B167" s="2" t="s">
        <v>713</v>
      </c>
      <c r="C167" s="2">
        <f>C151</f>
        <v>1618697.92</v>
      </c>
      <c r="D167" s="2">
        <f t="shared" ref="D167:BO167" si="327">D151</f>
        <v>6068580.4500000002</v>
      </c>
      <c r="E167" s="2">
        <f t="shared" si="327"/>
        <v>1444121.25</v>
      </c>
      <c r="F167" s="2">
        <f t="shared" si="327"/>
        <v>2186086.4300000002</v>
      </c>
      <c r="G167" s="2">
        <f t="shared" si="327"/>
        <v>428862.04</v>
      </c>
      <c r="H167" s="2">
        <f t="shared" si="327"/>
        <v>184982.61</v>
      </c>
      <c r="I167" s="2">
        <f t="shared" si="327"/>
        <v>1809421.81</v>
      </c>
      <c r="J167" s="2">
        <f t="shared" si="327"/>
        <v>600359.41</v>
      </c>
      <c r="K167" s="2">
        <f t="shared" si="327"/>
        <v>149409.51999999999</v>
      </c>
      <c r="L167" s="2">
        <f t="shared" si="327"/>
        <v>1285932.06</v>
      </c>
      <c r="M167" s="2">
        <f t="shared" si="327"/>
        <v>495734.92</v>
      </c>
      <c r="N167" s="2">
        <f t="shared" si="327"/>
        <v>12893543.369999999</v>
      </c>
      <c r="O167" s="2">
        <f t="shared" si="327"/>
        <v>5184910.91</v>
      </c>
      <c r="P167" s="2">
        <f t="shared" si="327"/>
        <v>98033.26</v>
      </c>
      <c r="Q167" s="2">
        <f t="shared" si="327"/>
        <v>6984070.2400000002</v>
      </c>
      <c r="R167" s="2">
        <f t="shared" si="327"/>
        <v>117387.96</v>
      </c>
      <c r="S167" s="2">
        <f t="shared" si="327"/>
        <v>941027.17</v>
      </c>
      <c r="T167" s="2">
        <f t="shared" si="327"/>
        <v>50774.68</v>
      </c>
      <c r="U167" s="2">
        <f t="shared" si="327"/>
        <v>51513.32</v>
      </c>
      <c r="V167" s="2">
        <f t="shared" si="327"/>
        <v>91452.54</v>
      </c>
      <c r="W167" s="2">
        <f t="shared" si="327"/>
        <v>20485.07</v>
      </c>
      <c r="X167" s="2">
        <f t="shared" si="327"/>
        <v>23503.47</v>
      </c>
      <c r="Y167" s="2">
        <f t="shared" si="327"/>
        <v>145352.82</v>
      </c>
      <c r="Z167" s="2">
        <f t="shared" si="327"/>
        <v>63731.5</v>
      </c>
      <c r="AA167" s="2">
        <f t="shared" si="327"/>
        <v>6802241.46</v>
      </c>
      <c r="AB167" s="2">
        <f t="shared" si="327"/>
        <v>12251040.92</v>
      </c>
      <c r="AC167" s="2">
        <f t="shared" si="327"/>
        <v>578302.21</v>
      </c>
      <c r="AD167" s="2">
        <f t="shared" si="327"/>
        <v>703196.53</v>
      </c>
      <c r="AE167" s="2">
        <f t="shared" si="327"/>
        <v>48617.120000000003</v>
      </c>
      <c r="AF167" s="2">
        <f t="shared" si="327"/>
        <v>86811.59</v>
      </c>
      <c r="AG167" s="2">
        <f t="shared" si="327"/>
        <v>322958.38</v>
      </c>
      <c r="AH167" s="2">
        <f t="shared" si="327"/>
        <v>172657.77</v>
      </c>
      <c r="AI167" s="2">
        <f t="shared" si="327"/>
        <v>53122.47</v>
      </c>
      <c r="AJ167" s="2">
        <f t="shared" si="327"/>
        <v>128163.01</v>
      </c>
      <c r="AK167" s="2">
        <f t="shared" si="327"/>
        <v>74603.09</v>
      </c>
      <c r="AL167" s="2">
        <f t="shared" si="327"/>
        <v>98388.41</v>
      </c>
      <c r="AM167" s="2">
        <f t="shared" si="327"/>
        <v>115377.55</v>
      </c>
      <c r="AN167" s="2">
        <f t="shared" si="327"/>
        <v>413990.07</v>
      </c>
      <c r="AO167" s="2">
        <f t="shared" si="327"/>
        <v>1676936.43</v>
      </c>
      <c r="AP167" s="2">
        <f t="shared" si="327"/>
        <v>37700132.310000002</v>
      </c>
      <c r="AQ167" s="2">
        <f t="shared" si="327"/>
        <v>97428.55</v>
      </c>
      <c r="AR167" s="2">
        <f t="shared" si="327"/>
        <v>21880966.199999999</v>
      </c>
      <c r="AS167" s="2">
        <f t="shared" si="327"/>
        <v>2513262.4</v>
      </c>
      <c r="AT167" s="2">
        <f t="shared" si="327"/>
        <v>1167107.3600000001</v>
      </c>
      <c r="AU167" s="2">
        <f t="shared" si="327"/>
        <v>178802.57</v>
      </c>
      <c r="AV167" s="2">
        <f t="shared" si="327"/>
        <v>179035.75</v>
      </c>
      <c r="AW167" s="2">
        <f t="shared" si="327"/>
        <v>102589.94</v>
      </c>
      <c r="AX167" s="2">
        <f t="shared" si="327"/>
        <v>78396.2</v>
      </c>
      <c r="AY167" s="2">
        <f t="shared" si="327"/>
        <v>127245.96</v>
      </c>
      <c r="AZ167" s="2">
        <f t="shared" si="327"/>
        <v>1512386.73</v>
      </c>
      <c r="BA167" s="2">
        <f t="shared" si="327"/>
        <v>2187937.56</v>
      </c>
      <c r="BB167" s="2">
        <f t="shared" si="327"/>
        <v>485771.55</v>
      </c>
      <c r="BC167" s="2">
        <f t="shared" si="327"/>
        <v>8539684.5500000007</v>
      </c>
      <c r="BD167" s="2">
        <f t="shared" si="327"/>
        <v>1409316.74</v>
      </c>
      <c r="BE167" s="2">
        <f t="shared" si="327"/>
        <v>425098.36</v>
      </c>
      <c r="BF167" s="2">
        <f t="shared" si="327"/>
        <v>6979427.0599999996</v>
      </c>
      <c r="BG167" s="2">
        <f t="shared" si="327"/>
        <v>115579.55</v>
      </c>
      <c r="BH167" s="2">
        <f t="shared" si="327"/>
        <v>147663.12</v>
      </c>
      <c r="BI167" s="2">
        <f t="shared" si="327"/>
        <v>55868.160000000003</v>
      </c>
      <c r="BJ167" s="2">
        <f t="shared" si="327"/>
        <v>1934186.26</v>
      </c>
      <c r="BK167" s="2">
        <f t="shared" si="327"/>
        <v>1031173.03</v>
      </c>
      <c r="BL167" s="2">
        <f t="shared" si="327"/>
        <v>18195.330000000002</v>
      </c>
      <c r="BM167" s="2">
        <f t="shared" si="327"/>
        <v>91995.89</v>
      </c>
      <c r="BN167" s="2">
        <f t="shared" si="327"/>
        <v>1139858.77</v>
      </c>
      <c r="BO167" s="2">
        <f t="shared" si="327"/>
        <v>396388.6</v>
      </c>
      <c r="BP167" s="2">
        <f t="shared" ref="BP167:EA167" si="328">BP151</f>
        <v>245997.25</v>
      </c>
      <c r="BQ167" s="2">
        <f t="shared" si="328"/>
        <v>1733716.34</v>
      </c>
      <c r="BR167" s="2">
        <f t="shared" si="328"/>
        <v>459017.22</v>
      </c>
      <c r="BS167" s="2">
        <f t="shared" si="328"/>
        <v>258944.15</v>
      </c>
      <c r="BT167" s="2">
        <f t="shared" si="328"/>
        <v>149392.14000000001</v>
      </c>
      <c r="BU167" s="2">
        <f t="shared" si="328"/>
        <v>109362.84</v>
      </c>
      <c r="BV167" s="2">
        <f t="shared" si="328"/>
        <v>817601.21</v>
      </c>
      <c r="BW167" s="2">
        <f t="shared" si="328"/>
        <v>711654.23</v>
      </c>
      <c r="BX167" s="2">
        <f t="shared" si="328"/>
        <v>99943.77</v>
      </c>
      <c r="BY167" s="2">
        <f t="shared" si="328"/>
        <v>193396.48000000001</v>
      </c>
      <c r="BZ167" s="2">
        <f t="shared" si="328"/>
        <v>99867.18</v>
      </c>
      <c r="CA167" s="2">
        <f t="shared" si="328"/>
        <v>394616.81</v>
      </c>
      <c r="CB167" s="2">
        <f t="shared" si="328"/>
        <v>24768877.350000001</v>
      </c>
      <c r="CC167" s="2">
        <f t="shared" si="328"/>
        <v>91062.73</v>
      </c>
      <c r="CD167" s="2">
        <f t="shared" si="328"/>
        <v>72919.69</v>
      </c>
      <c r="CE167" s="2">
        <f t="shared" si="328"/>
        <v>104487.79</v>
      </c>
      <c r="CF167" s="2">
        <f t="shared" si="328"/>
        <v>86249.23</v>
      </c>
      <c r="CG167" s="2">
        <f t="shared" si="328"/>
        <v>74426.7</v>
      </c>
      <c r="CH167" s="2">
        <f t="shared" si="328"/>
        <v>33444.1</v>
      </c>
      <c r="CI167" s="2">
        <f t="shared" si="328"/>
        <v>320790.64</v>
      </c>
      <c r="CJ167" s="2">
        <f t="shared" si="328"/>
        <v>313858.84000000003</v>
      </c>
      <c r="CK167" s="2">
        <f t="shared" si="328"/>
        <v>1519908.61</v>
      </c>
      <c r="CL167" s="2">
        <f t="shared" si="328"/>
        <v>233618.03</v>
      </c>
      <c r="CM167" s="2">
        <f t="shared" si="328"/>
        <v>113893.58</v>
      </c>
      <c r="CN167" s="2">
        <f t="shared" si="328"/>
        <v>8605084.4100000001</v>
      </c>
      <c r="CO167" s="2">
        <f t="shared" si="328"/>
        <v>5153394.09</v>
      </c>
      <c r="CP167" s="2">
        <f t="shared" si="328"/>
        <v>734189.06</v>
      </c>
      <c r="CQ167" s="2">
        <f t="shared" si="328"/>
        <v>386426.67</v>
      </c>
      <c r="CR167" s="2">
        <f t="shared" si="328"/>
        <v>80485.73</v>
      </c>
      <c r="CS167" s="2">
        <f t="shared" si="328"/>
        <v>248224.67</v>
      </c>
      <c r="CT167" s="2">
        <f t="shared" si="328"/>
        <v>85958.85</v>
      </c>
      <c r="CU167" s="2">
        <f t="shared" si="328"/>
        <v>58359.59</v>
      </c>
      <c r="CV167" s="2">
        <f t="shared" si="328"/>
        <v>47858.69</v>
      </c>
      <c r="CW167" s="2">
        <f t="shared" si="328"/>
        <v>134115.63</v>
      </c>
      <c r="CX167" s="2">
        <f t="shared" si="328"/>
        <v>243713.34</v>
      </c>
      <c r="CY167" s="2">
        <f t="shared" si="328"/>
        <v>18970.75</v>
      </c>
      <c r="CZ167" s="2">
        <f t="shared" si="328"/>
        <v>629899.39</v>
      </c>
      <c r="DA167" s="2">
        <f t="shared" si="328"/>
        <v>123499.93</v>
      </c>
      <c r="DB167" s="2">
        <f t="shared" si="328"/>
        <v>101395.44</v>
      </c>
      <c r="DC167" s="2">
        <f t="shared" si="328"/>
        <v>112080.46</v>
      </c>
      <c r="DD167" s="2">
        <f t="shared" si="328"/>
        <v>97944.92</v>
      </c>
      <c r="DE167" s="2">
        <f t="shared" si="328"/>
        <v>288400.14</v>
      </c>
      <c r="DF167" s="2">
        <f t="shared" si="328"/>
        <v>7817551.8200000003</v>
      </c>
      <c r="DG167" s="2">
        <f t="shared" si="328"/>
        <v>118174.05</v>
      </c>
      <c r="DH167" s="2">
        <f t="shared" si="328"/>
        <v>1002544.97</v>
      </c>
      <c r="DI167" s="2">
        <f t="shared" si="328"/>
        <v>1169415.45</v>
      </c>
      <c r="DJ167" s="2">
        <f t="shared" si="328"/>
        <v>169846.5</v>
      </c>
      <c r="DK167" s="2">
        <f t="shared" si="328"/>
        <v>88144.5</v>
      </c>
      <c r="DL167" s="2">
        <f t="shared" si="328"/>
        <v>2420056.54</v>
      </c>
      <c r="DM167" s="2">
        <f t="shared" si="328"/>
        <v>77790.55</v>
      </c>
      <c r="DN167" s="2">
        <f t="shared" si="328"/>
        <v>628414.66</v>
      </c>
      <c r="DO167" s="2">
        <f t="shared" si="328"/>
        <v>761258.72</v>
      </c>
      <c r="DP167" s="2">
        <f t="shared" si="328"/>
        <v>77422.7</v>
      </c>
      <c r="DQ167" s="2">
        <f t="shared" si="328"/>
        <v>409714.16</v>
      </c>
      <c r="DR167" s="2">
        <f t="shared" si="328"/>
        <v>475735.48</v>
      </c>
      <c r="DS167" s="2">
        <f t="shared" si="328"/>
        <v>198489</v>
      </c>
      <c r="DT167" s="2">
        <f t="shared" si="328"/>
        <v>53085.02</v>
      </c>
      <c r="DU167" s="2">
        <f t="shared" si="328"/>
        <v>128255.13</v>
      </c>
      <c r="DV167" s="2">
        <f t="shared" si="328"/>
        <v>49041.63</v>
      </c>
      <c r="DW167" s="2">
        <f t="shared" si="328"/>
        <v>105819.77</v>
      </c>
      <c r="DX167" s="2">
        <f t="shared" si="328"/>
        <v>165524.42000000001</v>
      </c>
      <c r="DY167" s="2">
        <f t="shared" si="328"/>
        <v>211849.28</v>
      </c>
      <c r="DZ167" s="2">
        <f t="shared" si="328"/>
        <v>440337.14</v>
      </c>
      <c r="EA167" s="2">
        <f t="shared" si="328"/>
        <v>606678.97</v>
      </c>
      <c r="EB167" s="2">
        <f t="shared" ref="EB167:FX167" si="329">EB151</f>
        <v>264983.83</v>
      </c>
      <c r="EC167" s="2">
        <f t="shared" si="329"/>
        <v>112196.29</v>
      </c>
      <c r="ED167" s="2">
        <f t="shared" si="329"/>
        <v>606490.69999999995</v>
      </c>
      <c r="EE167" s="2">
        <f t="shared" si="329"/>
        <v>69368.460000000006</v>
      </c>
      <c r="EF167" s="2">
        <f t="shared" si="329"/>
        <v>327633.84999999998</v>
      </c>
      <c r="EG167" s="2">
        <f t="shared" si="329"/>
        <v>120677.96</v>
      </c>
      <c r="EH167" s="2">
        <f t="shared" si="329"/>
        <v>51207.78</v>
      </c>
      <c r="EI167" s="2">
        <f t="shared" si="329"/>
        <v>3323220.8</v>
      </c>
      <c r="EJ167" s="2">
        <f t="shared" si="329"/>
        <v>2056399.34</v>
      </c>
      <c r="EK167" s="2">
        <f t="shared" si="329"/>
        <v>137117.85</v>
      </c>
      <c r="EL167" s="2">
        <f t="shared" si="329"/>
        <v>36713.550000000003</v>
      </c>
      <c r="EM167" s="2">
        <f t="shared" si="329"/>
        <v>247634.55</v>
      </c>
      <c r="EN167" s="2">
        <f t="shared" si="329"/>
        <v>285190.57</v>
      </c>
      <c r="EO167" s="2">
        <f t="shared" si="329"/>
        <v>144936.91</v>
      </c>
      <c r="EP167" s="2">
        <f t="shared" si="329"/>
        <v>223170.3</v>
      </c>
      <c r="EQ167" s="2">
        <f t="shared" si="329"/>
        <v>1024267.5</v>
      </c>
      <c r="ER167" s="2">
        <f t="shared" si="329"/>
        <v>209171.85</v>
      </c>
      <c r="ES167" s="2">
        <f t="shared" si="329"/>
        <v>106678.02</v>
      </c>
      <c r="ET167" s="2">
        <f t="shared" si="329"/>
        <v>133939.82999999999</v>
      </c>
      <c r="EU167" s="2">
        <f t="shared" si="329"/>
        <v>189375.43</v>
      </c>
      <c r="EV167" s="2">
        <f t="shared" si="329"/>
        <v>43464.959999999999</v>
      </c>
      <c r="EW167" s="2">
        <f t="shared" si="329"/>
        <v>341846.47</v>
      </c>
      <c r="EX167" s="2">
        <f t="shared" si="329"/>
        <v>19788.41</v>
      </c>
      <c r="EY167" s="2">
        <f t="shared" si="329"/>
        <v>106184.84</v>
      </c>
      <c r="EZ167" s="2">
        <f t="shared" si="329"/>
        <v>92250.34</v>
      </c>
      <c r="FA167" s="2">
        <f t="shared" si="329"/>
        <v>1567984.63</v>
      </c>
      <c r="FB167" s="2">
        <f t="shared" si="329"/>
        <v>469609.63</v>
      </c>
      <c r="FC167" s="2">
        <f t="shared" si="329"/>
        <v>926616</v>
      </c>
      <c r="FD167" s="2">
        <f t="shared" si="329"/>
        <v>157711.57</v>
      </c>
      <c r="FE167" s="2">
        <f t="shared" si="329"/>
        <v>64813.09</v>
      </c>
      <c r="FF167" s="2">
        <f t="shared" si="329"/>
        <v>70542.399999999994</v>
      </c>
      <c r="FG167" s="2">
        <f t="shared" si="329"/>
        <v>71488.67</v>
      </c>
      <c r="FH167" s="2">
        <f t="shared" si="329"/>
        <v>112198.64</v>
      </c>
      <c r="FI167" s="2">
        <f t="shared" si="329"/>
        <v>558618.73</v>
      </c>
      <c r="FJ167" s="2">
        <f t="shared" si="329"/>
        <v>861473.15</v>
      </c>
      <c r="FK167" s="2">
        <f t="shared" si="329"/>
        <v>927120.98</v>
      </c>
      <c r="FL167" s="2">
        <f t="shared" si="329"/>
        <v>1829177.87</v>
      </c>
      <c r="FM167" s="2">
        <f t="shared" si="329"/>
        <v>532404.37</v>
      </c>
      <c r="FN167" s="2">
        <f t="shared" si="329"/>
        <v>3532207.73</v>
      </c>
      <c r="FO167" s="2">
        <f t="shared" si="329"/>
        <v>629176.46</v>
      </c>
      <c r="FP167" s="2">
        <f t="shared" si="329"/>
        <v>752042.46</v>
      </c>
      <c r="FQ167" s="2">
        <f t="shared" si="329"/>
        <v>409839.03</v>
      </c>
      <c r="FR167" s="2">
        <f t="shared" si="329"/>
        <v>177143.45</v>
      </c>
      <c r="FS167" s="2">
        <f t="shared" si="329"/>
        <v>72860.350000000006</v>
      </c>
      <c r="FT167" s="2">
        <f t="shared" si="329"/>
        <v>109456.97</v>
      </c>
      <c r="FU167" s="2">
        <f t="shared" si="329"/>
        <v>297429.19</v>
      </c>
      <c r="FV167" s="2">
        <f t="shared" si="329"/>
        <v>195022.78</v>
      </c>
      <c r="FW167" s="2">
        <f t="shared" si="329"/>
        <v>48430.720000000001</v>
      </c>
      <c r="FX167" s="2">
        <f t="shared" si="329"/>
        <v>39107.11</v>
      </c>
      <c r="FY167" s="2">
        <v>0</v>
      </c>
      <c r="FZ167" s="2">
        <f>SUM(C167:FY167)</f>
        <v>248978465.73999995</v>
      </c>
      <c r="GB167" s="2"/>
      <c r="GC167" s="2"/>
      <c r="GD167" s="2"/>
      <c r="GE167" s="9"/>
      <c r="GF167" s="9"/>
      <c r="GG167" s="9"/>
      <c r="GH167" s="2"/>
      <c r="GI167" s="2"/>
      <c r="GJ167" s="2"/>
      <c r="GK167" s="2"/>
      <c r="GL167" s="2"/>
      <c r="GM167" s="2"/>
    </row>
    <row r="168" spans="1:195" x14ac:dyDescent="0.35">
      <c r="A168" s="3" t="s">
        <v>631</v>
      </c>
      <c r="B168" s="2" t="s">
        <v>632</v>
      </c>
      <c r="C168" s="2">
        <f>C165-C166-C167</f>
        <v>45906189.11364948</v>
      </c>
      <c r="D168" s="2">
        <f t="shared" ref="D168:BO168" si="330">D165-D166-D167</f>
        <v>261283307.85708195</v>
      </c>
      <c r="E168" s="2">
        <f t="shared" si="330"/>
        <v>25842922.109064423</v>
      </c>
      <c r="F168" s="2">
        <f t="shared" si="330"/>
        <v>172722411.63000664</v>
      </c>
      <c r="G168" s="2">
        <f t="shared" si="330"/>
        <v>3742454.1306841495</v>
      </c>
      <c r="H168" s="2">
        <f t="shared" si="330"/>
        <v>9803473.8506996594</v>
      </c>
      <c r="I168" s="2">
        <f t="shared" si="330"/>
        <v>51854193.289414451</v>
      </c>
      <c r="J168" s="2">
        <f t="shared" si="330"/>
        <v>18151434.964344393</v>
      </c>
      <c r="K168" s="2">
        <f t="shared" si="330"/>
        <v>2838328.2600052576</v>
      </c>
      <c r="L168" s="2">
        <f t="shared" si="330"/>
        <v>376097.54665080691</v>
      </c>
      <c r="M168" s="2">
        <f t="shared" si="330"/>
        <v>3797446.0414859168</v>
      </c>
      <c r="N168" s="2">
        <f t="shared" si="330"/>
        <v>390193421.13671744</v>
      </c>
      <c r="O168" s="2">
        <f t="shared" si="330"/>
        <v>64432920.969911769</v>
      </c>
      <c r="P168" s="2">
        <f t="shared" si="330"/>
        <v>3967214.6870083408</v>
      </c>
      <c r="Q168" s="2">
        <f t="shared" si="330"/>
        <v>304743752.10877246</v>
      </c>
      <c r="R168" s="2">
        <f t="shared" si="330"/>
        <v>67334140.763346568</v>
      </c>
      <c r="S168" s="2">
        <f t="shared" si="330"/>
        <v>2060225.2472231984</v>
      </c>
      <c r="T168" s="2">
        <f t="shared" si="330"/>
        <v>2572263.7411245909</v>
      </c>
      <c r="U168" s="2">
        <f t="shared" si="330"/>
        <v>414384.60895982216</v>
      </c>
      <c r="V168" s="2">
        <f t="shared" si="330"/>
        <v>3063496.661339601</v>
      </c>
      <c r="W168" s="2">
        <f t="shared" si="330"/>
        <v>3537508.3952083248</v>
      </c>
      <c r="X168" s="2">
        <f t="shared" si="330"/>
        <v>851900.1750606175</v>
      </c>
      <c r="Y168" s="2">
        <f t="shared" si="330"/>
        <v>9187963.1671379767</v>
      </c>
      <c r="Z168" s="2">
        <f t="shared" si="330"/>
        <v>3102111.0707358909</v>
      </c>
      <c r="AA168" s="2">
        <f t="shared" si="330"/>
        <v>155398404.96183458</v>
      </c>
      <c r="AB168" s="2">
        <f t="shared" si="330"/>
        <v>6592068.6146564651</v>
      </c>
      <c r="AC168" s="2">
        <f t="shared" si="330"/>
        <v>385411.10702560749</v>
      </c>
      <c r="AD168" s="2">
        <f t="shared" si="330"/>
        <v>3608833.4084673161</v>
      </c>
      <c r="AE168" s="2">
        <f t="shared" si="330"/>
        <v>1327185.1474670907</v>
      </c>
      <c r="AF168" s="2">
        <f t="shared" si="330"/>
        <v>2240425.0654858975</v>
      </c>
      <c r="AG168" s="2">
        <f t="shared" si="330"/>
        <v>2681076.9851431428</v>
      </c>
      <c r="AH168" s="2">
        <f t="shared" si="330"/>
        <v>10463579.758624928</v>
      </c>
      <c r="AI168" s="2">
        <f t="shared" si="330"/>
        <v>5306778.1528304433</v>
      </c>
      <c r="AJ168" s="2">
        <f t="shared" si="330"/>
        <v>2338540.9514047313</v>
      </c>
      <c r="AK168" s="2">
        <f t="shared" si="330"/>
        <v>1742716.4837014494</v>
      </c>
      <c r="AL168" s="2">
        <f t="shared" si="330"/>
        <v>1878773.381658335</v>
      </c>
      <c r="AM168" s="2">
        <f t="shared" si="330"/>
        <v>3806828.3609686559</v>
      </c>
      <c r="AN168" s="2">
        <f t="shared" si="330"/>
        <v>49.0521877615829</v>
      </c>
      <c r="AO168" s="2">
        <f t="shared" si="330"/>
        <v>30565889.625586607</v>
      </c>
      <c r="AP168" s="2">
        <f t="shared" si="330"/>
        <v>265925421.92570001</v>
      </c>
      <c r="AQ168" s="2">
        <f t="shared" si="330"/>
        <v>2328829.1176424818</v>
      </c>
      <c r="AR168" s="2">
        <f t="shared" si="330"/>
        <v>352677741.34259021</v>
      </c>
      <c r="AS168" s="2">
        <f t="shared" si="330"/>
        <v>13945758.377476206</v>
      </c>
      <c r="AT168" s="2">
        <f t="shared" si="330"/>
        <v>21851298.925106294</v>
      </c>
      <c r="AU168" s="2">
        <f t="shared" si="330"/>
        <v>3117207.2277693194</v>
      </c>
      <c r="AV168" s="2">
        <f t="shared" si="330"/>
        <v>3561337.9244152503</v>
      </c>
      <c r="AW168" s="2">
        <f t="shared" si="330"/>
        <v>3376481.875985695</v>
      </c>
      <c r="AX168" s="2">
        <f t="shared" si="330"/>
        <v>836833.99296771933</v>
      </c>
      <c r="AY168" s="2">
        <f t="shared" si="330"/>
        <v>4344596.6133551877</v>
      </c>
      <c r="AZ168" s="2">
        <f t="shared" si="330"/>
        <v>125521770.29521254</v>
      </c>
      <c r="BA168" s="2">
        <f t="shared" si="330"/>
        <v>73480060.800739542</v>
      </c>
      <c r="BB168" s="2">
        <f t="shared" si="330"/>
        <v>76199925.64999029</v>
      </c>
      <c r="BC168" s="2">
        <f t="shared" si="330"/>
        <v>141906872.72805667</v>
      </c>
      <c r="BD168" s="2">
        <f t="shared" si="330"/>
        <v>21852751.699673753</v>
      </c>
      <c r="BE168" s="2">
        <f t="shared" si="330"/>
        <v>8595624.097108379</v>
      </c>
      <c r="BF168" s="2">
        <f t="shared" si="330"/>
        <v>192961380.66903985</v>
      </c>
      <c r="BG168" s="2">
        <f t="shared" si="330"/>
        <v>9666906.1194547154</v>
      </c>
      <c r="BH168" s="2">
        <f t="shared" si="330"/>
        <v>5320652.4240971487</v>
      </c>
      <c r="BI168" s="2">
        <f t="shared" si="330"/>
        <v>3763646.0453708586</v>
      </c>
      <c r="BJ168" s="2">
        <f t="shared" si="330"/>
        <v>39641994.12080837</v>
      </c>
      <c r="BK168" s="2">
        <f t="shared" si="330"/>
        <v>298133854.22040313</v>
      </c>
      <c r="BL168" s="2">
        <f t="shared" si="330"/>
        <v>1592341.1036998373</v>
      </c>
      <c r="BM168" s="2">
        <f t="shared" si="330"/>
        <v>4860519.1540031424</v>
      </c>
      <c r="BN168" s="2">
        <f t="shared" si="330"/>
        <v>23552850.300304674</v>
      </c>
      <c r="BO168" s="2">
        <f t="shared" si="330"/>
        <v>10321421.561301878</v>
      </c>
      <c r="BP168" s="2">
        <f t="shared" ref="BP168:EA168" si="331">BP165-BP166-BP167</f>
        <v>221467.69561164547</v>
      </c>
      <c r="BQ168" s="2">
        <f t="shared" si="331"/>
        <v>10660543.288686503</v>
      </c>
      <c r="BR168" s="2">
        <f t="shared" si="331"/>
        <v>39335901.254928499</v>
      </c>
      <c r="BS168" s="2">
        <f t="shared" si="331"/>
        <v>10006892.764723349</v>
      </c>
      <c r="BT168" s="2">
        <f t="shared" si="331"/>
        <v>2318209.2336007338</v>
      </c>
      <c r="BU168" s="2">
        <f t="shared" si="331"/>
        <v>3589363.7183539658</v>
      </c>
      <c r="BV168" s="2">
        <f t="shared" si="331"/>
        <v>-635.34352680388838</v>
      </c>
      <c r="BW168" s="2">
        <f t="shared" si="331"/>
        <v>4126698.5825230335</v>
      </c>
      <c r="BX168" s="2">
        <f t="shared" si="331"/>
        <v>219394.53502957639</v>
      </c>
      <c r="BY168" s="2">
        <f t="shared" si="331"/>
        <v>2088656.9114703652</v>
      </c>
      <c r="BZ168" s="2">
        <f t="shared" si="331"/>
        <v>2392347.6520971055</v>
      </c>
      <c r="CA168" s="2">
        <f t="shared" si="331"/>
        <v>114617.54484985588</v>
      </c>
      <c r="CB168" s="2">
        <f t="shared" si="331"/>
        <v>387467164.43006802</v>
      </c>
      <c r="CC168" s="2">
        <f t="shared" si="331"/>
        <v>2875792.661562148</v>
      </c>
      <c r="CD168" s="2">
        <f t="shared" si="331"/>
        <v>2935149.2788619152</v>
      </c>
      <c r="CE168" s="2">
        <f t="shared" si="331"/>
        <v>1631717.6686051022</v>
      </c>
      <c r="CF168" s="2">
        <f t="shared" si="331"/>
        <v>1374232.2194237283</v>
      </c>
      <c r="CG168" s="2">
        <f t="shared" si="331"/>
        <v>2899273.8066456262</v>
      </c>
      <c r="CH168" s="2">
        <f t="shared" si="331"/>
        <v>1699058.8845461302</v>
      </c>
      <c r="CI168" s="2">
        <f t="shared" si="331"/>
        <v>4790943.8433402572</v>
      </c>
      <c r="CJ168" s="2">
        <f t="shared" si="331"/>
        <v>75.131785040546674</v>
      </c>
      <c r="CK168" s="2">
        <f t="shared" si="331"/>
        <v>36133595.66219373</v>
      </c>
      <c r="CL168" s="2">
        <f t="shared" si="331"/>
        <v>11663815.956492824</v>
      </c>
      <c r="CM168" s="2">
        <f t="shared" si="331"/>
        <v>7707131.346999933</v>
      </c>
      <c r="CN168" s="2">
        <f t="shared" si="331"/>
        <v>165435640.09285912</v>
      </c>
      <c r="CO168" s="2">
        <f t="shared" si="331"/>
        <v>55344657.901491687</v>
      </c>
      <c r="CP168" s="2">
        <f t="shared" si="331"/>
        <v>141.55924652190879</v>
      </c>
      <c r="CQ168" s="2">
        <f t="shared" si="331"/>
        <v>6422482.4621743951</v>
      </c>
      <c r="CR168" s="2">
        <f t="shared" si="331"/>
        <v>3338449.3885582108</v>
      </c>
      <c r="CS168" s="2">
        <f t="shared" si="331"/>
        <v>2587486.3287747754</v>
      </c>
      <c r="CT168" s="2">
        <f t="shared" si="331"/>
        <v>1363909.800517261</v>
      </c>
      <c r="CU168" s="2">
        <f t="shared" si="331"/>
        <v>4111952.3154073628</v>
      </c>
      <c r="CV168" s="2">
        <f t="shared" si="331"/>
        <v>667783.05212270166</v>
      </c>
      <c r="CW168" s="2">
        <f t="shared" si="331"/>
        <v>2319237.090312806</v>
      </c>
      <c r="CX168" s="2">
        <f t="shared" si="331"/>
        <v>3359149.4595440715</v>
      </c>
      <c r="CY168" s="2">
        <f t="shared" si="331"/>
        <v>1013739.2827513916</v>
      </c>
      <c r="CZ168" s="2">
        <f t="shared" si="331"/>
        <v>13118739.041825557</v>
      </c>
      <c r="DA168" s="2">
        <f t="shared" si="331"/>
        <v>2116881.5762146446</v>
      </c>
      <c r="DB168" s="2">
        <f t="shared" si="331"/>
        <v>3516168.2848802465</v>
      </c>
      <c r="DC168" s="2">
        <f t="shared" si="331"/>
        <v>1971748.3151840011</v>
      </c>
      <c r="DD168" s="2">
        <f t="shared" si="331"/>
        <v>2201937.5462710229</v>
      </c>
      <c r="DE168" s="2">
        <f t="shared" si="331"/>
        <v>2391141.2114559091</v>
      </c>
      <c r="DF168" s="2">
        <f t="shared" si="331"/>
        <v>125585632.33337697</v>
      </c>
      <c r="DG168" s="2">
        <f t="shared" si="331"/>
        <v>719775.76753604552</v>
      </c>
      <c r="DH168" s="2">
        <f t="shared" si="331"/>
        <v>9615801.5643907543</v>
      </c>
      <c r="DI168" s="2">
        <f t="shared" si="331"/>
        <v>11623418.919611957</v>
      </c>
      <c r="DJ168" s="2">
        <f t="shared" si="331"/>
        <v>6412837.3211942688</v>
      </c>
      <c r="DK168" s="2">
        <f t="shared" si="331"/>
        <v>5427870.719342974</v>
      </c>
      <c r="DL168" s="2">
        <f t="shared" si="331"/>
        <v>39985215.320282385</v>
      </c>
      <c r="DM168" s="2">
        <f t="shared" si="331"/>
        <v>3551123.9617759869</v>
      </c>
      <c r="DN168" s="2">
        <f t="shared" si="331"/>
        <v>8305812.1185376123</v>
      </c>
      <c r="DO168" s="2">
        <f t="shared" si="331"/>
        <v>27604186.819030542</v>
      </c>
      <c r="DP168" s="2">
        <f t="shared" si="331"/>
        <v>2801012.3032927117</v>
      </c>
      <c r="DQ168" s="2">
        <f t="shared" si="331"/>
        <v>113.38667834940134</v>
      </c>
      <c r="DR168" s="2">
        <f t="shared" si="331"/>
        <v>13100983.632202853</v>
      </c>
      <c r="DS168" s="2">
        <f t="shared" si="331"/>
        <v>6666457.8078441182</v>
      </c>
      <c r="DT168" s="2">
        <f t="shared" si="331"/>
        <v>3200740.137809786</v>
      </c>
      <c r="DU168" s="2">
        <f t="shared" si="331"/>
        <v>4308897.3036366254</v>
      </c>
      <c r="DV168" s="2">
        <f t="shared" si="331"/>
        <v>3594884.4151107785</v>
      </c>
      <c r="DW168" s="2">
        <f t="shared" si="331"/>
        <v>3900544.0455874423</v>
      </c>
      <c r="DX168" s="2">
        <f t="shared" si="331"/>
        <v>511361.59918033925</v>
      </c>
      <c r="DY168" s="2">
        <f t="shared" si="331"/>
        <v>724273.94857596257</v>
      </c>
      <c r="DZ168" s="2">
        <f t="shared" si="331"/>
        <v>2990332.9982365253</v>
      </c>
      <c r="EA168" s="2">
        <f t="shared" si="331"/>
        <v>-152.52653352473862</v>
      </c>
      <c r="EB168" s="2">
        <f t="shared" ref="EB168:FY168" si="332">EB165-EB166-EB167</f>
        <v>4354461.9833566574</v>
      </c>
      <c r="EC168" s="2">
        <f t="shared" si="332"/>
        <v>3113115.4822239149</v>
      </c>
      <c r="ED168" s="2">
        <f t="shared" si="332"/>
        <v>-2210.7481410808396</v>
      </c>
      <c r="EE168" s="2">
        <f t="shared" si="332"/>
        <v>3011238.0988496989</v>
      </c>
      <c r="EF168" s="2">
        <f t="shared" si="332"/>
        <v>13602169.946452865</v>
      </c>
      <c r="EG168" s="2">
        <f t="shared" si="332"/>
        <v>3053814.9652879266</v>
      </c>
      <c r="EH168" s="2">
        <f t="shared" si="332"/>
        <v>3596584.452017202</v>
      </c>
      <c r="EI168" s="2">
        <f t="shared" si="332"/>
        <v>120650871.89922123</v>
      </c>
      <c r="EJ168" s="2">
        <f t="shared" si="332"/>
        <v>78495661.280444562</v>
      </c>
      <c r="EK168" s="2">
        <f t="shared" si="332"/>
        <v>4738883.7985054888</v>
      </c>
      <c r="EL168" s="2">
        <f t="shared" si="332"/>
        <v>4376551.1037935345</v>
      </c>
      <c r="EM168" s="2">
        <f t="shared" si="332"/>
        <v>2366916.3398482385</v>
      </c>
      <c r="EN168" s="2">
        <f t="shared" si="332"/>
        <v>9022758.999417603</v>
      </c>
      <c r="EO168" s="2">
        <f t="shared" si="332"/>
        <v>3158688.612558919</v>
      </c>
      <c r="EP168" s="2">
        <f t="shared" si="332"/>
        <v>1708939.5844036459</v>
      </c>
      <c r="EQ168" s="2">
        <f t="shared" si="332"/>
        <v>18199859.564480647</v>
      </c>
      <c r="ER168" s="2">
        <f t="shared" si="332"/>
        <v>1723478.0790147879</v>
      </c>
      <c r="ES168" s="2">
        <f t="shared" si="332"/>
        <v>2398707.0585221467</v>
      </c>
      <c r="ET168" s="2">
        <f t="shared" si="332"/>
        <v>2312023.6450156383</v>
      </c>
      <c r="EU168" s="2">
        <f t="shared" si="332"/>
        <v>6331086.306018075</v>
      </c>
      <c r="EV168" s="2">
        <f t="shared" si="332"/>
        <v>555715.38239653688</v>
      </c>
      <c r="EW168" s="2">
        <f t="shared" si="332"/>
        <v>2306979.0516142631</v>
      </c>
      <c r="EX168" s="2">
        <f t="shared" si="332"/>
        <v>3059024.441792822</v>
      </c>
      <c r="EY168" s="2">
        <f t="shared" si="332"/>
        <v>7872909.8492362006</v>
      </c>
      <c r="EZ168" s="2">
        <f t="shared" si="332"/>
        <v>1727319.8998348836</v>
      </c>
      <c r="FA168" s="2">
        <f t="shared" si="332"/>
        <v>-1710.6377487676218</v>
      </c>
      <c r="FB168" s="2">
        <f t="shared" si="332"/>
        <v>-86.122590513085015</v>
      </c>
      <c r="FC168" s="2">
        <f t="shared" si="332"/>
        <v>7127948.8718873672</v>
      </c>
      <c r="FD168" s="2">
        <f t="shared" si="332"/>
        <v>4086429.0224497453</v>
      </c>
      <c r="FE168" s="2">
        <f t="shared" si="332"/>
        <v>1180619.3556519572</v>
      </c>
      <c r="FF168" s="2">
        <f t="shared" si="332"/>
        <v>3065571.1476247199</v>
      </c>
      <c r="FG168" s="2">
        <f t="shared" si="332"/>
        <v>1763220.3253337848</v>
      </c>
      <c r="FH168" s="2">
        <f t="shared" si="332"/>
        <v>595743.64378130017</v>
      </c>
      <c r="FI168" s="2">
        <f t="shared" si="332"/>
        <v>6135433.2827806771</v>
      </c>
      <c r="FJ168" s="2">
        <f t="shared" si="332"/>
        <v>44.755790947354399</v>
      </c>
      <c r="FK168" s="2">
        <f t="shared" si="332"/>
        <v>6046988.0829485245</v>
      </c>
      <c r="FL168" s="2">
        <f t="shared" si="332"/>
        <v>27688417.735215213</v>
      </c>
      <c r="FM168" s="2">
        <f t="shared" si="332"/>
        <v>15597072.780439762</v>
      </c>
      <c r="FN168" s="2">
        <f t="shared" si="332"/>
        <v>177322262.12536582</v>
      </c>
      <c r="FO168" s="2">
        <f t="shared" si="332"/>
        <v>-9.5535895237699151</v>
      </c>
      <c r="FP168" s="2">
        <f t="shared" si="332"/>
        <v>7183664.7165313819</v>
      </c>
      <c r="FQ168" s="2">
        <f t="shared" si="332"/>
        <v>50.13961588148959</v>
      </c>
      <c r="FR168" s="2">
        <f t="shared" si="332"/>
        <v>-212.63479817082407</v>
      </c>
      <c r="FS168" s="2">
        <f t="shared" si="332"/>
        <v>990912.05709899554</v>
      </c>
      <c r="FT168" s="2">
        <f t="shared" si="332"/>
        <v>222.74266930433805</v>
      </c>
      <c r="FU168" s="2">
        <f t="shared" si="332"/>
        <v>6046985.0934805376</v>
      </c>
      <c r="FV168" s="2">
        <f t="shared" si="332"/>
        <v>7036150.9789472176</v>
      </c>
      <c r="FW168" s="2">
        <f t="shared" si="332"/>
        <v>2547243.0677697076</v>
      </c>
      <c r="FX168" s="2">
        <f t="shared" si="332"/>
        <v>932727.63429027214</v>
      </c>
      <c r="FY168" s="2">
        <f t="shared" si="332"/>
        <v>251170318.92899999</v>
      </c>
      <c r="FZ168" s="2">
        <f>SUM(C168:FY168)</f>
        <v>5305869534.8462305</v>
      </c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</row>
    <row r="169" spans="1:195" x14ac:dyDescent="0.35">
      <c r="A169" s="2"/>
      <c r="B169" s="2" t="s">
        <v>714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</row>
    <row r="170" spans="1:195" x14ac:dyDescent="0.35">
      <c r="A170" s="2"/>
      <c r="B170" s="2" t="s">
        <v>633</v>
      </c>
      <c r="C170" s="2">
        <f>C154</f>
        <v>0</v>
      </c>
      <c r="D170" s="2">
        <f t="shared" ref="D170:BO170" si="333">D154</f>
        <v>0</v>
      </c>
      <c r="E170" s="2">
        <f t="shared" si="333"/>
        <v>0</v>
      </c>
      <c r="F170" s="2">
        <f t="shared" si="333"/>
        <v>0</v>
      </c>
      <c r="G170" s="2">
        <f t="shared" si="333"/>
        <v>0</v>
      </c>
      <c r="H170" s="2">
        <f t="shared" si="333"/>
        <v>0</v>
      </c>
      <c r="I170" s="2">
        <f t="shared" si="333"/>
        <v>0</v>
      </c>
      <c r="J170" s="2">
        <f t="shared" si="333"/>
        <v>0</v>
      </c>
      <c r="K170" s="2">
        <f t="shared" si="333"/>
        <v>0</v>
      </c>
      <c r="L170" s="2">
        <f t="shared" si="333"/>
        <v>0</v>
      </c>
      <c r="M170" s="2">
        <f t="shared" si="333"/>
        <v>0</v>
      </c>
      <c r="N170" s="2">
        <f t="shared" si="333"/>
        <v>0</v>
      </c>
      <c r="O170" s="2">
        <f t="shared" si="333"/>
        <v>0</v>
      </c>
      <c r="P170" s="2">
        <f t="shared" si="333"/>
        <v>0</v>
      </c>
      <c r="Q170" s="2">
        <f t="shared" si="333"/>
        <v>0</v>
      </c>
      <c r="R170" s="2">
        <f t="shared" si="333"/>
        <v>0</v>
      </c>
      <c r="S170" s="2">
        <f t="shared" si="333"/>
        <v>0</v>
      </c>
      <c r="T170" s="2">
        <f t="shared" si="333"/>
        <v>0</v>
      </c>
      <c r="U170" s="2">
        <f t="shared" si="333"/>
        <v>0</v>
      </c>
      <c r="V170" s="2">
        <f t="shared" si="333"/>
        <v>0</v>
      </c>
      <c r="W170" s="2">
        <f t="shared" si="333"/>
        <v>0</v>
      </c>
      <c r="X170" s="2">
        <f t="shared" si="333"/>
        <v>0</v>
      </c>
      <c r="Y170" s="2">
        <f t="shared" si="333"/>
        <v>0</v>
      </c>
      <c r="Z170" s="2">
        <f t="shared" si="333"/>
        <v>0</v>
      </c>
      <c r="AA170" s="2">
        <f t="shared" si="333"/>
        <v>0</v>
      </c>
      <c r="AB170" s="2">
        <f t="shared" si="333"/>
        <v>0</v>
      </c>
      <c r="AC170" s="2">
        <f t="shared" si="333"/>
        <v>0</v>
      </c>
      <c r="AD170" s="2">
        <f t="shared" si="333"/>
        <v>0</v>
      </c>
      <c r="AE170" s="2">
        <f t="shared" si="333"/>
        <v>0</v>
      </c>
      <c r="AF170" s="2">
        <f t="shared" si="333"/>
        <v>0</v>
      </c>
      <c r="AG170" s="2">
        <f t="shared" si="333"/>
        <v>0</v>
      </c>
      <c r="AH170" s="2">
        <f t="shared" si="333"/>
        <v>0</v>
      </c>
      <c r="AI170" s="2">
        <f t="shared" si="333"/>
        <v>0</v>
      </c>
      <c r="AJ170" s="2">
        <f t="shared" si="333"/>
        <v>0</v>
      </c>
      <c r="AK170" s="2">
        <f t="shared" si="333"/>
        <v>0</v>
      </c>
      <c r="AL170" s="2">
        <f t="shared" si="333"/>
        <v>0</v>
      </c>
      <c r="AM170" s="2">
        <f t="shared" si="333"/>
        <v>0</v>
      </c>
      <c r="AN170" s="2">
        <f t="shared" si="333"/>
        <v>172955.24312</v>
      </c>
      <c r="AO170" s="2">
        <f t="shared" si="333"/>
        <v>0</v>
      </c>
      <c r="AP170" s="2">
        <f t="shared" si="333"/>
        <v>0</v>
      </c>
      <c r="AQ170" s="2">
        <f t="shared" si="333"/>
        <v>0</v>
      </c>
      <c r="AR170" s="2">
        <f t="shared" si="333"/>
        <v>0</v>
      </c>
      <c r="AS170" s="2">
        <f t="shared" si="333"/>
        <v>0</v>
      </c>
      <c r="AT170" s="2">
        <f t="shared" si="333"/>
        <v>0</v>
      </c>
      <c r="AU170" s="2">
        <f t="shared" si="333"/>
        <v>0</v>
      </c>
      <c r="AV170" s="2">
        <f t="shared" si="333"/>
        <v>0</v>
      </c>
      <c r="AW170" s="2">
        <f t="shared" si="333"/>
        <v>0</v>
      </c>
      <c r="AX170" s="2">
        <f t="shared" si="333"/>
        <v>0</v>
      </c>
      <c r="AY170" s="2">
        <f t="shared" si="333"/>
        <v>0</v>
      </c>
      <c r="AZ170" s="2">
        <f t="shared" si="333"/>
        <v>0</v>
      </c>
      <c r="BA170" s="2">
        <f t="shared" si="333"/>
        <v>0</v>
      </c>
      <c r="BB170" s="2">
        <f t="shared" si="333"/>
        <v>0</v>
      </c>
      <c r="BC170" s="2">
        <f t="shared" si="333"/>
        <v>0</v>
      </c>
      <c r="BD170" s="2">
        <f t="shared" si="333"/>
        <v>0</v>
      </c>
      <c r="BE170" s="2">
        <f t="shared" si="333"/>
        <v>0</v>
      </c>
      <c r="BF170" s="2">
        <f t="shared" si="333"/>
        <v>0</v>
      </c>
      <c r="BG170" s="2">
        <f t="shared" si="333"/>
        <v>0</v>
      </c>
      <c r="BH170" s="2">
        <f t="shared" si="333"/>
        <v>0</v>
      </c>
      <c r="BI170" s="2">
        <f t="shared" si="333"/>
        <v>0</v>
      </c>
      <c r="BJ170" s="2">
        <f t="shared" si="333"/>
        <v>0</v>
      </c>
      <c r="BK170" s="2">
        <f t="shared" si="333"/>
        <v>0</v>
      </c>
      <c r="BL170" s="2">
        <f t="shared" si="333"/>
        <v>0</v>
      </c>
      <c r="BM170" s="2">
        <f t="shared" si="333"/>
        <v>0</v>
      </c>
      <c r="BN170" s="2">
        <f t="shared" si="333"/>
        <v>0</v>
      </c>
      <c r="BO170" s="2">
        <f t="shared" si="333"/>
        <v>0</v>
      </c>
      <c r="BP170" s="2">
        <f t="shared" ref="BP170:EA170" si="334">BP154</f>
        <v>0</v>
      </c>
      <c r="BQ170" s="2">
        <f t="shared" si="334"/>
        <v>0</v>
      </c>
      <c r="BR170" s="2">
        <f t="shared" si="334"/>
        <v>0</v>
      </c>
      <c r="BS170" s="2">
        <f t="shared" si="334"/>
        <v>0</v>
      </c>
      <c r="BT170" s="2">
        <f t="shared" si="334"/>
        <v>0</v>
      </c>
      <c r="BU170" s="2">
        <f t="shared" si="334"/>
        <v>0</v>
      </c>
      <c r="BV170" s="2">
        <f t="shared" si="334"/>
        <v>683169.23646000004</v>
      </c>
      <c r="BW170" s="2">
        <f t="shared" si="334"/>
        <v>0</v>
      </c>
      <c r="BX170" s="2">
        <f t="shared" si="334"/>
        <v>0</v>
      </c>
      <c r="BY170" s="2">
        <f t="shared" si="334"/>
        <v>0</v>
      </c>
      <c r="BZ170" s="2">
        <f t="shared" si="334"/>
        <v>0</v>
      </c>
      <c r="CA170" s="2">
        <f t="shared" si="334"/>
        <v>0</v>
      </c>
      <c r="CB170" s="2">
        <f t="shared" si="334"/>
        <v>0</v>
      </c>
      <c r="CC170" s="2">
        <f t="shared" si="334"/>
        <v>0</v>
      </c>
      <c r="CD170" s="2">
        <f t="shared" si="334"/>
        <v>0</v>
      </c>
      <c r="CE170" s="2">
        <f t="shared" si="334"/>
        <v>0</v>
      </c>
      <c r="CF170" s="2">
        <f t="shared" si="334"/>
        <v>0</v>
      </c>
      <c r="CG170" s="2">
        <f t="shared" si="334"/>
        <v>0</v>
      </c>
      <c r="CH170" s="2">
        <f t="shared" si="334"/>
        <v>0</v>
      </c>
      <c r="CI170" s="2">
        <f t="shared" si="334"/>
        <v>0</v>
      </c>
      <c r="CJ170" s="2">
        <f t="shared" si="334"/>
        <v>620756.84400000004</v>
      </c>
      <c r="CK170" s="2">
        <f t="shared" si="334"/>
        <v>0</v>
      </c>
      <c r="CL170" s="2">
        <f t="shared" si="334"/>
        <v>0</v>
      </c>
      <c r="CM170" s="2">
        <f t="shared" si="334"/>
        <v>0</v>
      </c>
      <c r="CN170" s="2">
        <f t="shared" si="334"/>
        <v>0</v>
      </c>
      <c r="CO170" s="2">
        <f t="shared" si="334"/>
        <v>0</v>
      </c>
      <c r="CP170" s="2">
        <f t="shared" si="334"/>
        <v>467161.39758999995</v>
      </c>
      <c r="CQ170" s="2">
        <f t="shared" si="334"/>
        <v>0</v>
      </c>
      <c r="CR170" s="2">
        <f t="shared" si="334"/>
        <v>0</v>
      </c>
      <c r="CS170" s="2">
        <f t="shared" si="334"/>
        <v>0</v>
      </c>
      <c r="CT170" s="2">
        <f t="shared" si="334"/>
        <v>0</v>
      </c>
      <c r="CU170" s="2">
        <f t="shared" si="334"/>
        <v>0</v>
      </c>
      <c r="CV170" s="2">
        <f t="shared" si="334"/>
        <v>0</v>
      </c>
      <c r="CW170" s="2">
        <f t="shared" si="334"/>
        <v>0</v>
      </c>
      <c r="CX170" s="2">
        <f t="shared" si="334"/>
        <v>0</v>
      </c>
      <c r="CY170" s="2">
        <f t="shared" si="334"/>
        <v>0</v>
      </c>
      <c r="CZ170" s="2">
        <f t="shared" si="334"/>
        <v>0</v>
      </c>
      <c r="DA170" s="2">
        <f t="shared" si="334"/>
        <v>0</v>
      </c>
      <c r="DB170" s="2">
        <f t="shared" si="334"/>
        <v>0</v>
      </c>
      <c r="DC170" s="2">
        <f t="shared" si="334"/>
        <v>0</v>
      </c>
      <c r="DD170" s="2">
        <f t="shared" si="334"/>
        <v>0</v>
      </c>
      <c r="DE170" s="2">
        <f t="shared" si="334"/>
        <v>0</v>
      </c>
      <c r="DF170" s="2">
        <f t="shared" si="334"/>
        <v>0</v>
      </c>
      <c r="DG170" s="2">
        <f t="shared" si="334"/>
        <v>0</v>
      </c>
      <c r="DH170" s="2">
        <f t="shared" si="334"/>
        <v>0</v>
      </c>
      <c r="DI170" s="2">
        <f t="shared" si="334"/>
        <v>0</v>
      </c>
      <c r="DJ170" s="2">
        <f t="shared" si="334"/>
        <v>0</v>
      </c>
      <c r="DK170" s="2">
        <f t="shared" si="334"/>
        <v>0</v>
      </c>
      <c r="DL170" s="2">
        <f t="shared" si="334"/>
        <v>0</v>
      </c>
      <c r="DM170" s="2">
        <f t="shared" si="334"/>
        <v>0</v>
      </c>
      <c r="DN170" s="2">
        <f t="shared" si="334"/>
        <v>0</v>
      </c>
      <c r="DO170" s="2">
        <f t="shared" si="334"/>
        <v>0</v>
      </c>
      <c r="DP170" s="2">
        <f t="shared" si="334"/>
        <v>0</v>
      </c>
      <c r="DQ170" s="2">
        <f t="shared" si="334"/>
        <v>358198.65218999999</v>
      </c>
      <c r="DR170" s="2">
        <f t="shared" si="334"/>
        <v>0</v>
      </c>
      <c r="DS170" s="2">
        <f t="shared" si="334"/>
        <v>0</v>
      </c>
      <c r="DT170" s="2">
        <f t="shared" si="334"/>
        <v>0</v>
      </c>
      <c r="DU170" s="2">
        <f t="shared" si="334"/>
        <v>0</v>
      </c>
      <c r="DV170" s="2">
        <f t="shared" si="334"/>
        <v>0</v>
      </c>
      <c r="DW170" s="2">
        <f t="shared" si="334"/>
        <v>0</v>
      </c>
      <c r="DX170" s="2">
        <f t="shared" si="334"/>
        <v>0</v>
      </c>
      <c r="DY170" s="2">
        <f t="shared" si="334"/>
        <v>0</v>
      </c>
      <c r="DZ170" s="2">
        <f t="shared" si="334"/>
        <v>0</v>
      </c>
      <c r="EA170" s="2">
        <f t="shared" si="334"/>
        <v>532210.09447999997</v>
      </c>
      <c r="EB170" s="2">
        <f t="shared" ref="EB170:FY170" si="335">EB154</f>
        <v>0</v>
      </c>
      <c r="EC170" s="2">
        <f t="shared" si="335"/>
        <v>0</v>
      </c>
      <c r="ED170" s="2">
        <f t="shared" si="335"/>
        <v>924987.11025000003</v>
      </c>
      <c r="EE170" s="2">
        <f t="shared" si="335"/>
        <v>0</v>
      </c>
      <c r="EF170" s="2">
        <f t="shared" si="335"/>
        <v>0</v>
      </c>
      <c r="EG170" s="2">
        <f t="shared" si="335"/>
        <v>0</v>
      </c>
      <c r="EH170" s="2">
        <f t="shared" si="335"/>
        <v>0</v>
      </c>
      <c r="EI170" s="2">
        <f t="shared" si="335"/>
        <v>0</v>
      </c>
      <c r="EJ170" s="2">
        <f t="shared" si="335"/>
        <v>0</v>
      </c>
      <c r="EK170" s="2">
        <f t="shared" si="335"/>
        <v>0</v>
      </c>
      <c r="EL170" s="2">
        <f t="shared" si="335"/>
        <v>0</v>
      </c>
      <c r="EM170" s="2">
        <f t="shared" si="335"/>
        <v>0</v>
      </c>
      <c r="EN170" s="2">
        <f t="shared" si="335"/>
        <v>0</v>
      </c>
      <c r="EO170" s="2">
        <f t="shared" si="335"/>
        <v>0</v>
      </c>
      <c r="EP170" s="2">
        <f t="shared" si="335"/>
        <v>0</v>
      </c>
      <c r="EQ170" s="2">
        <f t="shared" si="335"/>
        <v>0</v>
      </c>
      <c r="ER170" s="2">
        <f t="shared" si="335"/>
        <v>0</v>
      </c>
      <c r="ES170" s="2">
        <f t="shared" si="335"/>
        <v>0</v>
      </c>
      <c r="ET170" s="2">
        <f t="shared" si="335"/>
        <v>0</v>
      </c>
      <c r="EU170" s="2">
        <f t="shared" si="335"/>
        <v>0</v>
      </c>
      <c r="EV170" s="2">
        <f t="shared" si="335"/>
        <v>0</v>
      </c>
      <c r="EW170" s="2">
        <f t="shared" si="335"/>
        <v>0</v>
      </c>
      <c r="EX170" s="2">
        <f t="shared" si="335"/>
        <v>0</v>
      </c>
      <c r="EY170" s="2">
        <f t="shared" si="335"/>
        <v>0</v>
      </c>
      <c r="EZ170" s="2">
        <f t="shared" si="335"/>
        <v>0</v>
      </c>
      <c r="FA170" s="2">
        <f t="shared" si="335"/>
        <v>141712.03474</v>
      </c>
      <c r="FB170" s="2">
        <f t="shared" si="335"/>
        <v>261349.89912000002</v>
      </c>
      <c r="FC170" s="2">
        <f t="shared" si="335"/>
        <v>0</v>
      </c>
      <c r="FD170" s="2">
        <f t="shared" si="335"/>
        <v>0</v>
      </c>
      <c r="FE170" s="2">
        <f t="shared" si="335"/>
        <v>0</v>
      </c>
      <c r="FF170" s="2">
        <f t="shared" si="335"/>
        <v>0</v>
      </c>
      <c r="FG170" s="2">
        <f t="shared" si="335"/>
        <v>0</v>
      </c>
      <c r="FH170" s="2">
        <f t="shared" si="335"/>
        <v>0</v>
      </c>
      <c r="FI170" s="2">
        <f t="shared" si="335"/>
        <v>0</v>
      </c>
      <c r="FJ170" s="2">
        <f t="shared" si="335"/>
        <v>100895.43268000001</v>
      </c>
      <c r="FK170" s="2">
        <f t="shared" si="335"/>
        <v>0</v>
      </c>
      <c r="FL170" s="2">
        <f t="shared" si="335"/>
        <v>0</v>
      </c>
      <c r="FM170" s="2">
        <f t="shared" si="335"/>
        <v>0</v>
      </c>
      <c r="FN170" s="2">
        <f t="shared" si="335"/>
        <v>0</v>
      </c>
      <c r="FO170" s="2">
        <f t="shared" si="335"/>
        <v>607108.05513999995</v>
      </c>
      <c r="FP170" s="2">
        <f t="shared" si="335"/>
        <v>0</v>
      </c>
      <c r="FQ170" s="2">
        <f t="shared" si="335"/>
        <v>292734.62289999996</v>
      </c>
      <c r="FR170" s="2">
        <f t="shared" si="335"/>
        <v>88352.17813</v>
      </c>
      <c r="FS170" s="2">
        <f t="shared" si="335"/>
        <v>0</v>
      </c>
      <c r="FT170" s="2">
        <f t="shared" si="335"/>
        <v>68776.195349999995</v>
      </c>
      <c r="FU170" s="2">
        <f t="shared" si="335"/>
        <v>0</v>
      </c>
      <c r="FV170" s="2">
        <f t="shared" si="335"/>
        <v>0</v>
      </c>
      <c r="FW170" s="2">
        <f t="shared" si="335"/>
        <v>0</v>
      </c>
      <c r="FX170" s="2">
        <f t="shared" si="335"/>
        <v>0</v>
      </c>
      <c r="FY170" s="2">
        <f t="shared" si="335"/>
        <v>0</v>
      </c>
      <c r="FZ170" s="2">
        <f>SUM(C170:FY170)</f>
        <v>5320366.9961499991</v>
      </c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</row>
    <row r="171" spans="1:19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>
        <f>FT166+FT167</f>
        <v>1497228.6925306956</v>
      </c>
      <c r="FU171" s="2"/>
      <c r="FV171" s="2"/>
      <c r="FW171" s="2"/>
      <c r="FX171" s="2"/>
      <c r="FY171" s="2"/>
      <c r="FZ171" s="2"/>
      <c r="GB171" s="2"/>
      <c r="GC171" s="2"/>
      <c r="GD171" s="2"/>
      <c r="GE171" s="2"/>
      <c r="GF171" s="2"/>
      <c r="GG171" s="39"/>
      <c r="GH171" s="2"/>
      <c r="GI171" s="2"/>
      <c r="GJ171" s="2"/>
      <c r="GK171" s="2"/>
      <c r="GL171" s="2"/>
      <c r="GM171" s="2"/>
    </row>
  </sheetData>
  <pageMargins left="0.7" right="0.7" top="0.75" bottom="0.75" header="0.3" footer="0.3"/>
  <pageSetup scale="6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C9E3F-B746-42BC-A88C-E3013A2B909A}">
  <sheetPr transitionEntry="1">
    <tabColor theme="9" tint="0.59999389629810485"/>
    <pageSetUpPr fitToPage="1"/>
  </sheetPr>
  <dimension ref="A1:IV438"/>
  <sheetViews>
    <sheetView zoomScale="92" zoomScaleNormal="100" workbookViewId="0">
      <pane xSplit="2" ySplit="7" topLeftCell="FX310" activePane="bottomRight" state="frozenSplit"/>
      <selection activeCell="C7" sqref="C7"/>
      <selection pane="topRight" activeCell="C7" sqref="C7"/>
      <selection pane="bottomLeft" activeCell="C7" sqref="C7"/>
      <selection pane="bottomRight" activeCell="FY313" sqref="FY313"/>
    </sheetView>
  </sheetViews>
  <sheetFormatPr defaultColWidth="19.84375" defaultRowHeight="15.5" x14ac:dyDescent="0.35"/>
  <cols>
    <col min="1" max="1" width="14.07421875" style="2" customWidth="1"/>
    <col min="2" max="2" width="68.07421875" style="2" customWidth="1"/>
    <col min="3" max="3" width="17" style="2" customWidth="1"/>
    <col min="4" max="181" width="19.84375" style="2"/>
    <col min="182" max="186" width="21.84375" style="2" customWidth="1"/>
    <col min="187" max="188" width="22.07421875" style="2" customWidth="1"/>
    <col min="189" max="256" width="19.84375" style="2"/>
    <col min="257" max="257" width="9.07421875" style="2" bestFit="1" customWidth="1"/>
    <col min="258" max="258" width="67" style="2" customWidth="1"/>
    <col min="259" max="259" width="17" style="2" customWidth="1"/>
    <col min="260" max="437" width="19.84375" style="2"/>
    <col min="438" max="442" width="21.84375" style="2" customWidth="1"/>
    <col min="443" max="444" width="22.07421875" style="2" customWidth="1"/>
    <col min="445" max="512" width="19.84375" style="2"/>
    <col min="513" max="513" width="9.07421875" style="2" bestFit="1" customWidth="1"/>
    <col min="514" max="514" width="67" style="2" customWidth="1"/>
    <col min="515" max="515" width="17" style="2" customWidth="1"/>
    <col min="516" max="693" width="19.84375" style="2"/>
    <col min="694" max="698" width="21.84375" style="2" customWidth="1"/>
    <col min="699" max="700" width="22.07421875" style="2" customWidth="1"/>
    <col min="701" max="768" width="19.84375" style="2"/>
    <col min="769" max="769" width="9.07421875" style="2" bestFit="1" customWidth="1"/>
    <col min="770" max="770" width="67" style="2" customWidth="1"/>
    <col min="771" max="771" width="17" style="2" customWidth="1"/>
    <col min="772" max="949" width="19.84375" style="2"/>
    <col min="950" max="954" width="21.84375" style="2" customWidth="1"/>
    <col min="955" max="956" width="22.07421875" style="2" customWidth="1"/>
    <col min="957" max="1024" width="19.84375" style="2"/>
    <col min="1025" max="1025" width="9.07421875" style="2" bestFit="1" customWidth="1"/>
    <col min="1026" max="1026" width="67" style="2" customWidth="1"/>
    <col min="1027" max="1027" width="17" style="2" customWidth="1"/>
    <col min="1028" max="1205" width="19.84375" style="2"/>
    <col min="1206" max="1210" width="21.84375" style="2" customWidth="1"/>
    <col min="1211" max="1212" width="22.07421875" style="2" customWidth="1"/>
    <col min="1213" max="1280" width="19.84375" style="2"/>
    <col min="1281" max="1281" width="9.07421875" style="2" bestFit="1" customWidth="1"/>
    <col min="1282" max="1282" width="67" style="2" customWidth="1"/>
    <col min="1283" max="1283" width="17" style="2" customWidth="1"/>
    <col min="1284" max="1461" width="19.84375" style="2"/>
    <col min="1462" max="1466" width="21.84375" style="2" customWidth="1"/>
    <col min="1467" max="1468" width="22.07421875" style="2" customWidth="1"/>
    <col min="1469" max="1536" width="19.84375" style="2"/>
    <col min="1537" max="1537" width="9.07421875" style="2" bestFit="1" customWidth="1"/>
    <col min="1538" max="1538" width="67" style="2" customWidth="1"/>
    <col min="1539" max="1539" width="17" style="2" customWidth="1"/>
    <col min="1540" max="1717" width="19.84375" style="2"/>
    <col min="1718" max="1722" width="21.84375" style="2" customWidth="1"/>
    <col min="1723" max="1724" width="22.07421875" style="2" customWidth="1"/>
    <col min="1725" max="1792" width="19.84375" style="2"/>
    <col min="1793" max="1793" width="9.07421875" style="2" bestFit="1" customWidth="1"/>
    <col min="1794" max="1794" width="67" style="2" customWidth="1"/>
    <col min="1795" max="1795" width="17" style="2" customWidth="1"/>
    <col min="1796" max="1973" width="19.84375" style="2"/>
    <col min="1974" max="1978" width="21.84375" style="2" customWidth="1"/>
    <col min="1979" max="1980" width="22.07421875" style="2" customWidth="1"/>
    <col min="1981" max="2048" width="19.84375" style="2"/>
    <col min="2049" max="2049" width="9.07421875" style="2" bestFit="1" customWidth="1"/>
    <col min="2050" max="2050" width="67" style="2" customWidth="1"/>
    <col min="2051" max="2051" width="17" style="2" customWidth="1"/>
    <col min="2052" max="2229" width="19.84375" style="2"/>
    <col min="2230" max="2234" width="21.84375" style="2" customWidth="1"/>
    <col min="2235" max="2236" width="22.07421875" style="2" customWidth="1"/>
    <col min="2237" max="2304" width="19.84375" style="2"/>
    <col min="2305" max="2305" width="9.07421875" style="2" bestFit="1" customWidth="1"/>
    <col min="2306" max="2306" width="67" style="2" customWidth="1"/>
    <col min="2307" max="2307" width="17" style="2" customWidth="1"/>
    <col min="2308" max="2485" width="19.84375" style="2"/>
    <col min="2486" max="2490" width="21.84375" style="2" customWidth="1"/>
    <col min="2491" max="2492" width="22.07421875" style="2" customWidth="1"/>
    <col min="2493" max="2560" width="19.84375" style="2"/>
    <col min="2561" max="2561" width="9.07421875" style="2" bestFit="1" customWidth="1"/>
    <col min="2562" max="2562" width="67" style="2" customWidth="1"/>
    <col min="2563" max="2563" width="17" style="2" customWidth="1"/>
    <col min="2564" max="2741" width="19.84375" style="2"/>
    <col min="2742" max="2746" width="21.84375" style="2" customWidth="1"/>
    <col min="2747" max="2748" width="22.07421875" style="2" customWidth="1"/>
    <col min="2749" max="2816" width="19.84375" style="2"/>
    <col min="2817" max="2817" width="9.07421875" style="2" bestFit="1" customWidth="1"/>
    <col min="2818" max="2818" width="67" style="2" customWidth="1"/>
    <col min="2819" max="2819" width="17" style="2" customWidth="1"/>
    <col min="2820" max="2997" width="19.84375" style="2"/>
    <col min="2998" max="3002" width="21.84375" style="2" customWidth="1"/>
    <col min="3003" max="3004" width="22.07421875" style="2" customWidth="1"/>
    <col min="3005" max="3072" width="19.84375" style="2"/>
    <col min="3073" max="3073" width="9.07421875" style="2" bestFit="1" customWidth="1"/>
    <col min="3074" max="3074" width="67" style="2" customWidth="1"/>
    <col min="3075" max="3075" width="17" style="2" customWidth="1"/>
    <col min="3076" max="3253" width="19.84375" style="2"/>
    <col min="3254" max="3258" width="21.84375" style="2" customWidth="1"/>
    <col min="3259" max="3260" width="22.07421875" style="2" customWidth="1"/>
    <col min="3261" max="3328" width="19.84375" style="2"/>
    <col min="3329" max="3329" width="9.07421875" style="2" bestFit="1" customWidth="1"/>
    <col min="3330" max="3330" width="67" style="2" customWidth="1"/>
    <col min="3331" max="3331" width="17" style="2" customWidth="1"/>
    <col min="3332" max="3509" width="19.84375" style="2"/>
    <col min="3510" max="3514" width="21.84375" style="2" customWidth="1"/>
    <col min="3515" max="3516" width="22.07421875" style="2" customWidth="1"/>
    <col min="3517" max="3584" width="19.84375" style="2"/>
    <col min="3585" max="3585" width="9.07421875" style="2" bestFit="1" customWidth="1"/>
    <col min="3586" max="3586" width="67" style="2" customWidth="1"/>
    <col min="3587" max="3587" width="17" style="2" customWidth="1"/>
    <col min="3588" max="3765" width="19.84375" style="2"/>
    <col min="3766" max="3770" width="21.84375" style="2" customWidth="1"/>
    <col min="3771" max="3772" width="22.07421875" style="2" customWidth="1"/>
    <col min="3773" max="3840" width="19.84375" style="2"/>
    <col min="3841" max="3841" width="9.07421875" style="2" bestFit="1" customWidth="1"/>
    <col min="3842" max="3842" width="67" style="2" customWidth="1"/>
    <col min="3843" max="3843" width="17" style="2" customWidth="1"/>
    <col min="3844" max="4021" width="19.84375" style="2"/>
    <col min="4022" max="4026" width="21.84375" style="2" customWidth="1"/>
    <col min="4027" max="4028" width="22.07421875" style="2" customWidth="1"/>
    <col min="4029" max="4096" width="19.84375" style="2"/>
    <col min="4097" max="4097" width="9.07421875" style="2" bestFit="1" customWidth="1"/>
    <col min="4098" max="4098" width="67" style="2" customWidth="1"/>
    <col min="4099" max="4099" width="17" style="2" customWidth="1"/>
    <col min="4100" max="4277" width="19.84375" style="2"/>
    <col min="4278" max="4282" width="21.84375" style="2" customWidth="1"/>
    <col min="4283" max="4284" width="22.07421875" style="2" customWidth="1"/>
    <col min="4285" max="4352" width="19.84375" style="2"/>
    <col min="4353" max="4353" width="9.07421875" style="2" bestFit="1" customWidth="1"/>
    <col min="4354" max="4354" width="67" style="2" customWidth="1"/>
    <col min="4355" max="4355" width="17" style="2" customWidth="1"/>
    <col min="4356" max="4533" width="19.84375" style="2"/>
    <col min="4534" max="4538" width="21.84375" style="2" customWidth="1"/>
    <col min="4539" max="4540" width="22.07421875" style="2" customWidth="1"/>
    <col min="4541" max="4608" width="19.84375" style="2"/>
    <col min="4609" max="4609" width="9.07421875" style="2" bestFit="1" customWidth="1"/>
    <col min="4610" max="4610" width="67" style="2" customWidth="1"/>
    <col min="4611" max="4611" width="17" style="2" customWidth="1"/>
    <col min="4612" max="4789" width="19.84375" style="2"/>
    <col min="4790" max="4794" width="21.84375" style="2" customWidth="1"/>
    <col min="4795" max="4796" width="22.07421875" style="2" customWidth="1"/>
    <col min="4797" max="4864" width="19.84375" style="2"/>
    <col min="4865" max="4865" width="9.07421875" style="2" bestFit="1" customWidth="1"/>
    <col min="4866" max="4866" width="67" style="2" customWidth="1"/>
    <col min="4867" max="4867" width="17" style="2" customWidth="1"/>
    <col min="4868" max="5045" width="19.84375" style="2"/>
    <col min="5046" max="5050" width="21.84375" style="2" customWidth="1"/>
    <col min="5051" max="5052" width="22.07421875" style="2" customWidth="1"/>
    <col min="5053" max="5120" width="19.84375" style="2"/>
    <col min="5121" max="5121" width="9.07421875" style="2" bestFit="1" customWidth="1"/>
    <col min="5122" max="5122" width="67" style="2" customWidth="1"/>
    <col min="5123" max="5123" width="17" style="2" customWidth="1"/>
    <col min="5124" max="5301" width="19.84375" style="2"/>
    <col min="5302" max="5306" width="21.84375" style="2" customWidth="1"/>
    <col min="5307" max="5308" width="22.07421875" style="2" customWidth="1"/>
    <col min="5309" max="5376" width="19.84375" style="2"/>
    <col min="5377" max="5377" width="9.07421875" style="2" bestFit="1" customWidth="1"/>
    <col min="5378" max="5378" width="67" style="2" customWidth="1"/>
    <col min="5379" max="5379" width="17" style="2" customWidth="1"/>
    <col min="5380" max="5557" width="19.84375" style="2"/>
    <col min="5558" max="5562" width="21.84375" style="2" customWidth="1"/>
    <col min="5563" max="5564" width="22.07421875" style="2" customWidth="1"/>
    <col min="5565" max="5632" width="19.84375" style="2"/>
    <col min="5633" max="5633" width="9.07421875" style="2" bestFit="1" customWidth="1"/>
    <col min="5634" max="5634" width="67" style="2" customWidth="1"/>
    <col min="5635" max="5635" width="17" style="2" customWidth="1"/>
    <col min="5636" max="5813" width="19.84375" style="2"/>
    <col min="5814" max="5818" width="21.84375" style="2" customWidth="1"/>
    <col min="5819" max="5820" width="22.07421875" style="2" customWidth="1"/>
    <col min="5821" max="5888" width="19.84375" style="2"/>
    <col min="5889" max="5889" width="9.07421875" style="2" bestFit="1" customWidth="1"/>
    <col min="5890" max="5890" width="67" style="2" customWidth="1"/>
    <col min="5891" max="5891" width="17" style="2" customWidth="1"/>
    <col min="5892" max="6069" width="19.84375" style="2"/>
    <col min="6070" max="6074" width="21.84375" style="2" customWidth="1"/>
    <col min="6075" max="6076" width="22.07421875" style="2" customWidth="1"/>
    <col min="6077" max="6144" width="19.84375" style="2"/>
    <col min="6145" max="6145" width="9.07421875" style="2" bestFit="1" customWidth="1"/>
    <col min="6146" max="6146" width="67" style="2" customWidth="1"/>
    <col min="6147" max="6147" width="17" style="2" customWidth="1"/>
    <col min="6148" max="6325" width="19.84375" style="2"/>
    <col min="6326" max="6330" width="21.84375" style="2" customWidth="1"/>
    <col min="6331" max="6332" width="22.07421875" style="2" customWidth="1"/>
    <col min="6333" max="6400" width="19.84375" style="2"/>
    <col min="6401" max="6401" width="9.07421875" style="2" bestFit="1" customWidth="1"/>
    <col min="6402" max="6402" width="67" style="2" customWidth="1"/>
    <col min="6403" max="6403" width="17" style="2" customWidth="1"/>
    <col min="6404" max="6581" width="19.84375" style="2"/>
    <col min="6582" max="6586" width="21.84375" style="2" customWidth="1"/>
    <col min="6587" max="6588" width="22.07421875" style="2" customWidth="1"/>
    <col min="6589" max="6656" width="19.84375" style="2"/>
    <col min="6657" max="6657" width="9.07421875" style="2" bestFit="1" customWidth="1"/>
    <col min="6658" max="6658" width="67" style="2" customWidth="1"/>
    <col min="6659" max="6659" width="17" style="2" customWidth="1"/>
    <col min="6660" max="6837" width="19.84375" style="2"/>
    <col min="6838" max="6842" width="21.84375" style="2" customWidth="1"/>
    <col min="6843" max="6844" width="22.07421875" style="2" customWidth="1"/>
    <col min="6845" max="6912" width="19.84375" style="2"/>
    <col min="6913" max="6913" width="9.07421875" style="2" bestFit="1" customWidth="1"/>
    <col min="6914" max="6914" width="67" style="2" customWidth="1"/>
    <col min="6915" max="6915" width="17" style="2" customWidth="1"/>
    <col min="6916" max="7093" width="19.84375" style="2"/>
    <col min="7094" max="7098" width="21.84375" style="2" customWidth="1"/>
    <col min="7099" max="7100" width="22.07421875" style="2" customWidth="1"/>
    <col min="7101" max="7168" width="19.84375" style="2"/>
    <col min="7169" max="7169" width="9.07421875" style="2" bestFit="1" customWidth="1"/>
    <col min="7170" max="7170" width="67" style="2" customWidth="1"/>
    <col min="7171" max="7171" width="17" style="2" customWidth="1"/>
    <col min="7172" max="7349" width="19.84375" style="2"/>
    <col min="7350" max="7354" width="21.84375" style="2" customWidth="1"/>
    <col min="7355" max="7356" width="22.07421875" style="2" customWidth="1"/>
    <col min="7357" max="7424" width="19.84375" style="2"/>
    <col min="7425" max="7425" width="9.07421875" style="2" bestFit="1" customWidth="1"/>
    <col min="7426" max="7426" width="67" style="2" customWidth="1"/>
    <col min="7427" max="7427" width="17" style="2" customWidth="1"/>
    <col min="7428" max="7605" width="19.84375" style="2"/>
    <col min="7606" max="7610" width="21.84375" style="2" customWidth="1"/>
    <col min="7611" max="7612" width="22.07421875" style="2" customWidth="1"/>
    <col min="7613" max="7680" width="19.84375" style="2"/>
    <col min="7681" max="7681" width="9.07421875" style="2" bestFit="1" customWidth="1"/>
    <col min="7682" max="7682" width="67" style="2" customWidth="1"/>
    <col min="7683" max="7683" width="17" style="2" customWidth="1"/>
    <col min="7684" max="7861" width="19.84375" style="2"/>
    <col min="7862" max="7866" width="21.84375" style="2" customWidth="1"/>
    <col min="7867" max="7868" width="22.07421875" style="2" customWidth="1"/>
    <col min="7869" max="7936" width="19.84375" style="2"/>
    <col min="7937" max="7937" width="9.07421875" style="2" bestFit="1" customWidth="1"/>
    <col min="7938" max="7938" width="67" style="2" customWidth="1"/>
    <col min="7939" max="7939" width="17" style="2" customWidth="1"/>
    <col min="7940" max="8117" width="19.84375" style="2"/>
    <col min="8118" max="8122" width="21.84375" style="2" customWidth="1"/>
    <col min="8123" max="8124" width="22.07421875" style="2" customWidth="1"/>
    <col min="8125" max="8192" width="19.84375" style="2"/>
    <col min="8193" max="8193" width="9.07421875" style="2" bestFit="1" customWidth="1"/>
    <col min="8194" max="8194" width="67" style="2" customWidth="1"/>
    <col min="8195" max="8195" width="17" style="2" customWidth="1"/>
    <col min="8196" max="8373" width="19.84375" style="2"/>
    <col min="8374" max="8378" width="21.84375" style="2" customWidth="1"/>
    <col min="8379" max="8380" width="22.07421875" style="2" customWidth="1"/>
    <col min="8381" max="8448" width="19.84375" style="2"/>
    <col min="8449" max="8449" width="9.07421875" style="2" bestFit="1" customWidth="1"/>
    <col min="8450" max="8450" width="67" style="2" customWidth="1"/>
    <col min="8451" max="8451" width="17" style="2" customWidth="1"/>
    <col min="8452" max="8629" width="19.84375" style="2"/>
    <col min="8630" max="8634" width="21.84375" style="2" customWidth="1"/>
    <col min="8635" max="8636" width="22.07421875" style="2" customWidth="1"/>
    <col min="8637" max="8704" width="19.84375" style="2"/>
    <col min="8705" max="8705" width="9.07421875" style="2" bestFit="1" customWidth="1"/>
    <col min="8706" max="8706" width="67" style="2" customWidth="1"/>
    <col min="8707" max="8707" width="17" style="2" customWidth="1"/>
    <col min="8708" max="8885" width="19.84375" style="2"/>
    <col min="8886" max="8890" width="21.84375" style="2" customWidth="1"/>
    <col min="8891" max="8892" width="22.07421875" style="2" customWidth="1"/>
    <col min="8893" max="8960" width="19.84375" style="2"/>
    <col min="8961" max="8961" width="9.07421875" style="2" bestFit="1" customWidth="1"/>
    <col min="8962" max="8962" width="67" style="2" customWidth="1"/>
    <col min="8963" max="8963" width="17" style="2" customWidth="1"/>
    <col min="8964" max="9141" width="19.84375" style="2"/>
    <col min="9142" max="9146" width="21.84375" style="2" customWidth="1"/>
    <col min="9147" max="9148" width="22.07421875" style="2" customWidth="1"/>
    <col min="9149" max="9216" width="19.84375" style="2"/>
    <col min="9217" max="9217" width="9.07421875" style="2" bestFit="1" customWidth="1"/>
    <col min="9218" max="9218" width="67" style="2" customWidth="1"/>
    <col min="9219" max="9219" width="17" style="2" customWidth="1"/>
    <col min="9220" max="9397" width="19.84375" style="2"/>
    <col min="9398" max="9402" width="21.84375" style="2" customWidth="1"/>
    <col min="9403" max="9404" width="22.07421875" style="2" customWidth="1"/>
    <col min="9405" max="9472" width="19.84375" style="2"/>
    <col min="9473" max="9473" width="9.07421875" style="2" bestFit="1" customWidth="1"/>
    <col min="9474" max="9474" width="67" style="2" customWidth="1"/>
    <col min="9475" max="9475" width="17" style="2" customWidth="1"/>
    <col min="9476" max="9653" width="19.84375" style="2"/>
    <col min="9654" max="9658" width="21.84375" style="2" customWidth="1"/>
    <col min="9659" max="9660" width="22.07421875" style="2" customWidth="1"/>
    <col min="9661" max="9728" width="19.84375" style="2"/>
    <col min="9729" max="9729" width="9.07421875" style="2" bestFit="1" customWidth="1"/>
    <col min="9730" max="9730" width="67" style="2" customWidth="1"/>
    <col min="9731" max="9731" width="17" style="2" customWidth="1"/>
    <col min="9732" max="9909" width="19.84375" style="2"/>
    <col min="9910" max="9914" width="21.84375" style="2" customWidth="1"/>
    <col min="9915" max="9916" width="22.07421875" style="2" customWidth="1"/>
    <col min="9917" max="9984" width="19.84375" style="2"/>
    <col min="9985" max="9985" width="9.07421875" style="2" bestFit="1" customWidth="1"/>
    <col min="9986" max="9986" width="67" style="2" customWidth="1"/>
    <col min="9987" max="9987" width="17" style="2" customWidth="1"/>
    <col min="9988" max="10165" width="19.84375" style="2"/>
    <col min="10166" max="10170" width="21.84375" style="2" customWidth="1"/>
    <col min="10171" max="10172" width="22.07421875" style="2" customWidth="1"/>
    <col min="10173" max="10240" width="19.84375" style="2"/>
    <col min="10241" max="10241" width="9.07421875" style="2" bestFit="1" customWidth="1"/>
    <col min="10242" max="10242" width="67" style="2" customWidth="1"/>
    <col min="10243" max="10243" width="17" style="2" customWidth="1"/>
    <col min="10244" max="10421" width="19.84375" style="2"/>
    <col min="10422" max="10426" width="21.84375" style="2" customWidth="1"/>
    <col min="10427" max="10428" width="22.07421875" style="2" customWidth="1"/>
    <col min="10429" max="10496" width="19.84375" style="2"/>
    <col min="10497" max="10497" width="9.07421875" style="2" bestFit="1" customWidth="1"/>
    <col min="10498" max="10498" width="67" style="2" customWidth="1"/>
    <col min="10499" max="10499" width="17" style="2" customWidth="1"/>
    <col min="10500" max="10677" width="19.84375" style="2"/>
    <col min="10678" max="10682" width="21.84375" style="2" customWidth="1"/>
    <col min="10683" max="10684" width="22.07421875" style="2" customWidth="1"/>
    <col min="10685" max="10752" width="19.84375" style="2"/>
    <col min="10753" max="10753" width="9.07421875" style="2" bestFit="1" customWidth="1"/>
    <col min="10754" max="10754" width="67" style="2" customWidth="1"/>
    <col min="10755" max="10755" width="17" style="2" customWidth="1"/>
    <col min="10756" max="10933" width="19.84375" style="2"/>
    <col min="10934" max="10938" width="21.84375" style="2" customWidth="1"/>
    <col min="10939" max="10940" width="22.07421875" style="2" customWidth="1"/>
    <col min="10941" max="11008" width="19.84375" style="2"/>
    <col min="11009" max="11009" width="9.07421875" style="2" bestFit="1" customWidth="1"/>
    <col min="11010" max="11010" width="67" style="2" customWidth="1"/>
    <col min="11011" max="11011" width="17" style="2" customWidth="1"/>
    <col min="11012" max="11189" width="19.84375" style="2"/>
    <col min="11190" max="11194" width="21.84375" style="2" customWidth="1"/>
    <col min="11195" max="11196" width="22.07421875" style="2" customWidth="1"/>
    <col min="11197" max="11264" width="19.84375" style="2"/>
    <col min="11265" max="11265" width="9.07421875" style="2" bestFit="1" customWidth="1"/>
    <col min="11266" max="11266" width="67" style="2" customWidth="1"/>
    <col min="11267" max="11267" width="17" style="2" customWidth="1"/>
    <col min="11268" max="11445" width="19.84375" style="2"/>
    <col min="11446" max="11450" width="21.84375" style="2" customWidth="1"/>
    <col min="11451" max="11452" width="22.07421875" style="2" customWidth="1"/>
    <col min="11453" max="11520" width="19.84375" style="2"/>
    <col min="11521" max="11521" width="9.07421875" style="2" bestFit="1" customWidth="1"/>
    <col min="11522" max="11522" width="67" style="2" customWidth="1"/>
    <col min="11523" max="11523" width="17" style="2" customWidth="1"/>
    <col min="11524" max="11701" width="19.84375" style="2"/>
    <col min="11702" max="11706" width="21.84375" style="2" customWidth="1"/>
    <col min="11707" max="11708" width="22.07421875" style="2" customWidth="1"/>
    <col min="11709" max="11776" width="19.84375" style="2"/>
    <col min="11777" max="11777" width="9.07421875" style="2" bestFit="1" customWidth="1"/>
    <col min="11778" max="11778" width="67" style="2" customWidth="1"/>
    <col min="11779" max="11779" width="17" style="2" customWidth="1"/>
    <col min="11780" max="11957" width="19.84375" style="2"/>
    <col min="11958" max="11962" width="21.84375" style="2" customWidth="1"/>
    <col min="11963" max="11964" width="22.07421875" style="2" customWidth="1"/>
    <col min="11965" max="12032" width="19.84375" style="2"/>
    <col min="12033" max="12033" width="9.07421875" style="2" bestFit="1" customWidth="1"/>
    <col min="12034" max="12034" width="67" style="2" customWidth="1"/>
    <col min="12035" max="12035" width="17" style="2" customWidth="1"/>
    <col min="12036" max="12213" width="19.84375" style="2"/>
    <col min="12214" max="12218" width="21.84375" style="2" customWidth="1"/>
    <col min="12219" max="12220" width="22.07421875" style="2" customWidth="1"/>
    <col min="12221" max="12288" width="19.84375" style="2"/>
    <col min="12289" max="12289" width="9.07421875" style="2" bestFit="1" customWidth="1"/>
    <col min="12290" max="12290" width="67" style="2" customWidth="1"/>
    <col min="12291" max="12291" width="17" style="2" customWidth="1"/>
    <col min="12292" max="12469" width="19.84375" style="2"/>
    <col min="12470" max="12474" width="21.84375" style="2" customWidth="1"/>
    <col min="12475" max="12476" width="22.07421875" style="2" customWidth="1"/>
    <col min="12477" max="12544" width="19.84375" style="2"/>
    <col min="12545" max="12545" width="9.07421875" style="2" bestFit="1" customWidth="1"/>
    <col min="12546" max="12546" width="67" style="2" customWidth="1"/>
    <col min="12547" max="12547" width="17" style="2" customWidth="1"/>
    <col min="12548" max="12725" width="19.84375" style="2"/>
    <col min="12726" max="12730" width="21.84375" style="2" customWidth="1"/>
    <col min="12731" max="12732" width="22.07421875" style="2" customWidth="1"/>
    <col min="12733" max="12800" width="19.84375" style="2"/>
    <col min="12801" max="12801" width="9.07421875" style="2" bestFit="1" customWidth="1"/>
    <col min="12802" max="12802" width="67" style="2" customWidth="1"/>
    <col min="12803" max="12803" width="17" style="2" customWidth="1"/>
    <col min="12804" max="12981" width="19.84375" style="2"/>
    <col min="12982" max="12986" width="21.84375" style="2" customWidth="1"/>
    <col min="12987" max="12988" width="22.07421875" style="2" customWidth="1"/>
    <col min="12989" max="13056" width="19.84375" style="2"/>
    <col min="13057" max="13057" width="9.07421875" style="2" bestFit="1" customWidth="1"/>
    <col min="13058" max="13058" width="67" style="2" customWidth="1"/>
    <col min="13059" max="13059" width="17" style="2" customWidth="1"/>
    <col min="13060" max="13237" width="19.84375" style="2"/>
    <col min="13238" max="13242" width="21.84375" style="2" customWidth="1"/>
    <col min="13243" max="13244" width="22.07421875" style="2" customWidth="1"/>
    <col min="13245" max="13312" width="19.84375" style="2"/>
    <col min="13313" max="13313" width="9.07421875" style="2" bestFit="1" customWidth="1"/>
    <col min="13314" max="13314" width="67" style="2" customWidth="1"/>
    <col min="13315" max="13315" width="17" style="2" customWidth="1"/>
    <col min="13316" max="13493" width="19.84375" style="2"/>
    <col min="13494" max="13498" width="21.84375" style="2" customWidth="1"/>
    <col min="13499" max="13500" width="22.07421875" style="2" customWidth="1"/>
    <col min="13501" max="13568" width="19.84375" style="2"/>
    <col min="13569" max="13569" width="9.07421875" style="2" bestFit="1" customWidth="1"/>
    <col min="13570" max="13570" width="67" style="2" customWidth="1"/>
    <col min="13571" max="13571" width="17" style="2" customWidth="1"/>
    <col min="13572" max="13749" width="19.84375" style="2"/>
    <col min="13750" max="13754" width="21.84375" style="2" customWidth="1"/>
    <col min="13755" max="13756" width="22.07421875" style="2" customWidth="1"/>
    <col min="13757" max="13824" width="19.84375" style="2"/>
    <col min="13825" max="13825" width="9.07421875" style="2" bestFit="1" customWidth="1"/>
    <col min="13826" max="13826" width="67" style="2" customWidth="1"/>
    <col min="13827" max="13827" width="17" style="2" customWidth="1"/>
    <col min="13828" max="14005" width="19.84375" style="2"/>
    <col min="14006" max="14010" width="21.84375" style="2" customWidth="1"/>
    <col min="14011" max="14012" width="22.07421875" style="2" customWidth="1"/>
    <col min="14013" max="14080" width="19.84375" style="2"/>
    <col min="14081" max="14081" width="9.07421875" style="2" bestFit="1" customWidth="1"/>
    <col min="14082" max="14082" width="67" style="2" customWidth="1"/>
    <col min="14083" max="14083" width="17" style="2" customWidth="1"/>
    <col min="14084" max="14261" width="19.84375" style="2"/>
    <col min="14262" max="14266" width="21.84375" style="2" customWidth="1"/>
    <col min="14267" max="14268" width="22.07421875" style="2" customWidth="1"/>
    <col min="14269" max="14336" width="19.84375" style="2"/>
    <col min="14337" max="14337" width="9.07421875" style="2" bestFit="1" customWidth="1"/>
    <col min="14338" max="14338" width="67" style="2" customWidth="1"/>
    <col min="14339" max="14339" width="17" style="2" customWidth="1"/>
    <col min="14340" max="14517" width="19.84375" style="2"/>
    <col min="14518" max="14522" width="21.84375" style="2" customWidth="1"/>
    <col min="14523" max="14524" width="22.07421875" style="2" customWidth="1"/>
    <col min="14525" max="14592" width="19.84375" style="2"/>
    <col min="14593" max="14593" width="9.07421875" style="2" bestFit="1" customWidth="1"/>
    <col min="14594" max="14594" width="67" style="2" customWidth="1"/>
    <col min="14595" max="14595" width="17" style="2" customWidth="1"/>
    <col min="14596" max="14773" width="19.84375" style="2"/>
    <col min="14774" max="14778" width="21.84375" style="2" customWidth="1"/>
    <col min="14779" max="14780" width="22.07421875" style="2" customWidth="1"/>
    <col min="14781" max="14848" width="19.84375" style="2"/>
    <col min="14849" max="14849" width="9.07421875" style="2" bestFit="1" customWidth="1"/>
    <col min="14850" max="14850" width="67" style="2" customWidth="1"/>
    <col min="14851" max="14851" width="17" style="2" customWidth="1"/>
    <col min="14852" max="15029" width="19.84375" style="2"/>
    <col min="15030" max="15034" width="21.84375" style="2" customWidth="1"/>
    <col min="15035" max="15036" width="22.07421875" style="2" customWidth="1"/>
    <col min="15037" max="15104" width="19.84375" style="2"/>
    <col min="15105" max="15105" width="9.07421875" style="2" bestFit="1" customWidth="1"/>
    <col min="15106" max="15106" width="67" style="2" customWidth="1"/>
    <col min="15107" max="15107" width="17" style="2" customWidth="1"/>
    <col min="15108" max="15285" width="19.84375" style="2"/>
    <col min="15286" max="15290" width="21.84375" style="2" customWidth="1"/>
    <col min="15291" max="15292" width="22.07421875" style="2" customWidth="1"/>
    <col min="15293" max="15360" width="19.84375" style="2"/>
    <col min="15361" max="15361" width="9.07421875" style="2" bestFit="1" customWidth="1"/>
    <col min="15362" max="15362" width="67" style="2" customWidth="1"/>
    <col min="15363" max="15363" width="17" style="2" customWidth="1"/>
    <col min="15364" max="15541" width="19.84375" style="2"/>
    <col min="15542" max="15546" width="21.84375" style="2" customWidth="1"/>
    <col min="15547" max="15548" width="22.07421875" style="2" customWidth="1"/>
    <col min="15549" max="15616" width="19.84375" style="2"/>
    <col min="15617" max="15617" width="9.07421875" style="2" bestFit="1" customWidth="1"/>
    <col min="15618" max="15618" width="67" style="2" customWidth="1"/>
    <col min="15619" max="15619" width="17" style="2" customWidth="1"/>
    <col min="15620" max="15797" width="19.84375" style="2"/>
    <col min="15798" max="15802" width="21.84375" style="2" customWidth="1"/>
    <col min="15803" max="15804" width="22.07421875" style="2" customWidth="1"/>
    <col min="15805" max="15872" width="19.84375" style="2"/>
    <col min="15873" max="15873" width="9.07421875" style="2" bestFit="1" customWidth="1"/>
    <col min="15874" max="15874" width="67" style="2" customWidth="1"/>
    <col min="15875" max="15875" width="17" style="2" customWidth="1"/>
    <col min="15876" max="16053" width="19.84375" style="2"/>
    <col min="16054" max="16058" width="21.84375" style="2" customWidth="1"/>
    <col min="16059" max="16060" width="22.07421875" style="2" customWidth="1"/>
    <col min="16061" max="16128" width="19.84375" style="2"/>
    <col min="16129" max="16129" width="9.07421875" style="2" bestFit="1" customWidth="1"/>
    <col min="16130" max="16130" width="67" style="2" customWidth="1"/>
    <col min="16131" max="16131" width="17" style="2" customWidth="1"/>
    <col min="16132" max="16309" width="19.84375" style="2"/>
    <col min="16310" max="16314" width="21.84375" style="2" customWidth="1"/>
    <col min="16315" max="16316" width="22.07421875" style="2" customWidth="1"/>
    <col min="16317" max="16384" width="19.84375" style="2"/>
  </cols>
  <sheetData>
    <row r="1" spans="1:256" x14ac:dyDescent="0.35">
      <c r="A1" s="116" t="s">
        <v>791</v>
      </c>
      <c r="B1" s="117">
        <v>2.5999999999999999E-2</v>
      </c>
      <c r="C1" s="118"/>
      <c r="D1" s="119"/>
      <c r="E1" s="119"/>
      <c r="F1" s="119"/>
      <c r="G1" s="119"/>
      <c r="H1" s="119"/>
      <c r="I1" s="9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 t="s">
        <v>792</v>
      </c>
      <c r="GA1" s="3"/>
      <c r="GB1" s="3"/>
      <c r="GC1" s="3"/>
      <c r="GD1" s="3"/>
      <c r="GG1" s="2" t="s">
        <v>456</v>
      </c>
    </row>
    <row r="2" spans="1:256" x14ac:dyDescent="0.35">
      <c r="A2" s="116" t="s">
        <v>793</v>
      </c>
      <c r="B2" s="51">
        <v>8496.3799999999992</v>
      </c>
      <c r="C2" s="118"/>
      <c r="D2" s="119"/>
      <c r="E2" s="119"/>
      <c r="F2" s="119"/>
      <c r="G2" s="119"/>
      <c r="H2" s="119"/>
      <c r="I2" s="9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256" x14ac:dyDescent="0.35">
      <c r="A3" s="116" t="s">
        <v>794</v>
      </c>
      <c r="B3" s="51">
        <v>10244</v>
      </c>
      <c r="C3" s="118"/>
      <c r="D3" s="119"/>
      <c r="E3" s="119"/>
      <c r="F3" s="119"/>
      <c r="G3" s="119"/>
      <c r="H3" s="119"/>
      <c r="I3" s="9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1:256" x14ac:dyDescent="0.35">
      <c r="A4" s="116" t="s">
        <v>795</v>
      </c>
      <c r="B4" s="2">
        <f>ROUND(B2*(1+B1),2)</f>
        <v>8717.2900000000009</v>
      </c>
      <c r="C4" s="119"/>
      <c r="D4" s="119"/>
      <c r="E4" s="119"/>
      <c r="F4" s="119"/>
      <c r="G4" s="119"/>
      <c r="H4" s="119"/>
      <c r="I4" s="9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</row>
    <row r="5" spans="1:256" x14ac:dyDescent="0.35">
      <c r="A5" s="116" t="s">
        <v>796</v>
      </c>
      <c r="B5" s="2">
        <f>ROUND(B3*(1+B1),0)</f>
        <v>10510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  <c r="AH5" s="3" t="s">
        <v>32</v>
      </c>
      <c r="AI5" s="3" t="s">
        <v>33</v>
      </c>
      <c r="AJ5" s="3" t="s">
        <v>34</v>
      </c>
      <c r="AK5" s="3" t="s">
        <v>35</v>
      </c>
      <c r="AL5" s="3" t="s">
        <v>36</v>
      </c>
      <c r="AM5" s="3" t="s">
        <v>37</v>
      </c>
      <c r="AN5" s="3" t="s">
        <v>38</v>
      </c>
      <c r="AO5" s="3" t="s">
        <v>39</v>
      </c>
      <c r="AP5" s="3" t="s">
        <v>40</v>
      </c>
      <c r="AQ5" s="3" t="s">
        <v>41</v>
      </c>
      <c r="AR5" s="3" t="s">
        <v>42</v>
      </c>
      <c r="AS5" s="3" t="s">
        <v>43</v>
      </c>
      <c r="AT5" s="3" t="s">
        <v>44</v>
      </c>
      <c r="AU5" s="3" t="s">
        <v>45</v>
      </c>
      <c r="AV5" s="3" t="s">
        <v>46</v>
      </c>
      <c r="AW5" s="3" t="s">
        <v>47</v>
      </c>
      <c r="AX5" s="3" t="s">
        <v>48</v>
      </c>
      <c r="AY5" s="3" t="s">
        <v>49</v>
      </c>
      <c r="AZ5" s="3" t="s">
        <v>50</v>
      </c>
      <c r="BA5" s="3" t="s">
        <v>51</v>
      </c>
      <c r="BB5" s="3" t="s">
        <v>52</v>
      </c>
      <c r="BC5" s="3" t="s">
        <v>53</v>
      </c>
      <c r="BD5" s="3" t="s">
        <v>54</v>
      </c>
      <c r="BE5" s="3" t="s">
        <v>55</v>
      </c>
      <c r="BF5" s="3" t="s">
        <v>56</v>
      </c>
      <c r="BG5" s="3" t="s">
        <v>57</v>
      </c>
      <c r="BH5" s="3" t="s">
        <v>58</v>
      </c>
      <c r="BI5" s="3" t="s">
        <v>59</v>
      </c>
      <c r="BJ5" s="3" t="s">
        <v>60</v>
      </c>
      <c r="BK5" s="3" t="s">
        <v>61</v>
      </c>
      <c r="BL5" s="3" t="s">
        <v>62</v>
      </c>
      <c r="BM5" s="3" t="s">
        <v>63</v>
      </c>
      <c r="BN5" s="3" t="s">
        <v>64</v>
      </c>
      <c r="BO5" s="3" t="s">
        <v>65</v>
      </c>
      <c r="BP5" s="3" t="s">
        <v>66</v>
      </c>
      <c r="BQ5" s="3" t="s">
        <v>67</v>
      </c>
      <c r="BR5" s="3" t="s">
        <v>68</v>
      </c>
      <c r="BS5" s="3" t="s">
        <v>69</v>
      </c>
      <c r="BT5" s="3" t="s">
        <v>70</v>
      </c>
      <c r="BU5" s="3" t="s">
        <v>71</v>
      </c>
      <c r="BV5" s="3" t="s">
        <v>72</v>
      </c>
      <c r="BW5" s="3" t="s">
        <v>73</v>
      </c>
      <c r="BX5" s="3" t="s">
        <v>74</v>
      </c>
      <c r="BY5" s="3" t="s">
        <v>75</v>
      </c>
      <c r="BZ5" s="3" t="s">
        <v>76</v>
      </c>
      <c r="CA5" s="3" t="s">
        <v>77</v>
      </c>
      <c r="CB5" s="3" t="s">
        <v>78</v>
      </c>
      <c r="CC5" s="3" t="s">
        <v>79</v>
      </c>
      <c r="CD5" s="3" t="s">
        <v>80</v>
      </c>
      <c r="CE5" s="3" t="s">
        <v>81</v>
      </c>
      <c r="CF5" s="3" t="s">
        <v>82</v>
      </c>
      <c r="CG5" s="3" t="s">
        <v>83</v>
      </c>
      <c r="CH5" s="3" t="s">
        <v>84</v>
      </c>
      <c r="CI5" s="3" t="s">
        <v>85</v>
      </c>
      <c r="CJ5" s="3" t="s">
        <v>86</v>
      </c>
      <c r="CK5" s="3" t="s">
        <v>87</v>
      </c>
      <c r="CL5" s="3" t="s">
        <v>88</v>
      </c>
      <c r="CM5" s="3" t="s">
        <v>89</v>
      </c>
      <c r="CN5" s="3" t="s">
        <v>90</v>
      </c>
      <c r="CO5" s="3" t="s">
        <v>91</v>
      </c>
      <c r="CP5" s="3" t="s">
        <v>92</v>
      </c>
      <c r="CQ5" s="3" t="s">
        <v>93</v>
      </c>
      <c r="CR5" s="3" t="s">
        <v>94</v>
      </c>
      <c r="CS5" s="3" t="s">
        <v>95</v>
      </c>
      <c r="CT5" s="3" t="s">
        <v>96</v>
      </c>
      <c r="CU5" s="3" t="s">
        <v>97</v>
      </c>
      <c r="CV5" s="3" t="s">
        <v>98</v>
      </c>
      <c r="CW5" s="3" t="s">
        <v>99</v>
      </c>
      <c r="CX5" s="3" t="s">
        <v>100</v>
      </c>
      <c r="CY5" s="3" t="s">
        <v>101</v>
      </c>
      <c r="CZ5" s="3" t="s">
        <v>102</v>
      </c>
      <c r="DA5" s="3" t="s">
        <v>103</v>
      </c>
      <c r="DB5" s="3" t="s">
        <v>104</v>
      </c>
      <c r="DC5" s="3" t="s">
        <v>105</v>
      </c>
      <c r="DD5" s="3" t="s">
        <v>106</v>
      </c>
      <c r="DE5" s="3" t="s">
        <v>107</v>
      </c>
      <c r="DF5" s="3" t="s">
        <v>108</v>
      </c>
      <c r="DG5" s="3" t="s">
        <v>109</v>
      </c>
      <c r="DH5" s="3" t="s">
        <v>110</v>
      </c>
      <c r="DI5" s="3" t="s">
        <v>111</v>
      </c>
      <c r="DJ5" s="3" t="s">
        <v>112</v>
      </c>
      <c r="DK5" s="3" t="s">
        <v>113</v>
      </c>
      <c r="DL5" s="3" t="s">
        <v>114</v>
      </c>
      <c r="DM5" s="3" t="s">
        <v>115</v>
      </c>
      <c r="DN5" s="3" t="s">
        <v>116</v>
      </c>
      <c r="DO5" s="3" t="s">
        <v>117</v>
      </c>
      <c r="DP5" s="3" t="s">
        <v>118</v>
      </c>
      <c r="DQ5" s="3" t="s">
        <v>119</v>
      </c>
      <c r="DR5" s="3" t="s">
        <v>120</v>
      </c>
      <c r="DS5" s="3" t="s">
        <v>121</v>
      </c>
      <c r="DT5" s="3" t="s">
        <v>122</v>
      </c>
      <c r="DU5" s="3" t="s">
        <v>123</v>
      </c>
      <c r="DV5" s="3" t="s">
        <v>124</v>
      </c>
      <c r="DW5" s="3" t="s">
        <v>125</v>
      </c>
      <c r="DX5" s="3" t="s">
        <v>126</v>
      </c>
      <c r="DY5" s="3" t="s">
        <v>127</v>
      </c>
      <c r="DZ5" s="3" t="s">
        <v>128</v>
      </c>
      <c r="EA5" s="3" t="s">
        <v>129</v>
      </c>
      <c r="EB5" s="3" t="s">
        <v>130</v>
      </c>
      <c r="EC5" s="3" t="s">
        <v>131</v>
      </c>
      <c r="ED5" s="3" t="s">
        <v>132</v>
      </c>
      <c r="EE5" s="3" t="s">
        <v>133</v>
      </c>
      <c r="EF5" s="3" t="s">
        <v>134</v>
      </c>
      <c r="EG5" s="3" t="s">
        <v>135</v>
      </c>
      <c r="EH5" s="3" t="s">
        <v>136</v>
      </c>
      <c r="EI5" s="3" t="s">
        <v>137</v>
      </c>
      <c r="EJ5" s="3" t="s">
        <v>138</v>
      </c>
      <c r="EK5" s="3" t="s">
        <v>139</v>
      </c>
      <c r="EL5" s="3" t="s">
        <v>140</v>
      </c>
      <c r="EM5" s="3" t="s">
        <v>141</v>
      </c>
      <c r="EN5" s="3" t="s">
        <v>142</v>
      </c>
      <c r="EO5" s="3" t="s">
        <v>143</v>
      </c>
      <c r="EP5" s="3" t="s">
        <v>144</v>
      </c>
      <c r="EQ5" s="3" t="s">
        <v>145</v>
      </c>
      <c r="ER5" s="3" t="s">
        <v>146</v>
      </c>
      <c r="ES5" s="3" t="s">
        <v>147</v>
      </c>
      <c r="ET5" s="3" t="s">
        <v>148</v>
      </c>
      <c r="EU5" s="3" t="s">
        <v>149</v>
      </c>
      <c r="EV5" s="3" t="s">
        <v>150</v>
      </c>
      <c r="EW5" s="3" t="s">
        <v>151</v>
      </c>
      <c r="EX5" s="3" t="s">
        <v>152</v>
      </c>
      <c r="EY5" s="3" t="s">
        <v>153</v>
      </c>
      <c r="EZ5" s="3" t="s">
        <v>154</v>
      </c>
      <c r="FA5" s="3" t="s">
        <v>155</v>
      </c>
      <c r="FB5" s="3" t="s">
        <v>156</v>
      </c>
      <c r="FC5" s="3" t="s">
        <v>157</v>
      </c>
      <c r="FD5" s="3" t="s">
        <v>158</v>
      </c>
      <c r="FE5" s="3" t="s">
        <v>159</v>
      </c>
      <c r="FF5" s="3" t="s">
        <v>160</v>
      </c>
      <c r="FG5" s="3" t="s">
        <v>161</v>
      </c>
      <c r="FH5" s="3" t="s">
        <v>162</v>
      </c>
      <c r="FI5" s="3" t="s">
        <v>163</v>
      </c>
      <c r="FJ5" s="3" t="s">
        <v>164</v>
      </c>
      <c r="FK5" s="3" t="s">
        <v>165</v>
      </c>
      <c r="FL5" s="3" t="s">
        <v>166</v>
      </c>
      <c r="FM5" s="3" t="s">
        <v>167</v>
      </c>
      <c r="FN5" s="3" t="s">
        <v>168</v>
      </c>
      <c r="FO5" s="3" t="s">
        <v>169</v>
      </c>
      <c r="FP5" s="3" t="s">
        <v>170</v>
      </c>
      <c r="FQ5" s="3" t="s">
        <v>171</v>
      </c>
      <c r="FR5" s="3" t="s">
        <v>172</v>
      </c>
      <c r="FS5" s="3" t="s">
        <v>173</v>
      </c>
      <c r="FT5" s="3" t="s">
        <v>174</v>
      </c>
      <c r="FU5" s="3" t="s">
        <v>175</v>
      </c>
      <c r="FV5" s="3" t="s">
        <v>176</v>
      </c>
      <c r="FW5" s="3" t="s">
        <v>177</v>
      </c>
      <c r="FX5" s="3" t="s">
        <v>178</v>
      </c>
      <c r="FY5" s="3" t="s">
        <v>179</v>
      </c>
      <c r="FZ5" s="3"/>
      <c r="GA5" s="3"/>
      <c r="GB5" s="3"/>
      <c r="GC5" s="3"/>
      <c r="GD5" s="3"/>
    </row>
    <row r="6" spans="1:256" x14ac:dyDescent="0.35">
      <c r="A6" s="50"/>
      <c r="C6" s="3" t="s">
        <v>180</v>
      </c>
      <c r="D6" s="3" t="s">
        <v>180</v>
      </c>
      <c r="E6" s="3" t="s">
        <v>180</v>
      </c>
      <c r="F6" s="3" t="s">
        <v>180</v>
      </c>
      <c r="G6" s="3" t="s">
        <v>180</v>
      </c>
      <c r="H6" s="3" t="s">
        <v>180</v>
      </c>
      <c r="I6" s="3" t="s">
        <v>180</v>
      </c>
      <c r="J6" s="3" t="s">
        <v>181</v>
      </c>
      <c r="K6" s="3" t="s">
        <v>181</v>
      </c>
      <c r="L6" s="3" t="s">
        <v>182</v>
      </c>
      <c r="M6" s="3" t="s">
        <v>182</v>
      </c>
      <c r="N6" s="3" t="s">
        <v>182</v>
      </c>
      <c r="O6" s="3" t="s">
        <v>182</v>
      </c>
      <c r="P6" s="3" t="s">
        <v>182</v>
      </c>
      <c r="Q6" s="3" t="s">
        <v>182</v>
      </c>
      <c r="R6" s="3" t="s">
        <v>182</v>
      </c>
      <c r="S6" s="3" t="s">
        <v>183</v>
      </c>
      <c r="T6" s="3" t="s">
        <v>184</v>
      </c>
      <c r="U6" s="3" t="s">
        <v>184</v>
      </c>
      <c r="V6" s="3" t="s">
        <v>184</v>
      </c>
      <c r="W6" s="3" t="s">
        <v>184</v>
      </c>
      <c r="X6" s="3" t="s">
        <v>184</v>
      </c>
      <c r="Y6" s="3" t="s">
        <v>185</v>
      </c>
      <c r="Z6" s="3" t="s">
        <v>185</v>
      </c>
      <c r="AA6" s="3" t="s">
        <v>186</v>
      </c>
      <c r="AB6" s="3" t="s">
        <v>186</v>
      </c>
      <c r="AC6" s="3" t="s">
        <v>187</v>
      </c>
      <c r="AD6" s="3" t="s">
        <v>187</v>
      </c>
      <c r="AE6" s="3" t="s">
        <v>188</v>
      </c>
      <c r="AF6" s="3" t="s">
        <v>188</v>
      </c>
      <c r="AG6" s="3" t="s">
        <v>189</v>
      </c>
      <c r="AH6" s="3" t="s">
        <v>190</v>
      </c>
      <c r="AI6" s="3" t="s">
        <v>190</v>
      </c>
      <c r="AJ6" s="3" t="s">
        <v>190</v>
      </c>
      <c r="AK6" s="3" t="s">
        <v>191</v>
      </c>
      <c r="AL6" s="3" t="s">
        <v>191</v>
      </c>
      <c r="AM6" s="3" t="s">
        <v>192</v>
      </c>
      <c r="AN6" s="3" t="s">
        <v>193</v>
      </c>
      <c r="AO6" s="3" t="s">
        <v>194</v>
      </c>
      <c r="AP6" s="3" t="s">
        <v>195</v>
      </c>
      <c r="AQ6" s="3" t="s">
        <v>196</v>
      </c>
      <c r="AR6" s="3" t="s">
        <v>197</v>
      </c>
      <c r="AS6" s="3" t="s">
        <v>198</v>
      </c>
      <c r="AT6" s="3" t="s">
        <v>199</v>
      </c>
      <c r="AU6" s="3" t="s">
        <v>199</v>
      </c>
      <c r="AV6" s="3" t="s">
        <v>199</v>
      </c>
      <c r="AW6" s="3" t="s">
        <v>199</v>
      </c>
      <c r="AX6" s="3" t="s">
        <v>199</v>
      </c>
      <c r="AY6" s="3" t="s">
        <v>200</v>
      </c>
      <c r="AZ6" s="3" t="s">
        <v>200</v>
      </c>
      <c r="BA6" s="3" t="s">
        <v>200</v>
      </c>
      <c r="BB6" s="3" t="s">
        <v>200</v>
      </c>
      <c r="BC6" s="3" t="s">
        <v>200</v>
      </c>
      <c r="BD6" s="3" t="s">
        <v>200</v>
      </c>
      <c r="BE6" s="3" t="s">
        <v>200</v>
      </c>
      <c r="BF6" s="3" t="s">
        <v>200</v>
      </c>
      <c r="BG6" s="3" t="s">
        <v>200</v>
      </c>
      <c r="BH6" s="3" t="s">
        <v>200</v>
      </c>
      <c r="BI6" s="3" t="s">
        <v>200</v>
      </c>
      <c r="BJ6" s="3" t="s">
        <v>200</v>
      </c>
      <c r="BK6" s="3" t="s">
        <v>200</v>
      </c>
      <c r="BL6" s="3" t="s">
        <v>200</v>
      </c>
      <c r="BM6" s="3" t="s">
        <v>200</v>
      </c>
      <c r="BN6" s="3" t="s">
        <v>201</v>
      </c>
      <c r="BO6" s="3" t="s">
        <v>201</v>
      </c>
      <c r="BP6" s="3" t="s">
        <v>201</v>
      </c>
      <c r="BQ6" s="3" t="s">
        <v>202</v>
      </c>
      <c r="BR6" s="3" t="s">
        <v>202</v>
      </c>
      <c r="BS6" s="3" t="s">
        <v>202</v>
      </c>
      <c r="BT6" s="3" t="s">
        <v>203</v>
      </c>
      <c r="BU6" s="3" t="s">
        <v>204</v>
      </c>
      <c r="BV6" s="3" t="s">
        <v>204</v>
      </c>
      <c r="BW6" s="3" t="s">
        <v>205</v>
      </c>
      <c r="BX6" s="3" t="s">
        <v>206</v>
      </c>
      <c r="BY6" s="3" t="s">
        <v>207</v>
      </c>
      <c r="BZ6" s="3" t="s">
        <v>207</v>
      </c>
      <c r="CA6" s="3" t="s">
        <v>208</v>
      </c>
      <c r="CB6" s="3" t="s">
        <v>209</v>
      </c>
      <c r="CC6" s="3" t="s">
        <v>210</v>
      </c>
      <c r="CD6" s="3" t="s">
        <v>210</v>
      </c>
      <c r="CE6" s="3" t="s">
        <v>211</v>
      </c>
      <c r="CF6" s="3" t="s">
        <v>211</v>
      </c>
      <c r="CG6" s="3" t="s">
        <v>211</v>
      </c>
      <c r="CH6" s="3" t="s">
        <v>211</v>
      </c>
      <c r="CI6" s="3" t="s">
        <v>211</v>
      </c>
      <c r="CJ6" s="3" t="s">
        <v>212</v>
      </c>
      <c r="CK6" s="3" t="s">
        <v>213</v>
      </c>
      <c r="CL6" s="3" t="s">
        <v>213</v>
      </c>
      <c r="CM6" s="3" t="s">
        <v>213</v>
      </c>
      <c r="CN6" s="3" t="s">
        <v>214</v>
      </c>
      <c r="CO6" s="3" t="s">
        <v>214</v>
      </c>
      <c r="CP6" s="3" t="s">
        <v>214</v>
      </c>
      <c r="CQ6" s="3" t="s">
        <v>215</v>
      </c>
      <c r="CR6" s="3" t="s">
        <v>215</v>
      </c>
      <c r="CS6" s="3" t="s">
        <v>215</v>
      </c>
      <c r="CT6" s="3" t="s">
        <v>215</v>
      </c>
      <c r="CU6" s="3" t="s">
        <v>215</v>
      </c>
      <c r="CV6" s="3" t="s">
        <v>215</v>
      </c>
      <c r="CW6" s="3" t="s">
        <v>216</v>
      </c>
      <c r="CX6" s="3" t="s">
        <v>216</v>
      </c>
      <c r="CY6" s="3" t="s">
        <v>216</v>
      </c>
      <c r="CZ6" s="3" t="s">
        <v>217</v>
      </c>
      <c r="DA6" s="3" t="s">
        <v>217</v>
      </c>
      <c r="DB6" s="3" t="s">
        <v>217</v>
      </c>
      <c r="DC6" s="3" t="s">
        <v>217</v>
      </c>
      <c r="DD6" s="3" t="s">
        <v>218</v>
      </c>
      <c r="DE6" s="3" t="s">
        <v>218</v>
      </c>
      <c r="DF6" s="3" t="s">
        <v>218</v>
      </c>
      <c r="DG6" s="3" t="s">
        <v>219</v>
      </c>
      <c r="DH6" s="3" t="s">
        <v>220</v>
      </c>
      <c r="DI6" s="3" t="s">
        <v>221</v>
      </c>
      <c r="DJ6" s="3" t="s">
        <v>221</v>
      </c>
      <c r="DK6" s="3" t="s">
        <v>221</v>
      </c>
      <c r="DL6" s="3" t="s">
        <v>222</v>
      </c>
      <c r="DM6" s="3" t="s">
        <v>222</v>
      </c>
      <c r="DN6" s="3" t="s">
        <v>223</v>
      </c>
      <c r="DO6" s="3" t="s">
        <v>223</v>
      </c>
      <c r="DP6" s="3" t="s">
        <v>223</v>
      </c>
      <c r="DQ6" s="3" t="s">
        <v>223</v>
      </c>
      <c r="DR6" s="3" t="s">
        <v>224</v>
      </c>
      <c r="DS6" s="3" t="s">
        <v>224</v>
      </c>
      <c r="DT6" s="3" t="s">
        <v>224</v>
      </c>
      <c r="DU6" s="3" t="s">
        <v>224</v>
      </c>
      <c r="DV6" s="3" t="s">
        <v>224</v>
      </c>
      <c r="DW6" s="3" t="s">
        <v>224</v>
      </c>
      <c r="DX6" s="3" t="s">
        <v>225</v>
      </c>
      <c r="DY6" s="3" t="s">
        <v>225</v>
      </c>
      <c r="DZ6" s="3" t="s">
        <v>226</v>
      </c>
      <c r="EA6" s="3" t="s">
        <v>226</v>
      </c>
      <c r="EB6" s="3" t="s">
        <v>227</v>
      </c>
      <c r="EC6" s="3" t="s">
        <v>227</v>
      </c>
      <c r="ED6" s="3" t="s">
        <v>228</v>
      </c>
      <c r="EE6" s="3" t="s">
        <v>229</v>
      </c>
      <c r="EF6" s="3" t="s">
        <v>229</v>
      </c>
      <c r="EG6" s="3" t="s">
        <v>229</v>
      </c>
      <c r="EH6" s="3" t="s">
        <v>229</v>
      </c>
      <c r="EI6" s="3" t="s">
        <v>230</v>
      </c>
      <c r="EJ6" s="3" t="s">
        <v>230</v>
      </c>
      <c r="EK6" s="3" t="s">
        <v>231</v>
      </c>
      <c r="EL6" s="3" t="s">
        <v>231</v>
      </c>
      <c r="EM6" s="3" t="s">
        <v>232</v>
      </c>
      <c r="EN6" s="3" t="s">
        <v>232</v>
      </c>
      <c r="EO6" s="3" t="s">
        <v>232</v>
      </c>
      <c r="EP6" s="3" t="s">
        <v>233</v>
      </c>
      <c r="EQ6" s="3" t="s">
        <v>233</v>
      </c>
      <c r="ER6" s="3" t="s">
        <v>233</v>
      </c>
      <c r="ES6" s="3" t="s">
        <v>234</v>
      </c>
      <c r="ET6" s="3" t="s">
        <v>234</v>
      </c>
      <c r="EU6" s="3" t="s">
        <v>234</v>
      </c>
      <c r="EV6" s="3" t="s">
        <v>235</v>
      </c>
      <c r="EW6" s="3" t="s">
        <v>236</v>
      </c>
      <c r="EX6" s="3" t="s">
        <v>236</v>
      </c>
      <c r="EY6" s="3" t="s">
        <v>237</v>
      </c>
      <c r="EZ6" s="3" t="s">
        <v>237</v>
      </c>
      <c r="FA6" s="3" t="s">
        <v>238</v>
      </c>
      <c r="FB6" s="3" t="s">
        <v>239</v>
      </c>
      <c r="FC6" s="3" t="s">
        <v>239</v>
      </c>
      <c r="FD6" s="3" t="s">
        <v>240</v>
      </c>
      <c r="FE6" s="3" t="s">
        <v>240</v>
      </c>
      <c r="FF6" s="3" t="s">
        <v>240</v>
      </c>
      <c r="FG6" s="3" t="s">
        <v>240</v>
      </c>
      <c r="FH6" s="3" t="s">
        <v>240</v>
      </c>
      <c r="FI6" s="3" t="s">
        <v>241</v>
      </c>
      <c r="FJ6" s="3" t="s">
        <v>241</v>
      </c>
      <c r="FK6" s="3" t="s">
        <v>241</v>
      </c>
      <c r="FL6" s="3" t="s">
        <v>241</v>
      </c>
      <c r="FM6" s="3" t="s">
        <v>241</v>
      </c>
      <c r="FN6" s="3" t="s">
        <v>241</v>
      </c>
      <c r="FO6" s="3" t="s">
        <v>241</v>
      </c>
      <c r="FP6" s="3" t="s">
        <v>241</v>
      </c>
      <c r="FQ6" s="3" t="s">
        <v>241</v>
      </c>
      <c r="FR6" s="3" t="s">
        <v>241</v>
      </c>
      <c r="FS6" s="3" t="s">
        <v>241</v>
      </c>
      <c r="FT6" s="3" t="s">
        <v>241</v>
      </c>
      <c r="FU6" s="3" t="s">
        <v>242</v>
      </c>
      <c r="FV6" s="3" t="s">
        <v>242</v>
      </c>
      <c r="FW6" s="3" t="s">
        <v>242</v>
      </c>
      <c r="FX6" s="3" t="s">
        <v>242</v>
      </c>
      <c r="FY6" s="3"/>
      <c r="FZ6" s="3"/>
      <c r="GA6" s="3"/>
      <c r="GB6" s="3"/>
      <c r="GC6" s="3"/>
      <c r="GD6" s="3"/>
    </row>
    <row r="7" spans="1:256" s="9" customFormat="1" ht="46.5" x14ac:dyDescent="0.35">
      <c r="C7" s="7" t="s">
        <v>243</v>
      </c>
      <c r="D7" s="7" t="s">
        <v>244</v>
      </c>
      <c r="E7" s="7" t="s">
        <v>245</v>
      </c>
      <c r="F7" s="8" t="s">
        <v>246</v>
      </c>
      <c r="G7" s="7" t="s">
        <v>247</v>
      </c>
      <c r="H7" s="7" t="s">
        <v>248</v>
      </c>
      <c r="I7" s="7" t="s">
        <v>249</v>
      </c>
      <c r="J7" s="7" t="s">
        <v>250</v>
      </c>
      <c r="K7" s="7" t="s">
        <v>251</v>
      </c>
      <c r="L7" s="7" t="s">
        <v>252</v>
      </c>
      <c r="M7" s="7" t="s">
        <v>253</v>
      </c>
      <c r="N7" s="7" t="s">
        <v>254</v>
      </c>
      <c r="O7" s="7" t="s">
        <v>255</v>
      </c>
      <c r="P7" s="7" t="s">
        <v>256</v>
      </c>
      <c r="Q7" s="7" t="s">
        <v>257</v>
      </c>
      <c r="R7" s="7" t="s">
        <v>258</v>
      </c>
      <c r="S7" s="7" t="s">
        <v>259</v>
      </c>
      <c r="T7" s="7" t="s">
        <v>260</v>
      </c>
      <c r="U7" s="7" t="s">
        <v>261</v>
      </c>
      <c r="V7" s="7" t="s">
        <v>262</v>
      </c>
      <c r="W7" s="7" t="s">
        <v>263</v>
      </c>
      <c r="X7" s="7" t="s">
        <v>264</v>
      </c>
      <c r="Y7" s="7" t="s">
        <v>265</v>
      </c>
      <c r="Z7" s="7" t="s">
        <v>266</v>
      </c>
      <c r="AA7" s="7" t="s">
        <v>267</v>
      </c>
      <c r="AB7" s="7" t="s">
        <v>268</v>
      </c>
      <c r="AC7" s="7" t="s">
        <v>269</v>
      </c>
      <c r="AD7" s="7" t="s">
        <v>270</v>
      </c>
      <c r="AE7" s="7" t="s">
        <v>271</v>
      </c>
      <c r="AF7" s="7" t="s">
        <v>272</v>
      </c>
      <c r="AG7" s="7" t="s">
        <v>273</v>
      </c>
      <c r="AH7" s="7" t="s">
        <v>274</v>
      </c>
      <c r="AI7" s="7" t="s">
        <v>275</v>
      </c>
      <c r="AJ7" s="7" t="s">
        <v>276</v>
      </c>
      <c r="AK7" s="7" t="s">
        <v>277</v>
      </c>
      <c r="AL7" s="7" t="s">
        <v>278</v>
      </c>
      <c r="AM7" s="7" t="s">
        <v>279</v>
      </c>
      <c r="AN7" s="7" t="s">
        <v>280</v>
      </c>
      <c r="AO7" s="7" t="s">
        <v>281</v>
      </c>
      <c r="AP7" s="7" t="s">
        <v>282</v>
      </c>
      <c r="AQ7" s="7" t="s">
        <v>283</v>
      </c>
      <c r="AR7" s="7" t="s">
        <v>284</v>
      </c>
      <c r="AS7" s="7" t="s">
        <v>285</v>
      </c>
      <c r="AT7" s="7" t="s">
        <v>286</v>
      </c>
      <c r="AU7" s="7" t="s">
        <v>287</v>
      </c>
      <c r="AV7" s="7" t="s">
        <v>288</v>
      </c>
      <c r="AW7" s="7" t="s">
        <v>289</v>
      </c>
      <c r="AX7" s="7" t="s">
        <v>290</v>
      </c>
      <c r="AY7" s="7" t="s">
        <v>291</v>
      </c>
      <c r="AZ7" s="7" t="s">
        <v>292</v>
      </c>
      <c r="BA7" s="7" t="s">
        <v>293</v>
      </c>
      <c r="BB7" s="7" t="s">
        <v>294</v>
      </c>
      <c r="BC7" s="7" t="s">
        <v>295</v>
      </c>
      <c r="BD7" s="7" t="s">
        <v>296</v>
      </c>
      <c r="BE7" s="7" t="s">
        <v>297</v>
      </c>
      <c r="BF7" s="7" t="s">
        <v>298</v>
      </c>
      <c r="BG7" s="7" t="s">
        <v>299</v>
      </c>
      <c r="BH7" s="7" t="s">
        <v>300</v>
      </c>
      <c r="BI7" s="7" t="s">
        <v>301</v>
      </c>
      <c r="BJ7" s="7" t="s">
        <v>302</v>
      </c>
      <c r="BK7" s="7" t="s">
        <v>303</v>
      </c>
      <c r="BL7" s="7" t="s">
        <v>304</v>
      </c>
      <c r="BM7" s="7" t="s">
        <v>305</v>
      </c>
      <c r="BN7" s="7" t="s">
        <v>306</v>
      </c>
      <c r="BO7" s="7" t="s">
        <v>307</v>
      </c>
      <c r="BP7" s="7" t="s">
        <v>308</v>
      </c>
      <c r="BQ7" s="7" t="s">
        <v>309</v>
      </c>
      <c r="BR7" s="7" t="s">
        <v>310</v>
      </c>
      <c r="BS7" s="7" t="s">
        <v>311</v>
      </c>
      <c r="BT7" s="7" t="s">
        <v>312</v>
      </c>
      <c r="BU7" s="7" t="s">
        <v>313</v>
      </c>
      <c r="BV7" s="7" t="s">
        <v>314</v>
      </c>
      <c r="BW7" s="7" t="s">
        <v>315</v>
      </c>
      <c r="BX7" s="7" t="s">
        <v>316</v>
      </c>
      <c r="BY7" s="7" t="s">
        <v>317</v>
      </c>
      <c r="BZ7" s="7" t="s">
        <v>318</v>
      </c>
      <c r="CA7" s="7" t="s">
        <v>319</v>
      </c>
      <c r="CB7" s="7" t="s">
        <v>320</v>
      </c>
      <c r="CC7" s="7" t="s">
        <v>321</v>
      </c>
      <c r="CD7" s="7" t="s">
        <v>322</v>
      </c>
      <c r="CE7" s="7" t="s">
        <v>323</v>
      </c>
      <c r="CF7" s="7" t="s">
        <v>324</v>
      </c>
      <c r="CG7" s="7" t="s">
        <v>325</v>
      </c>
      <c r="CH7" s="7" t="s">
        <v>326</v>
      </c>
      <c r="CI7" s="7" t="s">
        <v>327</v>
      </c>
      <c r="CJ7" s="7" t="s">
        <v>328</v>
      </c>
      <c r="CK7" s="7" t="s">
        <v>329</v>
      </c>
      <c r="CL7" s="7" t="s">
        <v>330</v>
      </c>
      <c r="CM7" s="7" t="s">
        <v>331</v>
      </c>
      <c r="CN7" s="7" t="s">
        <v>332</v>
      </c>
      <c r="CO7" s="7" t="s">
        <v>333</v>
      </c>
      <c r="CP7" s="7" t="s">
        <v>334</v>
      </c>
      <c r="CQ7" s="7" t="s">
        <v>335</v>
      </c>
      <c r="CR7" s="7" t="s">
        <v>336</v>
      </c>
      <c r="CS7" s="7" t="s">
        <v>337</v>
      </c>
      <c r="CT7" s="7" t="s">
        <v>338</v>
      </c>
      <c r="CU7" s="7" t="s">
        <v>339</v>
      </c>
      <c r="CV7" s="7" t="s">
        <v>340</v>
      </c>
      <c r="CW7" s="7" t="s">
        <v>341</v>
      </c>
      <c r="CX7" s="7" t="s">
        <v>342</v>
      </c>
      <c r="CY7" s="7" t="s">
        <v>343</v>
      </c>
      <c r="CZ7" s="7" t="s">
        <v>344</v>
      </c>
      <c r="DA7" s="7" t="s">
        <v>345</v>
      </c>
      <c r="DB7" s="7" t="s">
        <v>346</v>
      </c>
      <c r="DC7" s="7" t="s">
        <v>347</v>
      </c>
      <c r="DD7" s="7" t="s">
        <v>348</v>
      </c>
      <c r="DE7" s="7" t="s">
        <v>349</v>
      </c>
      <c r="DF7" s="7" t="s">
        <v>350</v>
      </c>
      <c r="DG7" s="7" t="s">
        <v>351</v>
      </c>
      <c r="DH7" s="7" t="s">
        <v>352</v>
      </c>
      <c r="DI7" s="7" t="s">
        <v>353</v>
      </c>
      <c r="DJ7" s="7" t="s">
        <v>354</v>
      </c>
      <c r="DK7" s="7" t="s">
        <v>355</v>
      </c>
      <c r="DL7" s="7" t="s">
        <v>356</v>
      </c>
      <c r="DM7" s="7" t="s">
        <v>357</v>
      </c>
      <c r="DN7" s="7" t="s">
        <v>358</v>
      </c>
      <c r="DO7" s="7" t="s">
        <v>359</v>
      </c>
      <c r="DP7" s="7" t="s">
        <v>360</v>
      </c>
      <c r="DQ7" s="7" t="s">
        <v>361</v>
      </c>
      <c r="DR7" s="7" t="s">
        <v>362</v>
      </c>
      <c r="DS7" s="7" t="s">
        <v>363</v>
      </c>
      <c r="DT7" s="7" t="s">
        <v>364</v>
      </c>
      <c r="DU7" s="7" t="s">
        <v>365</v>
      </c>
      <c r="DV7" s="7" t="s">
        <v>366</v>
      </c>
      <c r="DW7" s="7" t="s">
        <v>367</v>
      </c>
      <c r="DX7" s="7" t="s">
        <v>368</v>
      </c>
      <c r="DY7" s="7" t="s">
        <v>369</v>
      </c>
      <c r="DZ7" s="7" t="s">
        <v>370</v>
      </c>
      <c r="EA7" s="7" t="s">
        <v>371</v>
      </c>
      <c r="EB7" s="7" t="s">
        <v>372</v>
      </c>
      <c r="EC7" s="7" t="s">
        <v>373</v>
      </c>
      <c r="ED7" s="7" t="s">
        <v>374</v>
      </c>
      <c r="EE7" s="7" t="s">
        <v>375</v>
      </c>
      <c r="EF7" s="7" t="s">
        <v>376</v>
      </c>
      <c r="EG7" s="7" t="s">
        <v>377</v>
      </c>
      <c r="EH7" s="7" t="s">
        <v>378</v>
      </c>
      <c r="EI7" s="7" t="s">
        <v>379</v>
      </c>
      <c r="EJ7" s="7" t="s">
        <v>380</v>
      </c>
      <c r="EK7" s="7" t="s">
        <v>381</v>
      </c>
      <c r="EL7" s="7" t="s">
        <v>382</v>
      </c>
      <c r="EM7" s="7" t="s">
        <v>383</v>
      </c>
      <c r="EN7" s="7" t="s">
        <v>384</v>
      </c>
      <c r="EO7" s="7" t="s">
        <v>385</v>
      </c>
      <c r="EP7" s="7" t="s">
        <v>386</v>
      </c>
      <c r="EQ7" s="7" t="s">
        <v>387</v>
      </c>
      <c r="ER7" s="7" t="s">
        <v>388</v>
      </c>
      <c r="ES7" s="7" t="s">
        <v>389</v>
      </c>
      <c r="ET7" s="7" t="s">
        <v>390</v>
      </c>
      <c r="EU7" s="7" t="s">
        <v>391</v>
      </c>
      <c r="EV7" s="7" t="s">
        <v>392</v>
      </c>
      <c r="EW7" s="7" t="s">
        <v>393</v>
      </c>
      <c r="EX7" s="7" t="s">
        <v>394</v>
      </c>
      <c r="EY7" s="7" t="s">
        <v>395</v>
      </c>
      <c r="EZ7" s="7" t="s">
        <v>396</v>
      </c>
      <c r="FA7" s="7" t="s">
        <v>397</v>
      </c>
      <c r="FB7" s="7" t="s">
        <v>398</v>
      </c>
      <c r="FC7" s="7" t="s">
        <v>399</v>
      </c>
      <c r="FD7" s="7" t="s">
        <v>400</v>
      </c>
      <c r="FE7" s="7" t="s">
        <v>401</v>
      </c>
      <c r="FF7" s="7" t="s">
        <v>402</v>
      </c>
      <c r="FG7" s="7" t="s">
        <v>403</v>
      </c>
      <c r="FH7" s="7" t="s">
        <v>404</v>
      </c>
      <c r="FI7" s="7" t="s">
        <v>405</v>
      </c>
      <c r="FJ7" s="7" t="s">
        <v>406</v>
      </c>
      <c r="FK7" s="7" t="s">
        <v>407</v>
      </c>
      <c r="FL7" s="7" t="s">
        <v>408</v>
      </c>
      <c r="FM7" s="7" t="s">
        <v>409</v>
      </c>
      <c r="FN7" s="7" t="s">
        <v>410</v>
      </c>
      <c r="FO7" s="7" t="s">
        <v>411</v>
      </c>
      <c r="FP7" s="7" t="s">
        <v>412</v>
      </c>
      <c r="FQ7" s="7" t="s">
        <v>413</v>
      </c>
      <c r="FR7" s="7" t="s">
        <v>414</v>
      </c>
      <c r="FS7" s="7" t="s">
        <v>415</v>
      </c>
      <c r="FT7" s="7" t="s">
        <v>416</v>
      </c>
      <c r="FU7" s="7" t="s">
        <v>417</v>
      </c>
      <c r="FV7" s="7" t="s">
        <v>418</v>
      </c>
      <c r="FW7" s="7" t="s">
        <v>419</v>
      </c>
      <c r="FX7" s="7" t="s">
        <v>420</v>
      </c>
      <c r="FY7" s="7" t="s">
        <v>421</v>
      </c>
      <c r="FZ7" s="7" t="s">
        <v>422</v>
      </c>
      <c r="GA7" s="7"/>
      <c r="GB7" s="7"/>
      <c r="GC7" s="7"/>
      <c r="GD7" s="7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256" x14ac:dyDescent="0.35">
      <c r="A8" s="3" t="s">
        <v>423</v>
      </c>
      <c r="B8" s="2" t="s">
        <v>652</v>
      </c>
      <c r="C8" s="11">
        <v>6133</v>
      </c>
      <c r="D8" s="11">
        <v>30072.5</v>
      </c>
      <c r="E8" s="11">
        <v>4120</v>
      </c>
      <c r="F8" s="11">
        <v>21435.5</v>
      </c>
      <c r="G8" s="11">
        <v>1388.5</v>
      </c>
      <c r="H8" s="11">
        <v>1040</v>
      </c>
      <c r="I8" s="11">
        <v>5932</v>
      </c>
      <c r="J8" s="11">
        <v>1858</v>
      </c>
      <c r="K8" s="11">
        <v>259.5</v>
      </c>
      <c r="L8" s="11">
        <v>1925.5</v>
      </c>
      <c r="M8" s="11">
        <v>835</v>
      </c>
      <c r="N8" s="11">
        <v>45615</v>
      </c>
      <c r="O8" s="11">
        <v>11920.5</v>
      </c>
      <c r="P8" s="11">
        <v>321</v>
      </c>
      <c r="Q8" s="11">
        <v>34305.5</v>
      </c>
      <c r="R8" s="11">
        <v>5941.5</v>
      </c>
      <c r="S8" s="11">
        <v>1363</v>
      </c>
      <c r="T8" s="11">
        <v>155</v>
      </c>
      <c r="U8" s="11">
        <v>44</v>
      </c>
      <c r="V8" s="11">
        <v>229</v>
      </c>
      <c r="W8" s="11">
        <v>201</v>
      </c>
      <c r="X8" s="11">
        <v>27</v>
      </c>
      <c r="Y8" s="11">
        <v>895</v>
      </c>
      <c r="Z8" s="11">
        <v>201</v>
      </c>
      <c r="AA8" s="11">
        <v>28379</v>
      </c>
      <c r="AB8" s="11">
        <v>25387.5</v>
      </c>
      <c r="AC8" s="11">
        <v>850</v>
      </c>
      <c r="AD8" s="11">
        <v>1178</v>
      </c>
      <c r="AE8" s="11">
        <v>87</v>
      </c>
      <c r="AF8" s="11">
        <v>169</v>
      </c>
      <c r="AG8" s="11">
        <v>520</v>
      </c>
      <c r="AH8" s="11">
        <v>876</v>
      </c>
      <c r="AI8" s="11">
        <v>381</v>
      </c>
      <c r="AJ8" s="11">
        <v>155</v>
      </c>
      <c r="AK8" s="11">
        <v>140</v>
      </c>
      <c r="AL8" s="11">
        <v>258</v>
      </c>
      <c r="AM8" s="11">
        <v>312</v>
      </c>
      <c r="AN8" s="11">
        <v>275</v>
      </c>
      <c r="AO8" s="11">
        <v>3780.5</v>
      </c>
      <c r="AP8" s="11">
        <v>75188</v>
      </c>
      <c r="AQ8" s="11">
        <v>213</v>
      </c>
      <c r="AR8" s="11">
        <v>54539</v>
      </c>
      <c r="AS8" s="11">
        <v>5713</v>
      </c>
      <c r="AT8" s="11">
        <v>2735</v>
      </c>
      <c r="AU8" s="11">
        <v>289</v>
      </c>
      <c r="AV8" s="11">
        <v>281</v>
      </c>
      <c r="AW8" s="11">
        <v>237.5</v>
      </c>
      <c r="AX8" s="11">
        <v>54</v>
      </c>
      <c r="AY8" s="11">
        <v>403</v>
      </c>
      <c r="AZ8" s="11">
        <v>10969</v>
      </c>
      <c r="BA8" s="11">
        <v>8326</v>
      </c>
      <c r="BB8" s="11">
        <v>6414</v>
      </c>
      <c r="BC8" s="11">
        <v>19874.5</v>
      </c>
      <c r="BD8" s="11">
        <v>3426</v>
      </c>
      <c r="BE8" s="11">
        <v>1129</v>
      </c>
      <c r="BF8" s="11">
        <v>24232.5</v>
      </c>
      <c r="BG8" s="11">
        <v>819</v>
      </c>
      <c r="BH8" s="11">
        <v>559</v>
      </c>
      <c r="BI8" s="11">
        <v>230.5</v>
      </c>
      <c r="BJ8" s="11">
        <v>5968</v>
      </c>
      <c r="BK8" s="11">
        <v>29709</v>
      </c>
      <c r="BL8" s="11">
        <v>61.5</v>
      </c>
      <c r="BM8" s="11">
        <v>397</v>
      </c>
      <c r="BN8" s="11">
        <v>2801</v>
      </c>
      <c r="BO8" s="11">
        <v>1155</v>
      </c>
      <c r="BP8" s="11">
        <v>138</v>
      </c>
      <c r="BQ8" s="11">
        <v>5400</v>
      </c>
      <c r="BR8" s="11">
        <v>4201</v>
      </c>
      <c r="BS8" s="11">
        <v>1016</v>
      </c>
      <c r="BT8" s="11">
        <v>344</v>
      </c>
      <c r="BU8" s="11">
        <v>390</v>
      </c>
      <c r="BV8" s="11">
        <v>1171</v>
      </c>
      <c r="BW8" s="11">
        <v>1839</v>
      </c>
      <c r="BX8" s="11">
        <v>67</v>
      </c>
      <c r="BY8" s="11">
        <v>399</v>
      </c>
      <c r="BZ8" s="11">
        <v>185</v>
      </c>
      <c r="CA8" s="11">
        <v>133.5</v>
      </c>
      <c r="CB8" s="11">
        <v>65599</v>
      </c>
      <c r="CC8" s="11">
        <v>174</v>
      </c>
      <c r="CD8" s="11">
        <v>187</v>
      </c>
      <c r="CE8" s="11">
        <v>142</v>
      </c>
      <c r="CF8" s="11">
        <v>100</v>
      </c>
      <c r="CG8" s="11">
        <v>183</v>
      </c>
      <c r="CH8" s="11">
        <v>92.5</v>
      </c>
      <c r="CI8" s="11">
        <v>647</v>
      </c>
      <c r="CJ8" s="11">
        <v>756</v>
      </c>
      <c r="CK8" s="11">
        <v>4685</v>
      </c>
      <c r="CL8" s="11">
        <v>1139.5</v>
      </c>
      <c r="CM8" s="11">
        <v>695.5</v>
      </c>
      <c r="CN8" s="11">
        <v>27135.5</v>
      </c>
      <c r="CO8" s="11">
        <v>13209</v>
      </c>
      <c r="CP8" s="11">
        <v>848</v>
      </c>
      <c r="CQ8" s="11">
        <v>672</v>
      </c>
      <c r="CR8" s="11">
        <v>211</v>
      </c>
      <c r="CS8" s="11">
        <v>263</v>
      </c>
      <c r="CT8" s="11">
        <v>96</v>
      </c>
      <c r="CU8" s="11">
        <v>390</v>
      </c>
      <c r="CV8" s="11">
        <v>23</v>
      </c>
      <c r="CW8" s="11">
        <v>193</v>
      </c>
      <c r="CX8" s="11">
        <v>423.5</v>
      </c>
      <c r="CY8" s="11">
        <v>31.5</v>
      </c>
      <c r="CZ8" s="11">
        <v>1565</v>
      </c>
      <c r="DA8" s="11">
        <v>177</v>
      </c>
      <c r="DB8" s="11">
        <v>295</v>
      </c>
      <c r="DC8" s="11">
        <v>173</v>
      </c>
      <c r="DD8" s="11">
        <v>145</v>
      </c>
      <c r="DE8" s="11">
        <v>290.5</v>
      </c>
      <c r="DF8" s="11">
        <v>16934</v>
      </c>
      <c r="DG8" s="11">
        <v>107</v>
      </c>
      <c r="DH8" s="11">
        <v>1621</v>
      </c>
      <c r="DI8" s="11">
        <v>2176</v>
      </c>
      <c r="DJ8" s="11">
        <v>597</v>
      </c>
      <c r="DK8" s="11">
        <v>484</v>
      </c>
      <c r="DL8" s="11">
        <v>5345</v>
      </c>
      <c r="DM8" s="11">
        <v>208</v>
      </c>
      <c r="DN8" s="11">
        <v>1250</v>
      </c>
      <c r="DO8" s="11">
        <v>3002</v>
      </c>
      <c r="DP8" s="11">
        <v>178</v>
      </c>
      <c r="DQ8" s="11">
        <v>769</v>
      </c>
      <c r="DR8" s="11">
        <v>1196</v>
      </c>
      <c r="DS8" s="11">
        <v>523</v>
      </c>
      <c r="DT8" s="11">
        <v>162</v>
      </c>
      <c r="DU8" s="11">
        <v>330</v>
      </c>
      <c r="DV8" s="11">
        <v>201</v>
      </c>
      <c r="DW8" s="11">
        <v>275</v>
      </c>
      <c r="DX8" s="11">
        <v>137</v>
      </c>
      <c r="DY8" s="11">
        <v>272</v>
      </c>
      <c r="DZ8" s="11">
        <v>646</v>
      </c>
      <c r="EA8" s="11">
        <v>486</v>
      </c>
      <c r="EB8" s="11">
        <v>465</v>
      </c>
      <c r="EC8" s="11">
        <v>256.5</v>
      </c>
      <c r="ED8" s="11">
        <v>1425</v>
      </c>
      <c r="EE8" s="11">
        <v>169</v>
      </c>
      <c r="EF8" s="11">
        <v>1235</v>
      </c>
      <c r="EG8" s="11">
        <v>222</v>
      </c>
      <c r="EH8" s="11">
        <v>219</v>
      </c>
      <c r="EI8" s="11">
        <v>12409.5</v>
      </c>
      <c r="EJ8" s="11">
        <v>9536</v>
      </c>
      <c r="EK8" s="11">
        <v>626</v>
      </c>
      <c r="EL8" s="11">
        <v>447.5</v>
      </c>
      <c r="EM8" s="11">
        <v>338</v>
      </c>
      <c r="EN8" s="11">
        <v>858</v>
      </c>
      <c r="EO8" s="11">
        <v>257</v>
      </c>
      <c r="EP8" s="11">
        <v>385</v>
      </c>
      <c r="EQ8" s="11">
        <v>2290</v>
      </c>
      <c r="ER8" s="11">
        <v>297</v>
      </c>
      <c r="ES8" s="11">
        <v>167</v>
      </c>
      <c r="ET8" s="11">
        <v>174</v>
      </c>
      <c r="EU8" s="11">
        <v>504</v>
      </c>
      <c r="EV8" s="11">
        <v>69.5</v>
      </c>
      <c r="EW8" s="11">
        <v>670.5</v>
      </c>
      <c r="EX8" s="11">
        <v>155</v>
      </c>
      <c r="EY8" s="11">
        <v>756</v>
      </c>
      <c r="EZ8" s="11">
        <v>112</v>
      </c>
      <c r="FA8" s="11">
        <v>3165</v>
      </c>
      <c r="FB8" s="11">
        <v>268</v>
      </c>
      <c r="FC8" s="11">
        <v>1555</v>
      </c>
      <c r="FD8" s="11">
        <v>374</v>
      </c>
      <c r="FE8" s="11">
        <v>73</v>
      </c>
      <c r="FF8" s="11">
        <v>185</v>
      </c>
      <c r="FG8" s="11">
        <v>120</v>
      </c>
      <c r="FH8" s="11">
        <v>68</v>
      </c>
      <c r="FI8" s="11">
        <v>1533</v>
      </c>
      <c r="FJ8" s="11">
        <v>1888</v>
      </c>
      <c r="FK8" s="11">
        <v>2381</v>
      </c>
      <c r="FL8" s="11">
        <v>7643</v>
      </c>
      <c r="FM8" s="11">
        <v>3656</v>
      </c>
      <c r="FN8" s="11">
        <v>20549</v>
      </c>
      <c r="FO8" s="11">
        <v>989</v>
      </c>
      <c r="FP8" s="11">
        <v>2103</v>
      </c>
      <c r="FQ8" s="11">
        <v>926</v>
      </c>
      <c r="FR8" s="11">
        <v>156</v>
      </c>
      <c r="FS8" s="11">
        <v>149</v>
      </c>
      <c r="FT8" s="11">
        <v>53</v>
      </c>
      <c r="FU8" s="11">
        <v>718</v>
      </c>
      <c r="FV8" s="11">
        <v>747</v>
      </c>
      <c r="FW8" s="11">
        <v>132</v>
      </c>
      <c r="FX8" s="11">
        <v>51</v>
      </c>
      <c r="FY8" s="12"/>
      <c r="FZ8" s="12">
        <f>SUM(C8:FY8)</f>
        <v>750939</v>
      </c>
      <c r="GA8" s="12"/>
      <c r="GB8" s="12"/>
      <c r="GC8" s="3"/>
      <c r="GD8" s="12"/>
      <c r="GE8" s="12"/>
      <c r="GF8" s="12"/>
    </row>
    <row r="9" spans="1:256" x14ac:dyDescent="0.35">
      <c r="A9" s="3" t="s">
        <v>424</v>
      </c>
      <c r="B9" s="2" t="s">
        <v>653</v>
      </c>
      <c r="C9" s="13">
        <v>485</v>
      </c>
      <c r="D9" s="14">
        <v>2099</v>
      </c>
      <c r="E9" s="14">
        <v>346</v>
      </c>
      <c r="F9" s="14">
        <v>1665</v>
      </c>
      <c r="G9" s="14">
        <v>145</v>
      </c>
      <c r="H9" s="14">
        <v>85</v>
      </c>
      <c r="I9" s="14">
        <v>410.5</v>
      </c>
      <c r="J9" s="14">
        <v>128</v>
      </c>
      <c r="K9" s="14">
        <v>14</v>
      </c>
      <c r="L9" s="14">
        <v>158</v>
      </c>
      <c r="M9" s="14">
        <v>52</v>
      </c>
      <c r="N9" s="14">
        <v>3029.5</v>
      </c>
      <c r="O9" s="14">
        <v>803</v>
      </c>
      <c r="P9" s="14">
        <v>37</v>
      </c>
      <c r="Q9" s="14">
        <v>2703</v>
      </c>
      <c r="R9" s="14">
        <v>148</v>
      </c>
      <c r="S9" s="14">
        <v>126</v>
      </c>
      <c r="T9" s="14">
        <v>9</v>
      </c>
      <c r="U9" s="14">
        <v>5</v>
      </c>
      <c r="V9" s="14">
        <v>20</v>
      </c>
      <c r="W9" s="14">
        <v>8.5</v>
      </c>
      <c r="X9" s="14">
        <v>3</v>
      </c>
      <c r="Y9" s="14">
        <v>29</v>
      </c>
      <c r="Z9" s="14">
        <v>19</v>
      </c>
      <c r="AA9" s="14">
        <v>2227.5</v>
      </c>
      <c r="AB9" s="14">
        <v>1444</v>
      </c>
      <c r="AC9" s="14">
        <v>60</v>
      </c>
      <c r="AD9" s="14">
        <v>84.5</v>
      </c>
      <c r="AE9" s="14">
        <v>5</v>
      </c>
      <c r="AF9" s="14">
        <v>10</v>
      </c>
      <c r="AG9" s="14">
        <v>55</v>
      </c>
      <c r="AH9" s="14">
        <v>49</v>
      </c>
      <c r="AI9" s="14">
        <v>33</v>
      </c>
      <c r="AJ9" s="14">
        <v>15</v>
      </c>
      <c r="AK9" s="14">
        <v>13</v>
      </c>
      <c r="AL9" s="14">
        <v>26</v>
      </c>
      <c r="AM9" s="14">
        <v>23</v>
      </c>
      <c r="AN9" s="14">
        <v>12</v>
      </c>
      <c r="AO9" s="14">
        <v>301.5</v>
      </c>
      <c r="AP9" s="14">
        <v>6387.5</v>
      </c>
      <c r="AQ9" s="14">
        <v>16</v>
      </c>
      <c r="AR9" s="14">
        <v>4239</v>
      </c>
      <c r="AS9" s="14">
        <v>356</v>
      </c>
      <c r="AT9" s="14">
        <v>199</v>
      </c>
      <c r="AU9" s="14">
        <v>26.5</v>
      </c>
      <c r="AV9" s="14">
        <v>18</v>
      </c>
      <c r="AW9" s="14">
        <v>19</v>
      </c>
      <c r="AX9" s="14">
        <v>6</v>
      </c>
      <c r="AY9" s="14">
        <v>28</v>
      </c>
      <c r="AZ9" s="14">
        <v>894</v>
      </c>
      <c r="BA9" s="14">
        <v>677</v>
      </c>
      <c r="BB9" s="14">
        <v>648.5</v>
      </c>
      <c r="BC9" s="14">
        <v>1708.5</v>
      </c>
      <c r="BD9" s="14">
        <v>227</v>
      </c>
      <c r="BE9" s="14">
        <v>54.5</v>
      </c>
      <c r="BF9" s="14">
        <v>1482.5</v>
      </c>
      <c r="BG9" s="14">
        <v>64</v>
      </c>
      <c r="BH9" s="14">
        <v>25</v>
      </c>
      <c r="BI9" s="14">
        <v>16</v>
      </c>
      <c r="BJ9" s="14">
        <v>331.5</v>
      </c>
      <c r="BK9" s="14">
        <v>1791.5</v>
      </c>
      <c r="BL9" s="14">
        <v>3</v>
      </c>
      <c r="BM9" s="14">
        <v>27</v>
      </c>
      <c r="BN9" s="14">
        <v>231.5</v>
      </c>
      <c r="BO9" s="14">
        <v>72</v>
      </c>
      <c r="BP9" s="14">
        <v>11</v>
      </c>
      <c r="BQ9" s="14">
        <v>337</v>
      </c>
      <c r="BR9" s="14">
        <v>291.5</v>
      </c>
      <c r="BS9" s="14">
        <v>84.5</v>
      </c>
      <c r="BT9" s="14">
        <v>24</v>
      </c>
      <c r="BU9" s="14">
        <v>34.5</v>
      </c>
      <c r="BV9" s="14">
        <v>57</v>
      </c>
      <c r="BW9" s="14">
        <v>145</v>
      </c>
      <c r="BX9" s="14">
        <v>2</v>
      </c>
      <c r="BY9" s="14">
        <v>38</v>
      </c>
      <c r="BZ9" s="14">
        <v>13</v>
      </c>
      <c r="CA9" s="14">
        <v>6</v>
      </c>
      <c r="CB9" s="14">
        <v>4626.5</v>
      </c>
      <c r="CC9" s="14">
        <v>16</v>
      </c>
      <c r="CD9" s="14">
        <v>13.5</v>
      </c>
      <c r="CE9" s="14">
        <v>6</v>
      </c>
      <c r="CF9" s="14">
        <v>8</v>
      </c>
      <c r="CG9" s="14">
        <v>10</v>
      </c>
      <c r="CH9" s="14">
        <v>3</v>
      </c>
      <c r="CI9" s="14">
        <v>50</v>
      </c>
      <c r="CJ9" s="14">
        <v>65</v>
      </c>
      <c r="CK9" s="14">
        <v>290.5</v>
      </c>
      <c r="CL9" s="14">
        <v>74</v>
      </c>
      <c r="CM9" s="14">
        <v>46.5</v>
      </c>
      <c r="CN9" s="14">
        <v>1804</v>
      </c>
      <c r="CO9" s="14">
        <v>900</v>
      </c>
      <c r="CP9" s="14">
        <v>66.5</v>
      </c>
      <c r="CQ9" s="14">
        <v>59</v>
      </c>
      <c r="CR9" s="14">
        <v>20</v>
      </c>
      <c r="CS9" s="14">
        <v>3</v>
      </c>
      <c r="CT9" s="14">
        <v>10</v>
      </c>
      <c r="CU9" s="14">
        <v>16</v>
      </c>
      <c r="CV9" s="14">
        <v>2</v>
      </c>
      <c r="CW9" s="14">
        <v>15</v>
      </c>
      <c r="CX9" s="14">
        <v>35</v>
      </c>
      <c r="CY9" s="14">
        <v>3</v>
      </c>
      <c r="CZ9" s="14">
        <v>155</v>
      </c>
      <c r="DA9" s="14">
        <v>15</v>
      </c>
      <c r="DB9" s="14">
        <v>21</v>
      </c>
      <c r="DC9" s="14">
        <v>15</v>
      </c>
      <c r="DD9" s="14">
        <v>13.5</v>
      </c>
      <c r="DE9" s="14">
        <v>20</v>
      </c>
      <c r="DF9" s="14">
        <v>1176</v>
      </c>
      <c r="DG9" s="14">
        <v>7</v>
      </c>
      <c r="DH9" s="14">
        <v>137</v>
      </c>
      <c r="DI9" s="14">
        <v>166.5</v>
      </c>
      <c r="DJ9" s="14">
        <v>52</v>
      </c>
      <c r="DK9" s="14">
        <v>31</v>
      </c>
      <c r="DL9" s="14">
        <v>367.5</v>
      </c>
      <c r="DM9" s="14">
        <v>16.5</v>
      </c>
      <c r="DN9" s="14">
        <v>110</v>
      </c>
      <c r="DO9" s="14">
        <v>261</v>
      </c>
      <c r="DP9" s="14">
        <v>13</v>
      </c>
      <c r="DQ9" s="14">
        <v>83</v>
      </c>
      <c r="DR9" s="14">
        <v>96</v>
      </c>
      <c r="DS9" s="14">
        <v>51</v>
      </c>
      <c r="DT9" s="14">
        <v>9</v>
      </c>
      <c r="DU9" s="14">
        <v>30</v>
      </c>
      <c r="DV9" s="14">
        <v>15</v>
      </c>
      <c r="DW9" s="14">
        <v>21</v>
      </c>
      <c r="DX9" s="14">
        <v>10</v>
      </c>
      <c r="DY9" s="14">
        <v>15.5</v>
      </c>
      <c r="DZ9" s="14">
        <v>49</v>
      </c>
      <c r="EA9" s="14">
        <v>34</v>
      </c>
      <c r="EB9" s="14">
        <v>46</v>
      </c>
      <c r="EC9" s="14">
        <v>17</v>
      </c>
      <c r="ED9" s="14">
        <v>89</v>
      </c>
      <c r="EE9" s="14">
        <v>15</v>
      </c>
      <c r="EF9" s="14">
        <v>101</v>
      </c>
      <c r="EG9" s="14">
        <v>16</v>
      </c>
      <c r="EH9" s="14">
        <v>18.5</v>
      </c>
      <c r="EI9" s="14">
        <v>1001</v>
      </c>
      <c r="EJ9" s="14">
        <v>675.5</v>
      </c>
      <c r="EK9" s="14">
        <v>46</v>
      </c>
      <c r="EL9" s="14">
        <v>37</v>
      </c>
      <c r="EM9" s="14">
        <v>20</v>
      </c>
      <c r="EN9" s="14">
        <v>75</v>
      </c>
      <c r="EO9" s="14">
        <v>26</v>
      </c>
      <c r="EP9" s="14">
        <v>35</v>
      </c>
      <c r="EQ9" s="14">
        <v>143</v>
      </c>
      <c r="ER9" s="14">
        <v>24</v>
      </c>
      <c r="ES9" s="14">
        <v>15.5</v>
      </c>
      <c r="ET9" s="14">
        <v>10</v>
      </c>
      <c r="EU9" s="14">
        <v>55</v>
      </c>
      <c r="EV9" s="14">
        <v>9</v>
      </c>
      <c r="EW9" s="14">
        <v>46</v>
      </c>
      <c r="EX9" s="14">
        <v>13</v>
      </c>
      <c r="EY9" s="14">
        <v>14</v>
      </c>
      <c r="EZ9" s="14">
        <v>7</v>
      </c>
      <c r="FA9" s="14">
        <v>226</v>
      </c>
      <c r="FB9" s="14">
        <v>20</v>
      </c>
      <c r="FC9" s="14">
        <v>114.5</v>
      </c>
      <c r="FD9" s="14">
        <v>35</v>
      </c>
      <c r="FE9" s="14">
        <v>5</v>
      </c>
      <c r="FF9" s="14">
        <v>16</v>
      </c>
      <c r="FG9" s="14">
        <v>3</v>
      </c>
      <c r="FH9" s="14">
        <v>4</v>
      </c>
      <c r="FI9" s="14">
        <v>121</v>
      </c>
      <c r="FJ9" s="14">
        <v>161</v>
      </c>
      <c r="FK9" s="14">
        <v>212</v>
      </c>
      <c r="FL9" s="14">
        <v>728</v>
      </c>
      <c r="FM9" s="14">
        <v>287</v>
      </c>
      <c r="FN9" s="14">
        <v>1749.5</v>
      </c>
      <c r="FO9" s="14">
        <v>78</v>
      </c>
      <c r="FP9" s="14">
        <v>144</v>
      </c>
      <c r="FQ9" s="14">
        <v>71</v>
      </c>
      <c r="FR9" s="14">
        <v>11</v>
      </c>
      <c r="FS9" s="14">
        <v>8</v>
      </c>
      <c r="FT9" s="14">
        <v>7</v>
      </c>
      <c r="FU9" s="14">
        <v>63.5</v>
      </c>
      <c r="FV9" s="14">
        <v>55</v>
      </c>
      <c r="FW9" s="14">
        <v>6</v>
      </c>
      <c r="FX9" s="14">
        <v>4</v>
      </c>
      <c r="FY9" s="12"/>
      <c r="FZ9" s="12">
        <f t="shared" ref="FZ9:FZ17" si="0">SUM(C9:FX9)</f>
        <v>55295</v>
      </c>
      <c r="GA9" s="12"/>
      <c r="GB9" s="12"/>
      <c r="GC9" s="3"/>
      <c r="GD9" s="12"/>
      <c r="GE9" s="12"/>
      <c r="GF9" s="12"/>
    </row>
    <row r="10" spans="1:256" x14ac:dyDescent="0.35">
      <c r="A10" s="3" t="s">
        <v>425</v>
      </c>
      <c r="B10" s="2" t="s">
        <v>654</v>
      </c>
      <c r="C10" s="13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0.5</v>
      </c>
      <c r="J10" s="14">
        <v>0</v>
      </c>
      <c r="K10" s="14">
        <v>0</v>
      </c>
      <c r="L10" s="14">
        <v>0</v>
      </c>
      <c r="M10" s="14">
        <v>0</v>
      </c>
      <c r="N10" s="14">
        <v>21.5</v>
      </c>
      <c r="O10" s="14">
        <v>0</v>
      </c>
      <c r="P10" s="14">
        <v>0</v>
      </c>
      <c r="Q10" s="14">
        <v>31</v>
      </c>
      <c r="R10" s="14">
        <v>0</v>
      </c>
      <c r="S10" s="14">
        <v>5</v>
      </c>
      <c r="T10" s="14">
        <v>0</v>
      </c>
      <c r="U10" s="14">
        <v>0</v>
      </c>
      <c r="V10" s="14">
        <v>0.5</v>
      </c>
      <c r="W10" s="14">
        <v>5.5</v>
      </c>
      <c r="X10" s="14">
        <v>0</v>
      </c>
      <c r="Y10" s="14">
        <v>0</v>
      </c>
      <c r="Z10" s="14">
        <v>0</v>
      </c>
      <c r="AA10" s="14">
        <v>27.5</v>
      </c>
      <c r="AB10" s="14">
        <v>1</v>
      </c>
      <c r="AC10" s="14">
        <v>0</v>
      </c>
      <c r="AD10" s="14">
        <v>0.5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3.5</v>
      </c>
      <c r="AP10" s="14">
        <v>0.5</v>
      </c>
      <c r="AQ10" s="14">
        <v>0</v>
      </c>
      <c r="AR10" s="14">
        <v>91</v>
      </c>
      <c r="AS10" s="14">
        <v>0</v>
      </c>
      <c r="AT10" s="14">
        <v>15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14</v>
      </c>
      <c r="BA10" s="14">
        <v>0</v>
      </c>
      <c r="BB10" s="14">
        <v>0.5</v>
      </c>
      <c r="BC10" s="14">
        <v>34.5</v>
      </c>
      <c r="BD10" s="14">
        <v>0</v>
      </c>
      <c r="BE10" s="14">
        <v>0</v>
      </c>
      <c r="BF10" s="14">
        <v>185.5</v>
      </c>
      <c r="BG10" s="14">
        <v>0</v>
      </c>
      <c r="BH10" s="14">
        <v>0</v>
      </c>
      <c r="BI10" s="14">
        <v>0</v>
      </c>
      <c r="BJ10" s="14">
        <v>23.5</v>
      </c>
      <c r="BK10" s="14">
        <v>227.5</v>
      </c>
      <c r="BL10" s="14">
        <v>0</v>
      </c>
      <c r="BM10" s="14">
        <v>0</v>
      </c>
      <c r="BN10" s="14">
        <v>0.5</v>
      </c>
      <c r="BO10" s="14">
        <v>0</v>
      </c>
      <c r="BP10" s="14">
        <v>0</v>
      </c>
      <c r="BQ10" s="14">
        <v>0</v>
      </c>
      <c r="BR10" s="14">
        <v>0.5</v>
      </c>
      <c r="BS10" s="14">
        <v>0</v>
      </c>
      <c r="BT10" s="14">
        <v>0</v>
      </c>
      <c r="BU10" s="14">
        <v>0</v>
      </c>
      <c r="BV10" s="14">
        <v>0</v>
      </c>
      <c r="BW10" s="14">
        <v>1</v>
      </c>
      <c r="BX10" s="14">
        <v>0</v>
      </c>
      <c r="BY10" s="14">
        <v>0</v>
      </c>
      <c r="BZ10" s="14">
        <v>0</v>
      </c>
      <c r="CA10" s="14">
        <v>0</v>
      </c>
      <c r="CB10" s="14">
        <v>73</v>
      </c>
      <c r="CC10" s="14">
        <v>0</v>
      </c>
      <c r="CD10" s="14">
        <v>11.5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6.5</v>
      </c>
      <c r="CL10" s="14">
        <v>1</v>
      </c>
      <c r="CM10" s="14">
        <v>7.5</v>
      </c>
      <c r="CN10" s="14">
        <v>211.5</v>
      </c>
      <c r="CO10" s="14">
        <v>25</v>
      </c>
      <c r="CP10" s="14">
        <v>1.5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12</v>
      </c>
      <c r="DG10" s="14">
        <v>0</v>
      </c>
      <c r="DH10" s="14">
        <v>0</v>
      </c>
      <c r="DI10" s="14">
        <v>1.5</v>
      </c>
      <c r="DJ10" s="14">
        <v>0</v>
      </c>
      <c r="DK10" s="14">
        <v>0</v>
      </c>
      <c r="DL10" s="14">
        <v>0.5</v>
      </c>
      <c r="DM10" s="14">
        <v>0.5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0.5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v>5.5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4.5</v>
      </c>
      <c r="FD10" s="14">
        <v>0</v>
      </c>
      <c r="FE10" s="14">
        <v>0</v>
      </c>
      <c r="FF10" s="14">
        <v>0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8.5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2"/>
      <c r="FZ10" s="12">
        <f t="shared" si="0"/>
        <v>1062.5</v>
      </c>
      <c r="GA10" s="12"/>
      <c r="GB10" s="12"/>
      <c r="GC10" s="3"/>
      <c r="GD10" s="12"/>
      <c r="GE10" s="12"/>
      <c r="GF10" s="12"/>
    </row>
    <row r="11" spans="1:256" x14ac:dyDescent="0.35">
      <c r="A11" s="3" t="s">
        <v>426</v>
      </c>
      <c r="B11" s="2" t="s">
        <v>655</v>
      </c>
      <c r="C11" s="15">
        <f>C8+C9</f>
        <v>6618</v>
      </c>
      <c r="D11" s="15">
        <f t="shared" ref="D11:BO11" si="1">D8+D9</f>
        <v>32171.5</v>
      </c>
      <c r="E11" s="15">
        <f t="shared" si="1"/>
        <v>4466</v>
      </c>
      <c r="F11" s="15">
        <f t="shared" si="1"/>
        <v>23100.5</v>
      </c>
      <c r="G11" s="15">
        <f t="shared" si="1"/>
        <v>1533.5</v>
      </c>
      <c r="H11" s="15">
        <f t="shared" si="1"/>
        <v>1125</v>
      </c>
      <c r="I11" s="15">
        <f t="shared" si="1"/>
        <v>6342.5</v>
      </c>
      <c r="J11" s="15">
        <f t="shared" si="1"/>
        <v>1986</v>
      </c>
      <c r="K11" s="15">
        <f t="shared" si="1"/>
        <v>273.5</v>
      </c>
      <c r="L11" s="15">
        <f t="shared" si="1"/>
        <v>2083.5</v>
      </c>
      <c r="M11" s="15">
        <f t="shared" si="1"/>
        <v>887</v>
      </c>
      <c r="N11" s="15">
        <f t="shared" si="1"/>
        <v>48644.5</v>
      </c>
      <c r="O11" s="15">
        <f t="shared" si="1"/>
        <v>12723.5</v>
      </c>
      <c r="P11" s="15">
        <f t="shared" si="1"/>
        <v>358</v>
      </c>
      <c r="Q11" s="15">
        <f t="shared" si="1"/>
        <v>37008.5</v>
      </c>
      <c r="R11" s="15">
        <f t="shared" si="1"/>
        <v>6089.5</v>
      </c>
      <c r="S11" s="15">
        <f t="shared" si="1"/>
        <v>1489</v>
      </c>
      <c r="T11" s="15">
        <f t="shared" si="1"/>
        <v>164</v>
      </c>
      <c r="U11" s="15">
        <f t="shared" si="1"/>
        <v>49</v>
      </c>
      <c r="V11" s="15">
        <f t="shared" si="1"/>
        <v>249</v>
      </c>
      <c r="W11" s="15">
        <f t="shared" si="1"/>
        <v>209.5</v>
      </c>
      <c r="X11" s="15">
        <f t="shared" si="1"/>
        <v>30</v>
      </c>
      <c r="Y11" s="15">
        <f t="shared" si="1"/>
        <v>924</v>
      </c>
      <c r="Z11" s="15">
        <f t="shared" si="1"/>
        <v>220</v>
      </c>
      <c r="AA11" s="15">
        <f t="shared" si="1"/>
        <v>30606.5</v>
      </c>
      <c r="AB11" s="15">
        <f t="shared" si="1"/>
        <v>26831.5</v>
      </c>
      <c r="AC11" s="15">
        <f t="shared" si="1"/>
        <v>910</v>
      </c>
      <c r="AD11" s="15">
        <f t="shared" si="1"/>
        <v>1262.5</v>
      </c>
      <c r="AE11" s="15">
        <f t="shared" si="1"/>
        <v>92</v>
      </c>
      <c r="AF11" s="15">
        <f t="shared" si="1"/>
        <v>179</v>
      </c>
      <c r="AG11" s="15">
        <f t="shared" si="1"/>
        <v>575</v>
      </c>
      <c r="AH11" s="15">
        <f t="shared" si="1"/>
        <v>925</v>
      </c>
      <c r="AI11" s="15">
        <f t="shared" si="1"/>
        <v>414</v>
      </c>
      <c r="AJ11" s="15">
        <f t="shared" si="1"/>
        <v>170</v>
      </c>
      <c r="AK11" s="15">
        <f t="shared" si="1"/>
        <v>153</v>
      </c>
      <c r="AL11" s="15">
        <f t="shared" si="1"/>
        <v>284</v>
      </c>
      <c r="AM11" s="15">
        <f t="shared" si="1"/>
        <v>335</v>
      </c>
      <c r="AN11" s="15">
        <f t="shared" si="1"/>
        <v>287</v>
      </c>
      <c r="AO11" s="15">
        <f t="shared" si="1"/>
        <v>4082</v>
      </c>
      <c r="AP11" s="15">
        <f t="shared" si="1"/>
        <v>81575.5</v>
      </c>
      <c r="AQ11" s="15">
        <f t="shared" si="1"/>
        <v>229</v>
      </c>
      <c r="AR11" s="15">
        <f t="shared" si="1"/>
        <v>58778</v>
      </c>
      <c r="AS11" s="15">
        <f t="shared" si="1"/>
        <v>6069</v>
      </c>
      <c r="AT11" s="15">
        <f t="shared" si="1"/>
        <v>2934</v>
      </c>
      <c r="AU11" s="15">
        <f t="shared" si="1"/>
        <v>315.5</v>
      </c>
      <c r="AV11" s="15">
        <f t="shared" si="1"/>
        <v>299</v>
      </c>
      <c r="AW11" s="15">
        <f t="shared" si="1"/>
        <v>256.5</v>
      </c>
      <c r="AX11" s="15">
        <f t="shared" si="1"/>
        <v>60</v>
      </c>
      <c r="AY11" s="15">
        <f t="shared" si="1"/>
        <v>431</v>
      </c>
      <c r="AZ11" s="15">
        <f t="shared" si="1"/>
        <v>11863</v>
      </c>
      <c r="BA11" s="15">
        <f t="shared" si="1"/>
        <v>9003</v>
      </c>
      <c r="BB11" s="15">
        <f t="shared" si="1"/>
        <v>7062.5</v>
      </c>
      <c r="BC11" s="15">
        <f t="shared" si="1"/>
        <v>21583</v>
      </c>
      <c r="BD11" s="15">
        <f t="shared" si="1"/>
        <v>3653</v>
      </c>
      <c r="BE11" s="15">
        <f t="shared" si="1"/>
        <v>1183.5</v>
      </c>
      <c r="BF11" s="15">
        <f t="shared" si="1"/>
        <v>25715</v>
      </c>
      <c r="BG11" s="15">
        <f t="shared" si="1"/>
        <v>883</v>
      </c>
      <c r="BH11" s="15">
        <f t="shared" si="1"/>
        <v>584</v>
      </c>
      <c r="BI11" s="15">
        <f t="shared" si="1"/>
        <v>246.5</v>
      </c>
      <c r="BJ11" s="15">
        <f t="shared" si="1"/>
        <v>6299.5</v>
      </c>
      <c r="BK11" s="15">
        <f t="shared" si="1"/>
        <v>31500.5</v>
      </c>
      <c r="BL11" s="15">
        <f t="shared" si="1"/>
        <v>64.5</v>
      </c>
      <c r="BM11" s="15">
        <f t="shared" si="1"/>
        <v>424</v>
      </c>
      <c r="BN11" s="15">
        <f t="shared" si="1"/>
        <v>3032.5</v>
      </c>
      <c r="BO11" s="15">
        <f t="shared" si="1"/>
        <v>1227</v>
      </c>
      <c r="BP11" s="15">
        <f t="shared" ref="BP11:EA11" si="2">BP8+BP9</f>
        <v>149</v>
      </c>
      <c r="BQ11" s="15">
        <f t="shared" si="2"/>
        <v>5737</v>
      </c>
      <c r="BR11" s="15">
        <f t="shared" si="2"/>
        <v>4492.5</v>
      </c>
      <c r="BS11" s="15">
        <f t="shared" si="2"/>
        <v>1100.5</v>
      </c>
      <c r="BT11" s="15">
        <f t="shared" si="2"/>
        <v>368</v>
      </c>
      <c r="BU11" s="15">
        <f t="shared" si="2"/>
        <v>424.5</v>
      </c>
      <c r="BV11" s="15">
        <f t="shared" si="2"/>
        <v>1228</v>
      </c>
      <c r="BW11" s="15">
        <f t="shared" si="2"/>
        <v>1984</v>
      </c>
      <c r="BX11" s="15">
        <f t="shared" si="2"/>
        <v>69</v>
      </c>
      <c r="BY11" s="15">
        <f t="shared" si="2"/>
        <v>437</v>
      </c>
      <c r="BZ11" s="15">
        <f t="shared" si="2"/>
        <v>198</v>
      </c>
      <c r="CA11" s="15">
        <f t="shared" si="2"/>
        <v>139.5</v>
      </c>
      <c r="CB11" s="15">
        <f t="shared" si="2"/>
        <v>70225.5</v>
      </c>
      <c r="CC11" s="15">
        <f t="shared" si="2"/>
        <v>190</v>
      </c>
      <c r="CD11" s="15">
        <f t="shared" si="2"/>
        <v>200.5</v>
      </c>
      <c r="CE11" s="15">
        <f t="shared" si="2"/>
        <v>148</v>
      </c>
      <c r="CF11" s="15">
        <f t="shared" si="2"/>
        <v>108</v>
      </c>
      <c r="CG11" s="15">
        <f t="shared" si="2"/>
        <v>193</v>
      </c>
      <c r="CH11" s="15">
        <f t="shared" si="2"/>
        <v>95.5</v>
      </c>
      <c r="CI11" s="15">
        <f t="shared" si="2"/>
        <v>697</v>
      </c>
      <c r="CJ11" s="15">
        <f t="shared" si="2"/>
        <v>821</v>
      </c>
      <c r="CK11" s="15">
        <f t="shared" si="2"/>
        <v>4975.5</v>
      </c>
      <c r="CL11" s="15">
        <f t="shared" si="2"/>
        <v>1213.5</v>
      </c>
      <c r="CM11" s="15">
        <f t="shared" si="2"/>
        <v>742</v>
      </c>
      <c r="CN11" s="15">
        <f t="shared" si="2"/>
        <v>28939.5</v>
      </c>
      <c r="CO11" s="15">
        <f t="shared" si="2"/>
        <v>14109</v>
      </c>
      <c r="CP11" s="15">
        <f t="shared" si="2"/>
        <v>914.5</v>
      </c>
      <c r="CQ11" s="15">
        <f t="shared" si="2"/>
        <v>731</v>
      </c>
      <c r="CR11" s="15">
        <f t="shared" si="2"/>
        <v>231</v>
      </c>
      <c r="CS11" s="15">
        <f t="shared" si="2"/>
        <v>266</v>
      </c>
      <c r="CT11" s="15">
        <f t="shared" si="2"/>
        <v>106</v>
      </c>
      <c r="CU11" s="15">
        <f t="shared" si="2"/>
        <v>406</v>
      </c>
      <c r="CV11" s="15">
        <f t="shared" si="2"/>
        <v>25</v>
      </c>
      <c r="CW11" s="15">
        <f t="shared" si="2"/>
        <v>208</v>
      </c>
      <c r="CX11" s="15">
        <f t="shared" si="2"/>
        <v>458.5</v>
      </c>
      <c r="CY11" s="15">
        <f t="shared" si="2"/>
        <v>34.5</v>
      </c>
      <c r="CZ11" s="15">
        <f t="shared" si="2"/>
        <v>1720</v>
      </c>
      <c r="DA11" s="15">
        <f t="shared" si="2"/>
        <v>192</v>
      </c>
      <c r="DB11" s="15">
        <f t="shared" si="2"/>
        <v>316</v>
      </c>
      <c r="DC11" s="15">
        <f t="shared" si="2"/>
        <v>188</v>
      </c>
      <c r="DD11" s="15">
        <f t="shared" si="2"/>
        <v>158.5</v>
      </c>
      <c r="DE11" s="15">
        <f t="shared" si="2"/>
        <v>310.5</v>
      </c>
      <c r="DF11" s="15">
        <f t="shared" si="2"/>
        <v>18110</v>
      </c>
      <c r="DG11" s="15">
        <f t="shared" si="2"/>
        <v>114</v>
      </c>
      <c r="DH11" s="15">
        <f t="shared" si="2"/>
        <v>1758</v>
      </c>
      <c r="DI11" s="15">
        <f t="shared" si="2"/>
        <v>2342.5</v>
      </c>
      <c r="DJ11" s="15">
        <f t="shared" si="2"/>
        <v>649</v>
      </c>
      <c r="DK11" s="15">
        <f t="shared" si="2"/>
        <v>515</v>
      </c>
      <c r="DL11" s="15">
        <f t="shared" si="2"/>
        <v>5712.5</v>
      </c>
      <c r="DM11" s="15">
        <f t="shared" si="2"/>
        <v>224.5</v>
      </c>
      <c r="DN11" s="15">
        <f t="shared" si="2"/>
        <v>1360</v>
      </c>
      <c r="DO11" s="15">
        <f t="shared" si="2"/>
        <v>3263</v>
      </c>
      <c r="DP11" s="15">
        <f t="shared" si="2"/>
        <v>191</v>
      </c>
      <c r="DQ11" s="15">
        <f t="shared" si="2"/>
        <v>852</v>
      </c>
      <c r="DR11" s="15">
        <f t="shared" si="2"/>
        <v>1292</v>
      </c>
      <c r="DS11" s="15">
        <f t="shared" si="2"/>
        <v>574</v>
      </c>
      <c r="DT11" s="15">
        <f t="shared" si="2"/>
        <v>171</v>
      </c>
      <c r="DU11" s="15">
        <f t="shared" si="2"/>
        <v>360</v>
      </c>
      <c r="DV11" s="15">
        <f t="shared" si="2"/>
        <v>216</v>
      </c>
      <c r="DW11" s="15">
        <f t="shared" si="2"/>
        <v>296</v>
      </c>
      <c r="DX11" s="15">
        <f t="shared" si="2"/>
        <v>147</v>
      </c>
      <c r="DY11" s="15">
        <f t="shared" si="2"/>
        <v>287.5</v>
      </c>
      <c r="DZ11" s="15">
        <f t="shared" si="2"/>
        <v>695</v>
      </c>
      <c r="EA11" s="15">
        <f t="shared" si="2"/>
        <v>520</v>
      </c>
      <c r="EB11" s="15">
        <f t="shared" ref="EB11:FX11" si="3">EB8+EB9</f>
        <v>511</v>
      </c>
      <c r="EC11" s="15">
        <f t="shared" si="3"/>
        <v>273.5</v>
      </c>
      <c r="ED11" s="15">
        <f t="shared" si="3"/>
        <v>1514</v>
      </c>
      <c r="EE11" s="15">
        <f t="shared" si="3"/>
        <v>184</v>
      </c>
      <c r="EF11" s="15">
        <f t="shared" si="3"/>
        <v>1336</v>
      </c>
      <c r="EG11" s="15">
        <f t="shared" si="3"/>
        <v>238</v>
      </c>
      <c r="EH11" s="15">
        <f t="shared" si="3"/>
        <v>237.5</v>
      </c>
      <c r="EI11" s="15">
        <f t="shared" si="3"/>
        <v>13410.5</v>
      </c>
      <c r="EJ11" s="15">
        <f t="shared" si="3"/>
        <v>10211.5</v>
      </c>
      <c r="EK11" s="15">
        <f t="shared" si="3"/>
        <v>672</v>
      </c>
      <c r="EL11" s="15">
        <f t="shared" si="3"/>
        <v>484.5</v>
      </c>
      <c r="EM11" s="15">
        <f t="shared" si="3"/>
        <v>358</v>
      </c>
      <c r="EN11" s="15">
        <f t="shared" si="3"/>
        <v>933</v>
      </c>
      <c r="EO11" s="15">
        <f t="shared" si="3"/>
        <v>283</v>
      </c>
      <c r="EP11" s="15">
        <f t="shared" si="3"/>
        <v>420</v>
      </c>
      <c r="EQ11" s="15">
        <f t="shared" si="3"/>
        <v>2433</v>
      </c>
      <c r="ER11" s="15">
        <f t="shared" si="3"/>
        <v>321</v>
      </c>
      <c r="ES11" s="15">
        <f t="shared" si="3"/>
        <v>182.5</v>
      </c>
      <c r="ET11" s="15">
        <f t="shared" si="3"/>
        <v>184</v>
      </c>
      <c r="EU11" s="15">
        <f t="shared" si="3"/>
        <v>559</v>
      </c>
      <c r="EV11" s="15">
        <f t="shared" si="3"/>
        <v>78.5</v>
      </c>
      <c r="EW11" s="15">
        <f t="shared" si="3"/>
        <v>716.5</v>
      </c>
      <c r="EX11" s="15">
        <f t="shared" si="3"/>
        <v>168</v>
      </c>
      <c r="EY11" s="15">
        <f t="shared" si="3"/>
        <v>770</v>
      </c>
      <c r="EZ11" s="15">
        <f t="shared" si="3"/>
        <v>119</v>
      </c>
      <c r="FA11" s="15">
        <f t="shared" si="3"/>
        <v>3391</v>
      </c>
      <c r="FB11" s="15">
        <f t="shared" si="3"/>
        <v>288</v>
      </c>
      <c r="FC11" s="15">
        <f t="shared" si="3"/>
        <v>1669.5</v>
      </c>
      <c r="FD11" s="15">
        <f t="shared" si="3"/>
        <v>409</v>
      </c>
      <c r="FE11" s="15">
        <f t="shared" si="3"/>
        <v>78</v>
      </c>
      <c r="FF11" s="15">
        <f t="shared" si="3"/>
        <v>201</v>
      </c>
      <c r="FG11" s="15">
        <f t="shared" si="3"/>
        <v>123</v>
      </c>
      <c r="FH11" s="15">
        <f t="shared" si="3"/>
        <v>72</v>
      </c>
      <c r="FI11" s="15">
        <f t="shared" si="3"/>
        <v>1654</v>
      </c>
      <c r="FJ11" s="15">
        <f t="shared" si="3"/>
        <v>2049</v>
      </c>
      <c r="FK11" s="15">
        <f t="shared" si="3"/>
        <v>2593</v>
      </c>
      <c r="FL11" s="15">
        <f t="shared" si="3"/>
        <v>8371</v>
      </c>
      <c r="FM11" s="15">
        <f t="shared" si="3"/>
        <v>3943</v>
      </c>
      <c r="FN11" s="15">
        <f t="shared" si="3"/>
        <v>22298.5</v>
      </c>
      <c r="FO11" s="15">
        <f t="shared" si="3"/>
        <v>1067</v>
      </c>
      <c r="FP11" s="15">
        <f t="shared" si="3"/>
        <v>2247</v>
      </c>
      <c r="FQ11" s="15">
        <f t="shared" si="3"/>
        <v>997</v>
      </c>
      <c r="FR11" s="15">
        <f t="shared" si="3"/>
        <v>167</v>
      </c>
      <c r="FS11" s="15">
        <f t="shared" si="3"/>
        <v>157</v>
      </c>
      <c r="FT11" s="15">
        <f t="shared" si="3"/>
        <v>60</v>
      </c>
      <c r="FU11" s="15">
        <f t="shared" si="3"/>
        <v>781.5</v>
      </c>
      <c r="FV11" s="15">
        <f t="shared" si="3"/>
        <v>802</v>
      </c>
      <c r="FW11" s="15">
        <f t="shared" si="3"/>
        <v>138</v>
      </c>
      <c r="FX11" s="15">
        <f t="shared" si="3"/>
        <v>55</v>
      </c>
      <c r="FY11" s="12"/>
      <c r="FZ11" s="12">
        <f t="shared" si="0"/>
        <v>806234</v>
      </c>
      <c r="GA11" s="12"/>
      <c r="GB11" s="12"/>
      <c r="GC11" s="12"/>
      <c r="GD11" s="12"/>
      <c r="GE11" s="12"/>
      <c r="GF11" s="12"/>
    </row>
    <row r="12" spans="1:256" x14ac:dyDescent="0.35">
      <c r="A12" s="3" t="s">
        <v>427</v>
      </c>
      <c r="B12" s="2" t="s">
        <v>797</v>
      </c>
      <c r="C12" s="16">
        <v>167</v>
      </c>
      <c r="D12" s="15">
        <v>424</v>
      </c>
      <c r="E12" s="15">
        <v>0</v>
      </c>
      <c r="F12" s="15">
        <v>1648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5567.5</v>
      </c>
      <c r="S12" s="15">
        <v>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512</v>
      </c>
      <c r="Z12" s="15">
        <v>0</v>
      </c>
      <c r="AA12" s="15">
        <v>325.5</v>
      </c>
      <c r="AB12" s="15">
        <v>215.5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104.5</v>
      </c>
      <c r="AP12" s="15">
        <v>579</v>
      </c>
      <c r="AQ12" s="15">
        <v>0</v>
      </c>
      <c r="AR12" s="15">
        <v>1356.5</v>
      </c>
      <c r="AS12" s="15">
        <v>0</v>
      </c>
      <c r="AT12" s="15">
        <v>500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120</v>
      </c>
      <c r="BA12" s="15">
        <v>238</v>
      </c>
      <c r="BB12" s="15">
        <v>0</v>
      </c>
      <c r="BC12" s="15">
        <v>522</v>
      </c>
      <c r="BD12" s="15">
        <v>0</v>
      </c>
      <c r="BE12" s="15">
        <v>0</v>
      </c>
      <c r="BF12" s="15">
        <v>1127.5</v>
      </c>
      <c r="BG12" s="15">
        <v>0</v>
      </c>
      <c r="BH12" s="15">
        <v>27</v>
      </c>
      <c r="BI12" s="15">
        <v>0</v>
      </c>
      <c r="BJ12" s="15">
        <v>0</v>
      </c>
      <c r="BK12" s="15">
        <v>10518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898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747</v>
      </c>
      <c r="CL12" s="15">
        <v>7.5</v>
      </c>
      <c r="CM12" s="15">
        <v>25.5</v>
      </c>
      <c r="CN12" s="15">
        <v>293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331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4</v>
      </c>
      <c r="DJ12" s="15">
        <v>1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  <c r="DT12" s="15">
        <v>0</v>
      </c>
      <c r="DU12" s="15">
        <v>0</v>
      </c>
      <c r="DV12" s="15">
        <v>0</v>
      </c>
      <c r="DW12" s="15">
        <v>0</v>
      </c>
      <c r="DX12" s="15">
        <v>0</v>
      </c>
      <c r="DY12" s="15">
        <v>0</v>
      </c>
      <c r="DZ12" s="15">
        <v>0</v>
      </c>
      <c r="EA12" s="15">
        <v>0</v>
      </c>
      <c r="EB12" s="15">
        <v>17</v>
      </c>
      <c r="EC12" s="15">
        <v>0</v>
      </c>
      <c r="ED12" s="15">
        <v>0</v>
      </c>
      <c r="EE12" s="15">
        <v>0</v>
      </c>
      <c r="EF12" s="15">
        <v>0</v>
      </c>
      <c r="EG12" s="15">
        <v>0</v>
      </c>
      <c r="EH12" s="15">
        <v>0</v>
      </c>
      <c r="EI12" s="15">
        <v>0</v>
      </c>
      <c r="EJ12" s="15">
        <v>196</v>
      </c>
      <c r="EK12" s="15">
        <v>0</v>
      </c>
      <c r="EL12" s="15">
        <v>0</v>
      </c>
      <c r="EM12" s="15">
        <v>0</v>
      </c>
      <c r="EN12" s="15">
        <v>55</v>
      </c>
      <c r="EO12" s="15">
        <v>0</v>
      </c>
      <c r="EP12" s="15">
        <v>0</v>
      </c>
      <c r="EQ12" s="15">
        <v>0</v>
      </c>
      <c r="ER12" s="15">
        <v>0</v>
      </c>
      <c r="ES12" s="15">
        <v>0</v>
      </c>
      <c r="ET12" s="15">
        <v>0</v>
      </c>
      <c r="EU12" s="15">
        <v>0</v>
      </c>
      <c r="EV12" s="15">
        <v>0</v>
      </c>
      <c r="EW12" s="15">
        <v>0</v>
      </c>
      <c r="EX12" s="15">
        <v>0</v>
      </c>
      <c r="EY12" s="15">
        <v>565</v>
      </c>
      <c r="EZ12" s="15">
        <v>0</v>
      </c>
      <c r="FA12" s="15">
        <v>0</v>
      </c>
      <c r="FB12" s="15">
        <v>0</v>
      </c>
      <c r="FC12" s="15">
        <v>0</v>
      </c>
      <c r="FD12" s="15">
        <v>0</v>
      </c>
      <c r="FE12" s="15">
        <v>0</v>
      </c>
      <c r="FF12" s="15">
        <v>0</v>
      </c>
      <c r="FG12" s="15">
        <v>0</v>
      </c>
      <c r="FH12" s="15">
        <v>0</v>
      </c>
      <c r="FI12" s="15">
        <v>0</v>
      </c>
      <c r="FJ12" s="15">
        <v>0</v>
      </c>
      <c r="FK12" s="15">
        <v>0</v>
      </c>
      <c r="FL12" s="15">
        <v>0</v>
      </c>
      <c r="FM12" s="15">
        <v>0</v>
      </c>
      <c r="FN12" s="15">
        <v>281</v>
      </c>
      <c r="FO12" s="15">
        <v>0</v>
      </c>
      <c r="FP12" s="15">
        <v>0</v>
      </c>
      <c r="FQ12" s="15">
        <v>0</v>
      </c>
      <c r="FR12" s="15">
        <v>0</v>
      </c>
      <c r="FS12" s="15">
        <v>0</v>
      </c>
      <c r="FT12" s="15">
        <v>0</v>
      </c>
      <c r="FU12" s="15">
        <v>0</v>
      </c>
      <c r="FV12" s="15">
        <v>0</v>
      </c>
      <c r="FW12" s="15">
        <v>0</v>
      </c>
      <c r="FX12" s="15">
        <v>0</v>
      </c>
      <c r="FY12" s="14"/>
      <c r="FZ12" s="12">
        <f t="shared" si="0"/>
        <v>27379</v>
      </c>
      <c r="GA12" s="12"/>
      <c r="GB12" s="12"/>
      <c r="GC12" s="12"/>
      <c r="GD12" s="12"/>
      <c r="GE12" s="12"/>
      <c r="GF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x14ac:dyDescent="0.35">
      <c r="A13" s="3" t="s">
        <v>428</v>
      </c>
      <c r="B13" s="2" t="s">
        <v>798</v>
      </c>
      <c r="C13" s="18">
        <v>2</v>
      </c>
      <c r="D13" s="19">
        <v>36.5</v>
      </c>
      <c r="E13" s="19">
        <v>0</v>
      </c>
      <c r="F13" s="19">
        <v>4</v>
      </c>
      <c r="G13" s="19">
        <v>2</v>
      </c>
      <c r="H13" s="19">
        <v>2</v>
      </c>
      <c r="I13" s="19">
        <v>16.5</v>
      </c>
      <c r="J13" s="19">
        <v>0</v>
      </c>
      <c r="K13" s="19">
        <v>0</v>
      </c>
      <c r="L13" s="19">
        <v>23.5</v>
      </c>
      <c r="M13" s="19">
        <v>6</v>
      </c>
      <c r="N13" s="19">
        <v>145.5</v>
      </c>
      <c r="O13" s="19">
        <v>63</v>
      </c>
      <c r="P13" s="19">
        <v>0</v>
      </c>
      <c r="Q13" s="19">
        <v>148</v>
      </c>
      <c r="R13" s="19">
        <v>2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19">
        <v>0</v>
      </c>
      <c r="Y13" s="19">
        <v>0</v>
      </c>
      <c r="Z13" s="19">
        <v>1</v>
      </c>
      <c r="AA13" s="19">
        <v>66.5</v>
      </c>
      <c r="AB13" s="19">
        <v>50.5</v>
      </c>
      <c r="AC13" s="19">
        <v>0</v>
      </c>
      <c r="AD13" s="19">
        <v>2</v>
      </c>
      <c r="AE13" s="19">
        <v>0</v>
      </c>
      <c r="AF13" s="19">
        <v>0</v>
      </c>
      <c r="AG13" s="19">
        <v>2.5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4</v>
      </c>
      <c r="AP13" s="19">
        <v>202</v>
      </c>
      <c r="AQ13" s="19">
        <v>1</v>
      </c>
      <c r="AR13" s="19">
        <v>79</v>
      </c>
      <c r="AS13" s="19">
        <v>22</v>
      </c>
      <c r="AT13" s="19">
        <v>6</v>
      </c>
      <c r="AU13" s="19">
        <v>0</v>
      </c>
      <c r="AV13" s="19">
        <v>0</v>
      </c>
      <c r="AW13" s="19">
        <v>1</v>
      </c>
      <c r="AX13" s="19">
        <v>0</v>
      </c>
      <c r="AY13" s="19">
        <v>4</v>
      </c>
      <c r="AZ13" s="19">
        <v>0</v>
      </c>
      <c r="BA13" s="19">
        <v>7</v>
      </c>
      <c r="BB13" s="19">
        <v>14</v>
      </c>
      <c r="BC13" s="19">
        <v>26.5</v>
      </c>
      <c r="BD13" s="19">
        <v>5</v>
      </c>
      <c r="BE13" s="19">
        <v>0</v>
      </c>
      <c r="BF13" s="19">
        <v>36</v>
      </c>
      <c r="BG13" s="19">
        <v>0</v>
      </c>
      <c r="BH13" s="19">
        <v>13.5</v>
      </c>
      <c r="BI13" s="19">
        <v>0</v>
      </c>
      <c r="BJ13" s="19">
        <v>24</v>
      </c>
      <c r="BK13" s="19">
        <v>129.5</v>
      </c>
      <c r="BL13" s="19">
        <v>6.5</v>
      </c>
      <c r="BM13" s="19">
        <v>4</v>
      </c>
      <c r="BN13" s="19">
        <v>55</v>
      </c>
      <c r="BO13" s="19">
        <v>2.5</v>
      </c>
      <c r="BP13" s="19">
        <v>0</v>
      </c>
      <c r="BQ13" s="19">
        <v>1.5</v>
      </c>
      <c r="BR13" s="19">
        <v>0</v>
      </c>
      <c r="BS13" s="19">
        <v>0</v>
      </c>
      <c r="BT13" s="19">
        <v>1</v>
      </c>
      <c r="BU13" s="19">
        <v>2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212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2</v>
      </c>
      <c r="CK13" s="19">
        <v>0</v>
      </c>
      <c r="CL13" s="19">
        <v>3</v>
      </c>
      <c r="CM13" s="19">
        <v>1</v>
      </c>
      <c r="CN13" s="19">
        <v>183</v>
      </c>
      <c r="CO13" s="19">
        <v>75.5</v>
      </c>
      <c r="CP13" s="19">
        <v>7</v>
      </c>
      <c r="CQ13" s="19">
        <v>2</v>
      </c>
      <c r="CR13" s="19">
        <v>0</v>
      </c>
      <c r="CS13" s="19">
        <v>0</v>
      </c>
      <c r="CT13" s="19">
        <v>0</v>
      </c>
      <c r="CU13" s="19">
        <v>1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1</v>
      </c>
      <c r="DB13" s="19">
        <v>0</v>
      </c>
      <c r="DC13" s="19">
        <v>0</v>
      </c>
      <c r="DD13" s="19">
        <v>0</v>
      </c>
      <c r="DE13" s="19">
        <v>0</v>
      </c>
      <c r="DF13" s="19">
        <v>43.5</v>
      </c>
      <c r="DG13" s="19">
        <v>0</v>
      </c>
      <c r="DH13" s="19">
        <v>0</v>
      </c>
      <c r="DI13" s="19">
        <v>4.5</v>
      </c>
      <c r="DJ13" s="19">
        <v>0</v>
      </c>
      <c r="DK13" s="19">
        <v>0</v>
      </c>
      <c r="DL13" s="19">
        <v>6</v>
      </c>
      <c r="DM13" s="19">
        <v>0</v>
      </c>
      <c r="DN13" s="19">
        <v>2</v>
      </c>
      <c r="DO13" s="19">
        <v>1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2</v>
      </c>
      <c r="EA13" s="19">
        <v>2</v>
      </c>
      <c r="EB13" s="19">
        <v>0</v>
      </c>
      <c r="EC13" s="19">
        <v>2</v>
      </c>
      <c r="ED13" s="19">
        <v>0</v>
      </c>
      <c r="EE13" s="19">
        <v>0</v>
      </c>
      <c r="EF13" s="19">
        <v>2</v>
      </c>
      <c r="EG13" s="19">
        <v>1</v>
      </c>
      <c r="EH13" s="19">
        <v>1</v>
      </c>
      <c r="EI13" s="19">
        <v>12.5</v>
      </c>
      <c r="EJ13" s="19">
        <v>32</v>
      </c>
      <c r="EK13" s="19">
        <v>0</v>
      </c>
      <c r="EL13" s="19">
        <v>0</v>
      </c>
      <c r="EM13" s="19">
        <v>1</v>
      </c>
      <c r="EN13" s="19">
        <v>0</v>
      </c>
      <c r="EO13" s="19">
        <v>0</v>
      </c>
      <c r="EP13" s="19">
        <v>0</v>
      </c>
      <c r="EQ13" s="19">
        <v>0</v>
      </c>
      <c r="ER13" s="19">
        <v>0</v>
      </c>
      <c r="ES13" s="19">
        <v>0</v>
      </c>
      <c r="ET13" s="19">
        <v>0</v>
      </c>
      <c r="EU13" s="19">
        <v>2</v>
      </c>
      <c r="EV13" s="19">
        <v>5</v>
      </c>
      <c r="EW13" s="19">
        <v>0</v>
      </c>
      <c r="EX13" s="19">
        <v>0</v>
      </c>
      <c r="EY13" s="19">
        <v>0</v>
      </c>
      <c r="EZ13" s="19">
        <v>0</v>
      </c>
      <c r="FA13" s="19">
        <v>9.5</v>
      </c>
      <c r="FB13" s="19">
        <v>0</v>
      </c>
      <c r="FC13" s="19">
        <v>9.5</v>
      </c>
      <c r="FD13" s="19">
        <v>1</v>
      </c>
      <c r="FE13" s="19">
        <v>0</v>
      </c>
      <c r="FF13" s="19">
        <v>0</v>
      </c>
      <c r="FG13" s="19">
        <v>0</v>
      </c>
      <c r="FH13" s="19">
        <v>0</v>
      </c>
      <c r="FI13" s="19">
        <v>0</v>
      </c>
      <c r="FJ13" s="19">
        <v>0</v>
      </c>
      <c r="FK13" s="19">
        <v>0</v>
      </c>
      <c r="FL13" s="19">
        <v>0</v>
      </c>
      <c r="FM13" s="19">
        <v>5</v>
      </c>
      <c r="FN13" s="19">
        <v>34.5</v>
      </c>
      <c r="FO13" s="19">
        <v>1</v>
      </c>
      <c r="FP13" s="19">
        <v>0</v>
      </c>
      <c r="FQ13" s="19">
        <v>0</v>
      </c>
      <c r="FR13" s="19">
        <v>0</v>
      </c>
      <c r="FS13" s="19">
        <v>0</v>
      </c>
      <c r="FT13" s="19">
        <v>0</v>
      </c>
      <c r="FU13" s="19">
        <v>0</v>
      </c>
      <c r="FV13" s="19">
        <v>2</v>
      </c>
      <c r="FW13" s="19">
        <v>0</v>
      </c>
      <c r="FX13" s="19">
        <v>0</v>
      </c>
      <c r="FY13" s="19"/>
      <c r="FZ13" s="12">
        <f t="shared" si="0"/>
        <v>1891</v>
      </c>
      <c r="GA13" s="12"/>
      <c r="GB13" s="12"/>
      <c r="GC13" s="12"/>
      <c r="GD13" s="12"/>
      <c r="GE13" s="12"/>
      <c r="GF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x14ac:dyDescent="0.35">
      <c r="A14" s="3" t="s">
        <v>429</v>
      </c>
      <c r="B14" s="2" t="s">
        <v>656</v>
      </c>
      <c r="C14" s="18">
        <v>0</v>
      </c>
      <c r="D14" s="19">
        <v>6.3</v>
      </c>
      <c r="E14" s="19">
        <v>0</v>
      </c>
      <c r="F14" s="19">
        <v>25.3</v>
      </c>
      <c r="G14" s="19">
        <v>0</v>
      </c>
      <c r="H14" s="19">
        <v>0</v>
      </c>
      <c r="I14" s="19">
        <v>12.7</v>
      </c>
      <c r="J14" s="19">
        <v>0</v>
      </c>
      <c r="K14" s="19">
        <v>0</v>
      </c>
      <c r="L14" s="19">
        <v>0</v>
      </c>
      <c r="M14" s="19">
        <v>0</v>
      </c>
      <c r="N14" s="19">
        <v>15.8</v>
      </c>
      <c r="O14" s="19">
        <v>0</v>
      </c>
      <c r="P14" s="19">
        <v>0</v>
      </c>
      <c r="Q14" s="19">
        <v>9.5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22.2</v>
      </c>
      <c r="AB14" s="19">
        <v>6.3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3.2</v>
      </c>
      <c r="AQ14" s="19">
        <v>0</v>
      </c>
      <c r="AR14" s="19">
        <v>12.7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9.5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6.3</v>
      </c>
      <c r="CK14" s="19">
        <v>0</v>
      </c>
      <c r="CL14" s="19">
        <v>0</v>
      </c>
      <c r="CM14" s="19">
        <v>0</v>
      </c>
      <c r="CN14" s="19">
        <v>0</v>
      </c>
      <c r="CO14" s="19">
        <v>3.2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0</v>
      </c>
      <c r="EC14" s="19">
        <v>0</v>
      </c>
      <c r="ED14" s="19">
        <v>0</v>
      </c>
      <c r="EE14" s="19">
        <v>0</v>
      </c>
      <c r="EF14" s="19">
        <v>0</v>
      </c>
      <c r="EG14" s="19">
        <v>0</v>
      </c>
      <c r="EH14" s="19">
        <v>0</v>
      </c>
      <c r="EI14" s="19">
        <v>0</v>
      </c>
      <c r="EJ14" s="19">
        <v>0</v>
      </c>
      <c r="EK14" s="19">
        <v>0</v>
      </c>
      <c r="EL14" s="19">
        <v>0</v>
      </c>
      <c r="EM14" s="19">
        <v>12.7</v>
      </c>
      <c r="EN14" s="19">
        <v>0</v>
      </c>
      <c r="EO14" s="19">
        <v>0</v>
      </c>
      <c r="EP14" s="19">
        <v>0</v>
      </c>
      <c r="EQ14" s="19">
        <v>0</v>
      </c>
      <c r="ER14" s="19">
        <v>0</v>
      </c>
      <c r="ES14" s="19">
        <v>0</v>
      </c>
      <c r="ET14" s="19">
        <v>0</v>
      </c>
      <c r="EU14" s="19">
        <v>0</v>
      </c>
      <c r="EV14" s="19">
        <v>0</v>
      </c>
      <c r="EW14" s="19">
        <v>0</v>
      </c>
      <c r="EX14" s="19">
        <v>0</v>
      </c>
      <c r="EY14" s="19">
        <v>0</v>
      </c>
      <c r="EZ14" s="19">
        <v>0</v>
      </c>
      <c r="FA14" s="19">
        <v>0</v>
      </c>
      <c r="FB14" s="19">
        <v>0</v>
      </c>
      <c r="FC14" s="19">
        <v>0</v>
      </c>
      <c r="FD14" s="19">
        <v>0</v>
      </c>
      <c r="FE14" s="19">
        <v>0</v>
      </c>
      <c r="FF14" s="19">
        <v>0</v>
      </c>
      <c r="FG14" s="19">
        <v>0</v>
      </c>
      <c r="FH14" s="19">
        <v>0</v>
      </c>
      <c r="FI14" s="19">
        <v>0</v>
      </c>
      <c r="FJ14" s="19">
        <v>0</v>
      </c>
      <c r="FK14" s="19">
        <v>0</v>
      </c>
      <c r="FL14" s="19">
        <v>0</v>
      </c>
      <c r="FM14" s="19">
        <v>0</v>
      </c>
      <c r="FN14" s="19">
        <v>6.3</v>
      </c>
      <c r="FO14" s="19">
        <v>0</v>
      </c>
      <c r="FP14" s="19">
        <v>0</v>
      </c>
      <c r="FQ14" s="19">
        <v>0</v>
      </c>
      <c r="FR14" s="19">
        <v>0</v>
      </c>
      <c r="FS14" s="19">
        <v>0</v>
      </c>
      <c r="FT14" s="19">
        <v>0</v>
      </c>
      <c r="FU14" s="19">
        <v>0</v>
      </c>
      <c r="FV14" s="19">
        <v>0</v>
      </c>
      <c r="FW14" s="19">
        <v>0</v>
      </c>
      <c r="FX14" s="19">
        <v>0</v>
      </c>
      <c r="FY14" s="19">
        <v>0</v>
      </c>
      <c r="FZ14" s="12">
        <f>SUM(C14:FY14)</f>
        <v>152</v>
      </c>
      <c r="GA14" s="12"/>
      <c r="GB14" s="12"/>
      <c r="GC14" s="12"/>
      <c r="GD14" s="12"/>
      <c r="GE14" s="12"/>
      <c r="GF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x14ac:dyDescent="0.35">
      <c r="A15" s="3" t="s">
        <v>430</v>
      </c>
      <c r="B15" s="2" t="s">
        <v>799</v>
      </c>
      <c r="C15" s="12">
        <f>ROUND(C11-C12-C13,1)</f>
        <v>6449</v>
      </c>
      <c r="D15" s="12">
        <f t="shared" ref="D15:BO15" si="4">D11-D12-D13</f>
        <v>31711</v>
      </c>
      <c r="E15" s="12">
        <f t="shared" si="4"/>
        <v>4466</v>
      </c>
      <c r="F15" s="12">
        <f t="shared" si="4"/>
        <v>21448.5</v>
      </c>
      <c r="G15" s="12">
        <f t="shared" si="4"/>
        <v>1531.5</v>
      </c>
      <c r="H15" s="12">
        <f t="shared" si="4"/>
        <v>1123</v>
      </c>
      <c r="I15" s="12">
        <f t="shared" si="4"/>
        <v>6326</v>
      </c>
      <c r="J15" s="12">
        <f t="shared" si="4"/>
        <v>1986</v>
      </c>
      <c r="K15" s="12">
        <f t="shared" si="4"/>
        <v>273.5</v>
      </c>
      <c r="L15" s="12">
        <f t="shared" si="4"/>
        <v>2060</v>
      </c>
      <c r="M15" s="12">
        <f t="shared" si="4"/>
        <v>881</v>
      </c>
      <c r="N15" s="12">
        <f t="shared" si="4"/>
        <v>48499</v>
      </c>
      <c r="O15" s="12">
        <f t="shared" si="4"/>
        <v>12660.5</v>
      </c>
      <c r="P15" s="12">
        <f t="shared" si="4"/>
        <v>358</v>
      </c>
      <c r="Q15" s="12">
        <f t="shared" si="4"/>
        <v>36860.5</v>
      </c>
      <c r="R15" s="12">
        <f t="shared" si="4"/>
        <v>520</v>
      </c>
      <c r="S15" s="12">
        <f t="shared" si="4"/>
        <v>1483</v>
      </c>
      <c r="T15" s="12">
        <f t="shared" si="4"/>
        <v>164</v>
      </c>
      <c r="U15" s="12">
        <f t="shared" si="4"/>
        <v>49</v>
      </c>
      <c r="V15" s="12">
        <f t="shared" si="4"/>
        <v>249</v>
      </c>
      <c r="W15" s="12">
        <f t="shared" si="4"/>
        <v>208.5</v>
      </c>
      <c r="X15" s="12">
        <f t="shared" si="4"/>
        <v>30</v>
      </c>
      <c r="Y15" s="12">
        <f t="shared" si="4"/>
        <v>412</v>
      </c>
      <c r="Z15" s="12">
        <f t="shared" si="4"/>
        <v>219</v>
      </c>
      <c r="AA15" s="12">
        <f t="shared" si="4"/>
        <v>30214.5</v>
      </c>
      <c r="AB15" s="12">
        <f t="shared" si="4"/>
        <v>26565.5</v>
      </c>
      <c r="AC15" s="12">
        <f t="shared" si="4"/>
        <v>910</v>
      </c>
      <c r="AD15" s="12">
        <f t="shared" si="4"/>
        <v>1260.5</v>
      </c>
      <c r="AE15" s="12">
        <f t="shared" si="4"/>
        <v>92</v>
      </c>
      <c r="AF15" s="12">
        <f t="shared" si="4"/>
        <v>179</v>
      </c>
      <c r="AG15" s="12">
        <f t="shared" si="4"/>
        <v>572.5</v>
      </c>
      <c r="AH15" s="12">
        <f t="shared" si="4"/>
        <v>925</v>
      </c>
      <c r="AI15" s="12">
        <f t="shared" si="4"/>
        <v>414</v>
      </c>
      <c r="AJ15" s="12">
        <f t="shared" si="4"/>
        <v>170</v>
      </c>
      <c r="AK15" s="12">
        <f t="shared" si="4"/>
        <v>153</v>
      </c>
      <c r="AL15" s="12">
        <f t="shared" si="4"/>
        <v>284</v>
      </c>
      <c r="AM15" s="12">
        <f t="shared" si="4"/>
        <v>335</v>
      </c>
      <c r="AN15" s="12">
        <f t="shared" si="4"/>
        <v>287</v>
      </c>
      <c r="AO15" s="12">
        <f t="shared" si="4"/>
        <v>3973.5</v>
      </c>
      <c r="AP15" s="12">
        <f t="shared" si="4"/>
        <v>80794.5</v>
      </c>
      <c r="AQ15" s="12">
        <f t="shared" si="4"/>
        <v>228</v>
      </c>
      <c r="AR15" s="12">
        <f t="shared" si="4"/>
        <v>57342.5</v>
      </c>
      <c r="AS15" s="12">
        <f t="shared" si="4"/>
        <v>6047</v>
      </c>
      <c r="AT15" s="12">
        <f t="shared" si="4"/>
        <v>2428</v>
      </c>
      <c r="AU15" s="12">
        <f t="shared" si="4"/>
        <v>315.5</v>
      </c>
      <c r="AV15" s="12">
        <f t="shared" si="4"/>
        <v>299</v>
      </c>
      <c r="AW15" s="12">
        <f t="shared" si="4"/>
        <v>255.5</v>
      </c>
      <c r="AX15" s="12">
        <f t="shared" si="4"/>
        <v>60</v>
      </c>
      <c r="AY15" s="12">
        <f t="shared" si="4"/>
        <v>427</v>
      </c>
      <c r="AZ15" s="12">
        <f t="shared" si="4"/>
        <v>11743</v>
      </c>
      <c r="BA15" s="12">
        <f t="shared" si="4"/>
        <v>8758</v>
      </c>
      <c r="BB15" s="12">
        <f t="shared" si="4"/>
        <v>7048.5</v>
      </c>
      <c r="BC15" s="12">
        <f t="shared" si="4"/>
        <v>21034.5</v>
      </c>
      <c r="BD15" s="12">
        <f t="shared" si="4"/>
        <v>3648</v>
      </c>
      <c r="BE15" s="12">
        <f t="shared" si="4"/>
        <v>1183.5</v>
      </c>
      <c r="BF15" s="12">
        <f t="shared" si="4"/>
        <v>24551.5</v>
      </c>
      <c r="BG15" s="12">
        <f t="shared" si="4"/>
        <v>883</v>
      </c>
      <c r="BH15" s="12">
        <f t="shared" si="4"/>
        <v>543.5</v>
      </c>
      <c r="BI15" s="12">
        <f t="shared" si="4"/>
        <v>246.5</v>
      </c>
      <c r="BJ15" s="12">
        <f t="shared" si="4"/>
        <v>6275.5</v>
      </c>
      <c r="BK15" s="12">
        <f t="shared" si="4"/>
        <v>20853</v>
      </c>
      <c r="BL15" s="12">
        <f t="shared" si="4"/>
        <v>58</v>
      </c>
      <c r="BM15" s="12">
        <f t="shared" si="4"/>
        <v>420</v>
      </c>
      <c r="BN15" s="12">
        <f t="shared" si="4"/>
        <v>2977.5</v>
      </c>
      <c r="BO15" s="12">
        <f t="shared" si="4"/>
        <v>1224.5</v>
      </c>
      <c r="BP15" s="12">
        <f t="shared" ref="BP15:EA15" si="5">BP11-BP12-BP13</f>
        <v>149</v>
      </c>
      <c r="BQ15" s="12">
        <f t="shared" si="5"/>
        <v>5735.5</v>
      </c>
      <c r="BR15" s="12">
        <f t="shared" si="5"/>
        <v>4492.5</v>
      </c>
      <c r="BS15" s="12">
        <f t="shared" si="5"/>
        <v>1100.5</v>
      </c>
      <c r="BT15" s="12">
        <f t="shared" si="5"/>
        <v>367</v>
      </c>
      <c r="BU15" s="12">
        <f t="shared" si="5"/>
        <v>422.5</v>
      </c>
      <c r="BV15" s="12">
        <f t="shared" si="5"/>
        <v>1228</v>
      </c>
      <c r="BW15" s="12">
        <f t="shared" si="5"/>
        <v>1984</v>
      </c>
      <c r="BX15" s="12">
        <f t="shared" si="5"/>
        <v>69</v>
      </c>
      <c r="BY15" s="12">
        <f t="shared" si="5"/>
        <v>437</v>
      </c>
      <c r="BZ15" s="12">
        <f t="shared" si="5"/>
        <v>198</v>
      </c>
      <c r="CA15" s="12">
        <f t="shared" si="5"/>
        <v>139.5</v>
      </c>
      <c r="CB15" s="12">
        <f t="shared" si="5"/>
        <v>69115.5</v>
      </c>
      <c r="CC15" s="12">
        <f t="shared" si="5"/>
        <v>190</v>
      </c>
      <c r="CD15" s="12">
        <f t="shared" si="5"/>
        <v>200.5</v>
      </c>
      <c r="CE15" s="12">
        <f t="shared" si="5"/>
        <v>148</v>
      </c>
      <c r="CF15" s="12">
        <f t="shared" si="5"/>
        <v>108</v>
      </c>
      <c r="CG15" s="12">
        <f t="shared" si="5"/>
        <v>193</v>
      </c>
      <c r="CH15" s="12">
        <f t="shared" si="5"/>
        <v>95.5</v>
      </c>
      <c r="CI15" s="12">
        <f t="shared" si="5"/>
        <v>697</v>
      </c>
      <c r="CJ15" s="12">
        <f t="shared" si="5"/>
        <v>819</v>
      </c>
      <c r="CK15" s="12">
        <f t="shared" si="5"/>
        <v>4228.5</v>
      </c>
      <c r="CL15" s="12">
        <f t="shared" si="5"/>
        <v>1203</v>
      </c>
      <c r="CM15" s="12">
        <f t="shared" si="5"/>
        <v>715.5</v>
      </c>
      <c r="CN15" s="12">
        <f t="shared" si="5"/>
        <v>28463.5</v>
      </c>
      <c r="CO15" s="12">
        <f t="shared" si="5"/>
        <v>14033.5</v>
      </c>
      <c r="CP15" s="12">
        <f t="shared" si="5"/>
        <v>907.5</v>
      </c>
      <c r="CQ15" s="12">
        <f t="shared" si="5"/>
        <v>729</v>
      </c>
      <c r="CR15" s="12">
        <f t="shared" si="5"/>
        <v>231</v>
      </c>
      <c r="CS15" s="12">
        <f t="shared" si="5"/>
        <v>266</v>
      </c>
      <c r="CT15" s="12">
        <f t="shared" si="5"/>
        <v>106</v>
      </c>
      <c r="CU15" s="12">
        <f t="shared" si="5"/>
        <v>74</v>
      </c>
      <c r="CV15" s="12">
        <f t="shared" si="5"/>
        <v>25</v>
      </c>
      <c r="CW15" s="12">
        <f t="shared" si="5"/>
        <v>208</v>
      </c>
      <c r="CX15" s="12">
        <f t="shared" si="5"/>
        <v>458.5</v>
      </c>
      <c r="CY15" s="12">
        <f t="shared" si="5"/>
        <v>34.5</v>
      </c>
      <c r="CZ15" s="12">
        <f t="shared" si="5"/>
        <v>1720</v>
      </c>
      <c r="DA15" s="12">
        <f t="shared" si="5"/>
        <v>191</v>
      </c>
      <c r="DB15" s="12">
        <f t="shared" si="5"/>
        <v>316</v>
      </c>
      <c r="DC15" s="12">
        <f t="shared" si="5"/>
        <v>188</v>
      </c>
      <c r="DD15" s="12">
        <f t="shared" si="5"/>
        <v>158.5</v>
      </c>
      <c r="DE15" s="12">
        <f t="shared" si="5"/>
        <v>310.5</v>
      </c>
      <c r="DF15" s="12">
        <f t="shared" si="5"/>
        <v>18066.5</v>
      </c>
      <c r="DG15" s="12">
        <f t="shared" si="5"/>
        <v>114</v>
      </c>
      <c r="DH15" s="12">
        <f t="shared" si="5"/>
        <v>1758</v>
      </c>
      <c r="DI15" s="12">
        <f t="shared" si="5"/>
        <v>2334</v>
      </c>
      <c r="DJ15" s="12">
        <f t="shared" si="5"/>
        <v>648</v>
      </c>
      <c r="DK15" s="12">
        <f t="shared" si="5"/>
        <v>515</v>
      </c>
      <c r="DL15" s="12">
        <f t="shared" si="5"/>
        <v>5706.5</v>
      </c>
      <c r="DM15" s="12">
        <f t="shared" si="5"/>
        <v>224.5</v>
      </c>
      <c r="DN15" s="12">
        <f t="shared" si="5"/>
        <v>1358</v>
      </c>
      <c r="DO15" s="12">
        <f t="shared" si="5"/>
        <v>3262</v>
      </c>
      <c r="DP15" s="12">
        <f t="shared" si="5"/>
        <v>191</v>
      </c>
      <c r="DQ15" s="12">
        <f t="shared" si="5"/>
        <v>852</v>
      </c>
      <c r="DR15" s="12">
        <f t="shared" si="5"/>
        <v>1292</v>
      </c>
      <c r="DS15" s="12">
        <f t="shared" si="5"/>
        <v>574</v>
      </c>
      <c r="DT15" s="12">
        <f t="shared" si="5"/>
        <v>171</v>
      </c>
      <c r="DU15" s="12">
        <f t="shared" si="5"/>
        <v>360</v>
      </c>
      <c r="DV15" s="12">
        <f t="shared" si="5"/>
        <v>216</v>
      </c>
      <c r="DW15" s="12">
        <f t="shared" si="5"/>
        <v>296</v>
      </c>
      <c r="DX15" s="12">
        <f t="shared" si="5"/>
        <v>147</v>
      </c>
      <c r="DY15" s="12">
        <f t="shared" si="5"/>
        <v>287.5</v>
      </c>
      <c r="DZ15" s="12">
        <f t="shared" si="5"/>
        <v>693</v>
      </c>
      <c r="EA15" s="12">
        <f t="shared" si="5"/>
        <v>518</v>
      </c>
      <c r="EB15" s="12">
        <f t="shared" ref="EB15:FX15" si="6">EB11-EB12-EB13</f>
        <v>494</v>
      </c>
      <c r="EC15" s="12">
        <f t="shared" si="6"/>
        <v>271.5</v>
      </c>
      <c r="ED15" s="12">
        <f t="shared" si="6"/>
        <v>1514</v>
      </c>
      <c r="EE15" s="12">
        <f t="shared" si="6"/>
        <v>184</v>
      </c>
      <c r="EF15" s="12">
        <f t="shared" si="6"/>
        <v>1334</v>
      </c>
      <c r="EG15" s="12">
        <f t="shared" si="6"/>
        <v>237</v>
      </c>
      <c r="EH15" s="12">
        <f t="shared" si="6"/>
        <v>236.5</v>
      </c>
      <c r="EI15" s="12">
        <f t="shared" si="6"/>
        <v>13398</v>
      </c>
      <c r="EJ15" s="12">
        <f t="shared" si="6"/>
        <v>9983.5</v>
      </c>
      <c r="EK15" s="12">
        <f t="shared" si="6"/>
        <v>672</v>
      </c>
      <c r="EL15" s="12">
        <f t="shared" si="6"/>
        <v>484.5</v>
      </c>
      <c r="EM15" s="12">
        <f t="shared" si="6"/>
        <v>357</v>
      </c>
      <c r="EN15" s="12">
        <f t="shared" si="6"/>
        <v>878</v>
      </c>
      <c r="EO15" s="12">
        <f t="shared" si="6"/>
        <v>283</v>
      </c>
      <c r="EP15" s="12">
        <f t="shared" si="6"/>
        <v>420</v>
      </c>
      <c r="EQ15" s="12">
        <f t="shared" si="6"/>
        <v>2433</v>
      </c>
      <c r="ER15" s="12">
        <f t="shared" si="6"/>
        <v>321</v>
      </c>
      <c r="ES15" s="12">
        <f t="shared" si="6"/>
        <v>182.5</v>
      </c>
      <c r="ET15" s="12">
        <f t="shared" si="6"/>
        <v>184</v>
      </c>
      <c r="EU15" s="12">
        <f t="shared" si="6"/>
        <v>557</v>
      </c>
      <c r="EV15" s="12">
        <f t="shared" si="6"/>
        <v>73.5</v>
      </c>
      <c r="EW15" s="12">
        <f t="shared" si="6"/>
        <v>716.5</v>
      </c>
      <c r="EX15" s="12">
        <f t="shared" si="6"/>
        <v>168</v>
      </c>
      <c r="EY15" s="12">
        <f t="shared" si="6"/>
        <v>205</v>
      </c>
      <c r="EZ15" s="12">
        <f t="shared" si="6"/>
        <v>119</v>
      </c>
      <c r="FA15" s="12">
        <f t="shared" si="6"/>
        <v>3381.5</v>
      </c>
      <c r="FB15" s="12">
        <f t="shared" si="6"/>
        <v>288</v>
      </c>
      <c r="FC15" s="12">
        <f t="shared" si="6"/>
        <v>1660</v>
      </c>
      <c r="FD15" s="12">
        <f t="shared" si="6"/>
        <v>408</v>
      </c>
      <c r="FE15" s="12">
        <f t="shared" si="6"/>
        <v>78</v>
      </c>
      <c r="FF15" s="12">
        <f t="shared" si="6"/>
        <v>201</v>
      </c>
      <c r="FG15" s="12">
        <f t="shared" si="6"/>
        <v>123</v>
      </c>
      <c r="FH15" s="12">
        <f t="shared" si="6"/>
        <v>72</v>
      </c>
      <c r="FI15" s="12">
        <f t="shared" si="6"/>
        <v>1654</v>
      </c>
      <c r="FJ15" s="12">
        <f t="shared" si="6"/>
        <v>2049</v>
      </c>
      <c r="FK15" s="12">
        <f t="shared" si="6"/>
        <v>2593</v>
      </c>
      <c r="FL15" s="12">
        <f t="shared" si="6"/>
        <v>8371</v>
      </c>
      <c r="FM15" s="12">
        <f t="shared" si="6"/>
        <v>3938</v>
      </c>
      <c r="FN15" s="12">
        <f t="shared" si="6"/>
        <v>21983</v>
      </c>
      <c r="FO15" s="12">
        <f t="shared" si="6"/>
        <v>1066</v>
      </c>
      <c r="FP15" s="12">
        <f t="shared" si="6"/>
        <v>2247</v>
      </c>
      <c r="FQ15" s="12">
        <f t="shared" si="6"/>
        <v>997</v>
      </c>
      <c r="FR15" s="12">
        <f t="shared" si="6"/>
        <v>167</v>
      </c>
      <c r="FS15" s="12">
        <f t="shared" si="6"/>
        <v>157</v>
      </c>
      <c r="FT15" s="12">
        <f t="shared" si="6"/>
        <v>60</v>
      </c>
      <c r="FU15" s="12">
        <f t="shared" si="6"/>
        <v>781.5</v>
      </c>
      <c r="FV15" s="12">
        <f t="shared" si="6"/>
        <v>800</v>
      </c>
      <c r="FW15" s="12">
        <f t="shared" si="6"/>
        <v>138</v>
      </c>
      <c r="FX15" s="12">
        <f t="shared" si="6"/>
        <v>55</v>
      </c>
      <c r="FY15" s="12"/>
      <c r="FZ15" s="12">
        <f t="shared" si="0"/>
        <v>776964</v>
      </c>
      <c r="GA15" s="20">
        <v>781070.5</v>
      </c>
      <c r="GB15" s="12">
        <f>FZ15-GA15</f>
        <v>-4106.5</v>
      </c>
      <c r="GC15" s="12"/>
      <c r="GD15" s="12"/>
      <c r="GE15" s="12"/>
      <c r="GF15" s="12"/>
      <c r="GN15" s="27"/>
      <c r="GO15" s="27"/>
    </row>
    <row r="16" spans="1:256" x14ac:dyDescent="0.35">
      <c r="A16" s="3" t="s">
        <v>431</v>
      </c>
      <c r="B16" s="12" t="s">
        <v>658</v>
      </c>
      <c r="C16" s="22">
        <v>2311</v>
      </c>
      <c r="D16" s="22">
        <v>9785</v>
      </c>
      <c r="E16" s="22">
        <v>2809</v>
      </c>
      <c r="F16" s="22">
        <v>3989</v>
      </c>
      <c r="G16" s="22">
        <v>189</v>
      </c>
      <c r="H16" s="22">
        <v>169</v>
      </c>
      <c r="I16" s="22">
        <v>4032</v>
      </c>
      <c r="J16" s="22">
        <v>831</v>
      </c>
      <c r="K16" s="22">
        <v>83</v>
      </c>
      <c r="L16" s="22">
        <v>732</v>
      </c>
      <c r="M16" s="22">
        <v>521</v>
      </c>
      <c r="N16" s="22">
        <v>8671</v>
      </c>
      <c r="O16" s="22">
        <v>1022</v>
      </c>
      <c r="P16" s="22">
        <v>65</v>
      </c>
      <c r="Q16" s="22">
        <v>17070</v>
      </c>
      <c r="R16" s="22">
        <v>839</v>
      </c>
      <c r="S16" s="22">
        <v>529</v>
      </c>
      <c r="T16" s="22">
        <v>57</v>
      </c>
      <c r="U16" s="22">
        <v>26</v>
      </c>
      <c r="V16" s="22">
        <v>100</v>
      </c>
      <c r="W16" s="22">
        <v>70</v>
      </c>
      <c r="X16" s="22">
        <v>14</v>
      </c>
      <c r="Y16" s="22">
        <v>276</v>
      </c>
      <c r="Z16" s="22">
        <v>60</v>
      </c>
      <c r="AA16" s="22">
        <v>5295</v>
      </c>
      <c r="AB16" s="22">
        <v>3397</v>
      </c>
      <c r="AC16" s="14">
        <v>123</v>
      </c>
      <c r="AD16" s="14">
        <v>283</v>
      </c>
      <c r="AE16" s="14">
        <v>20</v>
      </c>
      <c r="AF16" s="14">
        <v>34</v>
      </c>
      <c r="AG16" s="14">
        <v>74</v>
      </c>
      <c r="AH16" s="22">
        <v>356</v>
      </c>
      <c r="AI16" s="22">
        <v>129</v>
      </c>
      <c r="AJ16" s="22">
        <v>71</v>
      </c>
      <c r="AK16" s="22">
        <v>106</v>
      </c>
      <c r="AL16" s="22">
        <v>109</v>
      </c>
      <c r="AM16" s="22">
        <v>175</v>
      </c>
      <c r="AN16" s="22">
        <v>98</v>
      </c>
      <c r="AO16" s="22">
        <v>1189</v>
      </c>
      <c r="AP16" s="22">
        <v>30699</v>
      </c>
      <c r="AQ16" s="22">
        <v>74</v>
      </c>
      <c r="AR16" s="22">
        <v>3849</v>
      </c>
      <c r="AS16" s="22">
        <v>1103</v>
      </c>
      <c r="AT16" s="22">
        <v>221</v>
      </c>
      <c r="AU16" s="22">
        <v>48</v>
      </c>
      <c r="AV16" s="22">
        <v>107</v>
      </c>
      <c r="AW16" s="22">
        <v>42</v>
      </c>
      <c r="AX16" s="22">
        <v>0</v>
      </c>
      <c r="AY16" s="22">
        <v>133</v>
      </c>
      <c r="AZ16" s="22">
        <v>5157</v>
      </c>
      <c r="BA16" s="22">
        <v>2278</v>
      </c>
      <c r="BB16" s="22">
        <v>2184</v>
      </c>
      <c r="BC16" s="22">
        <v>8604</v>
      </c>
      <c r="BD16" s="22">
        <v>170</v>
      </c>
      <c r="BE16" s="22">
        <v>210</v>
      </c>
      <c r="BF16" s="22">
        <v>1507</v>
      </c>
      <c r="BG16" s="22">
        <v>224</v>
      </c>
      <c r="BH16" s="22">
        <v>65</v>
      </c>
      <c r="BI16" s="22">
        <v>101</v>
      </c>
      <c r="BJ16" s="22">
        <v>387</v>
      </c>
      <c r="BK16" s="22">
        <v>3764</v>
      </c>
      <c r="BL16" s="22">
        <v>24</v>
      </c>
      <c r="BM16" s="22">
        <v>92</v>
      </c>
      <c r="BN16" s="22">
        <v>1087</v>
      </c>
      <c r="BO16" s="22">
        <v>366</v>
      </c>
      <c r="BP16" s="22">
        <v>82</v>
      </c>
      <c r="BQ16" s="22">
        <v>1279</v>
      </c>
      <c r="BR16" s="22">
        <v>1093</v>
      </c>
      <c r="BS16" s="22">
        <v>465</v>
      </c>
      <c r="BT16" s="22">
        <v>61</v>
      </c>
      <c r="BU16" s="22">
        <v>78</v>
      </c>
      <c r="BV16" s="22">
        <v>206</v>
      </c>
      <c r="BW16" s="22">
        <v>217</v>
      </c>
      <c r="BX16" s="22">
        <v>14</v>
      </c>
      <c r="BY16" s="22">
        <v>256</v>
      </c>
      <c r="BZ16" s="22">
        <v>55</v>
      </c>
      <c r="CA16" s="22">
        <v>33</v>
      </c>
      <c r="CB16" s="22">
        <v>13384</v>
      </c>
      <c r="CC16" s="22">
        <v>49</v>
      </c>
      <c r="CD16" s="22">
        <v>9</v>
      </c>
      <c r="CE16" s="22">
        <v>25</v>
      </c>
      <c r="CF16" s="22">
        <v>41</v>
      </c>
      <c r="CG16" s="22">
        <v>63</v>
      </c>
      <c r="CH16" s="22">
        <v>36</v>
      </c>
      <c r="CI16" s="22">
        <v>281</v>
      </c>
      <c r="CJ16" s="22">
        <v>280</v>
      </c>
      <c r="CK16" s="22">
        <v>852</v>
      </c>
      <c r="CL16" s="22">
        <v>250</v>
      </c>
      <c r="CM16" s="22">
        <v>180</v>
      </c>
      <c r="CN16" s="22">
        <v>4931</v>
      </c>
      <c r="CO16" s="22">
        <v>2428</v>
      </c>
      <c r="CP16" s="14">
        <v>198</v>
      </c>
      <c r="CQ16" s="14">
        <v>352</v>
      </c>
      <c r="CR16" s="14">
        <v>69</v>
      </c>
      <c r="CS16" s="14">
        <v>80</v>
      </c>
      <c r="CT16" s="22">
        <v>54</v>
      </c>
      <c r="CU16" s="22">
        <v>68</v>
      </c>
      <c r="CV16" s="22">
        <v>3</v>
      </c>
      <c r="CW16" s="22">
        <v>53</v>
      </c>
      <c r="CX16" s="22">
        <v>117</v>
      </c>
      <c r="CY16" s="22">
        <v>14</v>
      </c>
      <c r="CZ16" s="22">
        <v>677</v>
      </c>
      <c r="DA16" s="22">
        <v>36</v>
      </c>
      <c r="DB16" s="22">
        <v>59</v>
      </c>
      <c r="DC16" s="22">
        <v>28</v>
      </c>
      <c r="DD16" s="22">
        <v>41</v>
      </c>
      <c r="DE16" s="22">
        <v>34</v>
      </c>
      <c r="DF16" s="22">
        <v>5994</v>
      </c>
      <c r="DG16" s="22">
        <v>20</v>
      </c>
      <c r="DH16" s="22">
        <v>548</v>
      </c>
      <c r="DI16" s="22">
        <v>1006</v>
      </c>
      <c r="DJ16" s="22">
        <v>126</v>
      </c>
      <c r="DK16" s="22">
        <v>172</v>
      </c>
      <c r="DL16" s="22">
        <v>1818</v>
      </c>
      <c r="DM16" s="14">
        <v>81</v>
      </c>
      <c r="DN16" s="14">
        <v>418</v>
      </c>
      <c r="DO16" s="22">
        <v>925</v>
      </c>
      <c r="DP16" s="22">
        <v>47</v>
      </c>
      <c r="DQ16" s="22">
        <v>162</v>
      </c>
      <c r="DR16" s="22">
        <v>640</v>
      </c>
      <c r="DS16" s="22">
        <v>342</v>
      </c>
      <c r="DT16" s="22">
        <v>72</v>
      </c>
      <c r="DU16" s="22">
        <v>128</v>
      </c>
      <c r="DV16" s="22">
        <v>56</v>
      </c>
      <c r="DW16" s="22">
        <v>91</v>
      </c>
      <c r="DX16" s="22">
        <v>24</v>
      </c>
      <c r="DY16" s="22">
        <v>27</v>
      </c>
      <c r="DZ16" s="22">
        <v>74</v>
      </c>
      <c r="EA16" s="22">
        <v>130</v>
      </c>
      <c r="EB16" s="14">
        <v>172</v>
      </c>
      <c r="EC16" s="14">
        <v>68</v>
      </c>
      <c r="ED16" s="14">
        <v>24</v>
      </c>
      <c r="EE16" s="22">
        <v>69</v>
      </c>
      <c r="EF16" s="22">
        <v>603</v>
      </c>
      <c r="EG16" s="22">
        <v>100</v>
      </c>
      <c r="EH16" s="22">
        <v>68</v>
      </c>
      <c r="EI16" s="22">
        <v>6981</v>
      </c>
      <c r="EJ16" s="22">
        <v>2957</v>
      </c>
      <c r="EK16" s="22">
        <v>147</v>
      </c>
      <c r="EL16" s="22">
        <v>123</v>
      </c>
      <c r="EM16" s="22">
        <v>111</v>
      </c>
      <c r="EN16" s="22">
        <v>401</v>
      </c>
      <c r="EO16" s="22">
        <v>68</v>
      </c>
      <c r="EP16" s="22">
        <v>53</v>
      </c>
      <c r="EQ16" s="22">
        <v>54</v>
      </c>
      <c r="ER16" s="22">
        <v>58</v>
      </c>
      <c r="ES16" s="22">
        <v>45</v>
      </c>
      <c r="ET16" s="22">
        <v>105</v>
      </c>
      <c r="EU16" s="22">
        <v>308</v>
      </c>
      <c r="EV16" s="22">
        <v>32</v>
      </c>
      <c r="EW16" s="22">
        <v>111</v>
      </c>
      <c r="EX16" s="22">
        <v>40</v>
      </c>
      <c r="EY16" s="22">
        <v>163</v>
      </c>
      <c r="EZ16" s="22">
        <v>39</v>
      </c>
      <c r="FA16" s="22">
        <v>619</v>
      </c>
      <c r="FB16" s="22">
        <v>87</v>
      </c>
      <c r="FC16" s="22">
        <v>275</v>
      </c>
      <c r="FD16" s="22">
        <v>127</v>
      </c>
      <c r="FE16" s="22">
        <v>25</v>
      </c>
      <c r="FF16" s="22">
        <v>63</v>
      </c>
      <c r="FG16" s="22">
        <v>16</v>
      </c>
      <c r="FH16" s="22">
        <v>18</v>
      </c>
      <c r="FI16" s="22">
        <v>453</v>
      </c>
      <c r="FJ16" s="22">
        <v>369</v>
      </c>
      <c r="FK16" s="22">
        <v>506</v>
      </c>
      <c r="FL16" s="22">
        <v>657</v>
      </c>
      <c r="FM16" s="22">
        <v>275</v>
      </c>
      <c r="FN16" s="22">
        <v>8885</v>
      </c>
      <c r="FO16" s="22">
        <v>307</v>
      </c>
      <c r="FP16" s="22">
        <v>752</v>
      </c>
      <c r="FQ16" s="22">
        <v>184</v>
      </c>
      <c r="FR16" s="22">
        <v>31</v>
      </c>
      <c r="FS16" s="22">
        <v>18</v>
      </c>
      <c r="FT16" s="22">
        <v>16</v>
      </c>
      <c r="FU16" s="22">
        <v>332</v>
      </c>
      <c r="FV16" s="22">
        <v>237</v>
      </c>
      <c r="FW16" s="22">
        <v>50</v>
      </c>
      <c r="FX16" s="22">
        <v>16</v>
      </c>
      <c r="FY16" s="22"/>
      <c r="FZ16" s="12">
        <f t="shared" si="0"/>
        <v>196855</v>
      </c>
      <c r="GA16" s="12"/>
      <c r="GB16" s="12"/>
      <c r="GC16" s="12"/>
      <c r="GD16" s="12"/>
      <c r="GE16" s="12"/>
      <c r="GF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x14ac:dyDescent="0.35">
      <c r="A17" s="23" t="s">
        <v>432</v>
      </c>
      <c r="B17" s="12" t="s">
        <v>659</v>
      </c>
      <c r="C17" s="24">
        <v>4701.2</v>
      </c>
      <c r="D17" s="24">
        <v>18535.900000000001</v>
      </c>
      <c r="E17" s="24">
        <v>4814.6000000000004</v>
      </c>
      <c r="F17" s="24">
        <v>9176.7000000000007</v>
      </c>
      <c r="G17" s="24">
        <v>494</v>
      </c>
      <c r="H17" s="24">
        <v>386.8</v>
      </c>
      <c r="I17" s="24">
        <v>6304.6</v>
      </c>
      <c r="J17" s="24">
        <v>1382.9</v>
      </c>
      <c r="K17" s="24">
        <v>136.5</v>
      </c>
      <c r="L17" s="24">
        <v>1345.7</v>
      </c>
      <c r="M17" s="24">
        <v>898.2</v>
      </c>
      <c r="N17" s="24">
        <v>15327.4</v>
      </c>
      <c r="O17" s="24">
        <v>2150</v>
      </c>
      <c r="P17" s="24">
        <v>133.80000000000001</v>
      </c>
      <c r="Q17" s="24">
        <v>28793.599999999999</v>
      </c>
      <c r="R17" s="24">
        <v>2349.5</v>
      </c>
      <c r="S17" s="24">
        <v>881.8</v>
      </c>
      <c r="T17" s="24">
        <v>93.9</v>
      </c>
      <c r="U17" s="24">
        <v>36.1</v>
      </c>
      <c r="V17" s="24">
        <v>166.1</v>
      </c>
      <c r="W17" s="24">
        <v>71.599999999999994</v>
      </c>
      <c r="X17" s="24">
        <v>11.8</v>
      </c>
      <c r="Y17" s="24">
        <v>528.70000000000005</v>
      </c>
      <c r="Z17" s="24">
        <v>101.2</v>
      </c>
      <c r="AA17" s="24">
        <v>10470.9</v>
      </c>
      <c r="AB17" s="24">
        <v>7074.3</v>
      </c>
      <c r="AC17" s="24">
        <v>285.5</v>
      </c>
      <c r="AD17" s="24">
        <v>419.2</v>
      </c>
      <c r="AE17" s="24">
        <v>39.799999999999997</v>
      </c>
      <c r="AF17" s="24">
        <v>71.099999999999994</v>
      </c>
      <c r="AG17" s="24">
        <v>169.5</v>
      </c>
      <c r="AH17" s="24">
        <v>644.29999999999995</v>
      </c>
      <c r="AI17" s="24">
        <v>182.3</v>
      </c>
      <c r="AJ17" s="24">
        <v>118.2</v>
      </c>
      <c r="AK17" s="24">
        <v>154.19999999999999</v>
      </c>
      <c r="AL17" s="24">
        <v>218.3</v>
      </c>
      <c r="AM17" s="24">
        <v>226.9</v>
      </c>
      <c r="AN17" s="24">
        <v>129.4</v>
      </c>
      <c r="AO17" s="24">
        <v>2297.1999999999998</v>
      </c>
      <c r="AP17" s="24">
        <v>51647.199999999997</v>
      </c>
      <c r="AQ17" s="24">
        <v>136.4</v>
      </c>
      <c r="AR17" s="24">
        <v>6761.7</v>
      </c>
      <c r="AS17" s="24">
        <v>2437.9</v>
      </c>
      <c r="AT17" s="24">
        <v>345.1</v>
      </c>
      <c r="AU17" s="24">
        <v>123.5</v>
      </c>
      <c r="AV17" s="24">
        <v>199.5</v>
      </c>
      <c r="AW17" s="24">
        <v>60.9</v>
      </c>
      <c r="AX17" s="24">
        <v>0</v>
      </c>
      <c r="AY17" s="24">
        <v>226.9</v>
      </c>
      <c r="AZ17" s="24">
        <v>6981</v>
      </c>
      <c r="BA17" s="24">
        <v>3179.5</v>
      </c>
      <c r="BB17" s="24">
        <v>3488.4</v>
      </c>
      <c r="BC17" s="24">
        <v>14257.1</v>
      </c>
      <c r="BD17" s="24">
        <v>391.7</v>
      </c>
      <c r="BE17" s="24">
        <v>294.7</v>
      </c>
      <c r="BF17" s="24">
        <v>3338</v>
      </c>
      <c r="BG17" s="24">
        <v>559</v>
      </c>
      <c r="BH17" s="24">
        <v>176</v>
      </c>
      <c r="BI17" s="24">
        <v>176</v>
      </c>
      <c r="BJ17" s="24">
        <v>648.79999999999995</v>
      </c>
      <c r="BK17" s="24">
        <v>10369.5</v>
      </c>
      <c r="BL17" s="24">
        <v>61.4</v>
      </c>
      <c r="BM17" s="24">
        <v>151.69999999999999</v>
      </c>
      <c r="BN17" s="24">
        <v>1889.9</v>
      </c>
      <c r="BO17" s="24">
        <v>683.8</v>
      </c>
      <c r="BP17" s="24">
        <v>102.6</v>
      </c>
      <c r="BQ17" s="24">
        <v>2223</v>
      </c>
      <c r="BR17" s="24">
        <v>1848.6</v>
      </c>
      <c r="BS17" s="24">
        <v>634.4</v>
      </c>
      <c r="BT17" s="24">
        <v>114.2</v>
      </c>
      <c r="BU17" s="24">
        <v>137.80000000000001</v>
      </c>
      <c r="BV17" s="24">
        <v>294</v>
      </c>
      <c r="BW17" s="24">
        <v>454</v>
      </c>
      <c r="BX17" s="24">
        <v>27.2</v>
      </c>
      <c r="BY17" s="24">
        <v>375.4</v>
      </c>
      <c r="BZ17" s="24">
        <v>116.3</v>
      </c>
      <c r="CA17" s="24">
        <v>56.5</v>
      </c>
      <c r="CB17" s="24">
        <v>24205.5</v>
      </c>
      <c r="CC17" s="24">
        <v>89.4</v>
      </c>
      <c r="CD17" s="24">
        <v>32.1</v>
      </c>
      <c r="CE17" s="24">
        <v>66.5</v>
      </c>
      <c r="CF17" s="24">
        <v>65.3</v>
      </c>
      <c r="CG17" s="24">
        <v>101.7</v>
      </c>
      <c r="CH17" s="24">
        <v>71.3</v>
      </c>
      <c r="CI17" s="24">
        <v>453.4</v>
      </c>
      <c r="CJ17" s="24">
        <v>485.2</v>
      </c>
      <c r="CK17" s="24">
        <v>1895.2</v>
      </c>
      <c r="CL17" s="24">
        <v>476.6</v>
      </c>
      <c r="CM17" s="24">
        <v>475.1</v>
      </c>
      <c r="CN17" s="24">
        <v>8812.2999999999993</v>
      </c>
      <c r="CO17" s="24">
        <v>5192.8</v>
      </c>
      <c r="CP17" s="24">
        <v>332.8</v>
      </c>
      <c r="CQ17" s="24">
        <v>617</v>
      </c>
      <c r="CR17" s="24">
        <v>120.7</v>
      </c>
      <c r="CS17" s="24">
        <v>124.4</v>
      </c>
      <c r="CT17" s="24">
        <v>86.1</v>
      </c>
      <c r="CU17" s="24">
        <v>153.30000000000001</v>
      </c>
      <c r="CV17" s="24">
        <v>6.7</v>
      </c>
      <c r="CW17" s="24">
        <v>76.900000000000006</v>
      </c>
      <c r="CX17" s="24">
        <v>224.4</v>
      </c>
      <c r="CY17" s="24">
        <v>21.3</v>
      </c>
      <c r="CZ17" s="24">
        <v>1056.3</v>
      </c>
      <c r="DA17" s="24">
        <v>63.6</v>
      </c>
      <c r="DB17" s="24">
        <v>81.900000000000006</v>
      </c>
      <c r="DC17" s="24">
        <v>49.7</v>
      </c>
      <c r="DD17" s="24">
        <v>68.2</v>
      </c>
      <c r="DE17" s="24">
        <v>79.599999999999994</v>
      </c>
      <c r="DF17" s="24">
        <v>9465.9</v>
      </c>
      <c r="DG17" s="24">
        <v>36.200000000000003</v>
      </c>
      <c r="DH17" s="24">
        <v>896.8</v>
      </c>
      <c r="DI17" s="24">
        <v>1619.8</v>
      </c>
      <c r="DJ17" s="24">
        <v>263.39999999999998</v>
      </c>
      <c r="DK17" s="24">
        <v>255.9</v>
      </c>
      <c r="DL17" s="24">
        <v>3112.2</v>
      </c>
      <c r="DM17" s="24">
        <v>138.6</v>
      </c>
      <c r="DN17" s="24">
        <v>807.7</v>
      </c>
      <c r="DO17" s="24">
        <v>2108.1</v>
      </c>
      <c r="DP17" s="24">
        <v>94.4</v>
      </c>
      <c r="DQ17" s="24">
        <v>318</v>
      </c>
      <c r="DR17" s="24">
        <v>1044.3</v>
      </c>
      <c r="DS17" s="24">
        <v>496.8</v>
      </c>
      <c r="DT17" s="24">
        <v>136.80000000000001</v>
      </c>
      <c r="DU17" s="24">
        <v>171</v>
      </c>
      <c r="DV17" s="24">
        <v>110.6</v>
      </c>
      <c r="DW17" s="24">
        <v>163.5</v>
      </c>
      <c r="DX17" s="24">
        <v>28.6</v>
      </c>
      <c r="DY17" s="24">
        <v>60.9</v>
      </c>
      <c r="DZ17" s="24">
        <v>157.9</v>
      </c>
      <c r="EA17" s="24">
        <v>203.3</v>
      </c>
      <c r="EB17" s="24">
        <v>324.7</v>
      </c>
      <c r="EC17" s="24">
        <v>93.3</v>
      </c>
      <c r="ED17" s="24">
        <v>48.7</v>
      </c>
      <c r="EE17" s="24">
        <v>140.6</v>
      </c>
      <c r="EF17" s="24">
        <v>1007.8</v>
      </c>
      <c r="EG17" s="24">
        <v>161</v>
      </c>
      <c r="EH17" s="24">
        <v>87.9</v>
      </c>
      <c r="EI17" s="24">
        <v>11357.7</v>
      </c>
      <c r="EJ17" s="24">
        <v>5097.2</v>
      </c>
      <c r="EK17" s="24">
        <v>244</v>
      </c>
      <c r="EL17" s="24">
        <v>191.8</v>
      </c>
      <c r="EM17" s="24">
        <v>198.1</v>
      </c>
      <c r="EN17" s="24">
        <v>665.9</v>
      </c>
      <c r="EO17" s="24">
        <v>136.4</v>
      </c>
      <c r="EP17" s="24">
        <v>115.7</v>
      </c>
      <c r="EQ17" s="24">
        <v>294.2</v>
      </c>
      <c r="ER17" s="24">
        <v>102.6</v>
      </c>
      <c r="ES17" s="24">
        <v>70.8</v>
      </c>
      <c r="ET17" s="24">
        <v>113.1</v>
      </c>
      <c r="EU17" s="24">
        <v>509.7</v>
      </c>
      <c r="EV17" s="24">
        <v>44.4</v>
      </c>
      <c r="EW17" s="24">
        <v>164.1</v>
      </c>
      <c r="EX17" s="24">
        <v>53</v>
      </c>
      <c r="EY17" s="24">
        <v>278.3</v>
      </c>
      <c r="EZ17" s="24">
        <v>63.8</v>
      </c>
      <c r="FA17" s="24">
        <v>1299.5999999999999</v>
      </c>
      <c r="FB17" s="24">
        <v>175.1</v>
      </c>
      <c r="FC17" s="24">
        <v>559.1</v>
      </c>
      <c r="FD17" s="24">
        <v>243.1</v>
      </c>
      <c r="FE17" s="24">
        <v>42.7</v>
      </c>
      <c r="FF17" s="24">
        <v>106.5</v>
      </c>
      <c r="FG17" s="24">
        <v>48.4</v>
      </c>
      <c r="FH17" s="24">
        <v>42.4</v>
      </c>
      <c r="FI17" s="24">
        <v>832.8</v>
      </c>
      <c r="FJ17" s="24">
        <v>604.5</v>
      </c>
      <c r="FK17" s="24">
        <v>1275.5999999999999</v>
      </c>
      <c r="FL17" s="24">
        <v>1577.8</v>
      </c>
      <c r="FM17" s="24">
        <v>926</v>
      </c>
      <c r="FN17" s="24">
        <v>15063.3</v>
      </c>
      <c r="FO17" s="24">
        <v>450.4</v>
      </c>
      <c r="FP17" s="24">
        <v>1386.2</v>
      </c>
      <c r="FQ17" s="24">
        <v>410.5</v>
      </c>
      <c r="FR17" s="24">
        <v>69.599999999999994</v>
      </c>
      <c r="FS17" s="24">
        <v>23.8</v>
      </c>
      <c r="FT17" s="24">
        <v>20.7</v>
      </c>
      <c r="FU17" s="24">
        <v>516.79999999999995</v>
      </c>
      <c r="FV17" s="24">
        <v>360.1</v>
      </c>
      <c r="FW17" s="24">
        <v>90.4</v>
      </c>
      <c r="FX17" s="24">
        <v>26.4</v>
      </c>
      <c r="FY17" s="12"/>
      <c r="FZ17" s="12">
        <f t="shared" si="0"/>
        <v>351285.89999999985</v>
      </c>
      <c r="GA17" s="12"/>
      <c r="GB17" s="12"/>
      <c r="GC17" s="12"/>
      <c r="GD17" s="12"/>
      <c r="GE17" s="12"/>
      <c r="GF17" s="12"/>
      <c r="GH17" s="12"/>
      <c r="GI17" s="12"/>
      <c r="GJ17" s="12"/>
      <c r="GK17" s="12"/>
      <c r="GL17" s="12"/>
      <c r="GM17" s="12"/>
      <c r="GN17" s="29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x14ac:dyDescent="0.35">
      <c r="A18" s="23" t="s">
        <v>433</v>
      </c>
      <c r="B18" s="2" t="s">
        <v>660</v>
      </c>
      <c r="C18" s="26">
        <f>ROUND(FZ133/FZ20,4)</f>
        <v>0.47170000000000001</v>
      </c>
      <c r="D18" s="27">
        <v>0.47170000000000001</v>
      </c>
      <c r="E18" s="27">
        <v>0.47170000000000001</v>
      </c>
      <c r="F18" s="27">
        <v>0.47170000000000001</v>
      </c>
      <c r="G18" s="27">
        <v>0.47170000000000001</v>
      </c>
      <c r="H18" s="27">
        <v>0.47170000000000001</v>
      </c>
      <c r="I18" s="27">
        <v>0.47170000000000001</v>
      </c>
      <c r="J18" s="27">
        <v>0.47170000000000001</v>
      </c>
      <c r="K18" s="27">
        <v>0.47170000000000001</v>
      </c>
      <c r="L18" s="27">
        <v>0.47170000000000001</v>
      </c>
      <c r="M18" s="27">
        <v>0.47170000000000001</v>
      </c>
      <c r="N18" s="27">
        <v>0.47170000000000001</v>
      </c>
      <c r="O18" s="27">
        <v>0.47170000000000001</v>
      </c>
      <c r="P18" s="27">
        <v>0.47170000000000001</v>
      </c>
      <c r="Q18" s="27">
        <v>0.47170000000000001</v>
      </c>
      <c r="R18" s="27">
        <v>0.47170000000000001</v>
      </c>
      <c r="S18" s="27">
        <v>0.47170000000000001</v>
      </c>
      <c r="T18" s="27">
        <v>0.47170000000000001</v>
      </c>
      <c r="U18" s="27">
        <v>0.47170000000000001</v>
      </c>
      <c r="V18" s="27">
        <v>0.47170000000000001</v>
      </c>
      <c r="W18" s="27">
        <v>0.47170000000000001</v>
      </c>
      <c r="X18" s="27">
        <v>0.47170000000000001</v>
      </c>
      <c r="Y18" s="27">
        <v>0.47170000000000001</v>
      </c>
      <c r="Z18" s="27">
        <v>0.47170000000000001</v>
      </c>
      <c r="AA18" s="27">
        <v>0.47170000000000001</v>
      </c>
      <c r="AB18" s="27">
        <v>0.47170000000000001</v>
      </c>
      <c r="AC18" s="27">
        <v>0.47170000000000001</v>
      </c>
      <c r="AD18" s="27">
        <v>0.47170000000000001</v>
      </c>
      <c r="AE18" s="27">
        <v>0.47170000000000001</v>
      </c>
      <c r="AF18" s="27">
        <v>0.47170000000000001</v>
      </c>
      <c r="AG18" s="27">
        <v>0.47170000000000001</v>
      </c>
      <c r="AH18" s="27">
        <v>0.47170000000000001</v>
      </c>
      <c r="AI18" s="27">
        <v>0.47170000000000001</v>
      </c>
      <c r="AJ18" s="27">
        <v>0.47170000000000001</v>
      </c>
      <c r="AK18" s="27">
        <v>0.47170000000000001</v>
      </c>
      <c r="AL18" s="27">
        <v>0.47170000000000001</v>
      </c>
      <c r="AM18" s="27">
        <v>0.47170000000000001</v>
      </c>
      <c r="AN18" s="27">
        <v>0.47170000000000001</v>
      </c>
      <c r="AO18" s="27">
        <v>0.47170000000000001</v>
      </c>
      <c r="AP18" s="27">
        <v>0.47170000000000001</v>
      </c>
      <c r="AQ18" s="27">
        <v>0.47170000000000001</v>
      </c>
      <c r="AR18" s="27">
        <v>0.47170000000000001</v>
      </c>
      <c r="AS18" s="27">
        <v>0.47170000000000001</v>
      </c>
      <c r="AT18" s="27">
        <v>0.47170000000000001</v>
      </c>
      <c r="AU18" s="27">
        <v>0.47170000000000001</v>
      </c>
      <c r="AV18" s="27">
        <v>0.47170000000000001</v>
      </c>
      <c r="AW18" s="27">
        <v>0.47170000000000001</v>
      </c>
      <c r="AX18" s="27">
        <v>0.47170000000000001</v>
      </c>
      <c r="AY18" s="27">
        <v>0.47170000000000001</v>
      </c>
      <c r="AZ18" s="27">
        <v>0.47170000000000001</v>
      </c>
      <c r="BA18" s="27">
        <v>0.47170000000000001</v>
      </c>
      <c r="BB18" s="27">
        <v>0.47170000000000001</v>
      </c>
      <c r="BC18" s="27">
        <v>0.47170000000000001</v>
      </c>
      <c r="BD18" s="27">
        <v>0.47170000000000001</v>
      </c>
      <c r="BE18" s="27">
        <v>0.47170000000000001</v>
      </c>
      <c r="BF18" s="27">
        <v>0.47170000000000001</v>
      </c>
      <c r="BG18" s="27">
        <v>0.47170000000000001</v>
      </c>
      <c r="BH18" s="27">
        <v>0.47170000000000001</v>
      </c>
      <c r="BI18" s="27">
        <v>0.47170000000000001</v>
      </c>
      <c r="BJ18" s="27">
        <v>0.47170000000000001</v>
      </c>
      <c r="BK18" s="27">
        <v>0.47170000000000001</v>
      </c>
      <c r="BL18" s="27">
        <v>0.47170000000000001</v>
      </c>
      <c r="BM18" s="27">
        <v>0.47170000000000001</v>
      </c>
      <c r="BN18" s="27">
        <v>0.47170000000000001</v>
      </c>
      <c r="BO18" s="27">
        <v>0.47170000000000001</v>
      </c>
      <c r="BP18" s="27">
        <v>0.47170000000000001</v>
      </c>
      <c r="BQ18" s="27">
        <v>0.47170000000000001</v>
      </c>
      <c r="BR18" s="27">
        <v>0.47170000000000001</v>
      </c>
      <c r="BS18" s="27">
        <v>0.47170000000000001</v>
      </c>
      <c r="BT18" s="27">
        <v>0.47170000000000001</v>
      </c>
      <c r="BU18" s="27">
        <v>0.47170000000000001</v>
      </c>
      <c r="BV18" s="27">
        <v>0.47170000000000001</v>
      </c>
      <c r="BW18" s="27">
        <v>0.47170000000000001</v>
      </c>
      <c r="BX18" s="27">
        <v>0.47170000000000001</v>
      </c>
      <c r="BY18" s="27">
        <v>0.47170000000000001</v>
      </c>
      <c r="BZ18" s="27">
        <v>0.47170000000000001</v>
      </c>
      <c r="CA18" s="27">
        <v>0.47170000000000001</v>
      </c>
      <c r="CB18" s="27">
        <v>0.47170000000000001</v>
      </c>
      <c r="CC18" s="27">
        <v>0.47170000000000001</v>
      </c>
      <c r="CD18" s="27">
        <v>0.47170000000000001</v>
      </c>
      <c r="CE18" s="27">
        <v>0.47170000000000001</v>
      </c>
      <c r="CF18" s="27">
        <v>0.47170000000000001</v>
      </c>
      <c r="CG18" s="27">
        <v>0.47170000000000001</v>
      </c>
      <c r="CH18" s="27">
        <v>0.47170000000000001</v>
      </c>
      <c r="CI18" s="27">
        <v>0.47170000000000001</v>
      </c>
      <c r="CJ18" s="27">
        <v>0.47170000000000001</v>
      </c>
      <c r="CK18" s="27">
        <v>0.47170000000000001</v>
      </c>
      <c r="CL18" s="27">
        <v>0.47170000000000001</v>
      </c>
      <c r="CM18" s="27">
        <v>0.47170000000000001</v>
      </c>
      <c r="CN18" s="27">
        <v>0.47170000000000001</v>
      </c>
      <c r="CO18" s="27">
        <v>0.47170000000000001</v>
      </c>
      <c r="CP18" s="27">
        <v>0.47170000000000001</v>
      </c>
      <c r="CQ18" s="27">
        <v>0.47170000000000001</v>
      </c>
      <c r="CR18" s="27">
        <v>0.47170000000000001</v>
      </c>
      <c r="CS18" s="27">
        <v>0.47170000000000001</v>
      </c>
      <c r="CT18" s="27">
        <v>0.47170000000000001</v>
      </c>
      <c r="CU18" s="27">
        <v>0.47170000000000001</v>
      </c>
      <c r="CV18" s="27">
        <v>0.47170000000000001</v>
      </c>
      <c r="CW18" s="27">
        <v>0.47170000000000001</v>
      </c>
      <c r="CX18" s="27">
        <v>0.47170000000000001</v>
      </c>
      <c r="CY18" s="27">
        <v>0.47170000000000001</v>
      </c>
      <c r="CZ18" s="27">
        <v>0.47170000000000001</v>
      </c>
      <c r="DA18" s="27">
        <v>0.47170000000000001</v>
      </c>
      <c r="DB18" s="27">
        <v>0.47170000000000001</v>
      </c>
      <c r="DC18" s="27">
        <v>0.47170000000000001</v>
      </c>
      <c r="DD18" s="27">
        <v>0.47170000000000001</v>
      </c>
      <c r="DE18" s="27">
        <v>0.47170000000000001</v>
      </c>
      <c r="DF18" s="27">
        <v>0.47170000000000001</v>
      </c>
      <c r="DG18" s="27">
        <v>0.47170000000000001</v>
      </c>
      <c r="DH18" s="27">
        <v>0.47170000000000001</v>
      </c>
      <c r="DI18" s="27">
        <v>0.47170000000000001</v>
      </c>
      <c r="DJ18" s="27">
        <v>0.47170000000000001</v>
      </c>
      <c r="DK18" s="27">
        <v>0.47170000000000001</v>
      </c>
      <c r="DL18" s="27">
        <v>0.47170000000000001</v>
      </c>
      <c r="DM18" s="27">
        <v>0.47170000000000001</v>
      </c>
      <c r="DN18" s="27">
        <v>0.47170000000000001</v>
      </c>
      <c r="DO18" s="27">
        <v>0.47170000000000001</v>
      </c>
      <c r="DP18" s="27">
        <v>0.47170000000000001</v>
      </c>
      <c r="DQ18" s="27">
        <v>0.47170000000000001</v>
      </c>
      <c r="DR18" s="27">
        <v>0.47170000000000001</v>
      </c>
      <c r="DS18" s="27">
        <v>0.47170000000000001</v>
      </c>
      <c r="DT18" s="27">
        <v>0.47170000000000001</v>
      </c>
      <c r="DU18" s="27">
        <v>0.47170000000000001</v>
      </c>
      <c r="DV18" s="27">
        <v>0.47170000000000001</v>
      </c>
      <c r="DW18" s="27">
        <v>0.47170000000000001</v>
      </c>
      <c r="DX18" s="27">
        <v>0.47170000000000001</v>
      </c>
      <c r="DY18" s="27">
        <v>0.47170000000000001</v>
      </c>
      <c r="DZ18" s="27">
        <v>0.47170000000000001</v>
      </c>
      <c r="EA18" s="27">
        <v>0.47170000000000001</v>
      </c>
      <c r="EB18" s="27">
        <v>0.47170000000000001</v>
      </c>
      <c r="EC18" s="27">
        <v>0.47170000000000001</v>
      </c>
      <c r="ED18" s="27">
        <v>0.47170000000000001</v>
      </c>
      <c r="EE18" s="27">
        <v>0.47170000000000001</v>
      </c>
      <c r="EF18" s="27">
        <v>0.47170000000000001</v>
      </c>
      <c r="EG18" s="27">
        <v>0.47170000000000001</v>
      </c>
      <c r="EH18" s="27">
        <v>0.47170000000000001</v>
      </c>
      <c r="EI18" s="27">
        <v>0.47170000000000001</v>
      </c>
      <c r="EJ18" s="27">
        <v>0.47170000000000001</v>
      </c>
      <c r="EK18" s="27">
        <v>0.47170000000000001</v>
      </c>
      <c r="EL18" s="27">
        <v>0.47170000000000001</v>
      </c>
      <c r="EM18" s="27">
        <v>0.47170000000000001</v>
      </c>
      <c r="EN18" s="27">
        <v>0.47170000000000001</v>
      </c>
      <c r="EO18" s="27">
        <v>0.47170000000000001</v>
      </c>
      <c r="EP18" s="27">
        <v>0.47170000000000001</v>
      </c>
      <c r="EQ18" s="27">
        <v>0.47170000000000001</v>
      </c>
      <c r="ER18" s="27">
        <v>0.47170000000000001</v>
      </c>
      <c r="ES18" s="27">
        <v>0.47170000000000001</v>
      </c>
      <c r="ET18" s="27">
        <v>0.47170000000000001</v>
      </c>
      <c r="EU18" s="27">
        <v>0.47170000000000001</v>
      </c>
      <c r="EV18" s="27">
        <v>0.47170000000000001</v>
      </c>
      <c r="EW18" s="27">
        <v>0.47170000000000001</v>
      </c>
      <c r="EX18" s="27">
        <v>0.47170000000000001</v>
      </c>
      <c r="EY18" s="27">
        <v>0.47170000000000001</v>
      </c>
      <c r="EZ18" s="27">
        <v>0.47170000000000001</v>
      </c>
      <c r="FA18" s="27">
        <v>0.47170000000000001</v>
      </c>
      <c r="FB18" s="27">
        <v>0.47170000000000001</v>
      </c>
      <c r="FC18" s="27">
        <v>0.47170000000000001</v>
      </c>
      <c r="FD18" s="27">
        <v>0.47170000000000001</v>
      </c>
      <c r="FE18" s="27">
        <v>0.47170000000000001</v>
      </c>
      <c r="FF18" s="27">
        <v>0.47170000000000001</v>
      </c>
      <c r="FG18" s="27">
        <v>0.47170000000000001</v>
      </c>
      <c r="FH18" s="27">
        <v>0.47170000000000001</v>
      </c>
      <c r="FI18" s="27">
        <v>0.47170000000000001</v>
      </c>
      <c r="FJ18" s="27">
        <v>0.47170000000000001</v>
      </c>
      <c r="FK18" s="27">
        <v>0.47170000000000001</v>
      </c>
      <c r="FL18" s="27">
        <v>0.47170000000000001</v>
      </c>
      <c r="FM18" s="27">
        <v>0.47170000000000001</v>
      </c>
      <c r="FN18" s="27">
        <v>0.47170000000000001</v>
      </c>
      <c r="FO18" s="27">
        <v>0.47170000000000001</v>
      </c>
      <c r="FP18" s="27">
        <v>0.47170000000000001</v>
      </c>
      <c r="FQ18" s="27">
        <v>0.47170000000000001</v>
      </c>
      <c r="FR18" s="27">
        <v>0.47170000000000001</v>
      </c>
      <c r="FS18" s="27">
        <v>0.47170000000000001</v>
      </c>
      <c r="FT18" s="27">
        <v>0.47170000000000001</v>
      </c>
      <c r="FU18" s="27">
        <v>0.47170000000000001</v>
      </c>
      <c r="FV18" s="27">
        <v>0.47170000000000001</v>
      </c>
      <c r="FW18" s="27">
        <v>0.47170000000000001</v>
      </c>
      <c r="FX18" s="27">
        <v>0.47170000000000001</v>
      </c>
      <c r="FY18" s="27"/>
      <c r="FZ18" s="27">
        <f>FX18</f>
        <v>0.47170000000000001</v>
      </c>
      <c r="GA18" s="27"/>
      <c r="GB18" s="27"/>
      <c r="GC18" s="27"/>
      <c r="GD18" s="27"/>
      <c r="GE18" s="27"/>
      <c r="GF18" s="27"/>
      <c r="GH18" s="27"/>
      <c r="GI18" s="27"/>
      <c r="GJ18" s="27"/>
      <c r="GK18" s="27"/>
      <c r="GL18" s="27"/>
      <c r="GM18" s="27"/>
    </row>
    <row r="19" spans="1:256" x14ac:dyDescent="0.35">
      <c r="A19" s="3" t="s">
        <v>434</v>
      </c>
      <c r="B19" s="12" t="s">
        <v>661</v>
      </c>
      <c r="C19" s="22">
        <v>5936.4</v>
      </c>
      <c r="D19" s="22">
        <v>28893.599999999999</v>
      </c>
      <c r="E19" s="22">
        <v>4468.8</v>
      </c>
      <c r="F19" s="22">
        <v>15351.599999999999</v>
      </c>
      <c r="G19" s="22">
        <v>850.8</v>
      </c>
      <c r="H19" s="22">
        <v>794.4</v>
      </c>
      <c r="I19" s="22">
        <v>6464.4</v>
      </c>
      <c r="J19" s="22">
        <v>1663.2</v>
      </c>
      <c r="K19" s="22">
        <v>186</v>
      </c>
      <c r="L19" s="22">
        <v>1503.6</v>
      </c>
      <c r="M19" s="22">
        <v>685.19999999999993</v>
      </c>
      <c r="N19" s="22">
        <v>36894</v>
      </c>
      <c r="O19" s="22">
        <v>9018</v>
      </c>
      <c r="P19" s="22">
        <v>188.4</v>
      </c>
      <c r="Q19" s="22">
        <v>28060.799999999999</v>
      </c>
      <c r="R19" s="22">
        <v>3002.4</v>
      </c>
      <c r="S19" s="22">
        <v>1274.3999999999999</v>
      </c>
      <c r="T19" s="22">
        <v>124.8</v>
      </c>
      <c r="U19" s="22">
        <v>37.199999999999996</v>
      </c>
      <c r="V19" s="22">
        <v>208.79999999999998</v>
      </c>
      <c r="W19" s="22">
        <v>181.2</v>
      </c>
      <c r="X19" s="22">
        <v>36</v>
      </c>
      <c r="Y19" s="22">
        <v>460.79999999999995</v>
      </c>
      <c r="Z19" s="22">
        <v>170.4</v>
      </c>
      <c r="AA19" s="22">
        <v>22339.200000000001</v>
      </c>
      <c r="AB19" s="22">
        <v>19311.599999999999</v>
      </c>
      <c r="AC19" s="22">
        <v>718.8</v>
      </c>
      <c r="AD19" s="22">
        <v>1010.4</v>
      </c>
      <c r="AE19" s="22">
        <v>67.2</v>
      </c>
      <c r="AF19" s="22">
        <v>141.6</v>
      </c>
      <c r="AG19" s="22">
        <v>415.2</v>
      </c>
      <c r="AH19" s="22">
        <v>710.4</v>
      </c>
      <c r="AI19" s="22">
        <v>262.8</v>
      </c>
      <c r="AJ19" s="22">
        <v>108</v>
      </c>
      <c r="AK19" s="22">
        <v>139.19999999999999</v>
      </c>
      <c r="AL19" s="22">
        <v>169.2</v>
      </c>
      <c r="AM19" s="22">
        <v>295.2</v>
      </c>
      <c r="AN19" s="22">
        <v>248.39999999999998</v>
      </c>
      <c r="AO19" s="22">
        <v>3228</v>
      </c>
      <c r="AP19" s="22">
        <v>60844.799999999996</v>
      </c>
      <c r="AQ19" s="22">
        <v>171.6</v>
      </c>
      <c r="AR19" s="22">
        <v>45588</v>
      </c>
      <c r="AS19" s="22">
        <v>4693.2</v>
      </c>
      <c r="AT19" s="22">
        <v>1702.8</v>
      </c>
      <c r="AU19" s="22">
        <v>177.6</v>
      </c>
      <c r="AV19" s="22">
        <v>230.39999999999998</v>
      </c>
      <c r="AW19" s="22">
        <v>178.79999999999998</v>
      </c>
      <c r="AX19" s="22">
        <v>61.199999999999996</v>
      </c>
      <c r="AY19" s="22">
        <v>319.2</v>
      </c>
      <c r="AZ19" s="22">
        <v>10087.199999999999</v>
      </c>
      <c r="BA19" s="22">
        <v>6768</v>
      </c>
      <c r="BB19" s="22">
        <v>6028.8</v>
      </c>
      <c r="BC19" s="22">
        <v>19404</v>
      </c>
      <c r="BD19" s="22">
        <v>2425.1999999999998</v>
      </c>
      <c r="BE19" s="22">
        <v>919.19999999999993</v>
      </c>
      <c r="BF19" s="22">
        <v>18489.599999999999</v>
      </c>
      <c r="BG19" s="22">
        <v>656.4</v>
      </c>
      <c r="BH19" s="22">
        <v>358.8</v>
      </c>
      <c r="BI19" s="22">
        <v>177.6</v>
      </c>
      <c r="BJ19" s="22">
        <v>4314</v>
      </c>
      <c r="BK19" s="22">
        <v>14372.4</v>
      </c>
      <c r="BL19" s="22">
        <v>57.599999999999994</v>
      </c>
      <c r="BM19" s="22">
        <v>207.6</v>
      </c>
      <c r="BN19" s="22">
        <v>2450.4</v>
      </c>
      <c r="BO19" s="22">
        <v>1017.5999999999999</v>
      </c>
      <c r="BP19" s="22">
        <v>153.6</v>
      </c>
      <c r="BQ19" s="22">
        <v>4099.2</v>
      </c>
      <c r="BR19" s="22">
        <v>3291.6</v>
      </c>
      <c r="BS19" s="22">
        <v>853.19999999999993</v>
      </c>
      <c r="BT19" s="22">
        <v>291.59999999999997</v>
      </c>
      <c r="BU19" s="22">
        <v>290.39999999999998</v>
      </c>
      <c r="BV19" s="22">
        <v>890.4</v>
      </c>
      <c r="BW19" s="22">
        <v>1508.3999999999999</v>
      </c>
      <c r="BX19" s="22">
        <v>45.6</v>
      </c>
      <c r="BY19" s="22">
        <v>372</v>
      </c>
      <c r="BZ19" s="22">
        <v>128.4</v>
      </c>
      <c r="CA19" s="22">
        <v>106.8</v>
      </c>
      <c r="CB19" s="22">
        <v>54669.599999999999</v>
      </c>
      <c r="CC19" s="22">
        <v>139.19999999999999</v>
      </c>
      <c r="CD19" s="22">
        <v>122.39999999999999</v>
      </c>
      <c r="CE19" s="22">
        <v>96</v>
      </c>
      <c r="CF19" s="22">
        <v>99.6</v>
      </c>
      <c r="CG19" s="22">
        <v>148.79999999999998</v>
      </c>
      <c r="CH19" s="22">
        <v>66</v>
      </c>
      <c r="CI19" s="22">
        <v>511.2</v>
      </c>
      <c r="CJ19" s="22">
        <v>643.19999999999993</v>
      </c>
      <c r="CK19" s="22">
        <v>4425.5999999999995</v>
      </c>
      <c r="CL19" s="22">
        <v>985.19999999999993</v>
      </c>
      <c r="CM19" s="22">
        <v>456</v>
      </c>
      <c r="CN19" s="22">
        <v>23926.799999999999</v>
      </c>
      <c r="CO19" s="22">
        <v>10768.8</v>
      </c>
      <c r="CP19" s="22">
        <v>679.19999999999993</v>
      </c>
      <c r="CQ19" s="22">
        <v>577.19999999999993</v>
      </c>
      <c r="CR19" s="22">
        <v>177.6</v>
      </c>
      <c r="CS19" s="22">
        <v>240</v>
      </c>
      <c r="CT19" s="22">
        <v>80.399999999999991</v>
      </c>
      <c r="CU19" s="22">
        <v>340.8</v>
      </c>
      <c r="CV19" s="22">
        <v>14.399999999999999</v>
      </c>
      <c r="CW19" s="22">
        <v>150</v>
      </c>
      <c r="CX19" s="22">
        <v>315.59999999999997</v>
      </c>
      <c r="CY19" s="22">
        <v>26.4</v>
      </c>
      <c r="CZ19" s="22">
        <v>1434</v>
      </c>
      <c r="DA19" s="22">
        <v>154.79999999999998</v>
      </c>
      <c r="DB19" s="22">
        <v>228</v>
      </c>
      <c r="DC19" s="22">
        <v>115.19999999999999</v>
      </c>
      <c r="DD19" s="22">
        <v>126</v>
      </c>
      <c r="DE19" s="22">
        <v>177.6</v>
      </c>
      <c r="DF19" s="22">
        <v>15525.599999999999</v>
      </c>
      <c r="DG19" s="22">
        <v>56.4</v>
      </c>
      <c r="DH19" s="22">
        <v>1485.6</v>
      </c>
      <c r="DI19" s="22">
        <v>1899.6</v>
      </c>
      <c r="DJ19" s="22">
        <v>543.6</v>
      </c>
      <c r="DK19" s="22">
        <v>338.4</v>
      </c>
      <c r="DL19" s="22">
        <v>4126.8</v>
      </c>
      <c r="DM19" s="22">
        <v>174</v>
      </c>
      <c r="DN19" s="22">
        <v>985.19999999999993</v>
      </c>
      <c r="DO19" s="22">
        <v>2394</v>
      </c>
      <c r="DP19" s="22">
        <v>163.19999999999999</v>
      </c>
      <c r="DQ19" s="22">
        <v>570</v>
      </c>
      <c r="DR19" s="22">
        <v>1002</v>
      </c>
      <c r="DS19" s="22">
        <v>495.59999999999997</v>
      </c>
      <c r="DT19" s="22">
        <v>106.8</v>
      </c>
      <c r="DU19" s="22">
        <v>266.39999999999998</v>
      </c>
      <c r="DV19" s="22">
        <v>160.79999999999998</v>
      </c>
      <c r="DW19" s="22">
        <v>235.2</v>
      </c>
      <c r="DX19" s="22">
        <v>136.79999999999998</v>
      </c>
      <c r="DY19" s="22">
        <v>223.2</v>
      </c>
      <c r="DZ19" s="22">
        <v>536.4</v>
      </c>
      <c r="EA19" s="22">
        <v>430.8</v>
      </c>
      <c r="EB19" s="22">
        <v>394.8</v>
      </c>
      <c r="EC19" s="22">
        <v>222</v>
      </c>
      <c r="ED19" s="22">
        <v>1160.3999999999999</v>
      </c>
      <c r="EE19" s="22">
        <v>122.39999999999999</v>
      </c>
      <c r="EF19" s="22">
        <v>1033.2</v>
      </c>
      <c r="EG19" s="22">
        <v>186</v>
      </c>
      <c r="EH19" s="22">
        <v>198</v>
      </c>
      <c r="EI19" s="22">
        <v>10844.4</v>
      </c>
      <c r="EJ19" s="22">
        <v>7365.5999999999995</v>
      </c>
      <c r="EK19" s="22">
        <v>490.79999999999995</v>
      </c>
      <c r="EL19" s="22">
        <v>357.59999999999997</v>
      </c>
      <c r="EM19" s="22">
        <v>310.8</v>
      </c>
      <c r="EN19" s="22">
        <v>699.6</v>
      </c>
      <c r="EO19" s="22">
        <v>244.79999999999998</v>
      </c>
      <c r="EP19" s="22">
        <v>316.8</v>
      </c>
      <c r="EQ19" s="22">
        <v>1966.8</v>
      </c>
      <c r="ER19" s="22">
        <v>212.4</v>
      </c>
      <c r="ES19" s="22">
        <v>134.4</v>
      </c>
      <c r="ET19" s="22">
        <v>158.4</v>
      </c>
      <c r="EU19" s="22">
        <v>408</v>
      </c>
      <c r="EV19" s="22">
        <v>60</v>
      </c>
      <c r="EW19" s="22">
        <v>604.79999999999995</v>
      </c>
      <c r="EX19" s="22">
        <v>140.4</v>
      </c>
      <c r="EY19" s="22">
        <v>393.59999999999997</v>
      </c>
      <c r="EZ19" s="22">
        <v>99.6</v>
      </c>
      <c r="FA19" s="22">
        <v>2515.1999999999998</v>
      </c>
      <c r="FB19" s="22">
        <v>220.79999999999998</v>
      </c>
      <c r="FC19" s="22">
        <v>1204.8</v>
      </c>
      <c r="FD19" s="22">
        <v>306</v>
      </c>
      <c r="FE19" s="22">
        <v>56.4</v>
      </c>
      <c r="FF19" s="22">
        <v>146.4</v>
      </c>
      <c r="FG19" s="22">
        <v>92.399999999999991</v>
      </c>
      <c r="FH19" s="22">
        <v>57.599999999999994</v>
      </c>
      <c r="FI19" s="22">
        <v>1282.8</v>
      </c>
      <c r="FJ19" s="22">
        <v>1510.8</v>
      </c>
      <c r="FK19" s="22">
        <v>1927.1999999999998</v>
      </c>
      <c r="FL19" s="22">
        <v>5967.5999999999995</v>
      </c>
      <c r="FM19" s="22">
        <v>2769.6</v>
      </c>
      <c r="FN19" s="22">
        <v>15997.199999999999</v>
      </c>
      <c r="FO19" s="22">
        <v>782.4</v>
      </c>
      <c r="FP19" s="22">
        <v>1665.6</v>
      </c>
      <c r="FQ19" s="22">
        <v>739.19999999999993</v>
      </c>
      <c r="FR19" s="22">
        <v>116.39999999999999</v>
      </c>
      <c r="FS19" s="22">
        <v>141.6</v>
      </c>
      <c r="FT19" s="22">
        <v>48</v>
      </c>
      <c r="FU19" s="22">
        <v>598.79999999999995</v>
      </c>
      <c r="FV19" s="22">
        <v>510</v>
      </c>
      <c r="FW19" s="22">
        <v>120</v>
      </c>
      <c r="FX19" s="22">
        <v>50.4</v>
      </c>
      <c r="FY19" s="22"/>
      <c r="FZ19" s="12">
        <f>SUM(C19:FX19)</f>
        <v>610058.40000000037</v>
      </c>
      <c r="GA19" s="12"/>
      <c r="GB19" s="12"/>
      <c r="GC19" s="12"/>
      <c r="GD19" s="12"/>
      <c r="GE19" s="12"/>
      <c r="GF19" s="12"/>
      <c r="GH19" s="12"/>
      <c r="GI19" s="12"/>
      <c r="GJ19" s="12"/>
      <c r="GK19" s="12"/>
      <c r="GL19" s="12"/>
      <c r="GM19" s="12"/>
    </row>
    <row r="20" spans="1:256" x14ac:dyDescent="0.35">
      <c r="A20" s="3" t="s">
        <v>435</v>
      </c>
      <c r="B20" s="12" t="s">
        <v>662</v>
      </c>
      <c r="C20" s="28">
        <v>6610.5</v>
      </c>
      <c r="D20" s="24">
        <v>36739.800000000003</v>
      </c>
      <c r="E20" s="24">
        <v>5281.6</v>
      </c>
      <c r="F20" s="24">
        <v>23930.3</v>
      </c>
      <c r="G20" s="24">
        <v>1530.6</v>
      </c>
      <c r="H20" s="24">
        <v>1126</v>
      </c>
      <c r="I20" s="24">
        <v>7241.7</v>
      </c>
      <c r="J20" s="24">
        <v>1991.8</v>
      </c>
      <c r="K20" s="24">
        <v>273.5</v>
      </c>
      <c r="L20" s="24">
        <v>2085</v>
      </c>
      <c r="M20" s="24">
        <v>884.2</v>
      </c>
      <c r="N20" s="24">
        <v>49035.9</v>
      </c>
      <c r="O20" s="24">
        <v>12728</v>
      </c>
      <c r="P20" s="24">
        <v>356.9</v>
      </c>
      <c r="Q20" s="24">
        <v>38579.9</v>
      </c>
      <c r="R20" s="24">
        <v>6374.6</v>
      </c>
      <c r="S20" s="24">
        <v>1507.8</v>
      </c>
      <c r="T20" s="24">
        <v>164</v>
      </c>
      <c r="U20" s="24">
        <v>49</v>
      </c>
      <c r="V20" s="24">
        <v>249.5</v>
      </c>
      <c r="W20" s="24">
        <v>361</v>
      </c>
      <c r="X20" s="24">
        <v>30</v>
      </c>
      <c r="Y20" s="24">
        <v>929.6</v>
      </c>
      <c r="Z20" s="24">
        <v>220</v>
      </c>
      <c r="AA20" s="24">
        <v>30975.8</v>
      </c>
      <c r="AB20" s="24">
        <v>26936.400000000001</v>
      </c>
      <c r="AC20" s="24">
        <v>910</v>
      </c>
      <c r="AD20" s="24">
        <v>1416.6</v>
      </c>
      <c r="AE20" s="24">
        <v>92</v>
      </c>
      <c r="AF20" s="24">
        <v>179.5</v>
      </c>
      <c r="AG20" s="24">
        <v>575</v>
      </c>
      <c r="AH20" s="24">
        <v>925</v>
      </c>
      <c r="AI20" s="24">
        <v>411.3</v>
      </c>
      <c r="AJ20" s="24">
        <v>170</v>
      </c>
      <c r="AK20" s="24">
        <v>155</v>
      </c>
      <c r="AL20" s="24">
        <v>280.89999999999998</v>
      </c>
      <c r="AM20" s="24">
        <v>338</v>
      </c>
      <c r="AN20" s="24">
        <v>288.8</v>
      </c>
      <c r="AO20" s="24">
        <v>4147.3999999999996</v>
      </c>
      <c r="AP20" s="24">
        <v>81382.5</v>
      </c>
      <c r="AQ20" s="24">
        <v>230</v>
      </c>
      <c r="AR20" s="24">
        <v>61674.1</v>
      </c>
      <c r="AS20" s="24">
        <v>6382.4</v>
      </c>
      <c r="AT20" s="24">
        <v>3629</v>
      </c>
      <c r="AU20" s="24">
        <v>312.3</v>
      </c>
      <c r="AV20" s="24">
        <v>299</v>
      </c>
      <c r="AW20" s="24">
        <v>256.5</v>
      </c>
      <c r="AX20" s="24">
        <v>60</v>
      </c>
      <c r="AY20" s="24">
        <v>431</v>
      </c>
      <c r="AZ20" s="24">
        <v>12043.5</v>
      </c>
      <c r="BA20" s="24">
        <v>9001.7999999999993</v>
      </c>
      <c r="BB20" s="24">
        <v>7079.8</v>
      </c>
      <c r="BC20" s="24">
        <v>25769.7</v>
      </c>
      <c r="BD20" s="24">
        <v>3653.5</v>
      </c>
      <c r="BE20" s="24">
        <v>1180.5</v>
      </c>
      <c r="BF20" s="24">
        <v>26380.799999999999</v>
      </c>
      <c r="BG20" s="24">
        <v>884.5</v>
      </c>
      <c r="BH20" s="24">
        <v>587.29999999999995</v>
      </c>
      <c r="BI20" s="24">
        <v>247</v>
      </c>
      <c r="BJ20" s="24">
        <v>6380.8</v>
      </c>
      <c r="BK20" s="24">
        <v>25977.1</v>
      </c>
      <c r="BL20" s="24">
        <v>80.2</v>
      </c>
      <c r="BM20" s="24">
        <v>433.9</v>
      </c>
      <c r="BN20" s="24">
        <v>3041</v>
      </c>
      <c r="BO20" s="24">
        <v>1230</v>
      </c>
      <c r="BP20" s="24">
        <v>149</v>
      </c>
      <c r="BQ20" s="24">
        <v>5892.9</v>
      </c>
      <c r="BR20" s="24">
        <v>4496.5</v>
      </c>
      <c r="BS20" s="24">
        <v>1088.5999999999999</v>
      </c>
      <c r="BT20" s="24">
        <v>368</v>
      </c>
      <c r="BU20" s="24">
        <v>425.5</v>
      </c>
      <c r="BV20" s="24">
        <v>1228</v>
      </c>
      <c r="BW20" s="24">
        <v>1988.5</v>
      </c>
      <c r="BX20" s="24">
        <v>69</v>
      </c>
      <c r="BY20" s="24">
        <v>437.5</v>
      </c>
      <c r="BZ20" s="24">
        <v>198</v>
      </c>
      <c r="CA20" s="24">
        <v>139.5</v>
      </c>
      <c r="CB20" s="24">
        <v>72048.3</v>
      </c>
      <c r="CC20" s="24">
        <v>190</v>
      </c>
      <c r="CD20" s="24">
        <v>378.4</v>
      </c>
      <c r="CE20" s="24">
        <v>150</v>
      </c>
      <c r="CF20" s="24">
        <v>108</v>
      </c>
      <c r="CG20" s="24">
        <v>193.5</v>
      </c>
      <c r="CH20" s="24">
        <v>96.5</v>
      </c>
      <c r="CI20" s="24">
        <v>697</v>
      </c>
      <c r="CJ20" s="24">
        <v>821</v>
      </c>
      <c r="CK20" s="24">
        <v>5674.4</v>
      </c>
      <c r="CL20" s="24">
        <v>1209.9000000000001</v>
      </c>
      <c r="CM20" s="24">
        <v>658.4</v>
      </c>
      <c r="CN20" s="24">
        <v>33753</v>
      </c>
      <c r="CO20" s="24">
        <v>14231.8</v>
      </c>
      <c r="CP20" s="24">
        <v>939.6</v>
      </c>
      <c r="CQ20" s="24">
        <v>731</v>
      </c>
      <c r="CR20" s="24">
        <v>231.5</v>
      </c>
      <c r="CS20" s="24">
        <v>266</v>
      </c>
      <c r="CT20" s="24">
        <v>106</v>
      </c>
      <c r="CU20" s="24">
        <v>405.1</v>
      </c>
      <c r="CV20" s="24">
        <v>25.5</v>
      </c>
      <c r="CW20" s="24">
        <v>208</v>
      </c>
      <c r="CX20" s="24">
        <v>457.1</v>
      </c>
      <c r="CY20" s="24">
        <v>35.1</v>
      </c>
      <c r="CZ20" s="24">
        <v>1721</v>
      </c>
      <c r="DA20" s="24">
        <v>192</v>
      </c>
      <c r="DB20" s="24">
        <v>316.5</v>
      </c>
      <c r="DC20" s="24">
        <v>188</v>
      </c>
      <c r="DD20" s="24">
        <v>159.5</v>
      </c>
      <c r="DE20" s="24">
        <v>311</v>
      </c>
      <c r="DF20" s="24">
        <v>19511.7</v>
      </c>
      <c r="DG20" s="24">
        <v>114</v>
      </c>
      <c r="DH20" s="24">
        <v>1762</v>
      </c>
      <c r="DI20" s="24">
        <v>2405.1999999999998</v>
      </c>
      <c r="DJ20" s="24">
        <v>646.79999999999995</v>
      </c>
      <c r="DK20" s="24">
        <v>515.5</v>
      </c>
      <c r="DL20" s="24">
        <v>5728</v>
      </c>
      <c r="DM20" s="24">
        <v>225</v>
      </c>
      <c r="DN20" s="24">
        <v>1347.6</v>
      </c>
      <c r="DO20" s="24">
        <v>3257</v>
      </c>
      <c r="DP20" s="24">
        <v>191</v>
      </c>
      <c r="DQ20" s="24">
        <v>842.6</v>
      </c>
      <c r="DR20" s="24">
        <v>1293.5</v>
      </c>
      <c r="DS20" s="24">
        <v>574</v>
      </c>
      <c r="DT20" s="24">
        <v>171.5</v>
      </c>
      <c r="DU20" s="24">
        <v>360</v>
      </c>
      <c r="DV20" s="24">
        <v>216.5</v>
      </c>
      <c r="DW20" s="24">
        <v>297</v>
      </c>
      <c r="DX20" s="24">
        <v>147</v>
      </c>
      <c r="DY20" s="24">
        <v>289.5</v>
      </c>
      <c r="DZ20" s="24">
        <v>694</v>
      </c>
      <c r="EA20" s="24">
        <v>521.5</v>
      </c>
      <c r="EB20" s="24">
        <v>529</v>
      </c>
      <c r="EC20" s="24">
        <v>275</v>
      </c>
      <c r="ED20" s="24">
        <v>1516</v>
      </c>
      <c r="EE20" s="24">
        <v>184</v>
      </c>
      <c r="EF20" s="24">
        <v>1336</v>
      </c>
      <c r="EG20" s="24">
        <v>238</v>
      </c>
      <c r="EH20" s="24">
        <v>237.5</v>
      </c>
      <c r="EI20" s="24">
        <v>13416.8</v>
      </c>
      <c r="EJ20" s="24">
        <v>10220.700000000001</v>
      </c>
      <c r="EK20" s="24">
        <v>676</v>
      </c>
      <c r="EL20" s="24">
        <v>485</v>
      </c>
      <c r="EM20" s="24">
        <v>355.2</v>
      </c>
      <c r="EN20" s="24">
        <v>935.1</v>
      </c>
      <c r="EO20" s="24">
        <v>283</v>
      </c>
      <c r="EP20" s="24">
        <v>420.5</v>
      </c>
      <c r="EQ20" s="24">
        <v>2559.1999999999998</v>
      </c>
      <c r="ER20" s="24">
        <v>322.5</v>
      </c>
      <c r="ES20" s="24">
        <v>225.9</v>
      </c>
      <c r="ET20" s="24">
        <v>184</v>
      </c>
      <c r="EU20" s="24">
        <v>558</v>
      </c>
      <c r="EV20" s="24">
        <v>78.5</v>
      </c>
      <c r="EW20" s="24">
        <v>716.5</v>
      </c>
      <c r="EX20" s="24">
        <v>168</v>
      </c>
      <c r="EY20" s="24">
        <v>774.6</v>
      </c>
      <c r="EZ20" s="24">
        <v>119</v>
      </c>
      <c r="FA20" s="24">
        <v>3395</v>
      </c>
      <c r="FB20" s="24">
        <v>282</v>
      </c>
      <c r="FC20" s="24">
        <v>1719.9</v>
      </c>
      <c r="FD20" s="24">
        <v>409</v>
      </c>
      <c r="FE20" s="24">
        <v>78</v>
      </c>
      <c r="FF20" s="24">
        <v>201</v>
      </c>
      <c r="FG20" s="24">
        <v>123</v>
      </c>
      <c r="FH20" s="24">
        <v>72</v>
      </c>
      <c r="FI20" s="24">
        <v>1638.4</v>
      </c>
      <c r="FJ20" s="24">
        <v>2038.8</v>
      </c>
      <c r="FK20" s="24">
        <v>2586.9</v>
      </c>
      <c r="FL20" s="24">
        <v>8410.5</v>
      </c>
      <c r="FM20" s="24">
        <v>3922.9</v>
      </c>
      <c r="FN20" s="24">
        <v>22395.7</v>
      </c>
      <c r="FO20" s="24">
        <v>1068</v>
      </c>
      <c r="FP20" s="24">
        <v>2284.9</v>
      </c>
      <c r="FQ20" s="24">
        <v>999.6</v>
      </c>
      <c r="FR20" s="24">
        <v>160.9</v>
      </c>
      <c r="FS20" s="24">
        <v>157</v>
      </c>
      <c r="FT20" s="24">
        <v>60</v>
      </c>
      <c r="FU20" s="24">
        <v>782.5</v>
      </c>
      <c r="FV20" s="24">
        <v>807.2</v>
      </c>
      <c r="FW20" s="24">
        <v>138</v>
      </c>
      <c r="FX20" s="24">
        <v>55.5</v>
      </c>
      <c r="FY20" s="12"/>
      <c r="FZ20" s="12">
        <f>SUM(C20:FX20)</f>
        <v>829406.79999999981</v>
      </c>
      <c r="GA20" s="12"/>
      <c r="GB20" s="12"/>
      <c r="GC20" s="12"/>
      <c r="GD20" s="12"/>
      <c r="GE20" s="29"/>
      <c r="GF20" s="29"/>
      <c r="GH20" s="29"/>
      <c r="GI20" s="29"/>
      <c r="GJ20" s="29"/>
      <c r="GK20" s="29"/>
      <c r="GL20" s="29"/>
      <c r="GM20" s="29"/>
    </row>
    <row r="21" spans="1:256" x14ac:dyDescent="0.35">
      <c r="A21" s="23" t="s">
        <v>436</v>
      </c>
      <c r="B21" s="2" t="s">
        <v>663</v>
      </c>
      <c r="C21" s="12">
        <v>0</v>
      </c>
      <c r="D21" s="12">
        <v>3803</v>
      </c>
      <c r="E21" s="12">
        <v>0</v>
      </c>
      <c r="F21" s="12">
        <v>4274</v>
      </c>
      <c r="G21" s="12">
        <v>365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1192</v>
      </c>
      <c r="O21" s="12">
        <v>942</v>
      </c>
      <c r="P21" s="12">
        <v>0</v>
      </c>
      <c r="Q21" s="12">
        <v>6439</v>
      </c>
      <c r="R21" s="12">
        <v>0</v>
      </c>
      <c r="S21" s="12">
        <v>106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3221.5</v>
      </c>
      <c r="AB21" s="12">
        <v>2373</v>
      </c>
      <c r="AC21" s="12">
        <v>0</v>
      </c>
      <c r="AD21" s="12">
        <v>0</v>
      </c>
      <c r="AE21" s="12">
        <v>0</v>
      </c>
      <c r="AF21" s="12">
        <v>0</v>
      </c>
      <c r="AG21" s="12">
        <v>75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352</v>
      </c>
      <c r="AP21" s="12">
        <v>19675</v>
      </c>
      <c r="AQ21" s="12">
        <v>0</v>
      </c>
      <c r="AR21" s="12">
        <v>15311.5</v>
      </c>
      <c r="AS21" s="12">
        <v>360</v>
      </c>
      <c r="AT21" s="12">
        <v>463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4132.5</v>
      </c>
      <c r="BA21" s="12">
        <v>104</v>
      </c>
      <c r="BB21" s="12">
        <v>0</v>
      </c>
      <c r="BC21" s="12">
        <v>1547.5</v>
      </c>
      <c r="BD21" s="12">
        <v>0</v>
      </c>
      <c r="BE21" s="12">
        <v>0</v>
      </c>
      <c r="BF21" s="12">
        <v>4018</v>
      </c>
      <c r="BG21" s="12">
        <v>0</v>
      </c>
      <c r="BH21" s="12">
        <v>0</v>
      </c>
      <c r="BI21" s="12">
        <v>0</v>
      </c>
      <c r="BJ21" s="12">
        <v>1101</v>
      </c>
      <c r="BK21" s="12">
        <v>11716.5</v>
      </c>
      <c r="BL21" s="12">
        <v>0</v>
      </c>
      <c r="BM21" s="12">
        <v>0</v>
      </c>
      <c r="BN21" s="12">
        <v>245</v>
      </c>
      <c r="BO21" s="12">
        <v>0</v>
      </c>
      <c r="BP21" s="12">
        <v>0</v>
      </c>
      <c r="BQ21" s="12">
        <v>524.5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44</v>
      </c>
      <c r="BX21" s="12">
        <v>0</v>
      </c>
      <c r="BY21" s="12">
        <v>77</v>
      </c>
      <c r="BZ21" s="12">
        <v>0</v>
      </c>
      <c r="CA21" s="12">
        <v>0</v>
      </c>
      <c r="CB21" s="12">
        <v>7808.5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169</v>
      </c>
      <c r="CL21" s="12">
        <v>0</v>
      </c>
      <c r="CM21" s="12">
        <v>0</v>
      </c>
      <c r="CN21" s="12">
        <v>2795.5</v>
      </c>
      <c r="CO21" s="12">
        <v>1989.5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1075.5</v>
      </c>
      <c r="DG21" s="12">
        <v>0</v>
      </c>
      <c r="DH21" s="12">
        <v>0</v>
      </c>
      <c r="DI21" s="12">
        <v>403</v>
      </c>
      <c r="DJ21" s="12">
        <v>0</v>
      </c>
      <c r="DK21" s="12">
        <v>0</v>
      </c>
      <c r="DL21" s="12">
        <v>173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v>0</v>
      </c>
      <c r="DT21" s="12">
        <v>0</v>
      </c>
      <c r="DU21" s="12">
        <v>0</v>
      </c>
      <c r="DV21" s="12">
        <v>0</v>
      </c>
      <c r="DW21" s="12">
        <v>0</v>
      </c>
      <c r="DX21" s="12">
        <v>0</v>
      </c>
      <c r="DY21" s="12">
        <v>0</v>
      </c>
      <c r="DZ21" s="12">
        <v>0</v>
      </c>
      <c r="EA21" s="12">
        <v>145</v>
      </c>
      <c r="EB21" s="12">
        <v>0</v>
      </c>
      <c r="EC21" s="12">
        <v>0</v>
      </c>
      <c r="ED21" s="12">
        <v>137</v>
      </c>
      <c r="EE21" s="12">
        <v>0</v>
      </c>
      <c r="EF21" s="12">
        <v>135</v>
      </c>
      <c r="EG21" s="12">
        <v>0</v>
      </c>
      <c r="EH21" s="12">
        <v>0</v>
      </c>
      <c r="EI21" s="12">
        <v>1635</v>
      </c>
      <c r="EJ21" s="12">
        <v>1670</v>
      </c>
      <c r="EK21" s="12">
        <v>0</v>
      </c>
      <c r="EL21" s="12">
        <v>0</v>
      </c>
      <c r="EM21" s="12">
        <v>0</v>
      </c>
      <c r="EN21" s="12">
        <v>0</v>
      </c>
      <c r="EO21" s="12">
        <v>0</v>
      </c>
      <c r="EP21" s="12">
        <v>0</v>
      </c>
      <c r="EQ21" s="12">
        <v>83</v>
      </c>
      <c r="ER21" s="12">
        <v>0</v>
      </c>
      <c r="ES21" s="12">
        <v>0</v>
      </c>
      <c r="ET21" s="12">
        <v>87</v>
      </c>
      <c r="EU21" s="12">
        <v>0</v>
      </c>
      <c r="EV21" s="12">
        <v>0</v>
      </c>
      <c r="EW21" s="12">
        <v>0</v>
      </c>
      <c r="EX21" s="12">
        <v>0</v>
      </c>
      <c r="EY21" s="12">
        <v>0</v>
      </c>
      <c r="EZ21" s="12">
        <v>0</v>
      </c>
      <c r="FA21" s="12">
        <v>0</v>
      </c>
      <c r="FB21" s="12">
        <v>0</v>
      </c>
      <c r="FC21" s="12">
        <v>398.5</v>
      </c>
      <c r="FD21" s="12">
        <v>0</v>
      </c>
      <c r="FE21" s="12">
        <v>0</v>
      </c>
      <c r="FF21" s="12">
        <v>0</v>
      </c>
      <c r="FG21" s="12">
        <v>0</v>
      </c>
      <c r="FH21" s="12">
        <v>0</v>
      </c>
      <c r="FI21" s="12">
        <v>0</v>
      </c>
      <c r="FJ21" s="12">
        <v>0</v>
      </c>
      <c r="FK21" s="12">
        <v>180</v>
      </c>
      <c r="FL21" s="12">
        <v>1941</v>
      </c>
      <c r="FM21" s="12">
        <v>561</v>
      </c>
      <c r="FN21" s="12">
        <v>4904</v>
      </c>
      <c r="FO21" s="12">
        <v>0</v>
      </c>
      <c r="FP21" s="12">
        <v>0</v>
      </c>
      <c r="FQ21" s="12">
        <v>0</v>
      </c>
      <c r="FR21" s="12">
        <v>0</v>
      </c>
      <c r="FS21" s="12">
        <v>0</v>
      </c>
      <c r="FT21" s="12">
        <v>0</v>
      </c>
      <c r="FU21" s="12">
        <v>0</v>
      </c>
      <c r="FV21" s="12">
        <v>0</v>
      </c>
      <c r="FW21" s="12">
        <v>0</v>
      </c>
      <c r="FX21" s="12">
        <v>0</v>
      </c>
      <c r="FY21" s="12"/>
      <c r="FZ21" s="12">
        <f>SUM(C21:FY21)</f>
        <v>108752.5</v>
      </c>
      <c r="GA21" s="12"/>
      <c r="GB21" s="12"/>
      <c r="GC21" s="12"/>
      <c r="GD21" s="12"/>
      <c r="GE21" s="12"/>
      <c r="GF21" s="12"/>
    </row>
    <row r="22" spans="1:256" x14ac:dyDescent="0.35">
      <c r="A22" s="23" t="s">
        <v>437</v>
      </c>
      <c r="B22" s="121" t="s">
        <v>679</v>
      </c>
      <c r="C22" s="24">
        <v>6556</v>
      </c>
      <c r="D22" s="24">
        <v>39211.699999999997</v>
      </c>
      <c r="E22" s="24">
        <v>6031.7</v>
      </c>
      <c r="F22" s="24">
        <v>23565.3</v>
      </c>
      <c r="G22" s="24">
        <v>1550.5</v>
      </c>
      <c r="H22" s="24">
        <v>1112</v>
      </c>
      <c r="I22" s="24">
        <v>8326</v>
      </c>
      <c r="J22" s="24">
        <v>2101.4</v>
      </c>
      <c r="K22" s="24">
        <v>270</v>
      </c>
      <c r="L22" s="24">
        <v>2192.6</v>
      </c>
      <c r="M22" s="24">
        <v>1008.8</v>
      </c>
      <c r="N22" s="24">
        <v>50909.1</v>
      </c>
      <c r="O22" s="24">
        <v>13189.5</v>
      </c>
      <c r="P22" s="24">
        <v>347</v>
      </c>
      <c r="Q22" s="24">
        <v>37905.300000000003</v>
      </c>
      <c r="R22" s="24">
        <v>6074.5</v>
      </c>
      <c r="S22" s="24">
        <v>1606.3</v>
      </c>
      <c r="T22" s="24">
        <v>162.80000000000001</v>
      </c>
      <c r="U22" s="24">
        <v>51.7</v>
      </c>
      <c r="V22" s="24">
        <v>260.60000000000002</v>
      </c>
      <c r="W22" s="24">
        <v>208.9</v>
      </c>
      <c r="X22" s="24">
        <v>50</v>
      </c>
      <c r="Y22" s="24">
        <v>948.7</v>
      </c>
      <c r="Z22" s="24">
        <v>230.5</v>
      </c>
      <c r="AA22" s="24">
        <v>31024.400000000001</v>
      </c>
      <c r="AB22" s="24">
        <v>27406</v>
      </c>
      <c r="AC22" s="24">
        <v>932.5</v>
      </c>
      <c r="AD22" s="24">
        <v>1411.6</v>
      </c>
      <c r="AE22" s="24">
        <v>94</v>
      </c>
      <c r="AF22" s="24">
        <v>172</v>
      </c>
      <c r="AG22" s="24">
        <v>612.29999999999995</v>
      </c>
      <c r="AH22" s="24">
        <v>977.5</v>
      </c>
      <c r="AI22" s="24">
        <v>400</v>
      </c>
      <c r="AJ22" s="24">
        <v>166</v>
      </c>
      <c r="AK22" s="24">
        <v>170.4</v>
      </c>
      <c r="AL22" s="24">
        <v>282</v>
      </c>
      <c r="AM22" s="24">
        <v>371.8</v>
      </c>
      <c r="AN22" s="24">
        <v>314.3</v>
      </c>
      <c r="AO22" s="24">
        <v>4353.3999999999996</v>
      </c>
      <c r="AP22" s="24">
        <v>83844</v>
      </c>
      <c r="AQ22" s="24">
        <v>237.8</v>
      </c>
      <c r="AR22" s="24">
        <v>62998.26</v>
      </c>
      <c r="AS22" s="24">
        <v>6617.4</v>
      </c>
      <c r="AT22" s="24">
        <v>2651.4</v>
      </c>
      <c r="AU22" s="24">
        <v>305.5</v>
      </c>
      <c r="AV22" s="24">
        <v>307.5</v>
      </c>
      <c r="AW22" s="24">
        <v>255.8</v>
      </c>
      <c r="AX22" s="24">
        <v>66.3</v>
      </c>
      <c r="AY22" s="24">
        <v>424.3</v>
      </c>
      <c r="AZ22" s="24">
        <v>12382</v>
      </c>
      <c r="BA22" s="24">
        <v>9172.2999999999993</v>
      </c>
      <c r="BB22" s="24">
        <v>7569.5</v>
      </c>
      <c r="BC22" s="24">
        <v>25829.3</v>
      </c>
      <c r="BD22" s="24">
        <v>3635</v>
      </c>
      <c r="BE22" s="24">
        <v>1259.2</v>
      </c>
      <c r="BF22" s="24">
        <v>25664.7</v>
      </c>
      <c r="BG22" s="24">
        <v>899.7</v>
      </c>
      <c r="BH22" s="24">
        <v>590.29999999999995</v>
      </c>
      <c r="BI22" s="24">
        <v>257.10000000000002</v>
      </c>
      <c r="BJ22" s="24">
        <v>6303.3</v>
      </c>
      <c r="BK22" s="24">
        <v>30973.9</v>
      </c>
      <c r="BL22" s="24">
        <v>96.7</v>
      </c>
      <c r="BM22" s="24">
        <v>420</v>
      </c>
      <c r="BN22" s="24">
        <v>3202.6</v>
      </c>
      <c r="BO22" s="24">
        <v>1287.2</v>
      </c>
      <c r="BP22" s="24">
        <v>169.6</v>
      </c>
      <c r="BQ22" s="24">
        <v>5970.6</v>
      </c>
      <c r="BR22" s="24">
        <v>4499.6000000000004</v>
      </c>
      <c r="BS22" s="24">
        <v>1116.0999999999999</v>
      </c>
      <c r="BT22" s="24">
        <v>386.6</v>
      </c>
      <c r="BU22" s="24">
        <v>417</v>
      </c>
      <c r="BV22" s="24">
        <v>1232.5999999999999</v>
      </c>
      <c r="BW22" s="24">
        <v>1992.9</v>
      </c>
      <c r="BX22" s="24">
        <v>69.2</v>
      </c>
      <c r="BY22" s="24">
        <v>459.3</v>
      </c>
      <c r="BZ22" s="24">
        <v>203.7</v>
      </c>
      <c r="CA22" s="24">
        <v>150.6</v>
      </c>
      <c r="CB22" s="24">
        <v>74887.399999999994</v>
      </c>
      <c r="CC22" s="24">
        <v>188</v>
      </c>
      <c r="CD22" s="24">
        <v>211.3</v>
      </c>
      <c r="CE22" s="24">
        <v>151.80000000000001</v>
      </c>
      <c r="CF22" s="24">
        <v>114.9</v>
      </c>
      <c r="CG22" s="24">
        <v>201.5</v>
      </c>
      <c r="CH22" s="24">
        <v>100.2</v>
      </c>
      <c r="CI22" s="24">
        <v>697.5</v>
      </c>
      <c r="CJ22" s="24">
        <v>896.7</v>
      </c>
      <c r="CK22" s="24">
        <v>5676.9</v>
      </c>
      <c r="CL22" s="24">
        <v>1281.3</v>
      </c>
      <c r="CM22" s="24">
        <v>732.7</v>
      </c>
      <c r="CN22" s="24">
        <v>32581.3</v>
      </c>
      <c r="CO22" s="24">
        <v>14539.6</v>
      </c>
      <c r="CP22" s="24">
        <v>971.7</v>
      </c>
      <c r="CQ22" s="24">
        <v>773</v>
      </c>
      <c r="CR22" s="24">
        <v>233.2</v>
      </c>
      <c r="CS22" s="24">
        <v>301.60000000000002</v>
      </c>
      <c r="CT22" s="24">
        <v>103.8</v>
      </c>
      <c r="CU22" s="24">
        <v>406.4</v>
      </c>
      <c r="CV22" s="24">
        <v>50</v>
      </c>
      <c r="CW22" s="24">
        <v>206</v>
      </c>
      <c r="CX22" s="24">
        <v>462.5</v>
      </c>
      <c r="CY22" s="24">
        <v>50</v>
      </c>
      <c r="CZ22" s="24">
        <v>1843.3</v>
      </c>
      <c r="DA22" s="24">
        <v>199.5</v>
      </c>
      <c r="DB22" s="24">
        <v>320.5</v>
      </c>
      <c r="DC22" s="24">
        <v>183</v>
      </c>
      <c r="DD22" s="24">
        <v>156</v>
      </c>
      <c r="DE22" s="24">
        <v>297.89999999999998</v>
      </c>
      <c r="DF22" s="24">
        <v>21065.599999999999</v>
      </c>
      <c r="DG22" s="24">
        <v>104</v>
      </c>
      <c r="DH22" s="24">
        <v>1860.6</v>
      </c>
      <c r="DI22" s="24">
        <v>2486.8000000000002</v>
      </c>
      <c r="DJ22" s="24">
        <v>639.5</v>
      </c>
      <c r="DK22" s="24">
        <v>500</v>
      </c>
      <c r="DL22" s="24">
        <v>5726.4</v>
      </c>
      <c r="DM22" s="24">
        <v>232.8</v>
      </c>
      <c r="DN22" s="24">
        <v>1320</v>
      </c>
      <c r="DO22" s="24">
        <v>3248</v>
      </c>
      <c r="DP22" s="24">
        <v>198.3</v>
      </c>
      <c r="DQ22" s="24">
        <v>834</v>
      </c>
      <c r="DR22" s="24">
        <v>1343.6</v>
      </c>
      <c r="DS22" s="24">
        <v>639</v>
      </c>
      <c r="DT22" s="24">
        <v>175</v>
      </c>
      <c r="DU22" s="24">
        <v>361</v>
      </c>
      <c r="DV22" s="24">
        <v>214</v>
      </c>
      <c r="DW22" s="24">
        <v>307.7</v>
      </c>
      <c r="DX22" s="24">
        <v>164.2</v>
      </c>
      <c r="DY22" s="24">
        <v>305.3</v>
      </c>
      <c r="DZ22" s="24">
        <v>716.4</v>
      </c>
      <c r="EA22" s="24">
        <v>531.29999999999995</v>
      </c>
      <c r="EB22" s="24">
        <v>569.1</v>
      </c>
      <c r="EC22" s="24">
        <v>297.10000000000002</v>
      </c>
      <c r="ED22" s="24">
        <v>1562.4</v>
      </c>
      <c r="EE22" s="24">
        <v>190.2</v>
      </c>
      <c r="EF22" s="24">
        <v>1404.7</v>
      </c>
      <c r="EG22" s="24">
        <v>249.9</v>
      </c>
      <c r="EH22" s="24">
        <v>248</v>
      </c>
      <c r="EI22" s="24">
        <v>14178.9</v>
      </c>
      <c r="EJ22" s="24">
        <v>10282</v>
      </c>
      <c r="EK22" s="24">
        <v>682.8</v>
      </c>
      <c r="EL22" s="24">
        <v>474.5</v>
      </c>
      <c r="EM22" s="24">
        <v>384.9</v>
      </c>
      <c r="EN22" s="24">
        <v>979.8</v>
      </c>
      <c r="EO22" s="24">
        <v>314.2</v>
      </c>
      <c r="EP22" s="24">
        <v>419.7</v>
      </c>
      <c r="EQ22" s="24">
        <v>2658.9</v>
      </c>
      <c r="ER22" s="24">
        <v>316</v>
      </c>
      <c r="ES22" s="24">
        <v>181.4</v>
      </c>
      <c r="ET22" s="24">
        <v>191.2</v>
      </c>
      <c r="EU22" s="24">
        <v>574.6</v>
      </c>
      <c r="EV22" s="24">
        <v>78.8</v>
      </c>
      <c r="EW22" s="24">
        <v>839</v>
      </c>
      <c r="EX22" s="24">
        <v>169.3</v>
      </c>
      <c r="EY22" s="24">
        <v>779</v>
      </c>
      <c r="EZ22" s="24">
        <v>128.5</v>
      </c>
      <c r="FA22" s="24">
        <v>3455.1</v>
      </c>
      <c r="FB22" s="24">
        <v>295.5</v>
      </c>
      <c r="FC22" s="24">
        <v>1964.2</v>
      </c>
      <c r="FD22" s="24">
        <v>405.3</v>
      </c>
      <c r="FE22" s="24">
        <v>83.4</v>
      </c>
      <c r="FF22" s="24">
        <v>195.4</v>
      </c>
      <c r="FG22" s="24">
        <v>126.8</v>
      </c>
      <c r="FH22" s="24">
        <v>69.7</v>
      </c>
      <c r="FI22" s="24">
        <v>1739.1</v>
      </c>
      <c r="FJ22" s="24">
        <v>2033</v>
      </c>
      <c r="FK22" s="24">
        <v>2573.5</v>
      </c>
      <c r="FL22" s="24">
        <v>8294</v>
      </c>
      <c r="FM22" s="24">
        <v>3886</v>
      </c>
      <c r="FN22" s="24">
        <v>22184.9</v>
      </c>
      <c r="FO22" s="24">
        <v>1089.0999999999999</v>
      </c>
      <c r="FP22" s="24">
        <v>2280</v>
      </c>
      <c r="FQ22" s="24">
        <v>986.9</v>
      </c>
      <c r="FR22" s="24">
        <v>169.4</v>
      </c>
      <c r="FS22" s="24">
        <v>179.9</v>
      </c>
      <c r="FT22" s="24">
        <v>59</v>
      </c>
      <c r="FU22" s="24">
        <v>813.7</v>
      </c>
      <c r="FV22" s="24">
        <v>784</v>
      </c>
      <c r="FW22" s="24">
        <v>159.19999999999999</v>
      </c>
      <c r="FX22" s="24">
        <v>57.2</v>
      </c>
      <c r="FY22" s="15"/>
      <c r="FZ22" s="12">
        <f t="shared" ref="FZ22:FZ34" si="7">SUM(C22:FX22)</f>
        <v>850310.15999999992</v>
      </c>
      <c r="GA22" s="12"/>
      <c r="GB22" s="12"/>
      <c r="GC22" s="12"/>
      <c r="GD22" s="12"/>
      <c r="GE22" s="12"/>
      <c r="GF22" s="12"/>
    </row>
    <row r="23" spans="1:256" x14ac:dyDescent="0.35">
      <c r="A23" s="3" t="s">
        <v>438</v>
      </c>
      <c r="B23" s="121" t="s">
        <v>680</v>
      </c>
      <c r="C23" s="12">
        <v>6387</v>
      </c>
      <c r="D23" s="12">
        <v>32458</v>
      </c>
      <c r="E23" s="12">
        <v>4641</v>
      </c>
      <c r="F23" s="12">
        <v>21037.5</v>
      </c>
      <c r="G23" s="12">
        <v>1524</v>
      </c>
      <c r="H23" s="12">
        <v>1107</v>
      </c>
      <c r="I23" s="12">
        <v>6596</v>
      </c>
      <c r="J23" s="12">
        <v>2012</v>
      </c>
      <c r="K23" s="12">
        <v>270</v>
      </c>
      <c r="L23" s="12">
        <v>2076</v>
      </c>
      <c r="M23" s="12">
        <v>905</v>
      </c>
      <c r="N23" s="12">
        <v>49153.5</v>
      </c>
      <c r="O23" s="12">
        <v>12695.5</v>
      </c>
      <c r="P23" s="12">
        <v>347</v>
      </c>
      <c r="Q23" s="12">
        <v>36692</v>
      </c>
      <c r="R23" s="12">
        <v>505</v>
      </c>
      <c r="S23" s="12">
        <v>1524</v>
      </c>
      <c r="T23" s="12">
        <v>162</v>
      </c>
      <c r="U23" s="12">
        <v>50</v>
      </c>
      <c r="V23" s="12">
        <v>254.5</v>
      </c>
      <c r="W23" s="12">
        <v>204.5</v>
      </c>
      <c r="X23" s="12">
        <v>30</v>
      </c>
      <c r="Y23" s="12">
        <v>426</v>
      </c>
      <c r="Z23" s="12">
        <v>226</v>
      </c>
      <c r="AA23" s="12">
        <v>30289.5</v>
      </c>
      <c r="AB23" s="12">
        <v>26716.5</v>
      </c>
      <c r="AC23" s="12">
        <v>910</v>
      </c>
      <c r="AD23" s="12">
        <v>1258.5</v>
      </c>
      <c r="AE23" s="12">
        <v>94</v>
      </c>
      <c r="AF23" s="12">
        <v>172</v>
      </c>
      <c r="AG23" s="12">
        <v>582.5</v>
      </c>
      <c r="AH23" s="12">
        <v>939</v>
      </c>
      <c r="AI23" s="12">
        <v>400</v>
      </c>
      <c r="AJ23" s="12">
        <v>166</v>
      </c>
      <c r="AK23" s="12">
        <v>156</v>
      </c>
      <c r="AL23" s="12">
        <v>282</v>
      </c>
      <c r="AM23" s="12">
        <v>340</v>
      </c>
      <c r="AN23" s="12">
        <v>296</v>
      </c>
      <c r="AO23" s="12">
        <v>4037.5</v>
      </c>
      <c r="AP23" s="12">
        <v>81646.5</v>
      </c>
      <c r="AQ23" s="12">
        <v>229.5</v>
      </c>
      <c r="AR23" s="12">
        <v>57970.5</v>
      </c>
      <c r="AS23" s="12">
        <v>6071</v>
      </c>
      <c r="AT23" s="12">
        <v>2393</v>
      </c>
      <c r="AU23" s="12">
        <v>305.5</v>
      </c>
      <c r="AV23" s="12">
        <v>296</v>
      </c>
      <c r="AW23" s="12">
        <v>253.5</v>
      </c>
      <c r="AX23" s="12">
        <v>61</v>
      </c>
      <c r="AY23" s="12">
        <v>418</v>
      </c>
      <c r="AZ23" s="12">
        <v>11883</v>
      </c>
      <c r="BA23" s="12">
        <v>8746.5</v>
      </c>
      <c r="BB23" s="12">
        <v>7035</v>
      </c>
      <c r="BC23" s="12">
        <v>21028.5</v>
      </c>
      <c r="BD23" s="12">
        <v>3630</v>
      </c>
      <c r="BE23" s="12">
        <v>1195</v>
      </c>
      <c r="BF23" s="12">
        <v>24471.5</v>
      </c>
      <c r="BG23" s="12">
        <v>887</v>
      </c>
      <c r="BH23" s="12">
        <v>540.5</v>
      </c>
      <c r="BI23" s="12">
        <v>247</v>
      </c>
      <c r="BJ23" s="12">
        <v>6252.5</v>
      </c>
      <c r="BK23" s="12">
        <v>20290</v>
      </c>
      <c r="BL23" s="12">
        <v>56</v>
      </c>
      <c r="BM23" s="12">
        <v>416</v>
      </c>
      <c r="BN23" s="12">
        <v>2992.5</v>
      </c>
      <c r="BO23" s="12">
        <v>1236.5</v>
      </c>
      <c r="BP23" s="12">
        <v>150</v>
      </c>
      <c r="BQ23" s="12">
        <v>5693.5</v>
      </c>
      <c r="BR23" s="12">
        <v>4490.5</v>
      </c>
      <c r="BS23" s="12">
        <v>1096.5</v>
      </c>
      <c r="BT23" s="12">
        <v>365</v>
      </c>
      <c r="BU23" s="12">
        <v>415</v>
      </c>
      <c r="BV23" s="12">
        <v>1227</v>
      </c>
      <c r="BW23" s="12">
        <v>1979</v>
      </c>
      <c r="BX23" s="12">
        <v>68</v>
      </c>
      <c r="BY23" s="12">
        <v>440</v>
      </c>
      <c r="BZ23" s="12">
        <v>199</v>
      </c>
      <c r="CA23" s="12">
        <v>143</v>
      </c>
      <c r="CB23" s="12">
        <v>69969.5</v>
      </c>
      <c r="CC23" s="12">
        <v>184</v>
      </c>
      <c r="CD23" s="12">
        <v>201.5</v>
      </c>
      <c r="CE23" s="12">
        <v>148</v>
      </c>
      <c r="CF23" s="12">
        <v>67</v>
      </c>
      <c r="CG23" s="12">
        <v>193</v>
      </c>
      <c r="CH23" s="12">
        <v>97.5</v>
      </c>
      <c r="CI23" s="12">
        <v>686</v>
      </c>
      <c r="CJ23" s="12">
        <v>843</v>
      </c>
      <c r="CK23" s="12">
        <v>4254.5</v>
      </c>
      <c r="CL23" s="12">
        <v>1222</v>
      </c>
      <c r="CM23" s="12">
        <v>705</v>
      </c>
      <c r="CN23" s="12">
        <v>28366.5</v>
      </c>
      <c r="CO23" s="12">
        <v>14165.5</v>
      </c>
      <c r="CP23" s="12">
        <v>913.5</v>
      </c>
      <c r="CQ23" s="12">
        <v>736</v>
      </c>
      <c r="CR23" s="12">
        <v>231</v>
      </c>
      <c r="CS23" s="12">
        <v>277</v>
      </c>
      <c r="CT23" s="12">
        <v>103</v>
      </c>
      <c r="CU23" s="12">
        <v>72.5</v>
      </c>
      <c r="CV23" s="12">
        <v>24</v>
      </c>
      <c r="CW23" s="12">
        <v>206</v>
      </c>
      <c r="CX23" s="12">
        <v>449.5</v>
      </c>
      <c r="CY23" s="12">
        <v>32.5</v>
      </c>
      <c r="CZ23" s="12">
        <v>1751</v>
      </c>
      <c r="DA23" s="12">
        <v>191</v>
      </c>
      <c r="DB23" s="12">
        <v>318.5</v>
      </c>
      <c r="DC23" s="12">
        <v>183</v>
      </c>
      <c r="DD23" s="12">
        <v>152</v>
      </c>
      <c r="DE23" s="12">
        <v>287.5</v>
      </c>
      <c r="DF23" s="12">
        <v>18732.5</v>
      </c>
      <c r="DG23" s="12">
        <v>104</v>
      </c>
      <c r="DH23" s="12">
        <v>1759</v>
      </c>
      <c r="DI23" s="12">
        <v>2370</v>
      </c>
      <c r="DJ23" s="12">
        <v>637</v>
      </c>
      <c r="DK23" s="12">
        <v>500</v>
      </c>
      <c r="DL23" s="12">
        <v>5698.5</v>
      </c>
      <c r="DM23" s="12">
        <v>226.5</v>
      </c>
      <c r="DN23" s="12">
        <v>1318</v>
      </c>
      <c r="DO23" s="12">
        <v>3247</v>
      </c>
      <c r="DP23" s="12">
        <v>190</v>
      </c>
      <c r="DQ23" s="12">
        <v>834</v>
      </c>
      <c r="DR23" s="12">
        <v>1304.5</v>
      </c>
      <c r="DS23" s="12">
        <v>579</v>
      </c>
      <c r="DT23" s="12">
        <v>169.5</v>
      </c>
      <c r="DU23" s="12">
        <v>361</v>
      </c>
      <c r="DV23" s="12">
        <v>214</v>
      </c>
      <c r="DW23" s="12">
        <v>300</v>
      </c>
      <c r="DX23" s="12">
        <v>154</v>
      </c>
      <c r="DY23" s="12">
        <v>293.5</v>
      </c>
      <c r="DZ23" s="12">
        <v>684</v>
      </c>
      <c r="EA23" s="12">
        <v>517</v>
      </c>
      <c r="EB23" s="12">
        <v>502</v>
      </c>
      <c r="EC23" s="12">
        <v>275.5</v>
      </c>
      <c r="ED23" s="12">
        <v>1517</v>
      </c>
      <c r="EE23" s="12">
        <v>183.5</v>
      </c>
      <c r="EF23" s="12">
        <v>1335</v>
      </c>
      <c r="EG23" s="12">
        <v>242</v>
      </c>
      <c r="EH23" s="12">
        <v>242.5</v>
      </c>
      <c r="EI23" s="12">
        <v>13634</v>
      </c>
      <c r="EJ23" s="12">
        <v>10020.5</v>
      </c>
      <c r="EK23" s="12">
        <v>679.5</v>
      </c>
      <c r="EL23" s="12">
        <v>474.5</v>
      </c>
      <c r="EM23" s="12">
        <v>365</v>
      </c>
      <c r="EN23" s="12">
        <v>889</v>
      </c>
      <c r="EO23" s="12">
        <v>292</v>
      </c>
      <c r="EP23" s="12">
        <v>417</v>
      </c>
      <c r="EQ23" s="12">
        <v>2430.5</v>
      </c>
      <c r="ER23" s="12">
        <v>316</v>
      </c>
      <c r="ES23" s="12">
        <v>180.5</v>
      </c>
      <c r="ET23" s="12">
        <v>189</v>
      </c>
      <c r="EU23" s="12">
        <v>558</v>
      </c>
      <c r="EV23" s="12">
        <v>70</v>
      </c>
      <c r="EW23" s="12">
        <v>771</v>
      </c>
      <c r="EX23" s="12">
        <v>167</v>
      </c>
      <c r="EY23" s="12">
        <v>210</v>
      </c>
      <c r="EZ23" s="12">
        <v>126</v>
      </c>
      <c r="FA23" s="12">
        <v>3395.5</v>
      </c>
      <c r="FB23" s="12">
        <v>275</v>
      </c>
      <c r="FC23" s="12">
        <v>1716</v>
      </c>
      <c r="FD23" s="12">
        <v>399</v>
      </c>
      <c r="FE23" s="12">
        <v>80</v>
      </c>
      <c r="FF23" s="12">
        <v>194.5</v>
      </c>
      <c r="FG23" s="12">
        <v>122</v>
      </c>
      <c r="FH23" s="12">
        <v>69</v>
      </c>
      <c r="FI23" s="12">
        <v>1671</v>
      </c>
      <c r="FJ23" s="12">
        <v>2033</v>
      </c>
      <c r="FK23" s="12">
        <v>2572</v>
      </c>
      <c r="FL23" s="12">
        <v>8294</v>
      </c>
      <c r="FM23" s="12">
        <v>3881</v>
      </c>
      <c r="FN23" s="12">
        <v>21868</v>
      </c>
      <c r="FO23" s="12">
        <v>1076</v>
      </c>
      <c r="FP23" s="12">
        <v>2241</v>
      </c>
      <c r="FQ23" s="12">
        <v>980</v>
      </c>
      <c r="FR23" s="12">
        <v>165</v>
      </c>
      <c r="FS23" s="12">
        <v>163</v>
      </c>
      <c r="FT23" s="12">
        <v>59</v>
      </c>
      <c r="FU23" s="12">
        <v>783.5</v>
      </c>
      <c r="FV23" s="12">
        <v>782</v>
      </c>
      <c r="FW23" s="12">
        <v>142</v>
      </c>
      <c r="FX23" s="12">
        <v>56.5</v>
      </c>
      <c r="FY23" s="12"/>
      <c r="FZ23" s="12">
        <f t="shared" si="7"/>
        <v>781070.5</v>
      </c>
      <c r="GA23" s="12"/>
      <c r="GB23" s="12"/>
      <c r="GC23" s="12"/>
      <c r="GD23" s="12"/>
      <c r="GE23" s="12"/>
      <c r="GF23" s="12"/>
    </row>
    <row r="24" spans="1:256" x14ac:dyDescent="0.35">
      <c r="A24" s="3" t="s">
        <v>440</v>
      </c>
      <c r="B24" s="121" t="s">
        <v>439</v>
      </c>
      <c r="C24" s="12">
        <v>6332.5</v>
      </c>
      <c r="D24" s="12">
        <v>33220</v>
      </c>
      <c r="E24" s="12">
        <v>4999.5</v>
      </c>
      <c r="F24" s="12">
        <v>20597.5</v>
      </c>
      <c r="G24" s="12">
        <v>1573</v>
      </c>
      <c r="H24" s="12">
        <v>1094</v>
      </c>
      <c r="I24" s="12">
        <v>7057.5</v>
      </c>
      <c r="J24" s="12">
        <v>2039</v>
      </c>
      <c r="K24" s="12">
        <v>263</v>
      </c>
      <c r="L24" s="12">
        <v>2102</v>
      </c>
      <c r="M24" s="12">
        <v>933</v>
      </c>
      <c r="N24" s="12">
        <v>49949</v>
      </c>
      <c r="O24" s="12">
        <v>12783.5</v>
      </c>
      <c r="P24" s="12">
        <v>330</v>
      </c>
      <c r="Q24" s="12">
        <v>36546</v>
      </c>
      <c r="R24" s="12">
        <v>497</v>
      </c>
      <c r="S24" s="12">
        <v>1567.5</v>
      </c>
      <c r="T24" s="12">
        <v>160</v>
      </c>
      <c r="U24" s="12">
        <v>50</v>
      </c>
      <c r="V24" s="12">
        <v>261.5</v>
      </c>
      <c r="W24" s="12">
        <v>209.5</v>
      </c>
      <c r="X24" s="12">
        <v>27</v>
      </c>
      <c r="Y24" s="12">
        <v>428</v>
      </c>
      <c r="Z24" s="12">
        <v>227</v>
      </c>
      <c r="AA24" s="12">
        <v>30394.5</v>
      </c>
      <c r="AB24" s="12">
        <v>26932</v>
      </c>
      <c r="AC24" s="12">
        <v>909</v>
      </c>
      <c r="AD24" s="12">
        <v>1255</v>
      </c>
      <c r="AE24" s="12">
        <v>94</v>
      </c>
      <c r="AF24" s="12">
        <v>162.5</v>
      </c>
      <c r="AG24" s="12">
        <v>590</v>
      </c>
      <c r="AH24" s="12">
        <v>955</v>
      </c>
      <c r="AI24" s="12">
        <v>385.5</v>
      </c>
      <c r="AJ24" s="12">
        <v>164</v>
      </c>
      <c r="AK24" s="12">
        <v>159</v>
      </c>
      <c r="AL24" s="12">
        <v>276</v>
      </c>
      <c r="AM24" s="12">
        <v>343</v>
      </c>
      <c r="AN24" s="12">
        <v>309</v>
      </c>
      <c r="AO24" s="12">
        <v>4127.5</v>
      </c>
      <c r="AP24" s="12">
        <v>82476.5</v>
      </c>
      <c r="AQ24" s="12">
        <v>232</v>
      </c>
      <c r="AR24" s="12">
        <v>58489.5</v>
      </c>
      <c r="AS24" s="12">
        <v>6165</v>
      </c>
      <c r="AT24" s="12">
        <v>2332.5</v>
      </c>
      <c r="AU24" s="12">
        <v>291</v>
      </c>
      <c r="AV24" s="12">
        <v>297</v>
      </c>
      <c r="AW24" s="12">
        <v>256</v>
      </c>
      <c r="AX24" s="12">
        <v>63</v>
      </c>
      <c r="AY24" s="12">
        <v>415</v>
      </c>
      <c r="AZ24" s="12">
        <v>12050</v>
      </c>
      <c r="BA24" s="12">
        <v>8756</v>
      </c>
      <c r="BB24" s="12">
        <v>7341</v>
      </c>
      <c r="BC24" s="12">
        <v>20943.5</v>
      </c>
      <c r="BD24" s="12">
        <v>3609.5</v>
      </c>
      <c r="BE24" s="12">
        <v>1207</v>
      </c>
      <c r="BF24" s="12">
        <v>24346</v>
      </c>
      <c r="BG24" s="12">
        <v>884.5</v>
      </c>
      <c r="BH24" s="12">
        <v>542</v>
      </c>
      <c r="BI24" s="12">
        <v>253.5</v>
      </c>
      <c r="BJ24" s="12">
        <v>6224.5</v>
      </c>
      <c r="BK24" s="12">
        <v>19735</v>
      </c>
      <c r="BL24" s="12">
        <v>58</v>
      </c>
      <c r="BM24" s="12">
        <v>360.5</v>
      </c>
      <c r="BN24" s="12">
        <v>3019.5</v>
      </c>
      <c r="BO24" s="12">
        <v>1251</v>
      </c>
      <c r="BP24" s="12">
        <v>152</v>
      </c>
      <c r="BQ24" s="12">
        <v>5653</v>
      </c>
      <c r="BR24" s="12">
        <v>4483</v>
      </c>
      <c r="BS24" s="12">
        <v>1106</v>
      </c>
      <c r="BT24" s="12">
        <v>362</v>
      </c>
      <c r="BU24" s="12">
        <v>410</v>
      </c>
      <c r="BV24" s="12">
        <v>1223</v>
      </c>
      <c r="BW24" s="12">
        <v>1985.5</v>
      </c>
      <c r="BX24" s="12">
        <v>67</v>
      </c>
      <c r="BY24" s="12">
        <v>439.5</v>
      </c>
      <c r="BZ24" s="12">
        <v>195</v>
      </c>
      <c r="CA24" s="12">
        <v>139</v>
      </c>
      <c r="CB24" s="12">
        <v>71260.5</v>
      </c>
      <c r="CC24" s="12">
        <v>192</v>
      </c>
      <c r="CD24" s="12">
        <v>204</v>
      </c>
      <c r="CE24" s="12">
        <v>151</v>
      </c>
      <c r="CF24" s="12">
        <v>110</v>
      </c>
      <c r="CG24" s="12">
        <v>201.5</v>
      </c>
      <c r="CH24" s="12">
        <v>99</v>
      </c>
      <c r="CI24" s="12">
        <v>691</v>
      </c>
      <c r="CJ24" s="12">
        <v>873</v>
      </c>
      <c r="CK24" s="12">
        <v>4272.5</v>
      </c>
      <c r="CL24" s="12">
        <v>1244.5</v>
      </c>
      <c r="CM24" s="12">
        <v>701</v>
      </c>
      <c r="CN24" s="12">
        <v>28337.5</v>
      </c>
      <c r="CO24" s="12">
        <v>14308.5</v>
      </c>
      <c r="CP24" s="12">
        <v>937</v>
      </c>
      <c r="CQ24" s="12">
        <v>740</v>
      </c>
      <c r="CR24" s="12">
        <v>230.5</v>
      </c>
      <c r="CS24" s="12">
        <v>290</v>
      </c>
      <c r="CT24" s="12">
        <v>101</v>
      </c>
      <c r="CU24" s="12">
        <v>73</v>
      </c>
      <c r="CV24" s="12">
        <v>23.5</v>
      </c>
      <c r="CW24" s="12">
        <v>205</v>
      </c>
      <c r="CX24" s="12">
        <v>470.5</v>
      </c>
      <c r="CY24" s="12">
        <v>29.5</v>
      </c>
      <c r="CZ24" s="12">
        <v>1759</v>
      </c>
      <c r="DA24" s="12">
        <v>201</v>
      </c>
      <c r="DB24" s="12">
        <v>322.5</v>
      </c>
      <c r="DC24" s="12">
        <v>182</v>
      </c>
      <c r="DD24" s="12">
        <v>156</v>
      </c>
      <c r="DE24" s="12">
        <v>287.5</v>
      </c>
      <c r="DF24" s="12">
        <v>19273</v>
      </c>
      <c r="DG24" s="12">
        <v>95</v>
      </c>
      <c r="DH24" s="12">
        <v>1764</v>
      </c>
      <c r="DI24" s="12">
        <v>2394.5</v>
      </c>
      <c r="DJ24" s="12">
        <v>623</v>
      </c>
      <c r="DK24" s="12">
        <v>485.5</v>
      </c>
      <c r="DL24" s="12">
        <v>5690.5</v>
      </c>
      <c r="DM24" s="12">
        <v>228.5</v>
      </c>
      <c r="DN24" s="12">
        <v>1263.5</v>
      </c>
      <c r="DO24" s="12">
        <v>3230</v>
      </c>
      <c r="DP24" s="12">
        <v>191</v>
      </c>
      <c r="DQ24" s="12">
        <v>817</v>
      </c>
      <c r="DR24" s="12">
        <v>1318.5</v>
      </c>
      <c r="DS24" s="12">
        <v>589</v>
      </c>
      <c r="DT24" s="12">
        <v>180.5</v>
      </c>
      <c r="DU24" s="12">
        <v>355</v>
      </c>
      <c r="DV24" s="12">
        <v>206.5</v>
      </c>
      <c r="DW24" s="12">
        <v>301</v>
      </c>
      <c r="DX24" s="12">
        <v>159</v>
      </c>
      <c r="DY24" s="12">
        <v>296</v>
      </c>
      <c r="DZ24" s="12">
        <v>675</v>
      </c>
      <c r="EA24" s="12">
        <v>510.5</v>
      </c>
      <c r="EB24" s="12">
        <v>527</v>
      </c>
      <c r="EC24" s="12">
        <v>281.5</v>
      </c>
      <c r="ED24" s="12">
        <v>1523</v>
      </c>
      <c r="EE24" s="12">
        <v>189</v>
      </c>
      <c r="EF24" s="12">
        <v>1350</v>
      </c>
      <c r="EG24" s="12">
        <v>246</v>
      </c>
      <c r="EH24" s="12">
        <v>250</v>
      </c>
      <c r="EI24" s="12">
        <v>13862.5</v>
      </c>
      <c r="EJ24" s="12">
        <v>10059</v>
      </c>
      <c r="EK24" s="12">
        <v>686</v>
      </c>
      <c r="EL24" s="12">
        <v>467.5</v>
      </c>
      <c r="EM24" s="12">
        <v>373</v>
      </c>
      <c r="EN24" s="12">
        <v>899</v>
      </c>
      <c r="EO24" s="12">
        <v>296</v>
      </c>
      <c r="EP24" s="12">
        <v>417.5</v>
      </c>
      <c r="EQ24" s="12">
        <v>2509</v>
      </c>
      <c r="ER24" s="12">
        <v>310.5</v>
      </c>
      <c r="ES24" s="12">
        <v>174.5</v>
      </c>
      <c r="ET24" s="12">
        <v>182</v>
      </c>
      <c r="EU24" s="12">
        <v>569</v>
      </c>
      <c r="EV24" s="12">
        <v>71</v>
      </c>
      <c r="EW24" s="12">
        <v>801</v>
      </c>
      <c r="EX24" s="12">
        <v>170</v>
      </c>
      <c r="EY24" s="12">
        <v>216</v>
      </c>
      <c r="EZ24" s="12">
        <v>131</v>
      </c>
      <c r="FA24" s="12">
        <v>3409</v>
      </c>
      <c r="FB24" s="12">
        <v>266.5</v>
      </c>
      <c r="FC24" s="12">
        <v>1815</v>
      </c>
      <c r="FD24" s="12">
        <v>399</v>
      </c>
      <c r="FE24" s="12">
        <v>82</v>
      </c>
      <c r="FF24" s="12">
        <v>183</v>
      </c>
      <c r="FG24" s="12">
        <v>124</v>
      </c>
      <c r="FH24" s="12">
        <v>68</v>
      </c>
      <c r="FI24" s="12">
        <v>1691</v>
      </c>
      <c r="FJ24" s="12">
        <v>2017</v>
      </c>
      <c r="FK24" s="12">
        <v>2536</v>
      </c>
      <c r="FL24" s="12">
        <v>8175.5</v>
      </c>
      <c r="FM24" s="12">
        <v>3824.5</v>
      </c>
      <c r="FN24" s="12">
        <v>21727</v>
      </c>
      <c r="FO24" s="12">
        <v>1082</v>
      </c>
      <c r="FP24" s="12">
        <v>2224.5</v>
      </c>
      <c r="FQ24" s="12">
        <v>956.5</v>
      </c>
      <c r="FR24" s="12">
        <v>164</v>
      </c>
      <c r="FS24" s="12">
        <v>168</v>
      </c>
      <c r="FT24" s="12">
        <v>58</v>
      </c>
      <c r="FU24" s="12">
        <v>785</v>
      </c>
      <c r="FV24" s="12">
        <v>691.5</v>
      </c>
      <c r="FW24" s="12">
        <v>147</v>
      </c>
      <c r="FX24" s="12">
        <v>57.5</v>
      </c>
      <c r="FY24" s="12"/>
      <c r="FZ24" s="12">
        <f t="shared" si="7"/>
        <v>786630</v>
      </c>
      <c r="GA24" s="12"/>
      <c r="GB24" s="12"/>
      <c r="GC24" s="12"/>
      <c r="GD24" s="12"/>
      <c r="GE24" s="12"/>
      <c r="GF24" s="12"/>
    </row>
    <row r="25" spans="1:256" x14ac:dyDescent="0.35">
      <c r="A25" s="3" t="s">
        <v>442</v>
      </c>
      <c r="B25" s="121" t="s">
        <v>441</v>
      </c>
      <c r="C25" s="12">
        <v>6372</v>
      </c>
      <c r="D25" s="12">
        <v>34363.5</v>
      </c>
      <c r="E25" s="12">
        <v>5274</v>
      </c>
      <c r="F25" s="12">
        <v>20215.5</v>
      </c>
      <c r="G25" s="12">
        <v>1234</v>
      </c>
      <c r="H25" s="12">
        <v>1129</v>
      </c>
      <c r="I25" s="12">
        <v>7427.5</v>
      </c>
      <c r="J25" s="12">
        <v>2111.5</v>
      </c>
      <c r="K25" s="12">
        <v>249</v>
      </c>
      <c r="L25" s="12">
        <v>2195</v>
      </c>
      <c r="M25" s="12">
        <v>998.5</v>
      </c>
      <c r="N25" s="12">
        <v>50787.5</v>
      </c>
      <c r="O25" s="12">
        <v>13067.5</v>
      </c>
      <c r="P25" s="12">
        <v>303.5</v>
      </c>
      <c r="Q25" s="12">
        <v>36575</v>
      </c>
      <c r="R25" s="12">
        <v>477.5</v>
      </c>
      <c r="S25" s="12">
        <v>1644</v>
      </c>
      <c r="T25" s="12">
        <v>166.5</v>
      </c>
      <c r="U25" s="12">
        <v>48.5</v>
      </c>
      <c r="V25" s="12">
        <v>265.5</v>
      </c>
      <c r="W25" s="12">
        <v>130.5</v>
      </c>
      <c r="X25" s="12">
        <v>30</v>
      </c>
      <c r="Y25" s="12">
        <v>456</v>
      </c>
      <c r="Z25" s="12">
        <v>235.5</v>
      </c>
      <c r="AA25" s="12">
        <v>30979.5</v>
      </c>
      <c r="AB25" s="12">
        <v>27171.5</v>
      </c>
      <c r="AC25" s="12">
        <v>951</v>
      </c>
      <c r="AD25" s="12">
        <v>1259.5</v>
      </c>
      <c r="AE25" s="12">
        <v>92</v>
      </c>
      <c r="AF25" s="12">
        <v>172</v>
      </c>
      <c r="AG25" s="12">
        <v>609</v>
      </c>
      <c r="AH25" s="12">
        <v>991.5</v>
      </c>
      <c r="AI25" s="12">
        <v>365.5</v>
      </c>
      <c r="AJ25" s="12">
        <v>153</v>
      </c>
      <c r="AK25" s="12">
        <v>166.5</v>
      </c>
      <c r="AL25" s="12">
        <v>259.5</v>
      </c>
      <c r="AM25" s="12">
        <v>380</v>
      </c>
      <c r="AN25" s="12">
        <v>318.5</v>
      </c>
      <c r="AO25" s="12">
        <v>4241</v>
      </c>
      <c r="AP25" s="12">
        <v>82330</v>
      </c>
      <c r="AQ25" s="12">
        <v>244.5</v>
      </c>
      <c r="AR25" s="12">
        <v>59455.5</v>
      </c>
      <c r="AS25" s="12">
        <v>6343.5</v>
      </c>
      <c r="AT25" s="12">
        <v>2293.5</v>
      </c>
      <c r="AU25" s="12">
        <v>275</v>
      </c>
      <c r="AV25" s="12">
        <v>329.5</v>
      </c>
      <c r="AW25" s="12">
        <v>248.5</v>
      </c>
      <c r="AX25" s="12">
        <v>69.5</v>
      </c>
      <c r="AY25" s="12">
        <v>409.5</v>
      </c>
      <c r="AZ25" s="12">
        <v>12298.5</v>
      </c>
      <c r="BA25" s="12">
        <v>9225.5</v>
      </c>
      <c r="BB25" s="12">
        <v>7727</v>
      </c>
      <c r="BC25" s="12">
        <v>21009</v>
      </c>
      <c r="BD25" s="12">
        <v>3622.5</v>
      </c>
      <c r="BE25" s="12">
        <v>1286</v>
      </c>
      <c r="BF25" s="12">
        <v>24490.5</v>
      </c>
      <c r="BG25" s="12">
        <v>894</v>
      </c>
      <c r="BH25" s="12">
        <v>566</v>
      </c>
      <c r="BI25" s="12">
        <v>270</v>
      </c>
      <c r="BJ25" s="12">
        <v>6299.5</v>
      </c>
      <c r="BK25" s="12">
        <v>18861.5</v>
      </c>
      <c r="BL25" s="12">
        <v>75.5</v>
      </c>
      <c r="BM25" s="12">
        <v>303</v>
      </c>
      <c r="BN25" s="12">
        <v>3219</v>
      </c>
      <c r="BO25" s="12">
        <v>1303.5</v>
      </c>
      <c r="BP25" s="12">
        <v>175</v>
      </c>
      <c r="BQ25" s="12">
        <v>5661.5</v>
      </c>
      <c r="BR25" s="12">
        <v>4525</v>
      </c>
      <c r="BS25" s="12">
        <v>1123.5</v>
      </c>
      <c r="BT25" s="12">
        <v>379.5</v>
      </c>
      <c r="BU25" s="12">
        <v>395.5</v>
      </c>
      <c r="BV25" s="12">
        <v>1232</v>
      </c>
      <c r="BW25" s="12">
        <v>1990</v>
      </c>
      <c r="BX25" s="12">
        <v>72.5</v>
      </c>
      <c r="BY25" s="12">
        <v>451</v>
      </c>
      <c r="BZ25" s="12">
        <v>217</v>
      </c>
      <c r="CA25" s="12">
        <v>167.5</v>
      </c>
      <c r="CB25" s="12">
        <v>72924.5</v>
      </c>
      <c r="CC25" s="12">
        <v>186</v>
      </c>
      <c r="CD25" s="12">
        <v>223</v>
      </c>
      <c r="CE25" s="12">
        <v>156.5</v>
      </c>
      <c r="CF25" s="12">
        <v>119</v>
      </c>
      <c r="CG25" s="12">
        <v>202.5</v>
      </c>
      <c r="CH25" s="12">
        <v>101.5</v>
      </c>
      <c r="CI25" s="12">
        <v>715.5</v>
      </c>
      <c r="CJ25" s="12">
        <v>900</v>
      </c>
      <c r="CK25" s="12">
        <v>4395</v>
      </c>
      <c r="CL25" s="12">
        <v>1269</v>
      </c>
      <c r="CM25" s="12">
        <v>698</v>
      </c>
      <c r="CN25" s="12">
        <v>28615</v>
      </c>
      <c r="CO25" s="12">
        <v>14617</v>
      </c>
      <c r="CP25" s="12">
        <v>983</v>
      </c>
      <c r="CQ25" s="12">
        <v>805</v>
      </c>
      <c r="CR25" s="12">
        <v>238</v>
      </c>
      <c r="CS25" s="12">
        <v>308</v>
      </c>
      <c r="CT25" s="12">
        <v>107.5</v>
      </c>
      <c r="CU25" s="12">
        <v>69</v>
      </c>
      <c r="CV25" s="12">
        <v>29.5</v>
      </c>
      <c r="CW25" s="12">
        <v>195.5</v>
      </c>
      <c r="CX25" s="12">
        <v>467.5</v>
      </c>
      <c r="CY25" s="12">
        <v>37</v>
      </c>
      <c r="CZ25" s="12">
        <v>1845</v>
      </c>
      <c r="DA25" s="12">
        <v>203.5</v>
      </c>
      <c r="DB25" s="12">
        <v>316</v>
      </c>
      <c r="DC25" s="12">
        <v>162</v>
      </c>
      <c r="DD25" s="12">
        <v>157</v>
      </c>
      <c r="DE25" s="12">
        <v>291.5</v>
      </c>
      <c r="DF25" s="12">
        <v>19957.5</v>
      </c>
      <c r="DG25" s="12">
        <v>85</v>
      </c>
      <c r="DH25" s="12">
        <v>1945</v>
      </c>
      <c r="DI25" s="12">
        <v>2362.5</v>
      </c>
      <c r="DJ25" s="12">
        <v>631.5</v>
      </c>
      <c r="DK25" s="12">
        <v>468</v>
      </c>
      <c r="DL25" s="12">
        <v>5726</v>
      </c>
      <c r="DM25" s="12">
        <v>236</v>
      </c>
      <c r="DN25" s="12">
        <v>1296.5</v>
      </c>
      <c r="DO25" s="12">
        <v>3203</v>
      </c>
      <c r="DP25" s="12">
        <v>208.5</v>
      </c>
      <c r="DQ25" s="12">
        <v>798</v>
      </c>
      <c r="DR25" s="12">
        <v>1356.5</v>
      </c>
      <c r="DS25" s="12">
        <v>632</v>
      </c>
      <c r="DT25" s="12">
        <v>163</v>
      </c>
      <c r="DU25" s="12">
        <v>346.5</v>
      </c>
      <c r="DV25" s="12">
        <v>218</v>
      </c>
      <c r="DW25" s="12">
        <v>314</v>
      </c>
      <c r="DX25" s="12">
        <v>160.5</v>
      </c>
      <c r="DY25" s="12">
        <v>309.5</v>
      </c>
      <c r="DZ25" s="12">
        <v>729.5</v>
      </c>
      <c r="EA25" s="12">
        <v>533.5</v>
      </c>
      <c r="EB25" s="12">
        <v>556.5</v>
      </c>
      <c r="EC25" s="12">
        <v>306.5</v>
      </c>
      <c r="ED25" s="12">
        <v>1552.5</v>
      </c>
      <c r="EE25" s="12">
        <v>198</v>
      </c>
      <c r="EF25" s="12">
        <v>1414</v>
      </c>
      <c r="EG25" s="12">
        <v>252.5</v>
      </c>
      <c r="EH25" s="12">
        <v>248.5</v>
      </c>
      <c r="EI25" s="12">
        <v>14340.5</v>
      </c>
      <c r="EJ25" s="12">
        <v>10073.5</v>
      </c>
      <c r="EK25" s="12">
        <v>673.5</v>
      </c>
      <c r="EL25" s="12">
        <v>457.5</v>
      </c>
      <c r="EM25" s="12">
        <v>391.5</v>
      </c>
      <c r="EN25" s="12">
        <v>896.5</v>
      </c>
      <c r="EO25" s="12">
        <v>322</v>
      </c>
      <c r="EP25" s="12">
        <v>424.5</v>
      </c>
      <c r="EQ25" s="12">
        <v>2592.5</v>
      </c>
      <c r="ER25" s="12">
        <v>316.5</v>
      </c>
      <c r="ES25" s="12">
        <v>168.5</v>
      </c>
      <c r="ET25" s="12">
        <v>166</v>
      </c>
      <c r="EU25" s="12">
        <v>581</v>
      </c>
      <c r="EV25" s="12">
        <v>80</v>
      </c>
      <c r="EW25" s="12">
        <v>871</v>
      </c>
      <c r="EX25" s="12">
        <v>165.5</v>
      </c>
      <c r="EY25" s="12">
        <v>208.5</v>
      </c>
      <c r="EZ25" s="12">
        <v>114</v>
      </c>
      <c r="FA25" s="12">
        <v>3486</v>
      </c>
      <c r="FB25" s="12">
        <v>286.5</v>
      </c>
      <c r="FC25" s="12">
        <v>1944</v>
      </c>
      <c r="FD25" s="12">
        <v>415</v>
      </c>
      <c r="FE25" s="12">
        <v>82</v>
      </c>
      <c r="FF25" s="12">
        <v>188</v>
      </c>
      <c r="FG25" s="12">
        <v>124</v>
      </c>
      <c r="FH25" s="12">
        <v>72</v>
      </c>
      <c r="FI25" s="12">
        <v>1752</v>
      </c>
      <c r="FJ25" s="12">
        <v>1998.5</v>
      </c>
      <c r="FK25" s="12">
        <v>2612.5</v>
      </c>
      <c r="FL25" s="12">
        <v>7995.5</v>
      </c>
      <c r="FM25" s="12">
        <v>3731.5</v>
      </c>
      <c r="FN25" s="12">
        <v>21573.5</v>
      </c>
      <c r="FO25" s="12">
        <v>1104</v>
      </c>
      <c r="FP25" s="12">
        <v>2342</v>
      </c>
      <c r="FQ25" s="12">
        <v>994.5</v>
      </c>
      <c r="FR25" s="12">
        <v>169.5</v>
      </c>
      <c r="FS25" s="12">
        <v>179</v>
      </c>
      <c r="FT25" s="12">
        <v>58</v>
      </c>
      <c r="FU25" s="12">
        <v>832.5</v>
      </c>
      <c r="FV25" s="12">
        <v>689</v>
      </c>
      <c r="FW25" s="12">
        <v>156</v>
      </c>
      <c r="FX25" s="12">
        <v>57.5</v>
      </c>
      <c r="FY25" s="12"/>
      <c r="FZ25" s="12">
        <f t="shared" si="7"/>
        <v>796939.5</v>
      </c>
      <c r="GA25" s="12"/>
      <c r="GB25" s="12"/>
      <c r="GC25" s="12"/>
      <c r="GD25" s="12"/>
      <c r="GE25" s="12"/>
      <c r="GF25" s="12"/>
    </row>
    <row r="26" spans="1:256" x14ac:dyDescent="0.35">
      <c r="A26" s="3" t="s">
        <v>800</v>
      </c>
      <c r="B26" s="121" t="s">
        <v>801</v>
      </c>
      <c r="C26" s="12">
        <v>6356.5</v>
      </c>
      <c r="D26" s="12">
        <v>34775</v>
      </c>
      <c r="E26" s="12">
        <v>5544</v>
      </c>
      <c r="F26" s="12">
        <v>19613</v>
      </c>
      <c r="G26" s="12">
        <v>1207.5</v>
      </c>
      <c r="H26" s="12">
        <v>1096.5</v>
      </c>
      <c r="I26" s="12">
        <v>7781</v>
      </c>
      <c r="J26" s="12">
        <v>2171.5</v>
      </c>
      <c r="K26" s="12">
        <v>233.5</v>
      </c>
      <c r="L26" s="12">
        <v>2219.5</v>
      </c>
      <c r="M26" s="12">
        <v>1047</v>
      </c>
      <c r="N26" s="12">
        <v>51486.5</v>
      </c>
      <c r="O26" s="12">
        <v>13342.5</v>
      </c>
      <c r="P26" s="12">
        <v>270.5</v>
      </c>
      <c r="Q26" s="12">
        <v>36070.5</v>
      </c>
      <c r="R26" s="12">
        <v>474.5</v>
      </c>
      <c r="S26" s="12">
        <v>1662.5</v>
      </c>
      <c r="T26" s="12">
        <v>144.5</v>
      </c>
      <c r="U26" s="12">
        <v>54.5</v>
      </c>
      <c r="V26" s="12">
        <v>250</v>
      </c>
      <c r="W26" s="12">
        <v>142</v>
      </c>
      <c r="X26" s="12">
        <v>44</v>
      </c>
      <c r="Y26" s="12">
        <v>434</v>
      </c>
      <c r="Z26" s="12">
        <v>219</v>
      </c>
      <c r="AA26" s="12">
        <v>30848.5</v>
      </c>
      <c r="AB26" s="12">
        <v>27335.5</v>
      </c>
      <c r="AC26" s="12">
        <v>960</v>
      </c>
      <c r="AD26" s="12">
        <v>1252.5</v>
      </c>
      <c r="AE26" s="12">
        <v>92.5</v>
      </c>
      <c r="AF26" s="12">
        <v>174.5</v>
      </c>
      <c r="AG26" s="12">
        <v>632</v>
      </c>
      <c r="AH26" s="12">
        <v>1008</v>
      </c>
      <c r="AI26" s="12">
        <v>331.5</v>
      </c>
      <c r="AJ26" s="12">
        <v>140.5</v>
      </c>
      <c r="AK26" s="12">
        <v>177.5</v>
      </c>
      <c r="AL26" s="12">
        <v>237.5</v>
      </c>
      <c r="AM26" s="12">
        <v>403</v>
      </c>
      <c r="AN26" s="12">
        <v>331.5</v>
      </c>
      <c r="AO26" s="12">
        <v>4360.5</v>
      </c>
      <c r="AP26" s="12">
        <v>83793</v>
      </c>
      <c r="AQ26" s="12">
        <v>241</v>
      </c>
      <c r="AR26" s="12">
        <v>60239.5</v>
      </c>
      <c r="AS26" s="12">
        <v>6425.5</v>
      </c>
      <c r="AT26" s="12">
        <v>2232</v>
      </c>
      <c r="AU26" s="12">
        <v>255</v>
      </c>
      <c r="AV26" s="12">
        <v>304</v>
      </c>
      <c r="AW26" s="12">
        <v>254</v>
      </c>
      <c r="AX26" s="12">
        <v>71.5</v>
      </c>
      <c r="AY26" s="12">
        <v>426</v>
      </c>
      <c r="AZ26" s="12">
        <v>12587</v>
      </c>
      <c r="BA26" s="12">
        <v>8981</v>
      </c>
      <c r="BB26" s="12">
        <v>7862.5</v>
      </c>
      <c r="BC26" s="12">
        <v>21479.5</v>
      </c>
      <c r="BD26" s="12">
        <v>3545</v>
      </c>
      <c r="BE26" s="12">
        <v>1295.5</v>
      </c>
      <c r="BF26" s="12">
        <v>24154.5</v>
      </c>
      <c r="BG26" s="12">
        <v>891.5</v>
      </c>
      <c r="BH26" s="12">
        <v>546.5</v>
      </c>
      <c r="BI26" s="12">
        <v>258</v>
      </c>
      <c r="BJ26" s="12">
        <v>6328.5</v>
      </c>
      <c r="BK26" s="12">
        <v>18568.5</v>
      </c>
      <c r="BL26" s="12">
        <v>109.5</v>
      </c>
      <c r="BM26" s="12">
        <v>288</v>
      </c>
      <c r="BN26" s="12">
        <v>3258</v>
      </c>
      <c r="BO26" s="12">
        <v>1341</v>
      </c>
      <c r="BP26" s="12">
        <v>194</v>
      </c>
      <c r="BQ26" s="12">
        <v>5572.5</v>
      </c>
      <c r="BR26" s="12">
        <v>4487</v>
      </c>
      <c r="BS26" s="12">
        <v>1138.5</v>
      </c>
      <c r="BT26" s="12">
        <v>412.5</v>
      </c>
      <c r="BU26" s="12">
        <v>398</v>
      </c>
      <c r="BV26" s="12">
        <v>1248.5</v>
      </c>
      <c r="BW26" s="12">
        <v>2006.5</v>
      </c>
      <c r="BX26" s="12">
        <v>69</v>
      </c>
      <c r="BY26" s="12">
        <v>466</v>
      </c>
      <c r="BZ26" s="12">
        <v>199</v>
      </c>
      <c r="CA26" s="12">
        <v>153</v>
      </c>
      <c r="CB26" s="12">
        <v>73784</v>
      </c>
      <c r="CC26" s="12">
        <v>187</v>
      </c>
      <c r="CD26" s="12">
        <v>84</v>
      </c>
      <c r="CE26" s="12">
        <v>125.5</v>
      </c>
      <c r="CF26" s="12">
        <v>141.5</v>
      </c>
      <c r="CG26" s="12">
        <v>209</v>
      </c>
      <c r="CH26" s="12">
        <v>102</v>
      </c>
      <c r="CI26" s="12">
        <v>687.5</v>
      </c>
      <c r="CJ26" s="12">
        <v>925.5</v>
      </c>
      <c r="CK26" s="12">
        <v>4431.5</v>
      </c>
      <c r="CL26" s="12">
        <v>1311.5</v>
      </c>
      <c r="CM26" s="12">
        <v>688</v>
      </c>
      <c r="CN26" s="12">
        <v>28349</v>
      </c>
      <c r="CO26" s="12">
        <v>14746.5</v>
      </c>
      <c r="CP26" s="12">
        <v>997</v>
      </c>
      <c r="CQ26" s="12">
        <v>789.5</v>
      </c>
      <c r="CR26" s="12">
        <v>214.5</v>
      </c>
      <c r="CS26" s="12">
        <v>314</v>
      </c>
      <c r="CT26" s="12">
        <v>101.5</v>
      </c>
      <c r="CU26" s="12">
        <v>83</v>
      </c>
      <c r="CV26" s="12">
        <v>28</v>
      </c>
      <c r="CW26" s="12">
        <v>188.5</v>
      </c>
      <c r="CX26" s="12">
        <v>454</v>
      </c>
      <c r="CY26" s="12">
        <v>36.5</v>
      </c>
      <c r="CZ26" s="12">
        <v>1888</v>
      </c>
      <c r="DA26" s="12">
        <v>197</v>
      </c>
      <c r="DB26" s="12">
        <v>308.5</v>
      </c>
      <c r="DC26" s="12">
        <v>142</v>
      </c>
      <c r="DD26" s="12">
        <v>156</v>
      </c>
      <c r="DE26" s="12">
        <v>287.5</v>
      </c>
      <c r="DF26" s="12">
        <v>20440</v>
      </c>
      <c r="DG26" s="12">
        <v>79</v>
      </c>
      <c r="DH26" s="12">
        <v>1945</v>
      </c>
      <c r="DI26" s="12">
        <v>2491</v>
      </c>
      <c r="DJ26" s="12">
        <v>662.5</v>
      </c>
      <c r="DK26" s="12">
        <v>454</v>
      </c>
      <c r="DL26" s="12">
        <v>5766</v>
      </c>
      <c r="DM26" s="12">
        <v>238</v>
      </c>
      <c r="DN26" s="12">
        <v>1321</v>
      </c>
      <c r="DO26" s="12">
        <v>3212.5</v>
      </c>
      <c r="DP26" s="12">
        <v>203.5</v>
      </c>
      <c r="DQ26" s="12">
        <v>764</v>
      </c>
      <c r="DR26" s="12">
        <v>1354</v>
      </c>
      <c r="DS26" s="12">
        <v>679.5</v>
      </c>
      <c r="DT26" s="12">
        <v>150</v>
      </c>
      <c r="DU26" s="12">
        <v>367.5</v>
      </c>
      <c r="DV26" s="12">
        <v>217</v>
      </c>
      <c r="DW26" s="12">
        <v>311.5</v>
      </c>
      <c r="DX26" s="12">
        <v>174</v>
      </c>
      <c r="DY26" s="12">
        <v>310.5</v>
      </c>
      <c r="DZ26" s="12">
        <v>759</v>
      </c>
      <c r="EA26" s="12">
        <v>525.5</v>
      </c>
      <c r="EB26" s="12">
        <v>582</v>
      </c>
      <c r="EC26" s="12">
        <v>311</v>
      </c>
      <c r="ED26" s="12">
        <v>1635.5</v>
      </c>
      <c r="EE26" s="12">
        <v>181</v>
      </c>
      <c r="EF26" s="12">
        <v>1471</v>
      </c>
      <c r="EG26" s="12">
        <v>247</v>
      </c>
      <c r="EH26" s="12">
        <v>242.5</v>
      </c>
      <c r="EI26" s="12">
        <v>14421.5</v>
      </c>
      <c r="EJ26" s="12">
        <v>10062.5</v>
      </c>
      <c r="EK26" s="12">
        <v>681</v>
      </c>
      <c r="EL26" s="12">
        <v>468</v>
      </c>
      <c r="EM26" s="12">
        <v>406</v>
      </c>
      <c r="EN26" s="12">
        <v>930</v>
      </c>
      <c r="EO26" s="12">
        <v>329</v>
      </c>
      <c r="EP26" s="12">
        <v>398.5</v>
      </c>
      <c r="EQ26" s="12">
        <v>2589.5</v>
      </c>
      <c r="ER26" s="12">
        <v>302</v>
      </c>
      <c r="ES26" s="12">
        <v>145.5</v>
      </c>
      <c r="ET26" s="12">
        <v>202</v>
      </c>
      <c r="EU26" s="12">
        <v>582.5</v>
      </c>
      <c r="EV26" s="12">
        <v>74</v>
      </c>
      <c r="EW26" s="12">
        <v>879.5</v>
      </c>
      <c r="EX26" s="12">
        <v>174.5</v>
      </c>
      <c r="EY26" s="12">
        <v>210.5</v>
      </c>
      <c r="EZ26" s="12">
        <v>134.5</v>
      </c>
      <c r="FA26" s="12">
        <v>3492</v>
      </c>
      <c r="FB26" s="12">
        <v>336</v>
      </c>
      <c r="FC26" s="12">
        <v>2023.5</v>
      </c>
      <c r="FD26" s="12">
        <v>399.5</v>
      </c>
      <c r="FE26" s="12">
        <v>86</v>
      </c>
      <c r="FF26" s="12">
        <v>201</v>
      </c>
      <c r="FG26" s="12">
        <v>125</v>
      </c>
      <c r="FH26" s="12">
        <v>65</v>
      </c>
      <c r="FI26" s="12">
        <v>1785</v>
      </c>
      <c r="FJ26" s="12">
        <v>1999.5</v>
      </c>
      <c r="FK26" s="12">
        <v>2534</v>
      </c>
      <c r="FL26" s="12">
        <v>7895.5</v>
      </c>
      <c r="FM26" s="12">
        <v>3662</v>
      </c>
      <c r="FN26" s="12">
        <v>21110.5</v>
      </c>
      <c r="FO26" s="12">
        <v>1090.5</v>
      </c>
      <c r="FP26" s="12">
        <v>2312.5</v>
      </c>
      <c r="FQ26" s="12">
        <v>1016.5</v>
      </c>
      <c r="FR26" s="12">
        <v>179</v>
      </c>
      <c r="FS26" s="12">
        <v>183</v>
      </c>
      <c r="FT26" s="12">
        <v>59.5</v>
      </c>
      <c r="FU26" s="12">
        <v>818.5</v>
      </c>
      <c r="FV26" s="12">
        <v>700.5</v>
      </c>
      <c r="FW26" s="12">
        <v>172.5</v>
      </c>
      <c r="FX26" s="12">
        <v>53.5</v>
      </c>
      <c r="FY26" s="12"/>
      <c r="FZ26" s="12">
        <f t="shared" si="7"/>
        <v>801350.5</v>
      </c>
      <c r="GA26" s="12"/>
      <c r="GB26" s="12"/>
      <c r="GC26" s="12"/>
      <c r="GD26" s="12"/>
      <c r="GE26" s="12"/>
      <c r="GF26" s="12"/>
    </row>
    <row r="27" spans="1:256" x14ac:dyDescent="0.35">
      <c r="A27" s="23" t="s">
        <v>802</v>
      </c>
      <c r="B27" s="2" t="s">
        <v>803</v>
      </c>
      <c r="C27" s="12">
        <v>0</v>
      </c>
      <c r="D27" s="12">
        <v>268</v>
      </c>
      <c r="E27" s="12">
        <v>49</v>
      </c>
      <c r="F27" s="12">
        <v>0</v>
      </c>
      <c r="G27" s="12">
        <v>0</v>
      </c>
      <c r="H27" s="12">
        <v>0</v>
      </c>
      <c r="I27" s="12">
        <v>0</v>
      </c>
      <c r="J27" s="12">
        <v>555</v>
      </c>
      <c r="K27" s="12">
        <v>0</v>
      </c>
      <c r="L27" s="12">
        <v>0</v>
      </c>
      <c r="M27" s="12">
        <v>0</v>
      </c>
      <c r="N27" s="12">
        <v>131</v>
      </c>
      <c r="O27" s="12">
        <v>37</v>
      </c>
      <c r="P27" s="12">
        <v>0</v>
      </c>
      <c r="Q27" s="12">
        <v>18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107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28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6</v>
      </c>
      <c r="AP27" s="12">
        <v>0</v>
      </c>
      <c r="AQ27" s="12">
        <v>0</v>
      </c>
      <c r="AR27" s="12">
        <v>84.5</v>
      </c>
      <c r="AS27" s="12">
        <v>71.5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7.5</v>
      </c>
      <c r="BB27" s="12">
        <v>0</v>
      </c>
      <c r="BC27" s="12">
        <v>22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590.5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34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8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307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192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0</v>
      </c>
      <c r="DX27" s="12">
        <v>0</v>
      </c>
      <c r="DY27" s="12">
        <v>0</v>
      </c>
      <c r="DZ27" s="12">
        <v>0</v>
      </c>
      <c r="EA27" s="12">
        <v>0</v>
      </c>
      <c r="EB27" s="12">
        <v>32</v>
      </c>
      <c r="EC27" s="12">
        <v>0</v>
      </c>
      <c r="ED27" s="12">
        <v>0</v>
      </c>
      <c r="EE27" s="12">
        <v>0</v>
      </c>
      <c r="EF27" s="12">
        <v>0</v>
      </c>
      <c r="EG27" s="12">
        <v>0</v>
      </c>
      <c r="EH27" s="12">
        <v>0</v>
      </c>
      <c r="EI27" s="12">
        <v>272</v>
      </c>
      <c r="EJ27" s="12">
        <v>0</v>
      </c>
      <c r="EK27" s="12">
        <v>0</v>
      </c>
      <c r="EL27" s="12">
        <v>0</v>
      </c>
      <c r="EM27" s="12">
        <v>0</v>
      </c>
      <c r="EN27" s="12">
        <v>0</v>
      </c>
      <c r="EO27" s="12">
        <v>0</v>
      </c>
      <c r="EP27" s="12">
        <v>0</v>
      </c>
      <c r="EQ27" s="12">
        <v>0</v>
      </c>
      <c r="ER27" s="12">
        <v>0</v>
      </c>
      <c r="ES27" s="12">
        <v>0</v>
      </c>
      <c r="ET27" s="12">
        <v>0</v>
      </c>
      <c r="EU27" s="12">
        <v>13</v>
      </c>
      <c r="EV27" s="12">
        <v>0</v>
      </c>
      <c r="EW27" s="12">
        <v>0</v>
      </c>
      <c r="EX27" s="12">
        <v>0</v>
      </c>
      <c r="EY27" s="12">
        <v>0</v>
      </c>
      <c r="EZ27" s="12">
        <v>0</v>
      </c>
      <c r="FA27" s="12">
        <v>0</v>
      </c>
      <c r="FB27" s="12">
        <v>0</v>
      </c>
      <c r="FC27" s="12">
        <v>19</v>
      </c>
      <c r="FD27" s="12">
        <v>0</v>
      </c>
      <c r="FE27" s="12">
        <v>0</v>
      </c>
      <c r="FF27" s="12">
        <v>0</v>
      </c>
      <c r="FG27" s="12">
        <v>0</v>
      </c>
      <c r="FH27" s="12">
        <v>0</v>
      </c>
      <c r="FI27" s="12">
        <v>8</v>
      </c>
      <c r="FJ27" s="12">
        <v>0</v>
      </c>
      <c r="FK27" s="12">
        <v>0</v>
      </c>
      <c r="FL27" s="12">
        <v>600.5</v>
      </c>
      <c r="FM27" s="12">
        <v>88</v>
      </c>
      <c r="FN27" s="12">
        <v>0</v>
      </c>
      <c r="FO27" s="12">
        <v>0</v>
      </c>
      <c r="FP27" s="12">
        <v>0</v>
      </c>
      <c r="FQ27" s="12">
        <v>0</v>
      </c>
      <c r="FR27" s="12">
        <v>0</v>
      </c>
      <c r="FS27" s="12">
        <v>0</v>
      </c>
      <c r="FT27" s="12">
        <v>0</v>
      </c>
      <c r="FU27" s="12">
        <v>0</v>
      </c>
      <c r="FV27" s="12">
        <v>0</v>
      </c>
      <c r="FW27" s="12">
        <v>0</v>
      </c>
      <c r="FX27" s="12">
        <v>0</v>
      </c>
      <c r="FY27" s="12"/>
      <c r="FZ27" s="12">
        <f t="shared" si="7"/>
        <v>3548.5</v>
      </c>
      <c r="GA27" s="12"/>
      <c r="GB27" s="12"/>
      <c r="GC27" s="12"/>
      <c r="GD27" s="12"/>
      <c r="GE27" s="12"/>
      <c r="GF27" s="12"/>
    </row>
    <row r="28" spans="1:256" x14ac:dyDescent="0.35">
      <c r="A28" s="3" t="s">
        <v>444</v>
      </c>
      <c r="B28" s="2" t="s">
        <v>664</v>
      </c>
      <c r="C28" s="30">
        <v>1242</v>
      </c>
      <c r="D28" s="30">
        <v>3941</v>
      </c>
      <c r="E28" s="30">
        <v>1460</v>
      </c>
      <c r="F28" s="30">
        <v>2255</v>
      </c>
      <c r="G28" s="30">
        <v>98</v>
      </c>
      <c r="H28" s="30">
        <v>62</v>
      </c>
      <c r="I28" s="30">
        <v>1471</v>
      </c>
      <c r="J28" s="30">
        <v>186</v>
      </c>
      <c r="K28" s="12">
        <v>0</v>
      </c>
      <c r="L28" s="30">
        <v>126</v>
      </c>
      <c r="M28" s="30">
        <v>159</v>
      </c>
      <c r="N28" s="30">
        <v>4459</v>
      </c>
      <c r="O28" s="30">
        <v>366</v>
      </c>
      <c r="P28" s="12">
        <v>17</v>
      </c>
      <c r="Q28" s="30">
        <v>10422</v>
      </c>
      <c r="R28" s="12">
        <v>64</v>
      </c>
      <c r="S28" s="30">
        <v>54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12">
        <v>3</v>
      </c>
      <c r="Z28" s="12">
        <v>5</v>
      </c>
      <c r="AA28" s="30">
        <v>1993</v>
      </c>
      <c r="AB28" s="30">
        <v>1343</v>
      </c>
      <c r="AC28" s="30">
        <v>22</v>
      </c>
      <c r="AD28" s="30">
        <v>27</v>
      </c>
      <c r="AE28" s="12">
        <v>3</v>
      </c>
      <c r="AF28" s="30">
        <v>5</v>
      </c>
      <c r="AG28" s="30">
        <v>13</v>
      </c>
      <c r="AH28" s="12">
        <v>0</v>
      </c>
      <c r="AI28" s="12">
        <v>2</v>
      </c>
      <c r="AJ28" s="30">
        <v>2</v>
      </c>
      <c r="AK28" s="30">
        <v>1</v>
      </c>
      <c r="AL28" s="12">
        <v>11</v>
      </c>
      <c r="AM28" s="12">
        <v>0</v>
      </c>
      <c r="AN28" s="12">
        <v>0</v>
      </c>
      <c r="AO28" s="30">
        <v>113</v>
      </c>
      <c r="AP28" s="30">
        <v>13775</v>
      </c>
      <c r="AQ28" s="12">
        <v>0</v>
      </c>
      <c r="AR28" s="30">
        <v>1709</v>
      </c>
      <c r="AS28" s="30">
        <v>1120</v>
      </c>
      <c r="AT28" s="30">
        <v>30</v>
      </c>
      <c r="AU28" s="12">
        <v>4</v>
      </c>
      <c r="AV28" s="12">
        <v>2</v>
      </c>
      <c r="AW28" s="12">
        <v>1</v>
      </c>
      <c r="AX28" s="12">
        <v>7</v>
      </c>
      <c r="AY28" s="12">
        <v>5</v>
      </c>
      <c r="AZ28" s="30">
        <v>939</v>
      </c>
      <c r="BA28" s="30">
        <v>175</v>
      </c>
      <c r="BB28" s="30">
        <v>196</v>
      </c>
      <c r="BC28" s="30">
        <v>1366</v>
      </c>
      <c r="BD28" s="30">
        <v>59</v>
      </c>
      <c r="BE28" s="30">
        <v>4</v>
      </c>
      <c r="BF28" s="30">
        <v>410</v>
      </c>
      <c r="BG28" s="30">
        <v>61</v>
      </c>
      <c r="BH28" s="12">
        <v>9</v>
      </c>
      <c r="BI28" s="30">
        <v>18</v>
      </c>
      <c r="BJ28" s="30">
        <v>63</v>
      </c>
      <c r="BK28" s="30">
        <v>555</v>
      </c>
      <c r="BL28" s="12">
        <v>2</v>
      </c>
      <c r="BM28" s="12">
        <v>13</v>
      </c>
      <c r="BN28" s="30">
        <v>13</v>
      </c>
      <c r="BO28" s="30">
        <v>9</v>
      </c>
      <c r="BP28" s="12">
        <v>1</v>
      </c>
      <c r="BQ28" s="30">
        <v>1170</v>
      </c>
      <c r="BR28" s="30">
        <v>698</v>
      </c>
      <c r="BS28" s="30">
        <v>178</v>
      </c>
      <c r="BT28" s="12">
        <v>2</v>
      </c>
      <c r="BU28" s="12">
        <v>42</v>
      </c>
      <c r="BV28" s="30">
        <v>76</v>
      </c>
      <c r="BW28" s="30">
        <v>146</v>
      </c>
      <c r="BX28" s="12">
        <v>0</v>
      </c>
      <c r="BY28" s="12">
        <v>0</v>
      </c>
      <c r="BZ28" s="12">
        <v>0</v>
      </c>
      <c r="CA28" s="30">
        <v>3</v>
      </c>
      <c r="CB28" s="30">
        <v>2562</v>
      </c>
      <c r="CC28" s="12">
        <v>0</v>
      </c>
      <c r="CD28" s="12">
        <v>1</v>
      </c>
      <c r="CE28" s="12">
        <v>1</v>
      </c>
      <c r="CF28" s="12">
        <v>0</v>
      </c>
      <c r="CG28" s="12">
        <v>16</v>
      </c>
      <c r="CH28" s="30">
        <v>9</v>
      </c>
      <c r="CI28" s="30">
        <v>77</v>
      </c>
      <c r="CJ28" s="30">
        <v>162</v>
      </c>
      <c r="CK28" s="30">
        <v>147</v>
      </c>
      <c r="CL28" s="12">
        <v>25</v>
      </c>
      <c r="CM28" s="30">
        <v>8</v>
      </c>
      <c r="CN28" s="30">
        <v>1172</v>
      </c>
      <c r="CO28" s="30">
        <v>377</v>
      </c>
      <c r="CP28" s="30">
        <v>142</v>
      </c>
      <c r="CQ28" s="30">
        <v>2</v>
      </c>
      <c r="CR28" s="30">
        <v>0</v>
      </c>
      <c r="CS28" s="12">
        <v>3</v>
      </c>
      <c r="CT28" s="30">
        <v>1</v>
      </c>
      <c r="CU28" s="12">
        <v>3</v>
      </c>
      <c r="CV28" s="12">
        <v>0</v>
      </c>
      <c r="CW28" s="12">
        <v>0</v>
      </c>
      <c r="CX28" s="30">
        <v>19</v>
      </c>
      <c r="CY28" s="12">
        <v>0</v>
      </c>
      <c r="CZ28" s="30">
        <v>31</v>
      </c>
      <c r="DA28" s="12">
        <v>0</v>
      </c>
      <c r="DB28" s="12">
        <v>6</v>
      </c>
      <c r="DC28" s="12">
        <v>0</v>
      </c>
      <c r="DD28" s="12">
        <v>4</v>
      </c>
      <c r="DE28" s="12">
        <v>1</v>
      </c>
      <c r="DF28" s="30">
        <v>558</v>
      </c>
      <c r="DG28" s="12">
        <v>0</v>
      </c>
      <c r="DH28" s="30">
        <v>109</v>
      </c>
      <c r="DI28" s="30">
        <v>55</v>
      </c>
      <c r="DJ28" s="30">
        <v>9</v>
      </c>
      <c r="DK28" s="12">
        <v>20</v>
      </c>
      <c r="DL28" s="30">
        <v>298</v>
      </c>
      <c r="DM28" s="12">
        <v>0</v>
      </c>
      <c r="DN28" s="30">
        <v>66</v>
      </c>
      <c r="DO28" s="30">
        <v>494</v>
      </c>
      <c r="DP28" s="12">
        <v>0</v>
      </c>
      <c r="DQ28" s="30">
        <v>57</v>
      </c>
      <c r="DR28" s="30">
        <v>25</v>
      </c>
      <c r="DS28" s="30">
        <v>28</v>
      </c>
      <c r="DT28" s="12">
        <v>4</v>
      </c>
      <c r="DU28" s="12">
        <v>0</v>
      </c>
      <c r="DV28" s="12">
        <v>3</v>
      </c>
      <c r="DW28" s="30">
        <v>0</v>
      </c>
      <c r="DX28" s="12">
        <v>4</v>
      </c>
      <c r="DY28" s="30">
        <v>3</v>
      </c>
      <c r="DZ28" s="12">
        <v>1</v>
      </c>
      <c r="EA28" s="12">
        <v>28</v>
      </c>
      <c r="EB28" s="30">
        <v>66</v>
      </c>
      <c r="EC28" s="12">
        <v>2</v>
      </c>
      <c r="ED28" s="30">
        <v>50</v>
      </c>
      <c r="EE28" s="12">
        <v>11</v>
      </c>
      <c r="EF28" s="30">
        <v>63</v>
      </c>
      <c r="EG28" s="30">
        <v>44</v>
      </c>
      <c r="EH28" s="12">
        <v>9</v>
      </c>
      <c r="EI28" s="30">
        <v>372</v>
      </c>
      <c r="EJ28" s="30">
        <v>211</v>
      </c>
      <c r="EK28" s="30">
        <v>15</v>
      </c>
      <c r="EL28" s="30">
        <v>1</v>
      </c>
      <c r="EM28" s="12">
        <v>2</v>
      </c>
      <c r="EN28" s="30">
        <v>11</v>
      </c>
      <c r="EO28" s="30">
        <v>3</v>
      </c>
      <c r="EP28" s="30">
        <v>15</v>
      </c>
      <c r="EQ28" s="30">
        <v>157</v>
      </c>
      <c r="ER28" s="30">
        <v>17</v>
      </c>
      <c r="ES28" s="12">
        <v>3</v>
      </c>
      <c r="ET28" s="12">
        <v>7</v>
      </c>
      <c r="EU28" s="12">
        <v>92</v>
      </c>
      <c r="EV28" s="12">
        <v>11</v>
      </c>
      <c r="EW28" s="30">
        <v>48</v>
      </c>
      <c r="EX28" s="12">
        <v>2</v>
      </c>
      <c r="EY28" s="12">
        <v>12</v>
      </c>
      <c r="EZ28" s="12">
        <v>0</v>
      </c>
      <c r="FA28" s="30">
        <v>624</v>
      </c>
      <c r="FB28" s="12">
        <v>0</v>
      </c>
      <c r="FC28" s="30">
        <v>24</v>
      </c>
      <c r="FD28" s="12">
        <v>4</v>
      </c>
      <c r="FE28" s="12">
        <v>14</v>
      </c>
      <c r="FF28" s="12">
        <v>0</v>
      </c>
      <c r="FG28" s="30">
        <v>5</v>
      </c>
      <c r="FH28" s="12">
        <v>0</v>
      </c>
      <c r="FI28" s="30">
        <v>145</v>
      </c>
      <c r="FJ28" s="30">
        <v>67</v>
      </c>
      <c r="FK28" s="30">
        <v>229</v>
      </c>
      <c r="FL28" s="30">
        <v>152</v>
      </c>
      <c r="FM28" s="30">
        <v>83</v>
      </c>
      <c r="FN28" s="30">
        <v>2952</v>
      </c>
      <c r="FO28" s="30">
        <v>43</v>
      </c>
      <c r="FP28" s="30">
        <v>287</v>
      </c>
      <c r="FQ28" s="30">
        <v>56</v>
      </c>
      <c r="FR28" s="12">
        <v>0</v>
      </c>
      <c r="FS28" s="12">
        <v>0</v>
      </c>
      <c r="FT28" s="12">
        <v>0</v>
      </c>
      <c r="FU28" s="30">
        <v>130</v>
      </c>
      <c r="FV28" s="30">
        <v>92</v>
      </c>
      <c r="FW28" s="30">
        <v>8</v>
      </c>
      <c r="FX28" s="12">
        <v>1</v>
      </c>
      <c r="FY28" s="12"/>
      <c r="FZ28" s="12">
        <f t="shared" si="7"/>
        <v>65458</v>
      </c>
      <c r="GA28" s="12"/>
      <c r="GB28" s="12"/>
      <c r="GC28" s="12"/>
      <c r="GD28" s="12"/>
      <c r="GE28" s="12"/>
      <c r="GF28" s="12"/>
    </row>
    <row r="29" spans="1:256" x14ac:dyDescent="0.35">
      <c r="A29" s="3" t="s">
        <v>445</v>
      </c>
      <c r="B29" s="2" t="s">
        <v>665</v>
      </c>
      <c r="C29" s="122">
        <v>0</v>
      </c>
      <c r="D29" s="31">
        <v>4560.5</v>
      </c>
      <c r="E29" s="31">
        <v>775</v>
      </c>
      <c r="F29" s="31">
        <v>839</v>
      </c>
      <c r="G29" s="31">
        <v>0</v>
      </c>
      <c r="H29" s="31">
        <v>0</v>
      </c>
      <c r="I29" s="31">
        <v>896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1002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151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2204.5</v>
      </c>
      <c r="AS29" s="24">
        <v>299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3797.5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213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819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581</v>
      </c>
      <c r="CL29" s="31">
        <v>0</v>
      </c>
      <c r="CM29" s="31">
        <v>0</v>
      </c>
      <c r="CN29" s="31">
        <v>3132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1270</v>
      </c>
      <c r="DG29" s="31">
        <v>0</v>
      </c>
      <c r="DH29" s="31">
        <v>0</v>
      </c>
      <c r="DI29" s="31">
        <v>55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31">
        <v>0</v>
      </c>
      <c r="EE29" s="31">
        <v>0</v>
      </c>
      <c r="EF29" s="31">
        <v>0</v>
      </c>
      <c r="EG29" s="31">
        <v>0</v>
      </c>
      <c r="EH29" s="31">
        <v>0</v>
      </c>
      <c r="EI29" s="31">
        <v>0</v>
      </c>
      <c r="EJ29" s="31">
        <v>0</v>
      </c>
      <c r="EK29" s="31">
        <v>0</v>
      </c>
      <c r="EL29" s="31">
        <v>0</v>
      </c>
      <c r="EM29" s="31">
        <v>0</v>
      </c>
      <c r="EN29" s="31">
        <v>0</v>
      </c>
      <c r="EO29" s="31">
        <v>0</v>
      </c>
      <c r="EP29" s="31">
        <v>0</v>
      </c>
      <c r="EQ29" s="31">
        <v>122</v>
      </c>
      <c r="ER29" s="31">
        <v>0</v>
      </c>
      <c r="ES29" s="31">
        <v>0</v>
      </c>
      <c r="ET29" s="31">
        <v>0</v>
      </c>
      <c r="EU29" s="31">
        <v>0</v>
      </c>
      <c r="EV29" s="31">
        <v>0</v>
      </c>
      <c r="EW29" s="31">
        <v>0</v>
      </c>
      <c r="EX29" s="31">
        <v>0</v>
      </c>
      <c r="EY29" s="31">
        <v>0</v>
      </c>
      <c r="EZ29" s="31">
        <v>0</v>
      </c>
      <c r="FA29" s="31">
        <v>0</v>
      </c>
      <c r="FB29" s="31">
        <v>0</v>
      </c>
      <c r="FC29" s="31">
        <v>0</v>
      </c>
      <c r="FD29" s="31">
        <v>0</v>
      </c>
      <c r="FE29" s="31">
        <v>0</v>
      </c>
      <c r="FF29" s="31">
        <v>0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1">
        <v>0</v>
      </c>
      <c r="FQ29" s="31">
        <v>0</v>
      </c>
      <c r="FR29" s="31">
        <v>0</v>
      </c>
      <c r="FS29" s="31">
        <v>0</v>
      </c>
      <c r="FT29" s="31">
        <v>0</v>
      </c>
      <c r="FU29" s="31">
        <v>0</v>
      </c>
      <c r="FV29" s="31">
        <v>0</v>
      </c>
      <c r="FW29" s="31">
        <v>0</v>
      </c>
      <c r="FX29" s="31">
        <v>0</v>
      </c>
      <c r="FY29" s="12"/>
      <c r="FZ29" s="12">
        <f t="shared" si="7"/>
        <v>20716.5</v>
      </c>
      <c r="GA29" s="12"/>
      <c r="GB29" s="12"/>
      <c r="GC29" s="12"/>
      <c r="GD29" s="12"/>
      <c r="GE29" s="12"/>
      <c r="GF29" s="12"/>
    </row>
    <row r="30" spans="1:256" x14ac:dyDescent="0.35">
      <c r="A30" s="3" t="s">
        <v>446</v>
      </c>
      <c r="B30" s="2" t="s">
        <v>666</v>
      </c>
      <c r="C30" s="123">
        <v>0</v>
      </c>
      <c r="D30" s="33">
        <v>364</v>
      </c>
      <c r="E30" s="33">
        <v>44</v>
      </c>
      <c r="F30" s="33">
        <v>61</v>
      </c>
      <c r="G30" s="33">
        <v>0</v>
      </c>
      <c r="H30" s="33">
        <v>0</v>
      </c>
      <c r="I30" s="33">
        <v>69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58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18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56</v>
      </c>
      <c r="AS30" s="33">
        <v>24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340.5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18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56.5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3</v>
      </c>
      <c r="CL30" s="33">
        <v>0</v>
      </c>
      <c r="CM30" s="33">
        <v>0</v>
      </c>
      <c r="CN30" s="33">
        <v>207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33">
        <v>0</v>
      </c>
      <c r="DB30" s="33">
        <v>0</v>
      </c>
      <c r="DC30" s="33">
        <v>0</v>
      </c>
      <c r="DD30" s="33">
        <v>0</v>
      </c>
      <c r="DE30" s="33">
        <v>0</v>
      </c>
      <c r="DF30" s="33">
        <v>78</v>
      </c>
      <c r="DG30" s="33">
        <v>0</v>
      </c>
      <c r="DH30" s="33">
        <v>0</v>
      </c>
      <c r="DI30" s="33">
        <v>12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>
        <v>0</v>
      </c>
      <c r="EL30" s="33">
        <v>0</v>
      </c>
      <c r="EM30" s="33">
        <v>0</v>
      </c>
      <c r="EN30" s="33">
        <v>0</v>
      </c>
      <c r="EO30" s="33">
        <v>0</v>
      </c>
      <c r="EP30" s="33">
        <v>0</v>
      </c>
      <c r="EQ30" s="33">
        <v>22</v>
      </c>
      <c r="ER30" s="33">
        <v>0</v>
      </c>
      <c r="ES30" s="33">
        <v>0</v>
      </c>
      <c r="ET30" s="33">
        <v>0</v>
      </c>
      <c r="EU30" s="33">
        <v>0</v>
      </c>
      <c r="EV30" s="33">
        <v>0</v>
      </c>
      <c r="EW30" s="33">
        <v>0</v>
      </c>
      <c r="EX30" s="33">
        <v>0</v>
      </c>
      <c r="EY30" s="33">
        <v>0</v>
      </c>
      <c r="EZ30" s="33">
        <v>0</v>
      </c>
      <c r="FA30" s="33">
        <v>0</v>
      </c>
      <c r="FB30" s="33">
        <v>0</v>
      </c>
      <c r="FC30" s="33">
        <v>0</v>
      </c>
      <c r="FD30" s="33">
        <v>0</v>
      </c>
      <c r="FE30" s="33">
        <v>0</v>
      </c>
      <c r="FF30" s="33">
        <v>0</v>
      </c>
      <c r="FG30" s="33">
        <v>0</v>
      </c>
      <c r="FH30" s="33">
        <v>0</v>
      </c>
      <c r="FI30" s="33">
        <v>0</v>
      </c>
      <c r="FJ30" s="33">
        <v>0</v>
      </c>
      <c r="FK30" s="33">
        <v>0</v>
      </c>
      <c r="FL30" s="33">
        <v>0</v>
      </c>
      <c r="FM30" s="33">
        <v>0</v>
      </c>
      <c r="FN30" s="33">
        <v>0</v>
      </c>
      <c r="FO30" s="33">
        <v>0</v>
      </c>
      <c r="FP30" s="33">
        <v>0</v>
      </c>
      <c r="FQ30" s="33">
        <v>0</v>
      </c>
      <c r="FR30" s="33">
        <v>0</v>
      </c>
      <c r="FS30" s="33">
        <v>0</v>
      </c>
      <c r="FT30" s="33">
        <v>0</v>
      </c>
      <c r="FU30" s="33">
        <v>0</v>
      </c>
      <c r="FV30" s="33">
        <v>0</v>
      </c>
      <c r="FW30" s="33">
        <v>0</v>
      </c>
      <c r="FX30" s="33">
        <v>0</v>
      </c>
      <c r="FY30" s="12"/>
      <c r="FZ30" s="12">
        <f t="shared" si="7"/>
        <v>1431</v>
      </c>
      <c r="GA30" s="12"/>
      <c r="GB30" s="12"/>
      <c r="GC30" s="12"/>
      <c r="GD30" s="12"/>
      <c r="GE30" s="12"/>
      <c r="GF30" s="12"/>
    </row>
    <row r="31" spans="1:256" x14ac:dyDescent="0.35">
      <c r="A31" s="3" t="s">
        <v>447</v>
      </c>
      <c r="B31" s="2" t="s">
        <v>667</v>
      </c>
      <c r="C31" s="12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33">
        <v>0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3">
        <v>0</v>
      </c>
      <c r="DA31" s="33">
        <v>0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33">
        <v>0</v>
      </c>
      <c r="DI31" s="33">
        <v>0</v>
      </c>
      <c r="DJ31" s="33">
        <v>0</v>
      </c>
      <c r="DK31" s="33">
        <v>0</v>
      </c>
      <c r="DL31" s="33">
        <v>0</v>
      </c>
      <c r="DM31" s="33">
        <v>0</v>
      </c>
      <c r="DN31" s="33">
        <v>0</v>
      </c>
      <c r="DO31" s="33">
        <v>0</v>
      </c>
      <c r="DP31" s="33">
        <v>0</v>
      </c>
      <c r="DQ31" s="33">
        <v>0</v>
      </c>
      <c r="DR31" s="33">
        <v>0</v>
      </c>
      <c r="DS31" s="33">
        <v>0</v>
      </c>
      <c r="DT31" s="33">
        <v>0</v>
      </c>
      <c r="DU31" s="33">
        <v>0</v>
      </c>
      <c r="DV31" s="33">
        <v>0</v>
      </c>
      <c r="DW31" s="33">
        <v>0</v>
      </c>
      <c r="DX31" s="33">
        <v>0</v>
      </c>
      <c r="DY31" s="33">
        <v>0</v>
      </c>
      <c r="DZ31" s="33">
        <v>0</v>
      </c>
      <c r="EA31" s="33">
        <v>0</v>
      </c>
      <c r="EB31" s="33">
        <v>0</v>
      </c>
      <c r="EC31" s="33">
        <v>0</v>
      </c>
      <c r="ED31" s="33">
        <v>0</v>
      </c>
      <c r="EE31" s="33">
        <v>0</v>
      </c>
      <c r="EF31" s="33">
        <v>0</v>
      </c>
      <c r="EG31" s="33">
        <v>0</v>
      </c>
      <c r="EH31" s="33">
        <v>0</v>
      </c>
      <c r="EI31" s="33">
        <v>0</v>
      </c>
      <c r="EJ31" s="33">
        <v>0</v>
      </c>
      <c r="EK31" s="33">
        <v>0</v>
      </c>
      <c r="EL31" s="33">
        <v>0</v>
      </c>
      <c r="EM31" s="33">
        <v>0</v>
      </c>
      <c r="EN31" s="33">
        <v>0</v>
      </c>
      <c r="EO31" s="33">
        <v>0</v>
      </c>
      <c r="EP31" s="33">
        <v>0</v>
      </c>
      <c r="EQ31" s="33">
        <v>0</v>
      </c>
      <c r="ER31" s="33">
        <v>0</v>
      </c>
      <c r="ES31" s="33">
        <v>0</v>
      </c>
      <c r="ET31" s="33">
        <v>0</v>
      </c>
      <c r="EU31" s="33">
        <v>0</v>
      </c>
      <c r="EV31" s="33">
        <v>0</v>
      </c>
      <c r="EW31" s="33">
        <v>0</v>
      </c>
      <c r="EX31" s="33">
        <v>0</v>
      </c>
      <c r="EY31" s="33">
        <v>0</v>
      </c>
      <c r="EZ31" s="33">
        <v>0</v>
      </c>
      <c r="FA31" s="33">
        <v>0</v>
      </c>
      <c r="FB31" s="33">
        <v>0</v>
      </c>
      <c r="FC31" s="33">
        <v>0</v>
      </c>
      <c r="FD31" s="33">
        <v>0</v>
      </c>
      <c r="FE31" s="33">
        <v>0</v>
      </c>
      <c r="FF31" s="33">
        <v>0</v>
      </c>
      <c r="FG31" s="33">
        <v>0</v>
      </c>
      <c r="FH31" s="33">
        <v>0</v>
      </c>
      <c r="FI31" s="33">
        <v>0</v>
      </c>
      <c r="FJ31" s="33">
        <v>0</v>
      </c>
      <c r="FK31" s="33">
        <v>0</v>
      </c>
      <c r="FL31" s="33">
        <v>0</v>
      </c>
      <c r="FM31" s="33">
        <v>0</v>
      </c>
      <c r="FN31" s="33">
        <v>0</v>
      </c>
      <c r="FO31" s="33">
        <v>0</v>
      </c>
      <c r="FP31" s="33">
        <v>0</v>
      </c>
      <c r="FQ31" s="33">
        <v>0</v>
      </c>
      <c r="FR31" s="33">
        <v>0</v>
      </c>
      <c r="FS31" s="33">
        <v>0</v>
      </c>
      <c r="FT31" s="33">
        <v>0</v>
      </c>
      <c r="FU31" s="33">
        <v>0</v>
      </c>
      <c r="FV31" s="33">
        <v>0</v>
      </c>
      <c r="FW31" s="33">
        <v>0</v>
      </c>
      <c r="FX31" s="33">
        <v>0</v>
      </c>
      <c r="FY31" s="12"/>
      <c r="FZ31" s="12">
        <f t="shared" si="7"/>
        <v>0</v>
      </c>
      <c r="GA31" s="12"/>
      <c r="GB31" s="12"/>
      <c r="GC31" s="12"/>
      <c r="GD31" s="12"/>
      <c r="GE31" s="12"/>
      <c r="GF31" s="12"/>
    </row>
    <row r="32" spans="1:256" x14ac:dyDescent="0.35">
      <c r="A32" s="3" t="s">
        <v>448</v>
      </c>
      <c r="B32" s="2" t="s">
        <v>804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318.5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5">
        <v>0</v>
      </c>
      <c r="DG32" s="15">
        <v>0</v>
      </c>
      <c r="DH32" s="15">
        <v>0</v>
      </c>
      <c r="DI32" s="15">
        <v>0</v>
      </c>
      <c r="DJ32" s="15">
        <v>0</v>
      </c>
      <c r="DK32" s="15">
        <v>0</v>
      </c>
      <c r="DL32" s="15">
        <v>0</v>
      </c>
      <c r="DM32" s="15">
        <v>0</v>
      </c>
      <c r="DN32" s="15">
        <v>0</v>
      </c>
      <c r="DO32" s="15">
        <v>0</v>
      </c>
      <c r="DP32" s="15">
        <v>0</v>
      </c>
      <c r="DQ32" s="15">
        <v>0</v>
      </c>
      <c r="DR32" s="15">
        <v>0</v>
      </c>
      <c r="DS32" s="15">
        <v>0</v>
      </c>
      <c r="DT32" s="15">
        <v>0</v>
      </c>
      <c r="DU32" s="15">
        <v>0</v>
      </c>
      <c r="DV32" s="15">
        <v>0</v>
      </c>
      <c r="DW32" s="15">
        <v>0</v>
      </c>
      <c r="DX32" s="15">
        <v>0</v>
      </c>
      <c r="DY32" s="15">
        <v>0</v>
      </c>
      <c r="DZ32" s="15">
        <v>0</v>
      </c>
      <c r="EA32" s="15">
        <v>0</v>
      </c>
      <c r="EB32" s="15">
        <v>0</v>
      </c>
      <c r="EC32" s="15">
        <v>0</v>
      </c>
      <c r="ED32" s="15">
        <v>0</v>
      </c>
      <c r="EE32" s="15">
        <v>0</v>
      </c>
      <c r="EF32" s="15">
        <v>0</v>
      </c>
      <c r="EG32" s="15">
        <v>0</v>
      </c>
      <c r="EH32" s="15">
        <v>0</v>
      </c>
      <c r="EI32" s="15">
        <v>0</v>
      </c>
      <c r="EJ32" s="15">
        <v>0</v>
      </c>
      <c r="EK32" s="15">
        <v>0</v>
      </c>
      <c r="EL32" s="15">
        <v>0</v>
      </c>
      <c r="EM32" s="15">
        <v>0</v>
      </c>
      <c r="EN32" s="15">
        <v>0</v>
      </c>
      <c r="EO32" s="15">
        <v>0</v>
      </c>
      <c r="EP32" s="15">
        <v>0</v>
      </c>
      <c r="EQ32" s="15">
        <v>0</v>
      </c>
      <c r="ER32" s="15">
        <v>0</v>
      </c>
      <c r="ES32" s="15">
        <v>0</v>
      </c>
      <c r="ET32" s="15">
        <v>0</v>
      </c>
      <c r="EU32" s="15">
        <v>0</v>
      </c>
      <c r="EV32" s="15">
        <v>0</v>
      </c>
      <c r="EW32" s="15">
        <v>0</v>
      </c>
      <c r="EX32" s="15">
        <v>0</v>
      </c>
      <c r="EY32" s="15">
        <v>0</v>
      </c>
      <c r="EZ32" s="15">
        <v>0</v>
      </c>
      <c r="FA32" s="15">
        <v>0</v>
      </c>
      <c r="FB32" s="15">
        <v>0</v>
      </c>
      <c r="FC32" s="15">
        <v>0</v>
      </c>
      <c r="FD32" s="15">
        <v>0</v>
      </c>
      <c r="FE32" s="15">
        <v>0</v>
      </c>
      <c r="FF32" s="15">
        <v>0</v>
      </c>
      <c r="FG32" s="15">
        <v>0</v>
      </c>
      <c r="FH32" s="15">
        <v>0</v>
      </c>
      <c r="FI32" s="15">
        <v>0</v>
      </c>
      <c r="FJ32" s="15">
        <v>0</v>
      </c>
      <c r="FK32" s="15">
        <v>0</v>
      </c>
      <c r="FL32" s="15">
        <v>0</v>
      </c>
      <c r="FM32" s="15">
        <v>0</v>
      </c>
      <c r="FN32" s="15">
        <v>0</v>
      </c>
      <c r="FO32" s="15">
        <v>0</v>
      </c>
      <c r="FP32" s="15">
        <v>0</v>
      </c>
      <c r="FQ32" s="15">
        <v>0</v>
      </c>
      <c r="FR32" s="15">
        <v>0</v>
      </c>
      <c r="FS32" s="15">
        <v>0</v>
      </c>
      <c r="FT32" s="15">
        <v>0</v>
      </c>
      <c r="FU32" s="15">
        <v>0</v>
      </c>
      <c r="FV32" s="15">
        <v>0</v>
      </c>
      <c r="FW32" s="15">
        <v>0</v>
      </c>
      <c r="FX32" s="15">
        <v>0</v>
      </c>
      <c r="FY32" s="15">
        <v>0</v>
      </c>
      <c r="FZ32" s="12">
        <f t="shared" si="7"/>
        <v>318.5</v>
      </c>
      <c r="GA32" s="15"/>
      <c r="GB32" s="12"/>
      <c r="GC32" s="12"/>
      <c r="GD32" s="12"/>
      <c r="GE32" s="12"/>
      <c r="GF32" s="12"/>
    </row>
    <row r="33" spans="1:256" x14ac:dyDescent="0.35">
      <c r="A33" s="3" t="s">
        <v>449</v>
      </c>
      <c r="B33" s="2" t="s">
        <v>727</v>
      </c>
      <c r="C33" s="12">
        <v>0</v>
      </c>
      <c r="D33" s="12">
        <v>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0</v>
      </c>
      <c r="DX33" s="12">
        <v>0</v>
      </c>
      <c r="DY33" s="12">
        <v>0</v>
      </c>
      <c r="DZ33" s="12">
        <v>0</v>
      </c>
      <c r="EA33" s="12">
        <v>0</v>
      </c>
      <c r="EB33" s="12">
        <v>0</v>
      </c>
      <c r="EC33" s="12">
        <v>0</v>
      </c>
      <c r="ED33" s="12">
        <v>0</v>
      </c>
      <c r="EE33" s="12">
        <v>0</v>
      </c>
      <c r="EF33" s="12">
        <v>0</v>
      </c>
      <c r="EG33" s="12">
        <v>0</v>
      </c>
      <c r="EH33" s="12">
        <v>0</v>
      </c>
      <c r="EI33" s="12">
        <v>0</v>
      </c>
      <c r="EJ33" s="12">
        <v>0</v>
      </c>
      <c r="EK33" s="12">
        <v>0</v>
      </c>
      <c r="EL33" s="12">
        <v>0</v>
      </c>
      <c r="EM33" s="12">
        <v>0</v>
      </c>
      <c r="EN33" s="12">
        <v>0</v>
      </c>
      <c r="EO33" s="12">
        <v>0</v>
      </c>
      <c r="EP33" s="12">
        <v>0</v>
      </c>
      <c r="EQ33" s="12">
        <v>0</v>
      </c>
      <c r="ER33" s="12">
        <v>0</v>
      </c>
      <c r="ES33" s="12">
        <v>0</v>
      </c>
      <c r="ET33" s="12">
        <v>0</v>
      </c>
      <c r="EU33" s="12">
        <v>0</v>
      </c>
      <c r="EV33" s="12">
        <v>0</v>
      </c>
      <c r="EW33" s="12">
        <v>0</v>
      </c>
      <c r="EX33" s="12">
        <v>0</v>
      </c>
      <c r="EY33" s="12">
        <v>0</v>
      </c>
      <c r="EZ33" s="12">
        <v>0</v>
      </c>
      <c r="FA33" s="12">
        <v>0</v>
      </c>
      <c r="FB33" s="12">
        <v>0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0</v>
      </c>
      <c r="FI33" s="12">
        <v>0</v>
      </c>
      <c r="FJ33" s="12">
        <v>0</v>
      </c>
      <c r="FK33" s="12">
        <v>0</v>
      </c>
      <c r="FL33" s="12">
        <v>0</v>
      </c>
      <c r="FM33" s="12">
        <v>0</v>
      </c>
      <c r="FN33" s="12">
        <v>0</v>
      </c>
      <c r="FO33" s="12">
        <v>0</v>
      </c>
      <c r="FP33" s="12">
        <v>0</v>
      </c>
      <c r="FQ33" s="12">
        <v>0</v>
      </c>
      <c r="FR33" s="12">
        <v>0</v>
      </c>
      <c r="FS33" s="12">
        <v>0</v>
      </c>
      <c r="FT33" s="12">
        <v>0</v>
      </c>
      <c r="FU33" s="12">
        <v>0</v>
      </c>
      <c r="FV33" s="12">
        <v>0</v>
      </c>
      <c r="FW33" s="12">
        <v>0</v>
      </c>
      <c r="FX33" s="12">
        <v>0</v>
      </c>
      <c r="FY33" s="12">
        <v>0</v>
      </c>
      <c r="FZ33" s="12">
        <f t="shared" si="7"/>
        <v>10</v>
      </c>
      <c r="GA33" s="12"/>
      <c r="GB33" s="12"/>
      <c r="GC33" s="12"/>
      <c r="GD33" s="12"/>
      <c r="GE33" s="12"/>
      <c r="GF33" s="12"/>
    </row>
    <row r="34" spans="1:256" x14ac:dyDescent="0.35">
      <c r="A34" s="3" t="s">
        <v>450</v>
      </c>
      <c r="B34" s="2" t="s">
        <v>805</v>
      </c>
      <c r="C34" s="12">
        <v>0</v>
      </c>
      <c r="D34" s="12">
        <v>146.80000000000018</v>
      </c>
      <c r="E34" s="12">
        <v>40.799999999999997</v>
      </c>
      <c r="F34" s="12">
        <v>36.799999999999955</v>
      </c>
      <c r="G34" s="12">
        <v>0</v>
      </c>
      <c r="H34" s="12">
        <v>0</v>
      </c>
      <c r="I34" s="12">
        <v>73.099999999999994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58.3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0.5</v>
      </c>
      <c r="AS34" s="12">
        <v>8.6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86.6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62.6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6.8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181.3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5.3</v>
      </c>
      <c r="DG34" s="12">
        <v>0</v>
      </c>
      <c r="DH34" s="12">
        <v>0</v>
      </c>
      <c r="DI34" s="12">
        <v>0</v>
      </c>
      <c r="DJ34" s="12">
        <v>0</v>
      </c>
      <c r="DK34" s="12">
        <v>0</v>
      </c>
      <c r="DL34" s="12">
        <v>0</v>
      </c>
      <c r="DM34" s="12">
        <v>0</v>
      </c>
      <c r="DN34" s="12">
        <v>0</v>
      </c>
      <c r="DO34" s="12">
        <v>0</v>
      </c>
      <c r="DP34" s="12">
        <v>0</v>
      </c>
      <c r="DQ34" s="12">
        <v>0</v>
      </c>
      <c r="DR34" s="12">
        <v>0</v>
      </c>
      <c r="DS34" s="12">
        <v>0</v>
      </c>
      <c r="DT34" s="12">
        <v>0</v>
      </c>
      <c r="DU34" s="12">
        <v>0</v>
      </c>
      <c r="DV34" s="12">
        <v>0</v>
      </c>
      <c r="DW34" s="12">
        <v>0</v>
      </c>
      <c r="DX34" s="12">
        <v>0</v>
      </c>
      <c r="DY34" s="12">
        <v>0</v>
      </c>
      <c r="DZ34" s="12">
        <v>0</v>
      </c>
      <c r="EA34" s="12">
        <v>0</v>
      </c>
      <c r="EB34" s="12">
        <v>0</v>
      </c>
      <c r="EC34" s="12">
        <v>0</v>
      </c>
      <c r="ED34" s="12">
        <v>0</v>
      </c>
      <c r="EE34" s="12">
        <v>0</v>
      </c>
      <c r="EF34" s="12">
        <v>0</v>
      </c>
      <c r="EG34" s="12">
        <v>0</v>
      </c>
      <c r="EH34" s="12">
        <v>0</v>
      </c>
      <c r="EI34" s="12">
        <v>0</v>
      </c>
      <c r="EJ34" s="12">
        <v>0</v>
      </c>
      <c r="EK34" s="12">
        <v>0</v>
      </c>
      <c r="EL34" s="12">
        <v>0</v>
      </c>
      <c r="EM34" s="12">
        <v>0</v>
      </c>
      <c r="EN34" s="12">
        <v>0</v>
      </c>
      <c r="EO34" s="12">
        <v>0</v>
      </c>
      <c r="EP34" s="12">
        <v>0</v>
      </c>
      <c r="EQ34" s="12">
        <v>6</v>
      </c>
      <c r="ER34" s="12">
        <v>0</v>
      </c>
      <c r="ES34" s="12">
        <v>0</v>
      </c>
      <c r="ET34" s="12">
        <v>0</v>
      </c>
      <c r="EU34" s="12">
        <v>0</v>
      </c>
      <c r="EV34" s="12">
        <v>0</v>
      </c>
      <c r="EW34" s="12">
        <v>0</v>
      </c>
      <c r="EX34" s="12">
        <v>0</v>
      </c>
      <c r="EY34" s="12">
        <v>0</v>
      </c>
      <c r="EZ34" s="12">
        <v>0</v>
      </c>
      <c r="FA34" s="12">
        <v>0</v>
      </c>
      <c r="FB34" s="12">
        <v>0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0</v>
      </c>
      <c r="FI34" s="12">
        <v>0</v>
      </c>
      <c r="FJ34" s="12">
        <v>0</v>
      </c>
      <c r="FK34" s="12">
        <v>0</v>
      </c>
      <c r="FL34" s="12">
        <v>0</v>
      </c>
      <c r="FM34" s="12">
        <v>0</v>
      </c>
      <c r="FN34" s="12">
        <v>0</v>
      </c>
      <c r="FO34" s="12">
        <v>0</v>
      </c>
      <c r="FP34" s="12">
        <v>0</v>
      </c>
      <c r="FQ34" s="12">
        <v>0</v>
      </c>
      <c r="FR34" s="12">
        <v>0</v>
      </c>
      <c r="FS34" s="12">
        <v>0</v>
      </c>
      <c r="FT34" s="12">
        <v>0</v>
      </c>
      <c r="FU34" s="12">
        <v>0</v>
      </c>
      <c r="FV34" s="12">
        <v>0</v>
      </c>
      <c r="FW34" s="12">
        <v>0</v>
      </c>
      <c r="FX34" s="12">
        <v>0</v>
      </c>
      <c r="FY34" s="12"/>
      <c r="FZ34" s="12">
        <f t="shared" si="7"/>
        <v>713.5</v>
      </c>
      <c r="GA34" s="12"/>
      <c r="GB34" s="12"/>
      <c r="GC34" s="12"/>
      <c r="GD34" s="12"/>
      <c r="GE34" s="12"/>
      <c r="GF34" s="12"/>
    </row>
    <row r="35" spans="1:256" x14ac:dyDescent="0.35">
      <c r="A35" s="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12"/>
      <c r="FZ35" s="12"/>
      <c r="GA35" s="12"/>
      <c r="GB35" s="12"/>
      <c r="GC35" s="12"/>
      <c r="GD35" s="12"/>
      <c r="GE35" s="12"/>
      <c r="GF35" s="12"/>
    </row>
    <row r="36" spans="1:256" x14ac:dyDescent="0.35">
      <c r="A36" s="34"/>
      <c r="B36" s="35" t="s">
        <v>806</v>
      </c>
      <c r="C36" s="124">
        <f>GA334</f>
        <v>11075.46</v>
      </c>
      <c r="FZ36" s="12"/>
      <c r="GA36" s="12"/>
      <c r="GB36" s="12"/>
      <c r="GC36" s="12"/>
      <c r="GD36" s="12"/>
      <c r="GE36" s="12"/>
      <c r="GF36" s="12"/>
    </row>
    <row r="37" spans="1:256" x14ac:dyDescent="0.35">
      <c r="A37" s="3" t="s">
        <v>450</v>
      </c>
      <c r="B37" s="2" t="s">
        <v>807</v>
      </c>
      <c r="C37" s="2">
        <f>B4</f>
        <v>8717.2900000000009</v>
      </c>
      <c r="D37" s="2">
        <f t="shared" ref="D37:BO37" si="8">$C$37</f>
        <v>8717.2900000000009</v>
      </c>
      <c r="E37" s="2">
        <f t="shared" si="8"/>
        <v>8717.2900000000009</v>
      </c>
      <c r="F37" s="2">
        <f t="shared" si="8"/>
        <v>8717.2900000000009</v>
      </c>
      <c r="G37" s="2">
        <f t="shared" si="8"/>
        <v>8717.2900000000009</v>
      </c>
      <c r="H37" s="2">
        <f t="shared" si="8"/>
        <v>8717.2900000000009</v>
      </c>
      <c r="I37" s="2">
        <f t="shared" si="8"/>
        <v>8717.2900000000009</v>
      </c>
      <c r="J37" s="2">
        <f t="shared" si="8"/>
        <v>8717.2900000000009</v>
      </c>
      <c r="K37" s="2">
        <f t="shared" si="8"/>
        <v>8717.2900000000009</v>
      </c>
      <c r="L37" s="2">
        <f t="shared" si="8"/>
        <v>8717.2900000000009</v>
      </c>
      <c r="M37" s="2">
        <f t="shared" si="8"/>
        <v>8717.2900000000009</v>
      </c>
      <c r="N37" s="2">
        <f t="shared" si="8"/>
        <v>8717.2900000000009</v>
      </c>
      <c r="O37" s="2">
        <f t="shared" si="8"/>
        <v>8717.2900000000009</v>
      </c>
      <c r="P37" s="2">
        <f t="shared" si="8"/>
        <v>8717.2900000000009</v>
      </c>
      <c r="Q37" s="2">
        <f t="shared" si="8"/>
        <v>8717.2900000000009</v>
      </c>
      <c r="R37" s="2">
        <f t="shared" si="8"/>
        <v>8717.2900000000009</v>
      </c>
      <c r="S37" s="2">
        <f t="shared" si="8"/>
        <v>8717.2900000000009</v>
      </c>
      <c r="T37" s="2">
        <f t="shared" si="8"/>
        <v>8717.2900000000009</v>
      </c>
      <c r="U37" s="2">
        <f t="shared" si="8"/>
        <v>8717.2900000000009</v>
      </c>
      <c r="V37" s="2">
        <f t="shared" si="8"/>
        <v>8717.2900000000009</v>
      </c>
      <c r="W37" s="2">
        <f t="shared" si="8"/>
        <v>8717.2900000000009</v>
      </c>
      <c r="X37" s="2">
        <f t="shared" si="8"/>
        <v>8717.2900000000009</v>
      </c>
      <c r="Y37" s="2">
        <f t="shared" si="8"/>
        <v>8717.2900000000009</v>
      </c>
      <c r="Z37" s="2">
        <f t="shared" si="8"/>
        <v>8717.2900000000009</v>
      </c>
      <c r="AA37" s="2">
        <f t="shared" si="8"/>
        <v>8717.2900000000009</v>
      </c>
      <c r="AB37" s="2">
        <f t="shared" si="8"/>
        <v>8717.2900000000009</v>
      </c>
      <c r="AC37" s="2">
        <f t="shared" si="8"/>
        <v>8717.2900000000009</v>
      </c>
      <c r="AD37" s="2">
        <f t="shared" si="8"/>
        <v>8717.2900000000009</v>
      </c>
      <c r="AE37" s="2">
        <f t="shared" si="8"/>
        <v>8717.2900000000009</v>
      </c>
      <c r="AF37" s="2">
        <f t="shared" si="8"/>
        <v>8717.2900000000009</v>
      </c>
      <c r="AG37" s="2">
        <f t="shared" si="8"/>
        <v>8717.2900000000009</v>
      </c>
      <c r="AH37" s="2">
        <f t="shared" si="8"/>
        <v>8717.2900000000009</v>
      </c>
      <c r="AI37" s="2">
        <f t="shared" si="8"/>
        <v>8717.2900000000009</v>
      </c>
      <c r="AJ37" s="2">
        <f t="shared" si="8"/>
        <v>8717.2900000000009</v>
      </c>
      <c r="AK37" s="2">
        <f t="shared" si="8"/>
        <v>8717.2900000000009</v>
      </c>
      <c r="AL37" s="2">
        <f t="shared" si="8"/>
        <v>8717.2900000000009</v>
      </c>
      <c r="AM37" s="2">
        <f t="shared" si="8"/>
        <v>8717.2900000000009</v>
      </c>
      <c r="AN37" s="2">
        <f t="shared" si="8"/>
        <v>8717.2900000000009</v>
      </c>
      <c r="AO37" s="2">
        <f t="shared" si="8"/>
        <v>8717.2900000000009</v>
      </c>
      <c r="AP37" s="2">
        <f t="shared" si="8"/>
        <v>8717.2900000000009</v>
      </c>
      <c r="AQ37" s="2">
        <f t="shared" si="8"/>
        <v>8717.2900000000009</v>
      </c>
      <c r="AR37" s="2">
        <f t="shared" si="8"/>
        <v>8717.2900000000009</v>
      </c>
      <c r="AS37" s="2">
        <f t="shared" si="8"/>
        <v>8717.2900000000009</v>
      </c>
      <c r="AT37" s="2">
        <f t="shared" si="8"/>
        <v>8717.2900000000009</v>
      </c>
      <c r="AU37" s="2">
        <f t="shared" si="8"/>
        <v>8717.2900000000009</v>
      </c>
      <c r="AV37" s="2">
        <f t="shared" si="8"/>
        <v>8717.2900000000009</v>
      </c>
      <c r="AW37" s="2">
        <f t="shared" si="8"/>
        <v>8717.2900000000009</v>
      </c>
      <c r="AX37" s="2">
        <f t="shared" si="8"/>
        <v>8717.2900000000009</v>
      </c>
      <c r="AY37" s="2">
        <f t="shared" si="8"/>
        <v>8717.2900000000009</v>
      </c>
      <c r="AZ37" s="2">
        <f t="shared" si="8"/>
        <v>8717.2900000000009</v>
      </c>
      <c r="BA37" s="2">
        <f t="shared" si="8"/>
        <v>8717.2900000000009</v>
      </c>
      <c r="BB37" s="2">
        <f t="shared" si="8"/>
        <v>8717.2900000000009</v>
      </c>
      <c r="BC37" s="2">
        <f t="shared" si="8"/>
        <v>8717.2900000000009</v>
      </c>
      <c r="BD37" s="2">
        <f t="shared" si="8"/>
        <v>8717.2900000000009</v>
      </c>
      <c r="BE37" s="2">
        <f t="shared" si="8"/>
        <v>8717.2900000000009</v>
      </c>
      <c r="BF37" s="2">
        <f t="shared" si="8"/>
        <v>8717.2900000000009</v>
      </c>
      <c r="BG37" s="2">
        <f t="shared" si="8"/>
        <v>8717.2900000000009</v>
      </c>
      <c r="BH37" s="2">
        <f t="shared" si="8"/>
        <v>8717.2900000000009</v>
      </c>
      <c r="BI37" s="2">
        <f t="shared" si="8"/>
        <v>8717.2900000000009</v>
      </c>
      <c r="BJ37" s="2">
        <f t="shared" si="8"/>
        <v>8717.2900000000009</v>
      </c>
      <c r="BK37" s="2">
        <f t="shared" si="8"/>
        <v>8717.2900000000009</v>
      </c>
      <c r="BL37" s="2">
        <f t="shared" si="8"/>
        <v>8717.2900000000009</v>
      </c>
      <c r="BM37" s="2">
        <f t="shared" si="8"/>
        <v>8717.2900000000009</v>
      </c>
      <c r="BN37" s="2">
        <f t="shared" si="8"/>
        <v>8717.2900000000009</v>
      </c>
      <c r="BO37" s="2">
        <f t="shared" si="8"/>
        <v>8717.2900000000009</v>
      </c>
      <c r="BP37" s="2">
        <f t="shared" ref="BP37:EA37" si="9">$C$37</f>
        <v>8717.2900000000009</v>
      </c>
      <c r="BQ37" s="2">
        <f t="shared" si="9"/>
        <v>8717.2900000000009</v>
      </c>
      <c r="BR37" s="2">
        <f t="shared" si="9"/>
        <v>8717.2900000000009</v>
      </c>
      <c r="BS37" s="2">
        <f t="shared" si="9"/>
        <v>8717.2900000000009</v>
      </c>
      <c r="BT37" s="2">
        <f t="shared" si="9"/>
        <v>8717.2900000000009</v>
      </c>
      <c r="BU37" s="2">
        <f t="shared" si="9"/>
        <v>8717.2900000000009</v>
      </c>
      <c r="BV37" s="2">
        <f t="shared" si="9"/>
        <v>8717.2900000000009</v>
      </c>
      <c r="BW37" s="2">
        <f t="shared" si="9"/>
        <v>8717.2900000000009</v>
      </c>
      <c r="BX37" s="2">
        <f t="shared" si="9"/>
        <v>8717.2900000000009</v>
      </c>
      <c r="BY37" s="2">
        <f t="shared" si="9"/>
        <v>8717.2900000000009</v>
      </c>
      <c r="BZ37" s="2">
        <f t="shared" si="9"/>
        <v>8717.2900000000009</v>
      </c>
      <c r="CA37" s="2">
        <f t="shared" si="9"/>
        <v>8717.2900000000009</v>
      </c>
      <c r="CB37" s="2">
        <f t="shared" si="9"/>
        <v>8717.2900000000009</v>
      </c>
      <c r="CC37" s="2">
        <f t="shared" si="9"/>
        <v>8717.2900000000009</v>
      </c>
      <c r="CD37" s="2">
        <f t="shared" si="9"/>
        <v>8717.2900000000009</v>
      </c>
      <c r="CE37" s="2">
        <f t="shared" si="9"/>
        <v>8717.2900000000009</v>
      </c>
      <c r="CF37" s="2">
        <f t="shared" si="9"/>
        <v>8717.2900000000009</v>
      </c>
      <c r="CG37" s="2">
        <f t="shared" si="9"/>
        <v>8717.2900000000009</v>
      </c>
      <c r="CH37" s="2">
        <f t="shared" si="9"/>
        <v>8717.2900000000009</v>
      </c>
      <c r="CI37" s="2">
        <f t="shared" si="9"/>
        <v>8717.2900000000009</v>
      </c>
      <c r="CJ37" s="2">
        <f t="shared" si="9"/>
        <v>8717.2900000000009</v>
      </c>
      <c r="CK37" s="2">
        <f t="shared" si="9"/>
        <v>8717.2900000000009</v>
      </c>
      <c r="CL37" s="2">
        <f t="shared" si="9"/>
        <v>8717.2900000000009</v>
      </c>
      <c r="CM37" s="2">
        <f t="shared" si="9"/>
        <v>8717.2900000000009</v>
      </c>
      <c r="CN37" s="2">
        <f t="shared" si="9"/>
        <v>8717.2900000000009</v>
      </c>
      <c r="CO37" s="2">
        <f t="shared" si="9"/>
        <v>8717.2900000000009</v>
      </c>
      <c r="CP37" s="2">
        <f t="shared" si="9"/>
        <v>8717.2900000000009</v>
      </c>
      <c r="CQ37" s="2">
        <f t="shared" si="9"/>
        <v>8717.2900000000009</v>
      </c>
      <c r="CR37" s="2">
        <f t="shared" si="9"/>
        <v>8717.2900000000009</v>
      </c>
      <c r="CS37" s="2">
        <f t="shared" si="9"/>
        <v>8717.2900000000009</v>
      </c>
      <c r="CT37" s="2">
        <f t="shared" si="9"/>
        <v>8717.2900000000009</v>
      </c>
      <c r="CU37" s="2">
        <f t="shared" si="9"/>
        <v>8717.2900000000009</v>
      </c>
      <c r="CV37" s="2">
        <f t="shared" si="9"/>
        <v>8717.2900000000009</v>
      </c>
      <c r="CW37" s="2">
        <f t="shared" si="9"/>
        <v>8717.2900000000009</v>
      </c>
      <c r="CX37" s="2">
        <f t="shared" si="9"/>
        <v>8717.2900000000009</v>
      </c>
      <c r="CY37" s="2">
        <f t="shared" si="9"/>
        <v>8717.2900000000009</v>
      </c>
      <c r="CZ37" s="2">
        <f t="shared" si="9"/>
        <v>8717.2900000000009</v>
      </c>
      <c r="DA37" s="2">
        <f t="shared" si="9"/>
        <v>8717.2900000000009</v>
      </c>
      <c r="DB37" s="2">
        <f t="shared" si="9"/>
        <v>8717.2900000000009</v>
      </c>
      <c r="DC37" s="2">
        <f t="shared" si="9"/>
        <v>8717.2900000000009</v>
      </c>
      <c r="DD37" s="2">
        <f t="shared" si="9"/>
        <v>8717.2900000000009</v>
      </c>
      <c r="DE37" s="2">
        <f t="shared" si="9"/>
        <v>8717.2900000000009</v>
      </c>
      <c r="DF37" s="2">
        <f t="shared" si="9"/>
        <v>8717.2900000000009</v>
      </c>
      <c r="DG37" s="2">
        <f t="shared" si="9"/>
        <v>8717.2900000000009</v>
      </c>
      <c r="DH37" s="2">
        <f t="shared" si="9"/>
        <v>8717.2900000000009</v>
      </c>
      <c r="DI37" s="2">
        <f t="shared" si="9"/>
        <v>8717.2900000000009</v>
      </c>
      <c r="DJ37" s="2">
        <f t="shared" si="9"/>
        <v>8717.2900000000009</v>
      </c>
      <c r="DK37" s="2">
        <f t="shared" si="9"/>
        <v>8717.2900000000009</v>
      </c>
      <c r="DL37" s="2">
        <f t="shared" si="9"/>
        <v>8717.2900000000009</v>
      </c>
      <c r="DM37" s="2">
        <f t="shared" si="9"/>
        <v>8717.2900000000009</v>
      </c>
      <c r="DN37" s="2">
        <f t="shared" si="9"/>
        <v>8717.2900000000009</v>
      </c>
      <c r="DO37" s="2">
        <f t="shared" si="9"/>
        <v>8717.2900000000009</v>
      </c>
      <c r="DP37" s="2">
        <f t="shared" si="9"/>
        <v>8717.2900000000009</v>
      </c>
      <c r="DQ37" s="2">
        <f t="shared" si="9"/>
        <v>8717.2900000000009</v>
      </c>
      <c r="DR37" s="2">
        <f t="shared" si="9"/>
        <v>8717.2900000000009</v>
      </c>
      <c r="DS37" s="2">
        <f t="shared" si="9"/>
        <v>8717.2900000000009</v>
      </c>
      <c r="DT37" s="2">
        <f t="shared" si="9"/>
        <v>8717.2900000000009</v>
      </c>
      <c r="DU37" s="2">
        <f t="shared" si="9"/>
        <v>8717.2900000000009</v>
      </c>
      <c r="DV37" s="2">
        <f t="shared" si="9"/>
        <v>8717.2900000000009</v>
      </c>
      <c r="DW37" s="2">
        <f t="shared" si="9"/>
        <v>8717.2900000000009</v>
      </c>
      <c r="DX37" s="2">
        <f t="shared" si="9"/>
        <v>8717.2900000000009</v>
      </c>
      <c r="DY37" s="2">
        <f t="shared" si="9"/>
        <v>8717.2900000000009</v>
      </c>
      <c r="DZ37" s="2">
        <f t="shared" si="9"/>
        <v>8717.2900000000009</v>
      </c>
      <c r="EA37" s="2">
        <f t="shared" si="9"/>
        <v>8717.2900000000009</v>
      </c>
      <c r="EB37" s="2">
        <f t="shared" ref="EB37:FX37" si="10">$C$37</f>
        <v>8717.2900000000009</v>
      </c>
      <c r="EC37" s="2">
        <f t="shared" si="10"/>
        <v>8717.2900000000009</v>
      </c>
      <c r="ED37" s="2">
        <f t="shared" si="10"/>
        <v>8717.2900000000009</v>
      </c>
      <c r="EE37" s="2">
        <f t="shared" si="10"/>
        <v>8717.2900000000009</v>
      </c>
      <c r="EF37" s="2">
        <f t="shared" si="10"/>
        <v>8717.2900000000009</v>
      </c>
      <c r="EG37" s="2">
        <f t="shared" si="10"/>
        <v>8717.2900000000009</v>
      </c>
      <c r="EH37" s="2">
        <f t="shared" si="10"/>
        <v>8717.2900000000009</v>
      </c>
      <c r="EI37" s="2">
        <f t="shared" si="10"/>
        <v>8717.2900000000009</v>
      </c>
      <c r="EJ37" s="2">
        <f t="shared" si="10"/>
        <v>8717.2900000000009</v>
      </c>
      <c r="EK37" s="2">
        <f t="shared" si="10"/>
        <v>8717.2900000000009</v>
      </c>
      <c r="EL37" s="2">
        <f t="shared" si="10"/>
        <v>8717.2900000000009</v>
      </c>
      <c r="EM37" s="2">
        <f t="shared" si="10"/>
        <v>8717.2900000000009</v>
      </c>
      <c r="EN37" s="2">
        <f t="shared" si="10"/>
        <v>8717.2900000000009</v>
      </c>
      <c r="EO37" s="2">
        <f t="shared" si="10"/>
        <v>8717.2900000000009</v>
      </c>
      <c r="EP37" s="2">
        <f t="shared" si="10"/>
        <v>8717.2900000000009</v>
      </c>
      <c r="EQ37" s="2">
        <f t="shared" si="10"/>
        <v>8717.2900000000009</v>
      </c>
      <c r="ER37" s="2">
        <f t="shared" si="10"/>
        <v>8717.2900000000009</v>
      </c>
      <c r="ES37" s="2">
        <f t="shared" si="10"/>
        <v>8717.2900000000009</v>
      </c>
      <c r="ET37" s="2">
        <f t="shared" si="10"/>
        <v>8717.2900000000009</v>
      </c>
      <c r="EU37" s="2">
        <f t="shared" si="10"/>
        <v>8717.2900000000009</v>
      </c>
      <c r="EV37" s="2">
        <f t="shared" si="10"/>
        <v>8717.2900000000009</v>
      </c>
      <c r="EW37" s="2">
        <f t="shared" si="10"/>
        <v>8717.2900000000009</v>
      </c>
      <c r="EX37" s="2">
        <f t="shared" si="10"/>
        <v>8717.2900000000009</v>
      </c>
      <c r="EY37" s="2">
        <f t="shared" si="10"/>
        <v>8717.2900000000009</v>
      </c>
      <c r="EZ37" s="2">
        <f t="shared" si="10"/>
        <v>8717.2900000000009</v>
      </c>
      <c r="FA37" s="2">
        <f t="shared" si="10"/>
        <v>8717.2900000000009</v>
      </c>
      <c r="FB37" s="2">
        <f t="shared" si="10"/>
        <v>8717.2900000000009</v>
      </c>
      <c r="FC37" s="2">
        <f t="shared" si="10"/>
        <v>8717.2900000000009</v>
      </c>
      <c r="FD37" s="2">
        <f t="shared" si="10"/>
        <v>8717.2900000000009</v>
      </c>
      <c r="FE37" s="2">
        <f t="shared" si="10"/>
        <v>8717.2900000000009</v>
      </c>
      <c r="FF37" s="2">
        <f t="shared" si="10"/>
        <v>8717.2900000000009</v>
      </c>
      <c r="FG37" s="2">
        <f t="shared" si="10"/>
        <v>8717.2900000000009</v>
      </c>
      <c r="FH37" s="2">
        <f t="shared" si="10"/>
        <v>8717.2900000000009</v>
      </c>
      <c r="FI37" s="2">
        <f t="shared" si="10"/>
        <v>8717.2900000000009</v>
      </c>
      <c r="FJ37" s="2">
        <f t="shared" si="10"/>
        <v>8717.2900000000009</v>
      </c>
      <c r="FK37" s="2">
        <f t="shared" si="10"/>
        <v>8717.2900000000009</v>
      </c>
      <c r="FL37" s="2">
        <f t="shared" si="10"/>
        <v>8717.2900000000009</v>
      </c>
      <c r="FM37" s="2">
        <f t="shared" si="10"/>
        <v>8717.2900000000009</v>
      </c>
      <c r="FN37" s="2">
        <f t="shared" si="10"/>
        <v>8717.2900000000009</v>
      </c>
      <c r="FO37" s="2">
        <f t="shared" si="10"/>
        <v>8717.2900000000009</v>
      </c>
      <c r="FP37" s="2">
        <f t="shared" si="10"/>
        <v>8717.2900000000009</v>
      </c>
      <c r="FQ37" s="2">
        <f t="shared" si="10"/>
        <v>8717.2900000000009</v>
      </c>
      <c r="FR37" s="2">
        <f t="shared" si="10"/>
        <v>8717.2900000000009</v>
      </c>
      <c r="FS37" s="2">
        <f t="shared" si="10"/>
        <v>8717.2900000000009</v>
      </c>
      <c r="FT37" s="2">
        <f t="shared" si="10"/>
        <v>8717.2900000000009</v>
      </c>
      <c r="FU37" s="2">
        <f t="shared" si="10"/>
        <v>8717.2900000000009</v>
      </c>
      <c r="FV37" s="2">
        <f t="shared" si="10"/>
        <v>8717.2900000000009</v>
      </c>
      <c r="FW37" s="2">
        <f t="shared" si="10"/>
        <v>8717.2900000000009</v>
      </c>
      <c r="FX37" s="2">
        <f t="shared" si="10"/>
        <v>8717.2900000000009</v>
      </c>
      <c r="FZ37" s="12"/>
      <c r="GA37" s="12"/>
      <c r="GB37" s="12"/>
      <c r="GC37" s="12"/>
      <c r="GD37" s="12"/>
      <c r="GE37" s="12"/>
      <c r="GF37" s="12"/>
    </row>
    <row r="38" spans="1:256" x14ac:dyDescent="0.35">
      <c r="A38" s="3" t="s">
        <v>808</v>
      </c>
      <c r="B38" s="2" t="s">
        <v>809</v>
      </c>
      <c r="C38" s="124">
        <v>11075.46</v>
      </c>
      <c r="D38" s="2">
        <f t="shared" ref="D38:BO38" si="11">$C$38</f>
        <v>11075.46</v>
      </c>
      <c r="E38" s="2">
        <f t="shared" si="11"/>
        <v>11075.46</v>
      </c>
      <c r="F38" s="2">
        <f t="shared" si="11"/>
        <v>11075.46</v>
      </c>
      <c r="G38" s="2">
        <f t="shared" si="11"/>
        <v>11075.46</v>
      </c>
      <c r="H38" s="2">
        <f t="shared" si="11"/>
        <v>11075.46</v>
      </c>
      <c r="I38" s="2">
        <f t="shared" si="11"/>
        <v>11075.46</v>
      </c>
      <c r="J38" s="2">
        <f t="shared" si="11"/>
        <v>11075.46</v>
      </c>
      <c r="K38" s="2">
        <f t="shared" si="11"/>
        <v>11075.46</v>
      </c>
      <c r="L38" s="2">
        <f t="shared" si="11"/>
        <v>11075.46</v>
      </c>
      <c r="M38" s="2">
        <f t="shared" si="11"/>
        <v>11075.46</v>
      </c>
      <c r="N38" s="2">
        <f t="shared" si="11"/>
        <v>11075.46</v>
      </c>
      <c r="O38" s="2">
        <f t="shared" si="11"/>
        <v>11075.46</v>
      </c>
      <c r="P38" s="2">
        <f t="shared" si="11"/>
        <v>11075.46</v>
      </c>
      <c r="Q38" s="2">
        <f t="shared" si="11"/>
        <v>11075.46</v>
      </c>
      <c r="R38" s="2">
        <f t="shared" si="11"/>
        <v>11075.46</v>
      </c>
      <c r="S38" s="2">
        <f t="shared" si="11"/>
        <v>11075.46</v>
      </c>
      <c r="T38" s="2">
        <f t="shared" si="11"/>
        <v>11075.46</v>
      </c>
      <c r="U38" s="2">
        <f t="shared" si="11"/>
        <v>11075.46</v>
      </c>
      <c r="V38" s="2">
        <f t="shared" si="11"/>
        <v>11075.46</v>
      </c>
      <c r="W38" s="2">
        <f t="shared" si="11"/>
        <v>11075.46</v>
      </c>
      <c r="X38" s="2">
        <f t="shared" si="11"/>
        <v>11075.46</v>
      </c>
      <c r="Y38" s="2">
        <f t="shared" si="11"/>
        <v>11075.46</v>
      </c>
      <c r="Z38" s="2">
        <f t="shared" si="11"/>
        <v>11075.46</v>
      </c>
      <c r="AA38" s="2">
        <f t="shared" si="11"/>
        <v>11075.46</v>
      </c>
      <c r="AB38" s="2">
        <f t="shared" si="11"/>
        <v>11075.46</v>
      </c>
      <c r="AC38" s="2">
        <f t="shared" si="11"/>
        <v>11075.46</v>
      </c>
      <c r="AD38" s="2">
        <f t="shared" si="11"/>
        <v>11075.46</v>
      </c>
      <c r="AE38" s="2">
        <f t="shared" si="11"/>
        <v>11075.46</v>
      </c>
      <c r="AF38" s="2">
        <f t="shared" si="11"/>
        <v>11075.46</v>
      </c>
      <c r="AG38" s="2">
        <f t="shared" si="11"/>
        <v>11075.46</v>
      </c>
      <c r="AH38" s="2">
        <f t="shared" si="11"/>
        <v>11075.46</v>
      </c>
      <c r="AI38" s="2">
        <f t="shared" si="11"/>
        <v>11075.46</v>
      </c>
      <c r="AJ38" s="2">
        <f t="shared" si="11"/>
        <v>11075.46</v>
      </c>
      <c r="AK38" s="2">
        <f t="shared" si="11"/>
        <v>11075.46</v>
      </c>
      <c r="AL38" s="2">
        <f t="shared" si="11"/>
        <v>11075.46</v>
      </c>
      <c r="AM38" s="2">
        <f t="shared" si="11"/>
        <v>11075.46</v>
      </c>
      <c r="AN38" s="2">
        <f t="shared" si="11"/>
        <v>11075.46</v>
      </c>
      <c r="AO38" s="2">
        <f t="shared" si="11"/>
        <v>11075.46</v>
      </c>
      <c r="AP38" s="2">
        <f t="shared" si="11"/>
        <v>11075.46</v>
      </c>
      <c r="AQ38" s="2">
        <f t="shared" si="11"/>
        <v>11075.46</v>
      </c>
      <c r="AR38" s="2">
        <f t="shared" si="11"/>
        <v>11075.46</v>
      </c>
      <c r="AS38" s="2">
        <f t="shared" si="11"/>
        <v>11075.46</v>
      </c>
      <c r="AT38" s="2">
        <f t="shared" si="11"/>
        <v>11075.46</v>
      </c>
      <c r="AU38" s="2">
        <f t="shared" si="11"/>
        <v>11075.46</v>
      </c>
      <c r="AV38" s="2">
        <f t="shared" si="11"/>
        <v>11075.46</v>
      </c>
      <c r="AW38" s="2">
        <f t="shared" si="11"/>
        <v>11075.46</v>
      </c>
      <c r="AX38" s="2">
        <f t="shared" si="11"/>
        <v>11075.46</v>
      </c>
      <c r="AY38" s="2">
        <f t="shared" si="11"/>
        <v>11075.46</v>
      </c>
      <c r="AZ38" s="2">
        <f t="shared" si="11"/>
        <v>11075.46</v>
      </c>
      <c r="BA38" s="2">
        <f t="shared" si="11"/>
        <v>11075.46</v>
      </c>
      <c r="BB38" s="2">
        <f t="shared" si="11"/>
        <v>11075.46</v>
      </c>
      <c r="BC38" s="2">
        <f t="shared" si="11"/>
        <v>11075.46</v>
      </c>
      <c r="BD38" s="2">
        <f t="shared" si="11"/>
        <v>11075.46</v>
      </c>
      <c r="BE38" s="2">
        <f t="shared" si="11"/>
        <v>11075.46</v>
      </c>
      <c r="BF38" s="2">
        <f t="shared" si="11"/>
        <v>11075.46</v>
      </c>
      <c r="BG38" s="2">
        <f t="shared" si="11"/>
        <v>11075.46</v>
      </c>
      <c r="BH38" s="2">
        <f t="shared" si="11"/>
        <v>11075.46</v>
      </c>
      <c r="BI38" s="2">
        <f t="shared" si="11"/>
        <v>11075.46</v>
      </c>
      <c r="BJ38" s="2">
        <f t="shared" si="11"/>
        <v>11075.46</v>
      </c>
      <c r="BK38" s="2">
        <f t="shared" si="11"/>
        <v>11075.46</v>
      </c>
      <c r="BL38" s="2">
        <f t="shared" si="11"/>
        <v>11075.46</v>
      </c>
      <c r="BM38" s="2">
        <f t="shared" si="11"/>
        <v>11075.46</v>
      </c>
      <c r="BN38" s="2">
        <f t="shared" si="11"/>
        <v>11075.46</v>
      </c>
      <c r="BO38" s="2">
        <f t="shared" si="11"/>
        <v>11075.46</v>
      </c>
      <c r="BP38" s="2">
        <f t="shared" ref="BP38:EA38" si="12">$C$38</f>
        <v>11075.46</v>
      </c>
      <c r="BQ38" s="2">
        <f t="shared" si="12"/>
        <v>11075.46</v>
      </c>
      <c r="BR38" s="2">
        <f t="shared" si="12"/>
        <v>11075.46</v>
      </c>
      <c r="BS38" s="2">
        <f t="shared" si="12"/>
        <v>11075.46</v>
      </c>
      <c r="BT38" s="2">
        <f t="shared" si="12"/>
        <v>11075.46</v>
      </c>
      <c r="BU38" s="2">
        <f t="shared" si="12"/>
        <v>11075.46</v>
      </c>
      <c r="BV38" s="2">
        <f t="shared" si="12"/>
        <v>11075.46</v>
      </c>
      <c r="BW38" s="2">
        <f t="shared" si="12"/>
        <v>11075.46</v>
      </c>
      <c r="BX38" s="2">
        <f t="shared" si="12"/>
        <v>11075.46</v>
      </c>
      <c r="BY38" s="2">
        <f t="shared" si="12"/>
        <v>11075.46</v>
      </c>
      <c r="BZ38" s="2">
        <f t="shared" si="12"/>
        <v>11075.46</v>
      </c>
      <c r="CA38" s="2">
        <f t="shared" si="12"/>
        <v>11075.46</v>
      </c>
      <c r="CB38" s="2">
        <f t="shared" si="12"/>
        <v>11075.46</v>
      </c>
      <c r="CC38" s="2">
        <f t="shared" si="12"/>
        <v>11075.46</v>
      </c>
      <c r="CD38" s="2">
        <f t="shared" si="12"/>
        <v>11075.46</v>
      </c>
      <c r="CE38" s="2">
        <f t="shared" si="12"/>
        <v>11075.46</v>
      </c>
      <c r="CF38" s="2">
        <f t="shared" si="12"/>
        <v>11075.46</v>
      </c>
      <c r="CG38" s="2">
        <f t="shared" si="12"/>
        <v>11075.46</v>
      </c>
      <c r="CH38" s="2">
        <f t="shared" si="12"/>
        <v>11075.46</v>
      </c>
      <c r="CI38" s="2">
        <f t="shared" si="12"/>
        <v>11075.46</v>
      </c>
      <c r="CJ38" s="2">
        <f t="shared" si="12"/>
        <v>11075.46</v>
      </c>
      <c r="CK38" s="2">
        <f t="shared" si="12"/>
        <v>11075.46</v>
      </c>
      <c r="CL38" s="2">
        <f t="shared" si="12"/>
        <v>11075.46</v>
      </c>
      <c r="CM38" s="2">
        <f t="shared" si="12"/>
        <v>11075.46</v>
      </c>
      <c r="CN38" s="2">
        <f t="shared" si="12"/>
        <v>11075.46</v>
      </c>
      <c r="CO38" s="2">
        <f t="shared" si="12"/>
        <v>11075.46</v>
      </c>
      <c r="CP38" s="2">
        <f t="shared" si="12"/>
        <v>11075.46</v>
      </c>
      <c r="CQ38" s="2">
        <f t="shared" si="12"/>
        <v>11075.46</v>
      </c>
      <c r="CR38" s="2">
        <f t="shared" si="12"/>
        <v>11075.46</v>
      </c>
      <c r="CS38" s="2">
        <f t="shared" si="12"/>
        <v>11075.46</v>
      </c>
      <c r="CT38" s="2">
        <f t="shared" si="12"/>
        <v>11075.46</v>
      </c>
      <c r="CU38" s="2">
        <f t="shared" si="12"/>
        <v>11075.46</v>
      </c>
      <c r="CV38" s="2">
        <f t="shared" si="12"/>
        <v>11075.46</v>
      </c>
      <c r="CW38" s="2">
        <f t="shared" si="12"/>
        <v>11075.46</v>
      </c>
      <c r="CX38" s="2">
        <f t="shared" si="12"/>
        <v>11075.46</v>
      </c>
      <c r="CY38" s="2">
        <f t="shared" si="12"/>
        <v>11075.46</v>
      </c>
      <c r="CZ38" s="2">
        <f t="shared" si="12"/>
        <v>11075.46</v>
      </c>
      <c r="DA38" s="2">
        <f t="shared" si="12"/>
        <v>11075.46</v>
      </c>
      <c r="DB38" s="2">
        <f t="shared" si="12"/>
        <v>11075.46</v>
      </c>
      <c r="DC38" s="2">
        <f t="shared" si="12"/>
        <v>11075.46</v>
      </c>
      <c r="DD38" s="2">
        <f t="shared" si="12"/>
        <v>11075.46</v>
      </c>
      <c r="DE38" s="2">
        <f t="shared" si="12"/>
        <v>11075.46</v>
      </c>
      <c r="DF38" s="2">
        <f t="shared" si="12"/>
        <v>11075.46</v>
      </c>
      <c r="DG38" s="2">
        <f t="shared" si="12"/>
        <v>11075.46</v>
      </c>
      <c r="DH38" s="2">
        <f t="shared" si="12"/>
        <v>11075.46</v>
      </c>
      <c r="DI38" s="2">
        <f t="shared" si="12"/>
        <v>11075.46</v>
      </c>
      <c r="DJ38" s="2">
        <f t="shared" si="12"/>
        <v>11075.46</v>
      </c>
      <c r="DK38" s="2">
        <f t="shared" si="12"/>
        <v>11075.46</v>
      </c>
      <c r="DL38" s="2">
        <f t="shared" si="12"/>
        <v>11075.46</v>
      </c>
      <c r="DM38" s="2">
        <f t="shared" si="12"/>
        <v>11075.46</v>
      </c>
      <c r="DN38" s="2">
        <f t="shared" si="12"/>
        <v>11075.46</v>
      </c>
      <c r="DO38" s="2">
        <f t="shared" si="12"/>
        <v>11075.46</v>
      </c>
      <c r="DP38" s="2">
        <f t="shared" si="12"/>
        <v>11075.46</v>
      </c>
      <c r="DQ38" s="2">
        <f t="shared" si="12"/>
        <v>11075.46</v>
      </c>
      <c r="DR38" s="2">
        <f t="shared" si="12"/>
        <v>11075.46</v>
      </c>
      <c r="DS38" s="2">
        <f t="shared" si="12"/>
        <v>11075.46</v>
      </c>
      <c r="DT38" s="2">
        <f t="shared" si="12"/>
        <v>11075.46</v>
      </c>
      <c r="DU38" s="2">
        <f t="shared" si="12"/>
        <v>11075.46</v>
      </c>
      <c r="DV38" s="2">
        <f t="shared" si="12"/>
        <v>11075.46</v>
      </c>
      <c r="DW38" s="2">
        <f t="shared" si="12"/>
        <v>11075.46</v>
      </c>
      <c r="DX38" s="2">
        <f t="shared" si="12"/>
        <v>11075.46</v>
      </c>
      <c r="DY38" s="2">
        <f t="shared" si="12"/>
        <v>11075.46</v>
      </c>
      <c r="DZ38" s="2">
        <f t="shared" si="12"/>
        <v>11075.46</v>
      </c>
      <c r="EA38" s="2">
        <f t="shared" si="12"/>
        <v>11075.46</v>
      </c>
      <c r="EB38" s="2">
        <f t="shared" ref="EB38:FX38" si="13">$C$38</f>
        <v>11075.46</v>
      </c>
      <c r="EC38" s="2">
        <f t="shared" si="13"/>
        <v>11075.46</v>
      </c>
      <c r="ED38" s="2">
        <f t="shared" si="13"/>
        <v>11075.46</v>
      </c>
      <c r="EE38" s="2">
        <f t="shared" si="13"/>
        <v>11075.46</v>
      </c>
      <c r="EF38" s="2">
        <f t="shared" si="13"/>
        <v>11075.46</v>
      </c>
      <c r="EG38" s="2">
        <f t="shared" si="13"/>
        <v>11075.46</v>
      </c>
      <c r="EH38" s="2">
        <f t="shared" si="13"/>
        <v>11075.46</v>
      </c>
      <c r="EI38" s="2">
        <f t="shared" si="13"/>
        <v>11075.46</v>
      </c>
      <c r="EJ38" s="2">
        <f t="shared" si="13"/>
        <v>11075.46</v>
      </c>
      <c r="EK38" s="2">
        <f t="shared" si="13"/>
        <v>11075.46</v>
      </c>
      <c r="EL38" s="2">
        <f t="shared" si="13"/>
        <v>11075.46</v>
      </c>
      <c r="EM38" s="2">
        <f t="shared" si="13"/>
        <v>11075.46</v>
      </c>
      <c r="EN38" s="2">
        <f t="shared" si="13"/>
        <v>11075.46</v>
      </c>
      <c r="EO38" s="2">
        <f t="shared" si="13"/>
        <v>11075.46</v>
      </c>
      <c r="EP38" s="2">
        <f t="shared" si="13"/>
        <v>11075.46</v>
      </c>
      <c r="EQ38" s="2">
        <f t="shared" si="13"/>
        <v>11075.46</v>
      </c>
      <c r="ER38" s="2">
        <f t="shared" si="13"/>
        <v>11075.46</v>
      </c>
      <c r="ES38" s="2">
        <f t="shared" si="13"/>
        <v>11075.46</v>
      </c>
      <c r="ET38" s="2">
        <f t="shared" si="13"/>
        <v>11075.46</v>
      </c>
      <c r="EU38" s="2">
        <f t="shared" si="13"/>
        <v>11075.46</v>
      </c>
      <c r="EV38" s="2">
        <f t="shared" si="13"/>
        <v>11075.46</v>
      </c>
      <c r="EW38" s="2">
        <f t="shared" si="13"/>
        <v>11075.46</v>
      </c>
      <c r="EX38" s="2">
        <f t="shared" si="13"/>
        <v>11075.46</v>
      </c>
      <c r="EY38" s="2">
        <f t="shared" si="13"/>
        <v>11075.46</v>
      </c>
      <c r="EZ38" s="2">
        <f t="shared" si="13"/>
        <v>11075.46</v>
      </c>
      <c r="FA38" s="2">
        <f t="shared" si="13"/>
        <v>11075.46</v>
      </c>
      <c r="FB38" s="2">
        <f t="shared" si="13"/>
        <v>11075.46</v>
      </c>
      <c r="FC38" s="2">
        <f t="shared" si="13"/>
        <v>11075.46</v>
      </c>
      <c r="FD38" s="2">
        <f t="shared" si="13"/>
        <v>11075.46</v>
      </c>
      <c r="FE38" s="2">
        <f t="shared" si="13"/>
        <v>11075.46</v>
      </c>
      <c r="FF38" s="2">
        <f t="shared" si="13"/>
        <v>11075.46</v>
      </c>
      <c r="FG38" s="2">
        <f t="shared" si="13"/>
        <v>11075.46</v>
      </c>
      <c r="FH38" s="2">
        <f t="shared" si="13"/>
        <v>11075.46</v>
      </c>
      <c r="FI38" s="2">
        <f t="shared" si="13"/>
        <v>11075.46</v>
      </c>
      <c r="FJ38" s="2">
        <f t="shared" si="13"/>
        <v>11075.46</v>
      </c>
      <c r="FK38" s="2">
        <f t="shared" si="13"/>
        <v>11075.46</v>
      </c>
      <c r="FL38" s="2">
        <f t="shared" si="13"/>
        <v>11075.46</v>
      </c>
      <c r="FM38" s="2">
        <f t="shared" si="13"/>
        <v>11075.46</v>
      </c>
      <c r="FN38" s="2">
        <f t="shared" si="13"/>
        <v>11075.46</v>
      </c>
      <c r="FO38" s="2">
        <f t="shared" si="13"/>
        <v>11075.46</v>
      </c>
      <c r="FP38" s="2">
        <f t="shared" si="13"/>
        <v>11075.46</v>
      </c>
      <c r="FQ38" s="2">
        <f t="shared" si="13"/>
        <v>11075.46</v>
      </c>
      <c r="FR38" s="2">
        <f t="shared" si="13"/>
        <v>11075.46</v>
      </c>
      <c r="FS38" s="2">
        <f t="shared" si="13"/>
        <v>11075.46</v>
      </c>
      <c r="FT38" s="2">
        <f t="shared" si="13"/>
        <v>11075.46</v>
      </c>
      <c r="FU38" s="2">
        <f t="shared" si="13"/>
        <v>11075.46</v>
      </c>
      <c r="FV38" s="2">
        <f t="shared" si="13"/>
        <v>11075.46</v>
      </c>
      <c r="FW38" s="2">
        <f t="shared" si="13"/>
        <v>11075.46</v>
      </c>
      <c r="FX38" s="2">
        <f t="shared" si="13"/>
        <v>11075.46</v>
      </c>
      <c r="FZ38" s="36">
        <f>AVERAGE(C38:FX38)</f>
        <v>11075.459999999974</v>
      </c>
      <c r="GA38" s="12"/>
      <c r="GB38" s="12"/>
      <c r="GC38" s="12"/>
      <c r="GD38" s="12"/>
      <c r="GE38" s="12"/>
      <c r="GF38" s="12"/>
    </row>
    <row r="39" spans="1:256" x14ac:dyDescent="0.35">
      <c r="A39" s="3" t="s">
        <v>810</v>
      </c>
      <c r="B39" s="2" t="s">
        <v>811</v>
      </c>
      <c r="C39" s="124">
        <v>10510</v>
      </c>
      <c r="D39" s="2">
        <f t="shared" ref="D39:BO39" si="14">$C$39</f>
        <v>10510</v>
      </c>
      <c r="E39" s="2">
        <f t="shared" si="14"/>
        <v>10510</v>
      </c>
      <c r="F39" s="2">
        <f t="shared" si="14"/>
        <v>10510</v>
      </c>
      <c r="G39" s="2">
        <f t="shared" si="14"/>
        <v>10510</v>
      </c>
      <c r="H39" s="2">
        <f t="shared" si="14"/>
        <v>10510</v>
      </c>
      <c r="I39" s="2">
        <f t="shared" si="14"/>
        <v>10510</v>
      </c>
      <c r="J39" s="2">
        <f t="shared" si="14"/>
        <v>10510</v>
      </c>
      <c r="K39" s="2">
        <f t="shared" si="14"/>
        <v>10510</v>
      </c>
      <c r="L39" s="2">
        <f t="shared" si="14"/>
        <v>10510</v>
      </c>
      <c r="M39" s="2">
        <f t="shared" si="14"/>
        <v>10510</v>
      </c>
      <c r="N39" s="2">
        <f t="shared" si="14"/>
        <v>10510</v>
      </c>
      <c r="O39" s="2">
        <f t="shared" si="14"/>
        <v>10510</v>
      </c>
      <c r="P39" s="2">
        <f t="shared" si="14"/>
        <v>10510</v>
      </c>
      <c r="Q39" s="2">
        <f t="shared" si="14"/>
        <v>10510</v>
      </c>
      <c r="R39" s="2">
        <f t="shared" si="14"/>
        <v>10510</v>
      </c>
      <c r="S39" s="2">
        <f t="shared" si="14"/>
        <v>10510</v>
      </c>
      <c r="T39" s="2">
        <f t="shared" si="14"/>
        <v>10510</v>
      </c>
      <c r="U39" s="2">
        <f t="shared" si="14"/>
        <v>10510</v>
      </c>
      <c r="V39" s="2">
        <f t="shared" si="14"/>
        <v>10510</v>
      </c>
      <c r="W39" s="2">
        <f t="shared" si="14"/>
        <v>10510</v>
      </c>
      <c r="X39" s="2">
        <f t="shared" si="14"/>
        <v>10510</v>
      </c>
      <c r="Y39" s="2">
        <f t="shared" si="14"/>
        <v>10510</v>
      </c>
      <c r="Z39" s="2">
        <f t="shared" si="14"/>
        <v>10510</v>
      </c>
      <c r="AA39" s="2">
        <f t="shared" si="14"/>
        <v>10510</v>
      </c>
      <c r="AB39" s="2">
        <f t="shared" si="14"/>
        <v>10510</v>
      </c>
      <c r="AC39" s="2">
        <f t="shared" si="14"/>
        <v>10510</v>
      </c>
      <c r="AD39" s="2">
        <f t="shared" si="14"/>
        <v>10510</v>
      </c>
      <c r="AE39" s="2">
        <f t="shared" si="14"/>
        <v>10510</v>
      </c>
      <c r="AF39" s="2">
        <f t="shared" si="14"/>
        <v>10510</v>
      </c>
      <c r="AG39" s="2">
        <f t="shared" si="14"/>
        <v>10510</v>
      </c>
      <c r="AH39" s="2">
        <f t="shared" si="14"/>
        <v>10510</v>
      </c>
      <c r="AI39" s="2">
        <f t="shared" si="14"/>
        <v>10510</v>
      </c>
      <c r="AJ39" s="2">
        <f t="shared" si="14"/>
        <v>10510</v>
      </c>
      <c r="AK39" s="2">
        <f t="shared" si="14"/>
        <v>10510</v>
      </c>
      <c r="AL39" s="2">
        <f t="shared" si="14"/>
        <v>10510</v>
      </c>
      <c r="AM39" s="2">
        <f t="shared" si="14"/>
        <v>10510</v>
      </c>
      <c r="AN39" s="2">
        <f t="shared" si="14"/>
        <v>10510</v>
      </c>
      <c r="AO39" s="2">
        <f t="shared" si="14"/>
        <v>10510</v>
      </c>
      <c r="AP39" s="2">
        <f t="shared" si="14"/>
        <v>10510</v>
      </c>
      <c r="AQ39" s="2">
        <f t="shared" si="14"/>
        <v>10510</v>
      </c>
      <c r="AR39" s="2">
        <f t="shared" si="14"/>
        <v>10510</v>
      </c>
      <c r="AS39" s="2">
        <f t="shared" si="14"/>
        <v>10510</v>
      </c>
      <c r="AT39" s="2">
        <f t="shared" si="14"/>
        <v>10510</v>
      </c>
      <c r="AU39" s="2">
        <f t="shared" si="14"/>
        <v>10510</v>
      </c>
      <c r="AV39" s="2">
        <f t="shared" si="14"/>
        <v>10510</v>
      </c>
      <c r="AW39" s="2">
        <f t="shared" si="14"/>
        <v>10510</v>
      </c>
      <c r="AX39" s="2">
        <f t="shared" si="14"/>
        <v>10510</v>
      </c>
      <c r="AY39" s="2">
        <f t="shared" si="14"/>
        <v>10510</v>
      </c>
      <c r="AZ39" s="2">
        <f t="shared" si="14"/>
        <v>10510</v>
      </c>
      <c r="BA39" s="2">
        <f t="shared" si="14"/>
        <v>10510</v>
      </c>
      <c r="BB39" s="2">
        <f t="shared" si="14"/>
        <v>10510</v>
      </c>
      <c r="BC39" s="2">
        <f t="shared" si="14"/>
        <v>10510</v>
      </c>
      <c r="BD39" s="2">
        <f t="shared" si="14"/>
        <v>10510</v>
      </c>
      <c r="BE39" s="2">
        <f t="shared" si="14"/>
        <v>10510</v>
      </c>
      <c r="BF39" s="2">
        <f t="shared" si="14"/>
        <v>10510</v>
      </c>
      <c r="BG39" s="2">
        <f t="shared" si="14"/>
        <v>10510</v>
      </c>
      <c r="BH39" s="2">
        <f t="shared" si="14"/>
        <v>10510</v>
      </c>
      <c r="BI39" s="2">
        <f t="shared" si="14"/>
        <v>10510</v>
      </c>
      <c r="BJ39" s="2">
        <f t="shared" si="14"/>
        <v>10510</v>
      </c>
      <c r="BK39" s="2">
        <f t="shared" si="14"/>
        <v>10510</v>
      </c>
      <c r="BL39" s="2">
        <f t="shared" si="14"/>
        <v>10510</v>
      </c>
      <c r="BM39" s="2">
        <f t="shared" si="14"/>
        <v>10510</v>
      </c>
      <c r="BN39" s="2">
        <f t="shared" si="14"/>
        <v>10510</v>
      </c>
      <c r="BO39" s="2">
        <f t="shared" si="14"/>
        <v>10510</v>
      </c>
      <c r="BP39" s="2">
        <f t="shared" ref="BP39:EA39" si="15">$C$39</f>
        <v>10510</v>
      </c>
      <c r="BQ39" s="2">
        <f t="shared" si="15"/>
        <v>10510</v>
      </c>
      <c r="BR39" s="2">
        <f t="shared" si="15"/>
        <v>10510</v>
      </c>
      <c r="BS39" s="2">
        <f t="shared" si="15"/>
        <v>10510</v>
      </c>
      <c r="BT39" s="2">
        <f t="shared" si="15"/>
        <v>10510</v>
      </c>
      <c r="BU39" s="2">
        <f t="shared" si="15"/>
        <v>10510</v>
      </c>
      <c r="BV39" s="2">
        <f t="shared" si="15"/>
        <v>10510</v>
      </c>
      <c r="BW39" s="2">
        <f t="shared" si="15"/>
        <v>10510</v>
      </c>
      <c r="BX39" s="2">
        <f t="shared" si="15"/>
        <v>10510</v>
      </c>
      <c r="BY39" s="2">
        <f t="shared" si="15"/>
        <v>10510</v>
      </c>
      <c r="BZ39" s="2">
        <f t="shared" si="15"/>
        <v>10510</v>
      </c>
      <c r="CA39" s="2">
        <f t="shared" si="15"/>
        <v>10510</v>
      </c>
      <c r="CB39" s="2">
        <f t="shared" si="15"/>
        <v>10510</v>
      </c>
      <c r="CC39" s="2">
        <f t="shared" si="15"/>
        <v>10510</v>
      </c>
      <c r="CD39" s="2">
        <f t="shared" si="15"/>
        <v>10510</v>
      </c>
      <c r="CE39" s="2">
        <f t="shared" si="15"/>
        <v>10510</v>
      </c>
      <c r="CF39" s="2">
        <f t="shared" si="15"/>
        <v>10510</v>
      </c>
      <c r="CG39" s="2">
        <f t="shared" si="15"/>
        <v>10510</v>
      </c>
      <c r="CH39" s="2">
        <f t="shared" si="15"/>
        <v>10510</v>
      </c>
      <c r="CI39" s="2">
        <f t="shared" si="15"/>
        <v>10510</v>
      </c>
      <c r="CJ39" s="2">
        <f t="shared" si="15"/>
        <v>10510</v>
      </c>
      <c r="CK39" s="2">
        <f t="shared" si="15"/>
        <v>10510</v>
      </c>
      <c r="CL39" s="2">
        <f t="shared" si="15"/>
        <v>10510</v>
      </c>
      <c r="CM39" s="2">
        <f t="shared" si="15"/>
        <v>10510</v>
      </c>
      <c r="CN39" s="2">
        <f t="shared" si="15"/>
        <v>10510</v>
      </c>
      <c r="CO39" s="2">
        <f t="shared" si="15"/>
        <v>10510</v>
      </c>
      <c r="CP39" s="2">
        <f t="shared" si="15"/>
        <v>10510</v>
      </c>
      <c r="CQ39" s="2">
        <f t="shared" si="15"/>
        <v>10510</v>
      </c>
      <c r="CR39" s="2">
        <f t="shared" si="15"/>
        <v>10510</v>
      </c>
      <c r="CS39" s="2">
        <f t="shared" si="15"/>
        <v>10510</v>
      </c>
      <c r="CT39" s="2">
        <f t="shared" si="15"/>
        <v>10510</v>
      </c>
      <c r="CU39" s="2">
        <f t="shared" si="15"/>
        <v>10510</v>
      </c>
      <c r="CV39" s="2">
        <f t="shared" si="15"/>
        <v>10510</v>
      </c>
      <c r="CW39" s="2">
        <f t="shared" si="15"/>
        <v>10510</v>
      </c>
      <c r="CX39" s="2">
        <f t="shared" si="15"/>
        <v>10510</v>
      </c>
      <c r="CY39" s="2">
        <f t="shared" si="15"/>
        <v>10510</v>
      </c>
      <c r="CZ39" s="2">
        <f t="shared" si="15"/>
        <v>10510</v>
      </c>
      <c r="DA39" s="2">
        <f t="shared" si="15"/>
        <v>10510</v>
      </c>
      <c r="DB39" s="2">
        <f t="shared" si="15"/>
        <v>10510</v>
      </c>
      <c r="DC39" s="2">
        <f t="shared" si="15"/>
        <v>10510</v>
      </c>
      <c r="DD39" s="2">
        <f t="shared" si="15"/>
        <v>10510</v>
      </c>
      <c r="DE39" s="2">
        <f t="shared" si="15"/>
        <v>10510</v>
      </c>
      <c r="DF39" s="2">
        <f t="shared" si="15"/>
        <v>10510</v>
      </c>
      <c r="DG39" s="2">
        <f t="shared" si="15"/>
        <v>10510</v>
      </c>
      <c r="DH39" s="2">
        <f t="shared" si="15"/>
        <v>10510</v>
      </c>
      <c r="DI39" s="2">
        <f t="shared" si="15"/>
        <v>10510</v>
      </c>
      <c r="DJ39" s="2">
        <f t="shared" si="15"/>
        <v>10510</v>
      </c>
      <c r="DK39" s="2">
        <f t="shared" si="15"/>
        <v>10510</v>
      </c>
      <c r="DL39" s="2">
        <f t="shared" si="15"/>
        <v>10510</v>
      </c>
      <c r="DM39" s="2">
        <f t="shared" si="15"/>
        <v>10510</v>
      </c>
      <c r="DN39" s="2">
        <f t="shared" si="15"/>
        <v>10510</v>
      </c>
      <c r="DO39" s="2">
        <f t="shared" si="15"/>
        <v>10510</v>
      </c>
      <c r="DP39" s="2">
        <f t="shared" si="15"/>
        <v>10510</v>
      </c>
      <c r="DQ39" s="2">
        <f t="shared" si="15"/>
        <v>10510</v>
      </c>
      <c r="DR39" s="2">
        <f t="shared" si="15"/>
        <v>10510</v>
      </c>
      <c r="DS39" s="2">
        <f t="shared" si="15"/>
        <v>10510</v>
      </c>
      <c r="DT39" s="2">
        <f t="shared" si="15"/>
        <v>10510</v>
      </c>
      <c r="DU39" s="2">
        <f t="shared" si="15"/>
        <v>10510</v>
      </c>
      <c r="DV39" s="2">
        <f t="shared" si="15"/>
        <v>10510</v>
      </c>
      <c r="DW39" s="2">
        <f t="shared" si="15"/>
        <v>10510</v>
      </c>
      <c r="DX39" s="2">
        <f t="shared" si="15"/>
        <v>10510</v>
      </c>
      <c r="DY39" s="2">
        <f t="shared" si="15"/>
        <v>10510</v>
      </c>
      <c r="DZ39" s="2">
        <f t="shared" si="15"/>
        <v>10510</v>
      </c>
      <c r="EA39" s="2">
        <f t="shared" si="15"/>
        <v>10510</v>
      </c>
      <c r="EB39" s="2">
        <f t="shared" ref="EB39:FX39" si="16">$C$39</f>
        <v>10510</v>
      </c>
      <c r="EC39" s="2">
        <f t="shared" si="16"/>
        <v>10510</v>
      </c>
      <c r="ED39" s="2">
        <f t="shared" si="16"/>
        <v>10510</v>
      </c>
      <c r="EE39" s="2">
        <f t="shared" si="16"/>
        <v>10510</v>
      </c>
      <c r="EF39" s="2">
        <f t="shared" si="16"/>
        <v>10510</v>
      </c>
      <c r="EG39" s="2">
        <f t="shared" si="16"/>
        <v>10510</v>
      </c>
      <c r="EH39" s="2">
        <f t="shared" si="16"/>
        <v>10510</v>
      </c>
      <c r="EI39" s="2">
        <f t="shared" si="16"/>
        <v>10510</v>
      </c>
      <c r="EJ39" s="2">
        <f t="shared" si="16"/>
        <v>10510</v>
      </c>
      <c r="EK39" s="2">
        <f t="shared" si="16"/>
        <v>10510</v>
      </c>
      <c r="EL39" s="2">
        <f t="shared" si="16"/>
        <v>10510</v>
      </c>
      <c r="EM39" s="2">
        <f t="shared" si="16"/>
        <v>10510</v>
      </c>
      <c r="EN39" s="2">
        <f t="shared" si="16"/>
        <v>10510</v>
      </c>
      <c r="EO39" s="2">
        <f t="shared" si="16"/>
        <v>10510</v>
      </c>
      <c r="EP39" s="2">
        <f t="shared" si="16"/>
        <v>10510</v>
      </c>
      <c r="EQ39" s="2">
        <f t="shared" si="16"/>
        <v>10510</v>
      </c>
      <c r="ER39" s="2">
        <f t="shared" si="16"/>
        <v>10510</v>
      </c>
      <c r="ES39" s="2">
        <f t="shared" si="16"/>
        <v>10510</v>
      </c>
      <c r="ET39" s="2">
        <f t="shared" si="16"/>
        <v>10510</v>
      </c>
      <c r="EU39" s="2">
        <f t="shared" si="16"/>
        <v>10510</v>
      </c>
      <c r="EV39" s="2">
        <f t="shared" si="16"/>
        <v>10510</v>
      </c>
      <c r="EW39" s="2">
        <f t="shared" si="16"/>
        <v>10510</v>
      </c>
      <c r="EX39" s="2">
        <f t="shared" si="16"/>
        <v>10510</v>
      </c>
      <c r="EY39" s="2">
        <f t="shared" si="16"/>
        <v>10510</v>
      </c>
      <c r="EZ39" s="2">
        <f t="shared" si="16"/>
        <v>10510</v>
      </c>
      <c r="FA39" s="2">
        <f t="shared" si="16"/>
        <v>10510</v>
      </c>
      <c r="FB39" s="2">
        <f t="shared" si="16"/>
        <v>10510</v>
      </c>
      <c r="FC39" s="2">
        <f t="shared" si="16"/>
        <v>10510</v>
      </c>
      <c r="FD39" s="2">
        <f t="shared" si="16"/>
        <v>10510</v>
      </c>
      <c r="FE39" s="2">
        <f t="shared" si="16"/>
        <v>10510</v>
      </c>
      <c r="FF39" s="2">
        <f t="shared" si="16"/>
        <v>10510</v>
      </c>
      <c r="FG39" s="2">
        <f t="shared" si="16"/>
        <v>10510</v>
      </c>
      <c r="FH39" s="2">
        <f t="shared" si="16"/>
        <v>10510</v>
      </c>
      <c r="FI39" s="2">
        <f t="shared" si="16"/>
        <v>10510</v>
      </c>
      <c r="FJ39" s="2">
        <f t="shared" si="16"/>
        <v>10510</v>
      </c>
      <c r="FK39" s="2">
        <f t="shared" si="16"/>
        <v>10510</v>
      </c>
      <c r="FL39" s="2">
        <f t="shared" si="16"/>
        <v>10510</v>
      </c>
      <c r="FM39" s="2">
        <f t="shared" si="16"/>
        <v>10510</v>
      </c>
      <c r="FN39" s="2">
        <f t="shared" si="16"/>
        <v>10510</v>
      </c>
      <c r="FO39" s="2">
        <f t="shared" si="16"/>
        <v>10510</v>
      </c>
      <c r="FP39" s="2">
        <f t="shared" si="16"/>
        <v>10510</v>
      </c>
      <c r="FQ39" s="2">
        <f t="shared" si="16"/>
        <v>10510</v>
      </c>
      <c r="FR39" s="2">
        <f t="shared" si="16"/>
        <v>10510</v>
      </c>
      <c r="FS39" s="2">
        <f t="shared" si="16"/>
        <v>10510</v>
      </c>
      <c r="FT39" s="2">
        <f t="shared" si="16"/>
        <v>10510</v>
      </c>
      <c r="FU39" s="2">
        <f t="shared" si="16"/>
        <v>10510</v>
      </c>
      <c r="FV39" s="2">
        <f t="shared" si="16"/>
        <v>10510</v>
      </c>
      <c r="FW39" s="2">
        <f t="shared" si="16"/>
        <v>10510</v>
      </c>
      <c r="FX39" s="2">
        <f t="shared" si="16"/>
        <v>10510</v>
      </c>
      <c r="FZ39" s="36">
        <f>AVERAGE(C39:FX39)</f>
        <v>10510</v>
      </c>
      <c r="GA39" s="12"/>
      <c r="GB39" s="12"/>
      <c r="GC39" s="12"/>
      <c r="GD39" s="12"/>
      <c r="GE39" s="12"/>
      <c r="GF39" s="12"/>
    </row>
    <row r="40" spans="1:256" x14ac:dyDescent="0.35">
      <c r="A40" s="3" t="s">
        <v>812</v>
      </c>
      <c r="B40" s="2" t="s">
        <v>813</v>
      </c>
      <c r="C40" s="87">
        <v>1.226</v>
      </c>
      <c r="D40" s="87">
        <v>1.226</v>
      </c>
      <c r="E40" s="87">
        <v>1.2150000000000001</v>
      </c>
      <c r="F40" s="87">
        <v>1.216</v>
      </c>
      <c r="G40" s="87">
        <v>1.2170000000000001</v>
      </c>
      <c r="H40" s="87">
        <v>1.208</v>
      </c>
      <c r="I40" s="87">
        <v>1.216</v>
      </c>
      <c r="J40" s="87">
        <v>1.1319999999999999</v>
      </c>
      <c r="K40" s="87">
        <v>1.111</v>
      </c>
      <c r="L40" s="87">
        <v>1.244</v>
      </c>
      <c r="M40" s="87">
        <v>1.244</v>
      </c>
      <c r="N40" s="87">
        <v>1.266</v>
      </c>
      <c r="O40" s="87">
        <v>1.236</v>
      </c>
      <c r="P40" s="87">
        <v>1.216</v>
      </c>
      <c r="Q40" s="87">
        <v>1.2450000000000001</v>
      </c>
      <c r="R40" s="87">
        <v>1.216</v>
      </c>
      <c r="S40" s="87">
        <v>1.1839999999999999</v>
      </c>
      <c r="T40" s="87">
        <v>1.0840000000000001</v>
      </c>
      <c r="U40" s="87">
        <v>1.075</v>
      </c>
      <c r="V40" s="87">
        <v>1.083</v>
      </c>
      <c r="W40" s="87">
        <v>1.075</v>
      </c>
      <c r="X40" s="87">
        <v>1.0740000000000001</v>
      </c>
      <c r="Y40" s="87">
        <v>1.073</v>
      </c>
      <c r="Z40" s="87">
        <v>1.054</v>
      </c>
      <c r="AA40" s="87">
        <v>1.2350000000000001</v>
      </c>
      <c r="AB40" s="87">
        <v>1.2649999999999999</v>
      </c>
      <c r="AC40" s="87">
        <v>1.177</v>
      </c>
      <c r="AD40" s="87">
        <v>1.157</v>
      </c>
      <c r="AE40" s="87">
        <v>1.0669999999999999</v>
      </c>
      <c r="AF40" s="87">
        <v>1.121</v>
      </c>
      <c r="AG40" s="87">
        <v>1.216</v>
      </c>
      <c r="AH40" s="87">
        <v>1.111</v>
      </c>
      <c r="AI40" s="87">
        <v>1.1020000000000001</v>
      </c>
      <c r="AJ40" s="87">
        <v>1.115</v>
      </c>
      <c r="AK40" s="87">
        <v>1.091</v>
      </c>
      <c r="AL40" s="87">
        <v>1.103</v>
      </c>
      <c r="AM40" s="87">
        <v>1.113</v>
      </c>
      <c r="AN40" s="87">
        <v>1.1459999999999999</v>
      </c>
      <c r="AO40" s="87">
        <v>1.194</v>
      </c>
      <c r="AP40" s="87">
        <v>1.246</v>
      </c>
      <c r="AQ40" s="87">
        <v>1.17</v>
      </c>
      <c r="AR40" s="87">
        <v>1.246</v>
      </c>
      <c r="AS40" s="87">
        <v>1.32</v>
      </c>
      <c r="AT40" s="87">
        <v>1.248</v>
      </c>
      <c r="AU40" s="87">
        <v>1.216</v>
      </c>
      <c r="AV40" s="87">
        <v>1.2030000000000001</v>
      </c>
      <c r="AW40" s="87">
        <v>1.2050000000000001</v>
      </c>
      <c r="AX40" s="87">
        <v>1.1739999999999999</v>
      </c>
      <c r="AY40" s="87">
        <v>1.2050000000000001</v>
      </c>
      <c r="AZ40" s="87">
        <v>1.2090000000000001</v>
      </c>
      <c r="BA40" s="87">
        <v>1.18</v>
      </c>
      <c r="BB40" s="87">
        <v>1.19</v>
      </c>
      <c r="BC40" s="87">
        <v>1.208</v>
      </c>
      <c r="BD40" s="87">
        <v>1.2110000000000001</v>
      </c>
      <c r="BE40" s="87">
        <v>1.2090000000000001</v>
      </c>
      <c r="BF40" s="87">
        <v>1.218</v>
      </c>
      <c r="BG40" s="87">
        <v>1.196</v>
      </c>
      <c r="BH40" s="87">
        <v>1.2070000000000001</v>
      </c>
      <c r="BI40" s="87">
        <v>1.18</v>
      </c>
      <c r="BJ40" s="87">
        <v>1.23</v>
      </c>
      <c r="BK40" s="87">
        <v>1.21</v>
      </c>
      <c r="BL40" s="87">
        <v>1.165</v>
      </c>
      <c r="BM40" s="87">
        <v>1.1679999999999999</v>
      </c>
      <c r="BN40" s="87">
        <v>1.155</v>
      </c>
      <c r="BO40" s="87">
        <v>1.139</v>
      </c>
      <c r="BP40" s="87">
        <v>1.1259999999999999</v>
      </c>
      <c r="BQ40" s="87">
        <v>1.3089999999999999</v>
      </c>
      <c r="BR40" s="87">
        <v>1.206</v>
      </c>
      <c r="BS40" s="87">
        <v>1.2150000000000001</v>
      </c>
      <c r="BT40" s="87">
        <v>1.236</v>
      </c>
      <c r="BU40" s="87">
        <v>1.238</v>
      </c>
      <c r="BV40" s="87">
        <v>1.19</v>
      </c>
      <c r="BW40" s="87">
        <v>1.2190000000000001</v>
      </c>
      <c r="BX40" s="87">
        <v>1.2170000000000001</v>
      </c>
      <c r="BY40" s="87">
        <v>1.085</v>
      </c>
      <c r="BZ40" s="87">
        <v>1.0669999999999999</v>
      </c>
      <c r="CA40" s="87">
        <v>1.165</v>
      </c>
      <c r="CB40" s="87">
        <v>1.234</v>
      </c>
      <c r="CC40" s="87">
        <v>1.0649999999999999</v>
      </c>
      <c r="CD40" s="87">
        <v>1.0449999999999999</v>
      </c>
      <c r="CE40" s="87">
        <v>1.0760000000000001</v>
      </c>
      <c r="CF40" s="87">
        <v>1.0369999999999999</v>
      </c>
      <c r="CG40" s="87">
        <v>1.077</v>
      </c>
      <c r="CH40" s="87">
        <v>1.077</v>
      </c>
      <c r="CI40" s="87">
        <v>1.0780000000000001</v>
      </c>
      <c r="CJ40" s="87">
        <v>1.1890000000000001</v>
      </c>
      <c r="CK40" s="87">
        <v>1.256</v>
      </c>
      <c r="CL40" s="87">
        <v>1.236</v>
      </c>
      <c r="CM40" s="87">
        <v>1.2250000000000001</v>
      </c>
      <c r="CN40" s="87">
        <v>1.1859999999999999</v>
      </c>
      <c r="CO40" s="87">
        <v>1.1870000000000001</v>
      </c>
      <c r="CP40" s="87">
        <v>1.224</v>
      </c>
      <c r="CQ40" s="87">
        <v>1.1619999999999999</v>
      </c>
      <c r="CR40" s="87">
        <v>1.113</v>
      </c>
      <c r="CS40" s="87">
        <v>1.1220000000000001</v>
      </c>
      <c r="CT40" s="87">
        <v>1.073</v>
      </c>
      <c r="CU40" s="87">
        <v>1.016</v>
      </c>
      <c r="CV40" s="87">
        <v>1.0149999999999999</v>
      </c>
      <c r="CW40" s="87">
        <v>1.1160000000000001</v>
      </c>
      <c r="CX40" s="87">
        <v>1.1459999999999999</v>
      </c>
      <c r="CY40" s="87">
        <v>1.0860000000000001</v>
      </c>
      <c r="CZ40" s="87">
        <v>1.161</v>
      </c>
      <c r="DA40" s="87">
        <v>1.1220000000000001</v>
      </c>
      <c r="DB40" s="87">
        <v>1.1519999999999999</v>
      </c>
      <c r="DC40" s="87">
        <v>1.133</v>
      </c>
      <c r="DD40" s="87">
        <v>1.1279999999999999</v>
      </c>
      <c r="DE40" s="87">
        <v>1.1459999999999999</v>
      </c>
      <c r="DF40" s="87">
        <v>1.1459999999999999</v>
      </c>
      <c r="DG40" s="87">
        <v>1.153</v>
      </c>
      <c r="DH40" s="87">
        <v>1.1359999999999999</v>
      </c>
      <c r="DI40" s="87">
        <v>1.1499999999999999</v>
      </c>
      <c r="DJ40" s="87">
        <v>1.1599999999999999</v>
      </c>
      <c r="DK40" s="87">
        <v>1.1479999999999999</v>
      </c>
      <c r="DL40" s="87">
        <v>1.2270000000000001</v>
      </c>
      <c r="DM40" s="87">
        <v>1.2030000000000001</v>
      </c>
      <c r="DN40" s="87">
        <v>1.1890000000000001</v>
      </c>
      <c r="DO40" s="87">
        <v>1.196</v>
      </c>
      <c r="DP40" s="87">
        <v>1.1759999999999999</v>
      </c>
      <c r="DQ40" s="87">
        <v>1.1719999999999999</v>
      </c>
      <c r="DR40" s="87">
        <v>1.145</v>
      </c>
      <c r="DS40" s="87">
        <v>1.1339999999999999</v>
      </c>
      <c r="DT40" s="87">
        <v>1.133</v>
      </c>
      <c r="DU40" s="87">
        <v>1.125</v>
      </c>
      <c r="DV40" s="87">
        <v>1.1220000000000001</v>
      </c>
      <c r="DW40" s="87">
        <v>1.133</v>
      </c>
      <c r="DX40" s="87">
        <v>1.3109999999999999</v>
      </c>
      <c r="DY40" s="87">
        <v>1.2869999999999999</v>
      </c>
      <c r="DZ40" s="87">
        <v>1.2390000000000001</v>
      </c>
      <c r="EA40" s="87">
        <v>1.2150000000000001</v>
      </c>
      <c r="EB40" s="87">
        <v>1.1180000000000001</v>
      </c>
      <c r="EC40" s="87">
        <v>1.075</v>
      </c>
      <c r="ED40" s="87">
        <v>1.6519999999999999</v>
      </c>
      <c r="EE40" s="87">
        <v>1.0740000000000001</v>
      </c>
      <c r="EF40" s="87">
        <v>1.133</v>
      </c>
      <c r="EG40" s="87">
        <v>1.0429999999999999</v>
      </c>
      <c r="EH40" s="87">
        <v>1.073</v>
      </c>
      <c r="EI40" s="87">
        <v>1.1779999999999999</v>
      </c>
      <c r="EJ40" s="87">
        <v>1.1659999999999999</v>
      </c>
      <c r="EK40" s="87">
        <v>1.1279999999999999</v>
      </c>
      <c r="EL40" s="87">
        <v>1.105</v>
      </c>
      <c r="EM40" s="87">
        <v>1.1220000000000001</v>
      </c>
      <c r="EN40" s="87">
        <v>1.123</v>
      </c>
      <c r="EO40" s="87">
        <v>1.113</v>
      </c>
      <c r="EP40" s="87">
        <v>1.2490000000000001</v>
      </c>
      <c r="EQ40" s="87">
        <v>1.272</v>
      </c>
      <c r="ER40" s="87">
        <v>1.248</v>
      </c>
      <c r="ES40" s="87">
        <v>1.0820000000000001</v>
      </c>
      <c r="ET40" s="87">
        <v>1.1060000000000001</v>
      </c>
      <c r="EU40" s="87">
        <v>1.0920000000000001</v>
      </c>
      <c r="EV40" s="87">
        <v>1.18</v>
      </c>
      <c r="EW40" s="87">
        <v>1.5960000000000001</v>
      </c>
      <c r="EX40" s="87">
        <v>1.232</v>
      </c>
      <c r="EY40" s="87">
        <v>1.117</v>
      </c>
      <c r="EZ40" s="87">
        <v>1.1040000000000001</v>
      </c>
      <c r="FA40" s="87">
        <v>1.321</v>
      </c>
      <c r="FB40" s="87">
        <v>1.1459999999999999</v>
      </c>
      <c r="FC40" s="87">
        <v>1.1950000000000001</v>
      </c>
      <c r="FD40" s="87">
        <v>1.145</v>
      </c>
      <c r="FE40" s="87">
        <v>1.1160000000000001</v>
      </c>
      <c r="FF40" s="87">
        <v>1.1339999999999999</v>
      </c>
      <c r="FG40" s="87">
        <v>1.1439999999999999</v>
      </c>
      <c r="FH40" s="87">
        <v>1.1080000000000001</v>
      </c>
      <c r="FI40" s="87">
        <v>1.1759999999999999</v>
      </c>
      <c r="FJ40" s="87">
        <v>1.167</v>
      </c>
      <c r="FK40" s="87">
        <v>1.1870000000000001</v>
      </c>
      <c r="FL40" s="87">
        <v>1.175</v>
      </c>
      <c r="FM40" s="87">
        <v>1.177</v>
      </c>
      <c r="FN40" s="87">
        <v>1.1850000000000001</v>
      </c>
      <c r="FO40" s="87">
        <v>1.177</v>
      </c>
      <c r="FP40" s="87">
        <v>1.206</v>
      </c>
      <c r="FQ40" s="87">
        <v>1.167</v>
      </c>
      <c r="FR40" s="87">
        <v>1.149</v>
      </c>
      <c r="FS40" s="87">
        <v>1.145</v>
      </c>
      <c r="FT40" s="87">
        <v>1.1459999999999999</v>
      </c>
      <c r="FU40" s="87">
        <v>1.1950000000000001</v>
      </c>
      <c r="FV40" s="87">
        <v>1.147</v>
      </c>
      <c r="FW40" s="87">
        <v>1.147</v>
      </c>
      <c r="FX40" s="87">
        <v>1.196</v>
      </c>
      <c r="FY40" s="125"/>
      <c r="FZ40" s="12"/>
      <c r="GA40" s="12"/>
      <c r="GB40" s="12"/>
      <c r="GC40" s="12"/>
      <c r="GD40" s="12"/>
      <c r="GE40" s="12"/>
      <c r="GF40" s="12"/>
    </row>
    <row r="41" spans="1:256" x14ac:dyDescent="0.35">
      <c r="A41" s="3" t="s">
        <v>814</v>
      </c>
      <c r="B41" s="2" t="s">
        <v>815</v>
      </c>
      <c r="C41" s="37">
        <v>0.12</v>
      </c>
      <c r="D41" s="37">
        <v>0.12</v>
      </c>
      <c r="E41" s="37">
        <v>0.12</v>
      </c>
      <c r="F41" s="37">
        <v>0.12</v>
      </c>
      <c r="G41" s="37">
        <v>0.12</v>
      </c>
      <c r="H41" s="37">
        <v>0.12</v>
      </c>
      <c r="I41" s="37">
        <v>0.12</v>
      </c>
      <c r="J41" s="37">
        <v>0.12</v>
      </c>
      <c r="K41" s="37">
        <v>0.12</v>
      </c>
      <c r="L41" s="37">
        <v>0.12</v>
      </c>
      <c r="M41" s="37">
        <v>0.12</v>
      </c>
      <c r="N41" s="37">
        <v>0.12</v>
      </c>
      <c r="O41" s="37">
        <v>0.12</v>
      </c>
      <c r="P41" s="37">
        <v>0.12</v>
      </c>
      <c r="Q41" s="37">
        <v>0.12</v>
      </c>
      <c r="R41" s="37">
        <v>0.12</v>
      </c>
      <c r="S41" s="37">
        <v>0.12</v>
      </c>
      <c r="T41" s="37">
        <v>0.12</v>
      </c>
      <c r="U41" s="37">
        <v>0.12</v>
      </c>
      <c r="V41" s="37">
        <v>0.12</v>
      </c>
      <c r="W41" s="37">
        <v>0.12</v>
      </c>
      <c r="X41" s="37">
        <v>0.12</v>
      </c>
      <c r="Y41" s="37">
        <v>0.12</v>
      </c>
      <c r="Z41" s="37">
        <v>0.12</v>
      </c>
      <c r="AA41" s="37">
        <v>0.12</v>
      </c>
      <c r="AB41" s="37">
        <v>0.12</v>
      </c>
      <c r="AC41" s="37">
        <v>0.12</v>
      </c>
      <c r="AD41" s="37">
        <v>0.12</v>
      </c>
      <c r="AE41" s="37">
        <v>0.12</v>
      </c>
      <c r="AF41" s="37">
        <v>0.12</v>
      </c>
      <c r="AG41" s="37">
        <v>0.12</v>
      </c>
      <c r="AH41" s="37">
        <v>0.12</v>
      </c>
      <c r="AI41" s="37">
        <v>0.12</v>
      </c>
      <c r="AJ41" s="37">
        <v>0.12</v>
      </c>
      <c r="AK41" s="37">
        <v>0.12</v>
      </c>
      <c r="AL41" s="37">
        <v>0.12</v>
      </c>
      <c r="AM41" s="37">
        <v>0.12</v>
      </c>
      <c r="AN41" s="37">
        <v>0.12</v>
      </c>
      <c r="AO41" s="37">
        <v>0.12</v>
      </c>
      <c r="AP41" s="37">
        <v>0.12</v>
      </c>
      <c r="AQ41" s="37">
        <v>0.12</v>
      </c>
      <c r="AR41" s="37">
        <v>0.12</v>
      </c>
      <c r="AS41" s="37">
        <v>0.12</v>
      </c>
      <c r="AT41" s="37">
        <v>0.12</v>
      </c>
      <c r="AU41" s="37">
        <v>0.12</v>
      </c>
      <c r="AV41" s="37">
        <v>0.12</v>
      </c>
      <c r="AW41" s="37">
        <v>0.12</v>
      </c>
      <c r="AX41" s="37">
        <v>0.12</v>
      </c>
      <c r="AY41" s="37">
        <v>0.12</v>
      </c>
      <c r="AZ41" s="37">
        <v>0.12</v>
      </c>
      <c r="BA41" s="37">
        <v>0.12</v>
      </c>
      <c r="BB41" s="37">
        <v>0.12</v>
      </c>
      <c r="BC41" s="37">
        <v>0.12</v>
      </c>
      <c r="BD41" s="37">
        <v>0.12</v>
      </c>
      <c r="BE41" s="37">
        <v>0.12</v>
      </c>
      <c r="BF41" s="37">
        <v>0.12</v>
      </c>
      <c r="BG41" s="37">
        <v>0.12</v>
      </c>
      <c r="BH41" s="37">
        <v>0.12</v>
      </c>
      <c r="BI41" s="37">
        <v>0.12</v>
      </c>
      <c r="BJ41" s="37">
        <v>0.12</v>
      </c>
      <c r="BK41" s="37">
        <v>0.12</v>
      </c>
      <c r="BL41" s="37">
        <v>0.12</v>
      </c>
      <c r="BM41" s="37">
        <v>0.12</v>
      </c>
      <c r="BN41" s="37">
        <v>0.12</v>
      </c>
      <c r="BO41" s="37">
        <v>0.12</v>
      </c>
      <c r="BP41" s="37">
        <v>0.12</v>
      </c>
      <c r="BQ41" s="37">
        <v>0.12</v>
      </c>
      <c r="BR41" s="37">
        <v>0.12</v>
      </c>
      <c r="BS41" s="37">
        <v>0.12</v>
      </c>
      <c r="BT41" s="37">
        <v>0.12</v>
      </c>
      <c r="BU41" s="37">
        <v>0.12</v>
      </c>
      <c r="BV41" s="37">
        <v>0.12</v>
      </c>
      <c r="BW41" s="37">
        <v>0.12</v>
      </c>
      <c r="BX41" s="37">
        <v>0.12</v>
      </c>
      <c r="BY41" s="37">
        <v>0.12</v>
      </c>
      <c r="BZ41" s="37">
        <v>0.12</v>
      </c>
      <c r="CA41" s="37">
        <v>0.12</v>
      </c>
      <c r="CB41" s="37">
        <v>0.12</v>
      </c>
      <c r="CC41" s="37">
        <v>0.12</v>
      </c>
      <c r="CD41" s="37">
        <v>0.12</v>
      </c>
      <c r="CE41" s="37">
        <v>0.12</v>
      </c>
      <c r="CF41" s="37">
        <v>0.12</v>
      </c>
      <c r="CG41" s="37">
        <v>0.12</v>
      </c>
      <c r="CH41" s="37">
        <v>0.12</v>
      </c>
      <c r="CI41" s="37">
        <v>0.12</v>
      </c>
      <c r="CJ41" s="37">
        <v>0.12</v>
      </c>
      <c r="CK41" s="37">
        <v>0.12</v>
      </c>
      <c r="CL41" s="37">
        <v>0.12</v>
      </c>
      <c r="CM41" s="37">
        <v>0.12</v>
      </c>
      <c r="CN41" s="37">
        <v>0.12</v>
      </c>
      <c r="CO41" s="37">
        <v>0.12</v>
      </c>
      <c r="CP41" s="37">
        <v>0.12</v>
      </c>
      <c r="CQ41" s="37">
        <v>0.12</v>
      </c>
      <c r="CR41" s="37">
        <v>0.12</v>
      </c>
      <c r="CS41" s="37">
        <v>0.12</v>
      </c>
      <c r="CT41" s="37">
        <v>0.12</v>
      </c>
      <c r="CU41" s="37">
        <v>0.12</v>
      </c>
      <c r="CV41" s="37">
        <v>0.12</v>
      </c>
      <c r="CW41" s="37">
        <v>0.12</v>
      </c>
      <c r="CX41" s="37">
        <v>0.12</v>
      </c>
      <c r="CY41" s="37">
        <v>0.12</v>
      </c>
      <c r="CZ41" s="37">
        <v>0.12</v>
      </c>
      <c r="DA41" s="37">
        <v>0.12</v>
      </c>
      <c r="DB41" s="37">
        <v>0.12</v>
      </c>
      <c r="DC41" s="37">
        <v>0.12</v>
      </c>
      <c r="DD41" s="37">
        <v>0.12</v>
      </c>
      <c r="DE41" s="37">
        <v>0.12</v>
      </c>
      <c r="DF41" s="37">
        <v>0.12</v>
      </c>
      <c r="DG41" s="37">
        <v>0.12</v>
      </c>
      <c r="DH41" s="37">
        <v>0.12</v>
      </c>
      <c r="DI41" s="37">
        <v>0.12</v>
      </c>
      <c r="DJ41" s="37">
        <v>0.12</v>
      </c>
      <c r="DK41" s="37">
        <v>0.12</v>
      </c>
      <c r="DL41" s="37">
        <v>0.12</v>
      </c>
      <c r="DM41" s="37">
        <v>0.12</v>
      </c>
      <c r="DN41" s="37">
        <v>0.12</v>
      </c>
      <c r="DO41" s="37">
        <v>0.12</v>
      </c>
      <c r="DP41" s="37">
        <v>0.12</v>
      </c>
      <c r="DQ41" s="37">
        <v>0.12</v>
      </c>
      <c r="DR41" s="37">
        <v>0.12</v>
      </c>
      <c r="DS41" s="37">
        <v>0.12</v>
      </c>
      <c r="DT41" s="37">
        <v>0.12</v>
      </c>
      <c r="DU41" s="37">
        <v>0.12</v>
      </c>
      <c r="DV41" s="37">
        <v>0.12</v>
      </c>
      <c r="DW41" s="37">
        <v>0.12</v>
      </c>
      <c r="DX41" s="37">
        <v>0.12</v>
      </c>
      <c r="DY41" s="37">
        <v>0.12</v>
      </c>
      <c r="DZ41" s="37">
        <v>0.12</v>
      </c>
      <c r="EA41" s="37">
        <v>0.12</v>
      </c>
      <c r="EB41" s="37">
        <v>0.12</v>
      </c>
      <c r="EC41" s="37">
        <v>0.12</v>
      </c>
      <c r="ED41" s="37">
        <v>0.12</v>
      </c>
      <c r="EE41" s="37">
        <v>0.12</v>
      </c>
      <c r="EF41" s="37">
        <v>0.12</v>
      </c>
      <c r="EG41" s="37">
        <v>0.12</v>
      </c>
      <c r="EH41" s="37">
        <v>0.12</v>
      </c>
      <c r="EI41" s="37">
        <v>0.12</v>
      </c>
      <c r="EJ41" s="37">
        <v>0.12</v>
      </c>
      <c r="EK41" s="37">
        <v>0.12</v>
      </c>
      <c r="EL41" s="37">
        <v>0.12</v>
      </c>
      <c r="EM41" s="37">
        <v>0.12</v>
      </c>
      <c r="EN41" s="37">
        <v>0.12</v>
      </c>
      <c r="EO41" s="37">
        <v>0.12</v>
      </c>
      <c r="EP41" s="37">
        <v>0.12</v>
      </c>
      <c r="EQ41" s="37">
        <v>0.12</v>
      </c>
      <c r="ER41" s="37">
        <v>0.12</v>
      </c>
      <c r="ES41" s="37">
        <v>0.12</v>
      </c>
      <c r="ET41" s="37">
        <v>0.12</v>
      </c>
      <c r="EU41" s="37">
        <v>0.12</v>
      </c>
      <c r="EV41" s="37">
        <v>0.12</v>
      </c>
      <c r="EW41" s="37">
        <v>0.12</v>
      </c>
      <c r="EX41" s="37">
        <v>0.12</v>
      </c>
      <c r="EY41" s="37">
        <v>0.12</v>
      </c>
      <c r="EZ41" s="37">
        <v>0.12</v>
      </c>
      <c r="FA41" s="37">
        <v>0.12</v>
      </c>
      <c r="FB41" s="37">
        <v>0.12</v>
      </c>
      <c r="FC41" s="37">
        <v>0.12</v>
      </c>
      <c r="FD41" s="37">
        <v>0.12</v>
      </c>
      <c r="FE41" s="37">
        <v>0.12</v>
      </c>
      <c r="FF41" s="37">
        <v>0.12</v>
      </c>
      <c r="FG41" s="37">
        <v>0.12</v>
      </c>
      <c r="FH41" s="37">
        <v>0.12</v>
      </c>
      <c r="FI41" s="37">
        <v>0.12</v>
      </c>
      <c r="FJ41" s="37">
        <v>0.12</v>
      </c>
      <c r="FK41" s="37">
        <v>0.12</v>
      </c>
      <c r="FL41" s="37">
        <v>0.12</v>
      </c>
      <c r="FM41" s="37">
        <v>0.12</v>
      </c>
      <c r="FN41" s="37">
        <v>0.12</v>
      </c>
      <c r="FO41" s="37">
        <v>0.12</v>
      </c>
      <c r="FP41" s="37">
        <v>0.12</v>
      </c>
      <c r="FQ41" s="37">
        <v>0.12</v>
      </c>
      <c r="FR41" s="37">
        <v>0.12</v>
      </c>
      <c r="FS41" s="37">
        <v>0.12</v>
      </c>
      <c r="FT41" s="37">
        <v>0.12</v>
      </c>
      <c r="FU41" s="37">
        <v>0.12</v>
      </c>
      <c r="FV41" s="37">
        <v>0.12</v>
      </c>
      <c r="FW41" s="37">
        <v>0.12</v>
      </c>
      <c r="FX41" s="37">
        <v>0.12</v>
      </c>
      <c r="FY41" s="37"/>
      <c r="FZ41" s="12"/>
      <c r="GA41" s="12"/>
      <c r="GB41" s="12"/>
      <c r="GC41" s="12"/>
      <c r="GD41" s="12"/>
      <c r="GE41" s="12"/>
      <c r="GF41" s="12"/>
    </row>
    <row r="42" spans="1:256" x14ac:dyDescent="0.35">
      <c r="A42" s="3" t="s">
        <v>816</v>
      </c>
      <c r="B42" s="2" t="s">
        <v>817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Z42" s="12"/>
      <c r="GA42" s="12"/>
      <c r="GB42" s="12"/>
      <c r="GC42" s="12"/>
      <c r="GD42" s="12"/>
      <c r="GE42" s="12"/>
      <c r="GF42" s="12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x14ac:dyDescent="0.3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8"/>
      <c r="GA43" s="38"/>
      <c r="GB43" s="12"/>
      <c r="GC43" s="12"/>
      <c r="GD43" s="12"/>
      <c r="GE43" s="12"/>
      <c r="GF43" s="12"/>
    </row>
    <row r="44" spans="1:256" s="40" customFormat="1" x14ac:dyDescent="0.35">
      <c r="A44" s="2"/>
      <c r="B44" s="35" t="s">
        <v>451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2"/>
      <c r="FZ44" s="38"/>
      <c r="GB44" s="12"/>
      <c r="GC44" s="12"/>
      <c r="GD44" s="12"/>
      <c r="GE44" s="12"/>
      <c r="GF44" s="12"/>
      <c r="GG44" s="2"/>
      <c r="GH44" s="2"/>
      <c r="GI44" s="2"/>
      <c r="GJ44" s="2"/>
      <c r="GK44" s="2"/>
      <c r="GL44" s="2"/>
      <c r="GM44" s="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35">
      <c r="A45" s="43" t="s">
        <v>452</v>
      </c>
      <c r="B45" s="40" t="s">
        <v>668</v>
      </c>
      <c r="C45" s="44">
        <v>1618697.92</v>
      </c>
      <c r="D45" s="45">
        <v>6068580.4500000002</v>
      </c>
      <c r="E45" s="45">
        <v>1444121.25</v>
      </c>
      <c r="F45" s="45">
        <v>2186086.4300000002</v>
      </c>
      <c r="G45" s="45">
        <v>428862.04</v>
      </c>
      <c r="H45" s="45">
        <v>184982.61</v>
      </c>
      <c r="I45" s="45">
        <v>1809421.81</v>
      </c>
      <c r="J45" s="45">
        <v>600359.41</v>
      </c>
      <c r="K45" s="45">
        <v>149409.51999999999</v>
      </c>
      <c r="L45" s="45">
        <v>1285932.06</v>
      </c>
      <c r="M45" s="45">
        <v>495734.92</v>
      </c>
      <c r="N45" s="45">
        <v>12893543.369999999</v>
      </c>
      <c r="O45" s="45">
        <v>5184910.91</v>
      </c>
      <c r="P45" s="45">
        <v>98033.26</v>
      </c>
      <c r="Q45" s="45">
        <v>6984070.2400000002</v>
      </c>
      <c r="R45" s="45">
        <v>117387.96</v>
      </c>
      <c r="S45" s="45">
        <v>941027.17</v>
      </c>
      <c r="T45" s="45">
        <v>50774.68</v>
      </c>
      <c r="U45" s="45">
        <v>51513.32</v>
      </c>
      <c r="V45" s="45">
        <v>91452.54</v>
      </c>
      <c r="W45" s="45">
        <v>20485.07</v>
      </c>
      <c r="X45" s="45">
        <v>23503.47</v>
      </c>
      <c r="Y45" s="45">
        <v>145352.82</v>
      </c>
      <c r="Z45" s="45">
        <v>63731.5</v>
      </c>
      <c r="AA45" s="45">
        <v>6802241.46</v>
      </c>
      <c r="AB45" s="45">
        <v>12251040.92</v>
      </c>
      <c r="AC45" s="45">
        <v>578302.21</v>
      </c>
      <c r="AD45" s="45">
        <v>703196.53</v>
      </c>
      <c r="AE45" s="45">
        <v>48617.120000000003</v>
      </c>
      <c r="AF45" s="45">
        <v>86811.59</v>
      </c>
      <c r="AG45" s="46">
        <v>322958.38</v>
      </c>
      <c r="AH45" s="45">
        <v>172657.77</v>
      </c>
      <c r="AI45" s="45">
        <v>53122.47</v>
      </c>
      <c r="AJ45" s="45">
        <v>128163.01</v>
      </c>
      <c r="AK45" s="45">
        <v>74603.09</v>
      </c>
      <c r="AL45" s="45">
        <v>98388.41</v>
      </c>
      <c r="AM45" s="45">
        <v>115377.55</v>
      </c>
      <c r="AN45" s="45">
        <v>413990.07</v>
      </c>
      <c r="AO45" s="45">
        <v>1676936.43</v>
      </c>
      <c r="AP45" s="45">
        <v>37700132.310000002</v>
      </c>
      <c r="AQ45" s="45">
        <v>97428.55</v>
      </c>
      <c r="AR45" s="45">
        <v>21880966.199999999</v>
      </c>
      <c r="AS45" s="45">
        <v>2513262.4</v>
      </c>
      <c r="AT45" s="45">
        <v>1167107.3600000001</v>
      </c>
      <c r="AU45" s="45">
        <v>178802.57</v>
      </c>
      <c r="AV45" s="45">
        <v>179035.75</v>
      </c>
      <c r="AW45" s="45">
        <v>102589.94</v>
      </c>
      <c r="AX45" s="45">
        <v>78396.2</v>
      </c>
      <c r="AY45" s="45">
        <v>127245.96</v>
      </c>
      <c r="AZ45" s="45">
        <v>1512386.73</v>
      </c>
      <c r="BA45" s="45">
        <v>2187937.56</v>
      </c>
      <c r="BB45" s="45">
        <v>485771.55</v>
      </c>
      <c r="BC45" s="45">
        <v>8539684.5500000007</v>
      </c>
      <c r="BD45" s="45">
        <v>1409316.74</v>
      </c>
      <c r="BE45" s="45">
        <v>425098.36</v>
      </c>
      <c r="BF45" s="45">
        <v>6979427.0599999996</v>
      </c>
      <c r="BG45" s="45">
        <v>115579.55</v>
      </c>
      <c r="BH45" s="45">
        <v>147663.12</v>
      </c>
      <c r="BI45" s="45">
        <v>55868.160000000003</v>
      </c>
      <c r="BJ45" s="45">
        <v>1934186.26</v>
      </c>
      <c r="BK45" s="45">
        <v>1031173.03</v>
      </c>
      <c r="BL45" s="45">
        <v>18195.330000000002</v>
      </c>
      <c r="BM45" s="45">
        <v>91995.89</v>
      </c>
      <c r="BN45" s="45">
        <v>1139858.77</v>
      </c>
      <c r="BO45" s="45">
        <v>396388.6</v>
      </c>
      <c r="BP45" s="45">
        <v>245997.25</v>
      </c>
      <c r="BQ45" s="45">
        <v>1733716.34</v>
      </c>
      <c r="BR45" s="45">
        <v>459017.22</v>
      </c>
      <c r="BS45" s="45">
        <v>258944.15</v>
      </c>
      <c r="BT45" s="45">
        <v>149392.14000000001</v>
      </c>
      <c r="BU45" s="45">
        <v>109362.84</v>
      </c>
      <c r="BV45" s="45">
        <v>817601.21</v>
      </c>
      <c r="BW45" s="45">
        <v>711654.23</v>
      </c>
      <c r="BX45" s="45">
        <v>99943.77</v>
      </c>
      <c r="BY45" s="45">
        <v>193396.48000000001</v>
      </c>
      <c r="BZ45" s="45">
        <v>99867.18</v>
      </c>
      <c r="CA45" s="45">
        <v>394616.81</v>
      </c>
      <c r="CB45" s="45">
        <v>24768877.350000001</v>
      </c>
      <c r="CC45" s="45">
        <v>91062.73</v>
      </c>
      <c r="CD45" s="45">
        <v>72919.69</v>
      </c>
      <c r="CE45" s="45">
        <v>104487.79</v>
      </c>
      <c r="CF45" s="45">
        <v>86249.23</v>
      </c>
      <c r="CG45" s="45">
        <v>74426.7</v>
      </c>
      <c r="CH45" s="45">
        <v>33444.1</v>
      </c>
      <c r="CI45" s="45">
        <v>320790.64</v>
      </c>
      <c r="CJ45" s="45">
        <v>313858.84000000003</v>
      </c>
      <c r="CK45" s="45">
        <v>1519908.61</v>
      </c>
      <c r="CL45" s="45">
        <v>233618.03</v>
      </c>
      <c r="CM45" s="45">
        <v>113893.58</v>
      </c>
      <c r="CN45" s="45">
        <v>8605084.4100000001</v>
      </c>
      <c r="CO45" s="45">
        <v>5153394.09</v>
      </c>
      <c r="CP45" s="45">
        <v>734189.06</v>
      </c>
      <c r="CQ45" s="45">
        <v>386426.67</v>
      </c>
      <c r="CR45" s="45">
        <v>80485.73</v>
      </c>
      <c r="CS45" s="45">
        <v>248224.67</v>
      </c>
      <c r="CT45" s="45">
        <v>85958.85</v>
      </c>
      <c r="CU45" s="45">
        <v>58359.59</v>
      </c>
      <c r="CV45" s="45">
        <v>47858.69</v>
      </c>
      <c r="CW45" s="2">
        <v>134115.63</v>
      </c>
      <c r="CX45" s="45">
        <v>243713.34</v>
      </c>
      <c r="CY45" s="45">
        <v>18970.75</v>
      </c>
      <c r="CZ45" s="45">
        <v>629899.39</v>
      </c>
      <c r="DA45" s="45">
        <v>123499.93</v>
      </c>
      <c r="DB45" s="45">
        <v>101395.44</v>
      </c>
      <c r="DC45" s="45">
        <v>112080.46</v>
      </c>
      <c r="DD45" s="45">
        <v>97944.92</v>
      </c>
      <c r="DE45" s="45">
        <v>288400.14</v>
      </c>
      <c r="DF45" s="45">
        <v>7817551.8200000003</v>
      </c>
      <c r="DG45" s="45">
        <v>118174.05</v>
      </c>
      <c r="DH45" s="45">
        <v>1002544.97</v>
      </c>
      <c r="DI45" s="45">
        <v>1169415.45</v>
      </c>
      <c r="DJ45" s="45">
        <v>169846.5</v>
      </c>
      <c r="DK45" s="45">
        <v>88144.5</v>
      </c>
      <c r="DL45" s="45">
        <v>2420056.54</v>
      </c>
      <c r="DM45" s="45">
        <v>77790.55</v>
      </c>
      <c r="DN45" s="45">
        <v>628414.66</v>
      </c>
      <c r="DO45" s="45">
        <v>761258.72</v>
      </c>
      <c r="DP45" s="45">
        <v>77422.7</v>
      </c>
      <c r="DQ45" s="45">
        <v>409714.16</v>
      </c>
      <c r="DR45" s="45">
        <v>475735.48</v>
      </c>
      <c r="DS45" s="45">
        <v>198489</v>
      </c>
      <c r="DT45" s="45">
        <v>53085.02</v>
      </c>
      <c r="DU45" s="45">
        <v>128255.13</v>
      </c>
      <c r="DV45" s="45">
        <v>49041.63</v>
      </c>
      <c r="DW45" s="45">
        <v>105819.77</v>
      </c>
      <c r="DX45" s="45">
        <v>165524.42000000001</v>
      </c>
      <c r="DY45" s="45">
        <v>211849.28</v>
      </c>
      <c r="DZ45" s="45">
        <v>440337.14</v>
      </c>
      <c r="EA45" s="45">
        <v>606678.97</v>
      </c>
      <c r="EB45" s="45">
        <v>264983.83</v>
      </c>
      <c r="EC45" s="45">
        <v>112196.29</v>
      </c>
      <c r="ED45" s="45">
        <v>606490.69999999995</v>
      </c>
      <c r="EE45" s="45">
        <v>69368.460000000006</v>
      </c>
      <c r="EF45" s="45">
        <v>327633.84999999998</v>
      </c>
      <c r="EG45" s="45">
        <v>120677.96</v>
      </c>
      <c r="EH45" s="45">
        <v>51207.78</v>
      </c>
      <c r="EI45" s="45">
        <v>3323220.8</v>
      </c>
      <c r="EJ45" s="45">
        <v>2056399.34</v>
      </c>
      <c r="EK45" s="45">
        <v>137117.85</v>
      </c>
      <c r="EL45" s="45">
        <v>36713.550000000003</v>
      </c>
      <c r="EM45" s="45">
        <v>247634.55</v>
      </c>
      <c r="EN45" s="45">
        <v>285190.57</v>
      </c>
      <c r="EO45" s="45">
        <v>144936.91</v>
      </c>
      <c r="EP45" s="45">
        <v>223170.3</v>
      </c>
      <c r="EQ45" s="45">
        <v>1024267.5</v>
      </c>
      <c r="ER45" s="45">
        <v>209171.85</v>
      </c>
      <c r="ES45" s="45">
        <v>106678.02</v>
      </c>
      <c r="ET45" s="45">
        <v>133939.82999999999</v>
      </c>
      <c r="EU45" s="45">
        <v>189375.43</v>
      </c>
      <c r="EV45" s="45">
        <v>43464.959999999999</v>
      </c>
      <c r="EW45" s="45">
        <v>341846.47</v>
      </c>
      <c r="EX45" s="45">
        <v>19788.41</v>
      </c>
      <c r="EY45" s="45">
        <v>106184.84</v>
      </c>
      <c r="EZ45" s="45">
        <v>92250.34</v>
      </c>
      <c r="FA45" s="45">
        <v>1567984.63</v>
      </c>
      <c r="FB45" s="46">
        <v>469609.63</v>
      </c>
      <c r="FC45" s="45">
        <v>926616</v>
      </c>
      <c r="FD45" s="45">
        <v>157711.57</v>
      </c>
      <c r="FE45" s="45">
        <v>64813.09</v>
      </c>
      <c r="FF45" s="45">
        <v>70542.399999999994</v>
      </c>
      <c r="FG45" s="45">
        <v>71488.67</v>
      </c>
      <c r="FH45" s="45">
        <v>112198.64</v>
      </c>
      <c r="FI45" s="45">
        <v>558618.73</v>
      </c>
      <c r="FJ45" s="45">
        <v>861473.15</v>
      </c>
      <c r="FK45" s="45">
        <v>927120.98</v>
      </c>
      <c r="FL45" s="45">
        <v>1829177.87</v>
      </c>
      <c r="FM45" s="45">
        <v>532404.37</v>
      </c>
      <c r="FN45" s="45">
        <v>3532207.73</v>
      </c>
      <c r="FO45" s="46">
        <v>629176.46</v>
      </c>
      <c r="FP45" s="45">
        <v>752042.46</v>
      </c>
      <c r="FQ45" s="45">
        <v>409839.03</v>
      </c>
      <c r="FR45" s="45">
        <v>177143.45</v>
      </c>
      <c r="FS45" s="45">
        <v>72860.350000000006</v>
      </c>
      <c r="FT45" s="46">
        <v>109456.97</v>
      </c>
      <c r="FU45" s="45">
        <v>297429.19</v>
      </c>
      <c r="FV45" s="45">
        <v>195022.78</v>
      </c>
      <c r="FW45" s="45">
        <v>48430.720000000001</v>
      </c>
      <c r="FX45" s="45">
        <v>39107.11</v>
      </c>
      <c r="FY45" s="40"/>
      <c r="FZ45" s="38">
        <f>SUM(C45:FX45)</f>
        <v>248978465.73999995</v>
      </c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</row>
    <row r="46" spans="1:256" x14ac:dyDescent="0.35">
      <c r="A46" s="3" t="s">
        <v>453</v>
      </c>
      <c r="B46" s="2" t="s">
        <v>669</v>
      </c>
      <c r="C46" s="47">
        <v>1280836656.9685376</v>
      </c>
      <c r="D46" s="46">
        <v>4671787877.8414116</v>
      </c>
      <c r="E46" s="46">
        <v>1300022256.1087251</v>
      </c>
      <c r="F46" s="46">
        <v>3424782112.8367915</v>
      </c>
      <c r="G46" s="46">
        <v>589492705.29649127</v>
      </c>
      <c r="H46" s="46">
        <v>151176466.81112373</v>
      </c>
      <c r="I46" s="46">
        <v>1225196366.562428</v>
      </c>
      <c r="J46" s="46">
        <v>204236785.59465206</v>
      </c>
      <c r="K46" s="46">
        <v>54942313.614620075</v>
      </c>
      <c r="L46" s="46">
        <v>934711513.4838891</v>
      </c>
      <c r="M46" s="46">
        <v>350165073.72390193</v>
      </c>
      <c r="N46" s="46">
        <v>9957141395.9630299</v>
      </c>
      <c r="O46" s="46">
        <v>2816233578.0403056</v>
      </c>
      <c r="P46" s="46">
        <v>60446439.695987374</v>
      </c>
      <c r="Q46" s="46">
        <v>6015496405.2973146</v>
      </c>
      <c r="R46" s="46">
        <v>79529361.150127485</v>
      </c>
      <c r="S46" s="46">
        <v>627616431.25151074</v>
      </c>
      <c r="T46" s="46">
        <v>29012231.705502186</v>
      </c>
      <c r="U46" s="46">
        <v>33347590.203780424</v>
      </c>
      <c r="V46" s="46">
        <v>41775659.846681461</v>
      </c>
      <c r="W46" s="46">
        <v>7288197.2441361258</v>
      </c>
      <c r="X46" s="46">
        <v>20418492.189602856</v>
      </c>
      <c r="Y46" s="46">
        <v>84141190.540534884</v>
      </c>
      <c r="Z46" s="46">
        <v>29700968.268932153</v>
      </c>
      <c r="AA46" s="46">
        <v>7079101069.5172367</v>
      </c>
      <c r="AB46" s="46">
        <v>10922324874.316427</v>
      </c>
      <c r="AC46" s="46">
        <v>496405146.64828861</v>
      </c>
      <c r="AD46" s="46">
        <v>532700828.06746984</v>
      </c>
      <c r="AE46" s="46">
        <v>53995187.695716321</v>
      </c>
      <c r="AF46" s="46">
        <v>103181114.52065296</v>
      </c>
      <c r="AG46" s="46">
        <v>397354300.18877506</v>
      </c>
      <c r="AH46" s="46">
        <v>50017670.197309256</v>
      </c>
      <c r="AI46" s="46">
        <v>12862509.065539146</v>
      </c>
      <c r="AJ46" s="46">
        <v>43494827.988703087</v>
      </c>
      <c r="AK46" s="46">
        <v>72510379.074180007</v>
      </c>
      <c r="AL46" s="46">
        <v>98807920.849691302</v>
      </c>
      <c r="AM46" s="46">
        <v>65927485.534586452</v>
      </c>
      <c r="AN46" s="46">
        <v>182442239.57390964</v>
      </c>
      <c r="AO46" s="46">
        <v>626192931.81531107</v>
      </c>
      <c r="AP46" s="46">
        <v>26147549218.18148</v>
      </c>
      <c r="AQ46" s="46">
        <v>100567672.13045326</v>
      </c>
      <c r="AR46" s="46">
        <v>11132553673.429991</v>
      </c>
      <c r="AS46" s="46">
        <v>5017468870.1535501</v>
      </c>
      <c r="AT46" s="46">
        <v>419650006.98865569</v>
      </c>
      <c r="AU46" s="46">
        <v>75043916.290337369</v>
      </c>
      <c r="AV46" s="46">
        <v>48994032.214249998</v>
      </c>
      <c r="AW46" s="46">
        <v>40810441.030424654</v>
      </c>
      <c r="AX46" s="46">
        <v>32273988.064605959</v>
      </c>
      <c r="AY46" s="46">
        <v>64504660.305363432</v>
      </c>
      <c r="AZ46" s="46">
        <v>1161731894.2994552</v>
      </c>
      <c r="BA46" s="46">
        <v>1008283269.244458</v>
      </c>
      <c r="BB46" s="46">
        <v>296153533.69833535</v>
      </c>
      <c r="BC46" s="46">
        <v>4890539618.3993855</v>
      </c>
      <c r="BD46" s="46">
        <v>647292169.40467584</v>
      </c>
      <c r="BE46" s="46">
        <v>215734323.46265262</v>
      </c>
      <c r="BF46" s="46">
        <v>3153311667.9540806</v>
      </c>
      <c r="BG46" s="46">
        <v>71343674.975751206</v>
      </c>
      <c r="BH46" s="46">
        <v>87590769.71508579</v>
      </c>
      <c r="BI46" s="46">
        <v>58430916.908296078</v>
      </c>
      <c r="BJ46" s="46">
        <v>1059018781.5182087</v>
      </c>
      <c r="BK46" s="46">
        <v>2057371196.0813673</v>
      </c>
      <c r="BL46" s="46">
        <v>8522893.9370430633</v>
      </c>
      <c r="BM46" s="46">
        <v>45952137.957608514</v>
      </c>
      <c r="BN46" s="46">
        <v>415632185.95167875</v>
      </c>
      <c r="BO46" s="46">
        <v>224107510.107317</v>
      </c>
      <c r="BP46" s="46">
        <v>109289839.78684571</v>
      </c>
      <c r="BQ46" s="46">
        <v>2226629430.3267498</v>
      </c>
      <c r="BR46" s="46">
        <v>1245775678.440361</v>
      </c>
      <c r="BS46" s="46">
        <v>949505979.03905618</v>
      </c>
      <c r="BT46" s="46">
        <v>494480662.54687512</v>
      </c>
      <c r="BU46" s="46">
        <v>184850770.0272271</v>
      </c>
      <c r="BV46" s="46">
        <v>1524931331.3877621</v>
      </c>
      <c r="BW46" s="46">
        <v>1226021702.3816071</v>
      </c>
      <c r="BX46" s="46">
        <v>74434208.872419551</v>
      </c>
      <c r="BY46" s="46">
        <v>146752616.25665313</v>
      </c>
      <c r="BZ46" s="46">
        <v>46591106.803810894</v>
      </c>
      <c r="CA46" s="46">
        <v>113468737.42242713</v>
      </c>
      <c r="CB46" s="46">
        <v>15291504016.871555</v>
      </c>
      <c r="CC46" s="46">
        <v>22921451.41621675</v>
      </c>
      <c r="CD46" s="46">
        <v>20958052.615745693</v>
      </c>
      <c r="CE46" s="46">
        <v>49083876.896107331</v>
      </c>
      <c r="CF46" s="46">
        <v>34463970.213539563</v>
      </c>
      <c r="CG46" s="46">
        <v>27757345.190902714</v>
      </c>
      <c r="CH46" s="46">
        <v>19915083.009402569</v>
      </c>
      <c r="CI46" s="46">
        <v>133764324.09850898</v>
      </c>
      <c r="CJ46" s="46">
        <v>455434221.56795192</v>
      </c>
      <c r="CK46" s="46">
        <v>1813816763.7278054</v>
      </c>
      <c r="CL46" s="46">
        <v>280482812.43534482</v>
      </c>
      <c r="CM46" s="46">
        <v>297461565.98846132</v>
      </c>
      <c r="CN46" s="46">
        <v>5596041979.271884</v>
      </c>
      <c r="CO46" s="46">
        <v>3730287153.9077158</v>
      </c>
      <c r="CP46" s="46">
        <v>704617492.59201217</v>
      </c>
      <c r="CQ46" s="46">
        <v>191863574.58114448</v>
      </c>
      <c r="CR46" s="46">
        <v>169642427.73849595</v>
      </c>
      <c r="CS46" s="46">
        <v>62120931.682415724</v>
      </c>
      <c r="CT46" s="46">
        <v>68823192.417362317</v>
      </c>
      <c r="CU46" s="46">
        <v>21255605.004575793</v>
      </c>
      <c r="CV46" s="46">
        <v>26387276.330014292</v>
      </c>
      <c r="CW46" s="46">
        <v>81981949.910075054</v>
      </c>
      <c r="CX46" s="46">
        <v>96461660.343570262</v>
      </c>
      <c r="CY46" s="46">
        <v>7216705.4536521565</v>
      </c>
      <c r="CZ46" s="46">
        <v>270420561.69534981</v>
      </c>
      <c r="DA46" s="46">
        <v>51885000.569827959</v>
      </c>
      <c r="DB46" s="46">
        <v>46539722.093324199</v>
      </c>
      <c r="DC46" s="46">
        <v>65667558.168257609</v>
      </c>
      <c r="DD46" s="46">
        <v>303715046.50990593</v>
      </c>
      <c r="DE46" s="46">
        <v>180245226.47701475</v>
      </c>
      <c r="DF46" s="46">
        <v>2983865434.8008528</v>
      </c>
      <c r="DG46" s="46">
        <v>68540454.298666343</v>
      </c>
      <c r="DH46" s="46">
        <v>425987388.2351954</v>
      </c>
      <c r="DI46" s="46">
        <v>624025933.92275286</v>
      </c>
      <c r="DJ46" s="46">
        <v>71185757.439467251</v>
      </c>
      <c r="DK46" s="46">
        <v>67201978.761594817</v>
      </c>
      <c r="DL46" s="46">
        <v>955605421.43796527</v>
      </c>
      <c r="DM46" s="46">
        <v>29235448.476806834</v>
      </c>
      <c r="DN46" s="46">
        <v>299815928.8837921</v>
      </c>
      <c r="DO46" s="46">
        <v>403697396.25072074</v>
      </c>
      <c r="DP46" s="46">
        <v>35795657.359529205</v>
      </c>
      <c r="DQ46" s="46">
        <v>510254490.30448014</v>
      </c>
      <c r="DR46" s="46">
        <v>103999003.57767212</v>
      </c>
      <c r="DS46" s="46">
        <v>47431039.494662307</v>
      </c>
      <c r="DT46" s="46">
        <v>13012759.496809233</v>
      </c>
      <c r="DU46" s="46">
        <v>34107357.406050906</v>
      </c>
      <c r="DV46" s="46">
        <v>10373659.01811932</v>
      </c>
      <c r="DW46" s="46">
        <v>25776248.442884706</v>
      </c>
      <c r="DX46" s="46">
        <v>121322463.78419876</v>
      </c>
      <c r="DY46" s="46">
        <v>231132633.00000209</v>
      </c>
      <c r="DZ46" s="46">
        <v>265041641.40691352</v>
      </c>
      <c r="EA46" s="46">
        <v>686722702.55154967</v>
      </c>
      <c r="EB46" s="46">
        <v>97514338.053457141</v>
      </c>
      <c r="EC46" s="46">
        <v>42232312.050966121</v>
      </c>
      <c r="ED46" s="46">
        <v>6006409806.8121347</v>
      </c>
      <c r="EE46" s="46">
        <v>20110787.864825983</v>
      </c>
      <c r="EF46" s="46">
        <v>115346396.38736066</v>
      </c>
      <c r="EG46" s="46">
        <v>34996419.470817529</v>
      </c>
      <c r="EH46" s="46">
        <v>16398640.540103629</v>
      </c>
      <c r="EI46" s="46">
        <v>1595309661.3769922</v>
      </c>
      <c r="EJ46" s="46">
        <v>1278943058.9761267</v>
      </c>
      <c r="EK46" s="46">
        <v>632359104.57681823</v>
      </c>
      <c r="EL46" s="46">
        <v>297507179.55501628</v>
      </c>
      <c r="EM46" s="46">
        <v>140100876.41973725</v>
      </c>
      <c r="EN46" s="46">
        <v>89824342.273422092</v>
      </c>
      <c r="EO46" s="46">
        <v>50487085.120040052</v>
      </c>
      <c r="EP46" s="46">
        <v>164159836.07427317</v>
      </c>
      <c r="EQ46" s="46">
        <v>2019988939.6914716</v>
      </c>
      <c r="ER46" s="46">
        <v>154834205.27111837</v>
      </c>
      <c r="ES46" s="46">
        <v>40249558.558439001</v>
      </c>
      <c r="ET46" s="46">
        <v>58732493.888309702</v>
      </c>
      <c r="EU46" s="46">
        <v>50726881.288219437</v>
      </c>
      <c r="EV46" s="46">
        <v>86434171.750513911</v>
      </c>
      <c r="EW46" s="46">
        <v>1383634083.0086164</v>
      </c>
      <c r="EX46" s="46">
        <v>61136412.301591218</v>
      </c>
      <c r="EY46" s="46">
        <v>36775706.931992576</v>
      </c>
      <c r="EZ46" s="46">
        <v>32229412.087596901</v>
      </c>
      <c r="FA46" s="46">
        <v>3936445409.3413792</v>
      </c>
      <c r="FB46" s="46">
        <v>509453994.39222342</v>
      </c>
      <c r="FC46" s="46">
        <v>491611253.50046778</v>
      </c>
      <c r="FD46" s="46">
        <v>58561320.894453898</v>
      </c>
      <c r="FE46" s="46">
        <v>35663212.228144668</v>
      </c>
      <c r="FF46" s="46">
        <v>26527864.199084453</v>
      </c>
      <c r="FG46" s="46">
        <v>33046253.298748713</v>
      </c>
      <c r="FH46" s="46">
        <v>39945640.708005004</v>
      </c>
      <c r="FI46" s="46">
        <v>1464713269.0340619</v>
      </c>
      <c r="FJ46" s="46">
        <v>1008954326.8232789</v>
      </c>
      <c r="FK46" s="46">
        <v>2214170751.0789738</v>
      </c>
      <c r="FL46" s="46">
        <v>2342266419.4142513</v>
      </c>
      <c r="FM46" s="46">
        <v>1202351213.263869</v>
      </c>
      <c r="FN46" s="46">
        <v>3124918264.2753401</v>
      </c>
      <c r="FO46" s="46">
        <v>3264021801.8255939</v>
      </c>
      <c r="FP46" s="46">
        <v>1580939647.2098014</v>
      </c>
      <c r="FQ46" s="46">
        <v>558653860.49747694</v>
      </c>
      <c r="FR46" s="46">
        <v>581264329.80624402</v>
      </c>
      <c r="FS46" s="46">
        <v>451308222.98757005</v>
      </c>
      <c r="FT46" s="46">
        <v>471069831.13737118</v>
      </c>
      <c r="FU46" s="46">
        <v>182798993.2199384</v>
      </c>
      <c r="FV46" s="46">
        <v>152424302.80814618</v>
      </c>
      <c r="FW46" s="46">
        <v>22175590.113604505</v>
      </c>
      <c r="FX46" s="46">
        <v>18754350.521164253</v>
      </c>
      <c r="FY46" s="40"/>
      <c r="FZ46" s="40">
        <f>SUM(C46:FX46)</f>
        <v>197965330821.02792</v>
      </c>
      <c r="GA46" s="40"/>
      <c r="GB46" s="40"/>
      <c r="GC46" s="40"/>
      <c r="GD46" s="40"/>
      <c r="GE46" s="40"/>
      <c r="GF46" s="40"/>
    </row>
    <row r="47" spans="1:256" x14ac:dyDescent="0.35">
      <c r="A47" s="3" t="s">
        <v>454</v>
      </c>
      <c r="B47" s="22" t="s">
        <v>818</v>
      </c>
      <c r="C47" s="48">
        <v>2.7E-2</v>
      </c>
      <c r="D47" s="34">
        <v>2.7E-2</v>
      </c>
      <c r="E47" s="34">
        <v>2.7E-2</v>
      </c>
      <c r="F47" s="34">
        <v>2.7E-2</v>
      </c>
      <c r="G47" s="34">
        <v>2.5264999999999999E-2</v>
      </c>
      <c r="H47" s="34">
        <v>2.7E-2</v>
      </c>
      <c r="I47" s="34">
        <v>2.7E-2</v>
      </c>
      <c r="J47" s="34">
        <v>2.7E-2</v>
      </c>
      <c r="K47" s="34">
        <v>2.7E-2</v>
      </c>
      <c r="L47" s="34">
        <v>2.6894999999999999E-2</v>
      </c>
      <c r="M47" s="34">
        <v>2.5947000000000001E-2</v>
      </c>
      <c r="N47" s="34">
        <v>1.8755999999999998E-2</v>
      </c>
      <c r="O47" s="34">
        <v>2.7E-2</v>
      </c>
      <c r="P47" s="34">
        <v>2.7E-2</v>
      </c>
      <c r="Q47" s="34">
        <v>2.7E-2</v>
      </c>
      <c r="R47" s="34">
        <v>2.7E-2</v>
      </c>
      <c r="S47" s="34">
        <v>2.6013999999999999E-2</v>
      </c>
      <c r="T47" s="34">
        <v>2.4301E-2</v>
      </c>
      <c r="U47" s="34">
        <v>2.3800999999999999E-2</v>
      </c>
      <c r="V47" s="34">
        <v>2.7E-2</v>
      </c>
      <c r="W47" s="34">
        <v>2.7E-2</v>
      </c>
      <c r="X47" s="34">
        <v>1.5755999999999999E-2</v>
      </c>
      <c r="Y47" s="34">
        <v>2.4497999999999999E-2</v>
      </c>
      <c r="Z47" s="34">
        <v>2.359E-2</v>
      </c>
      <c r="AA47" s="34">
        <v>2.7E-2</v>
      </c>
      <c r="AB47" s="34">
        <v>2.7E-2</v>
      </c>
      <c r="AC47" s="34">
        <v>2.0982000000000001E-2</v>
      </c>
      <c r="AD47" s="34">
        <v>1.9692999999999999E-2</v>
      </c>
      <c r="AE47" s="34">
        <v>1.2814000000000001E-2</v>
      </c>
      <c r="AF47" s="34">
        <v>1.1674E-2</v>
      </c>
      <c r="AG47" s="34">
        <v>1.2485E-2</v>
      </c>
      <c r="AH47" s="34">
        <v>2.2123E-2</v>
      </c>
      <c r="AI47" s="34">
        <v>2.7E-2</v>
      </c>
      <c r="AJ47" s="34">
        <v>2.3788E-2</v>
      </c>
      <c r="AK47" s="34">
        <v>2.128E-2</v>
      </c>
      <c r="AL47" s="34">
        <v>2.7E-2</v>
      </c>
      <c r="AM47" s="34">
        <v>2.1448999999999999E-2</v>
      </c>
      <c r="AN47" s="34">
        <v>2.7E-2</v>
      </c>
      <c r="AO47" s="34">
        <v>2.7E-2</v>
      </c>
      <c r="AP47" s="34">
        <v>2.7E-2</v>
      </c>
      <c r="AQ47" s="34">
        <v>1.8685E-2</v>
      </c>
      <c r="AR47" s="34">
        <v>2.7E-2</v>
      </c>
      <c r="AS47" s="34">
        <v>1.2137999999999999E-2</v>
      </c>
      <c r="AT47" s="34">
        <v>2.7E-2</v>
      </c>
      <c r="AU47" s="34">
        <v>2.4188000000000001E-2</v>
      </c>
      <c r="AV47" s="34">
        <v>2.7E-2</v>
      </c>
      <c r="AW47" s="34">
        <v>2.4431000000000001E-2</v>
      </c>
      <c r="AX47" s="34">
        <v>2.1798000000000001E-2</v>
      </c>
      <c r="AY47" s="34">
        <v>2.7E-2</v>
      </c>
      <c r="AZ47" s="34">
        <v>1.5720000000000001E-2</v>
      </c>
      <c r="BA47" s="34">
        <v>2.6894000000000001E-2</v>
      </c>
      <c r="BB47" s="34">
        <v>2.4684000000000001E-2</v>
      </c>
      <c r="BC47" s="34">
        <v>2.0715000000000001E-2</v>
      </c>
      <c r="BD47" s="34">
        <v>2.7E-2</v>
      </c>
      <c r="BE47" s="34">
        <v>2.7E-2</v>
      </c>
      <c r="BF47" s="34">
        <v>2.7E-2</v>
      </c>
      <c r="BG47" s="34">
        <v>2.7E-2</v>
      </c>
      <c r="BH47" s="34">
        <v>2.6419000000000002E-2</v>
      </c>
      <c r="BI47" s="34">
        <v>1.3433E-2</v>
      </c>
      <c r="BJ47" s="34">
        <v>2.7E-2</v>
      </c>
      <c r="BK47" s="34">
        <v>2.7E-2</v>
      </c>
      <c r="BL47" s="34">
        <v>2.7E-2</v>
      </c>
      <c r="BM47" s="34">
        <v>2.5833999999999999E-2</v>
      </c>
      <c r="BN47" s="34">
        <v>2.7E-2</v>
      </c>
      <c r="BO47" s="34">
        <v>2.0202999999999999E-2</v>
      </c>
      <c r="BP47" s="34">
        <v>2.6702E-2</v>
      </c>
      <c r="BQ47" s="34">
        <v>2.6759000000000002E-2</v>
      </c>
      <c r="BR47" s="34">
        <v>9.7000000000000003E-3</v>
      </c>
      <c r="BS47" s="34">
        <v>4.3949999999999996E-3</v>
      </c>
      <c r="BT47" s="34">
        <v>6.6509999999999998E-3</v>
      </c>
      <c r="BU47" s="34">
        <v>1.3811E-2</v>
      </c>
      <c r="BV47" s="34">
        <v>1.2777E-2</v>
      </c>
      <c r="BW47" s="34">
        <v>1.5736E-2</v>
      </c>
      <c r="BX47" s="34">
        <v>1.9067000000000001E-2</v>
      </c>
      <c r="BY47" s="34">
        <v>2.7E-2</v>
      </c>
      <c r="BZ47" s="34">
        <v>2.7E-2</v>
      </c>
      <c r="CA47" s="34">
        <v>2.3040999999999999E-2</v>
      </c>
      <c r="CB47" s="34">
        <v>2.7E-2</v>
      </c>
      <c r="CC47" s="34">
        <v>2.7E-2</v>
      </c>
      <c r="CD47" s="34">
        <v>2.452E-2</v>
      </c>
      <c r="CE47" s="34">
        <v>2.7E-2</v>
      </c>
      <c r="CF47" s="34">
        <v>2.4334000000000001E-2</v>
      </c>
      <c r="CG47" s="34">
        <v>2.7E-2</v>
      </c>
      <c r="CH47" s="34">
        <v>2.7E-2</v>
      </c>
      <c r="CI47" s="34">
        <v>2.7E-2</v>
      </c>
      <c r="CJ47" s="34">
        <v>2.6513999999999999E-2</v>
      </c>
      <c r="CK47" s="34">
        <v>1.1601E-2</v>
      </c>
      <c r="CL47" s="34">
        <v>1.3228999999999999E-2</v>
      </c>
      <c r="CM47" s="34">
        <v>7.2740000000000001E-3</v>
      </c>
      <c r="CN47" s="34">
        <v>2.7E-2</v>
      </c>
      <c r="CO47" s="34">
        <v>2.7E-2</v>
      </c>
      <c r="CP47" s="34">
        <v>1.7523E-2</v>
      </c>
      <c r="CQ47" s="34">
        <v>1.7427000000000002E-2</v>
      </c>
      <c r="CR47" s="34">
        <v>4.169E-3</v>
      </c>
      <c r="CS47" s="34">
        <v>2.7E-2</v>
      </c>
      <c r="CT47" s="34">
        <v>1.3520000000000001E-2</v>
      </c>
      <c r="CU47" s="34">
        <v>2.4615999999999999E-2</v>
      </c>
      <c r="CV47" s="34">
        <v>1.5979E-2</v>
      </c>
      <c r="CW47" s="34">
        <v>1.7378999999999999E-2</v>
      </c>
      <c r="CX47" s="34">
        <v>2.6824000000000001E-2</v>
      </c>
      <c r="CY47" s="34">
        <v>2.7E-2</v>
      </c>
      <c r="CZ47" s="34">
        <v>2.7E-2</v>
      </c>
      <c r="DA47" s="34">
        <v>2.7E-2</v>
      </c>
      <c r="DB47" s="34">
        <v>2.7E-2</v>
      </c>
      <c r="DC47" s="34">
        <v>2.2418E-2</v>
      </c>
      <c r="DD47" s="34">
        <v>3.4299999999999999E-3</v>
      </c>
      <c r="DE47" s="34">
        <v>1.1894999999999999E-2</v>
      </c>
      <c r="DF47" s="34">
        <v>2.7E-2</v>
      </c>
      <c r="DG47" s="34">
        <v>2.5453E-2</v>
      </c>
      <c r="DH47" s="34">
        <v>2.5516E-2</v>
      </c>
      <c r="DI47" s="34">
        <v>2.3845000000000002E-2</v>
      </c>
      <c r="DJ47" s="34">
        <v>2.5883E-2</v>
      </c>
      <c r="DK47" s="34">
        <v>2.0657999999999999E-2</v>
      </c>
      <c r="DL47" s="34">
        <v>2.6967000000000001E-2</v>
      </c>
      <c r="DM47" s="34">
        <v>2.4899000000000001E-2</v>
      </c>
      <c r="DN47" s="34">
        <v>2.7E-2</v>
      </c>
      <c r="DO47" s="34">
        <v>2.7E-2</v>
      </c>
      <c r="DP47" s="34">
        <v>2.7E-2</v>
      </c>
      <c r="DQ47" s="34">
        <v>1.7145000000000001E-2</v>
      </c>
      <c r="DR47" s="34">
        <v>2.7E-2</v>
      </c>
      <c r="DS47" s="34">
        <v>2.7E-2</v>
      </c>
      <c r="DT47" s="34">
        <v>2.6728999999999999E-2</v>
      </c>
      <c r="DU47" s="34">
        <v>2.7E-2</v>
      </c>
      <c r="DV47" s="34">
        <v>2.7E-2</v>
      </c>
      <c r="DW47" s="34">
        <v>2.6997E-2</v>
      </c>
      <c r="DX47" s="34">
        <v>2.3931000000000001E-2</v>
      </c>
      <c r="DY47" s="34">
        <v>1.7927999999999999E-2</v>
      </c>
      <c r="DZ47" s="34">
        <v>2.2662000000000002E-2</v>
      </c>
      <c r="EA47" s="34">
        <v>1.2173E-2</v>
      </c>
      <c r="EB47" s="34">
        <v>2.7E-2</v>
      </c>
      <c r="EC47" s="34">
        <v>2.7E-2</v>
      </c>
      <c r="ED47" s="34">
        <v>4.4120000000000001E-3</v>
      </c>
      <c r="EE47" s="34">
        <v>2.7E-2</v>
      </c>
      <c r="EF47" s="34">
        <v>2.4594999999999999E-2</v>
      </c>
      <c r="EG47" s="34">
        <v>2.7E-2</v>
      </c>
      <c r="EH47" s="34">
        <v>2.7E-2</v>
      </c>
      <c r="EI47" s="34">
        <v>2.7E-2</v>
      </c>
      <c r="EJ47" s="34">
        <v>2.7E-2</v>
      </c>
      <c r="EK47" s="34">
        <v>5.7670000000000004E-3</v>
      </c>
      <c r="EL47" s="34">
        <v>6.143E-3</v>
      </c>
      <c r="EM47" s="34">
        <v>2.1308000000000001E-2</v>
      </c>
      <c r="EN47" s="34">
        <v>2.7E-2</v>
      </c>
      <c r="EO47" s="34">
        <v>2.7E-2</v>
      </c>
      <c r="EP47" s="34">
        <v>2.5586000000000001E-2</v>
      </c>
      <c r="EQ47" s="34">
        <v>5.1879999999999999E-3</v>
      </c>
      <c r="ER47" s="34">
        <v>2.1283E-2</v>
      </c>
      <c r="ES47" s="34">
        <v>2.7E-2</v>
      </c>
      <c r="ET47" s="34">
        <v>2.7E-2</v>
      </c>
      <c r="EU47" s="34">
        <v>2.7E-2</v>
      </c>
      <c r="EV47" s="34">
        <v>1.5009E-2</v>
      </c>
      <c r="EW47" s="34">
        <v>7.2810000000000001E-3</v>
      </c>
      <c r="EX47" s="34">
        <v>8.9099999999999995E-3</v>
      </c>
      <c r="EY47" s="34">
        <v>2.7E-2</v>
      </c>
      <c r="EZ47" s="34">
        <v>2.7E-2</v>
      </c>
      <c r="FA47" s="34">
        <v>1.0666E-2</v>
      </c>
      <c r="FB47" s="34">
        <v>9.2639999999999997E-3</v>
      </c>
      <c r="FC47" s="34">
        <v>2.7E-2</v>
      </c>
      <c r="FD47" s="34">
        <v>2.7E-2</v>
      </c>
      <c r="FE47" s="34">
        <v>1.9181E-2</v>
      </c>
      <c r="FF47" s="34">
        <v>2.7E-2</v>
      </c>
      <c r="FG47" s="34">
        <v>2.7E-2</v>
      </c>
      <c r="FH47" s="34">
        <v>2.4771999999999999E-2</v>
      </c>
      <c r="FI47" s="34">
        <v>9.639E-3</v>
      </c>
      <c r="FJ47" s="34">
        <v>1.7013E-2</v>
      </c>
      <c r="FK47" s="34">
        <v>1.0845E-2</v>
      </c>
      <c r="FL47" s="34">
        <v>2.7E-2</v>
      </c>
      <c r="FM47" s="34">
        <v>2.3414000000000001E-2</v>
      </c>
      <c r="FN47" s="34">
        <v>2.7E-2</v>
      </c>
      <c r="FO47" s="34">
        <v>5.6239999999999997E-3</v>
      </c>
      <c r="FP47" s="34">
        <v>1.2142999999999999E-2</v>
      </c>
      <c r="FQ47" s="34">
        <v>2.7E-2</v>
      </c>
      <c r="FR47" s="34">
        <v>1.2376E-2</v>
      </c>
      <c r="FS47" s="34">
        <v>5.0679999999999996E-3</v>
      </c>
      <c r="FT47" s="34">
        <v>4.2929999999999999E-3</v>
      </c>
      <c r="FU47" s="34">
        <v>2.3345000000000001E-2</v>
      </c>
      <c r="FV47" s="34">
        <v>2.0032000000000001E-2</v>
      </c>
      <c r="FW47" s="34">
        <v>2.6498000000000001E-2</v>
      </c>
      <c r="FX47" s="34">
        <v>2.4674999999999999E-2</v>
      </c>
      <c r="FY47" s="34"/>
      <c r="FZ47" s="49">
        <f>SUM(C47:FX47)*1000</f>
        <v>3921.6600000000049</v>
      </c>
      <c r="GG47" s="50"/>
      <c r="GH47" s="22"/>
      <c r="GI47" s="22"/>
      <c r="GJ47" s="22"/>
      <c r="GK47" s="22"/>
      <c r="GL47" s="22"/>
      <c r="GM47" s="22"/>
    </row>
    <row r="48" spans="1:256" x14ac:dyDescent="0.35">
      <c r="A48" s="126" t="s">
        <v>455</v>
      </c>
      <c r="B48" s="2" t="s">
        <v>819</v>
      </c>
      <c r="C48" s="51">
        <v>999999999</v>
      </c>
      <c r="D48" s="2">
        <v>999999999</v>
      </c>
      <c r="E48" s="2">
        <v>999999999</v>
      </c>
      <c r="F48" s="2">
        <v>999999999</v>
      </c>
      <c r="G48" s="2">
        <v>999999999</v>
      </c>
      <c r="H48" s="2">
        <v>999999999</v>
      </c>
      <c r="I48" s="2">
        <v>999999999</v>
      </c>
      <c r="J48" s="2">
        <v>999999999</v>
      </c>
      <c r="K48" s="2">
        <v>999999999</v>
      </c>
      <c r="L48" s="2">
        <v>999999999</v>
      </c>
      <c r="M48" s="2">
        <v>999999999</v>
      </c>
      <c r="N48" s="2">
        <v>999999999</v>
      </c>
      <c r="O48" s="2">
        <v>999999999</v>
      </c>
      <c r="P48" s="2">
        <v>999999999</v>
      </c>
      <c r="Q48" s="2">
        <v>999999999</v>
      </c>
      <c r="R48" s="2">
        <v>999999999</v>
      </c>
      <c r="S48" s="2">
        <v>999999999</v>
      </c>
      <c r="T48" s="2">
        <v>999999999</v>
      </c>
      <c r="U48" s="2">
        <v>999999999</v>
      </c>
      <c r="V48" s="2">
        <v>999999999</v>
      </c>
      <c r="W48" s="2">
        <v>999999999</v>
      </c>
      <c r="X48" s="2">
        <v>999999999</v>
      </c>
      <c r="Y48" s="2">
        <v>999999999</v>
      </c>
      <c r="Z48" s="2">
        <v>999999999</v>
      </c>
      <c r="AA48" s="2">
        <v>999999999</v>
      </c>
      <c r="AB48" s="2">
        <v>999999999</v>
      </c>
      <c r="AC48" s="2">
        <v>999999999</v>
      </c>
      <c r="AD48" s="2">
        <v>999999999</v>
      </c>
      <c r="AE48" s="2">
        <v>999999999</v>
      </c>
      <c r="AF48" s="2">
        <v>999999999</v>
      </c>
      <c r="AG48" s="2">
        <v>999999999</v>
      </c>
      <c r="AH48" s="2">
        <v>999999999</v>
      </c>
      <c r="AI48" s="2">
        <v>999999999</v>
      </c>
      <c r="AJ48" s="2">
        <v>999999999</v>
      </c>
      <c r="AK48" s="2">
        <v>999999999</v>
      </c>
      <c r="AL48" s="2">
        <v>999999999</v>
      </c>
      <c r="AM48" s="2">
        <v>999999999</v>
      </c>
      <c r="AN48" s="2">
        <v>999999999</v>
      </c>
      <c r="AO48" s="2">
        <v>999999999</v>
      </c>
      <c r="AP48" s="2">
        <v>999999999</v>
      </c>
      <c r="AQ48" s="2">
        <v>999999999</v>
      </c>
      <c r="AR48" s="2">
        <v>999999999</v>
      </c>
      <c r="AS48" s="2">
        <v>999999999</v>
      </c>
      <c r="AT48" s="2">
        <v>999999999</v>
      </c>
      <c r="AU48" s="2">
        <v>999999999</v>
      </c>
      <c r="AV48" s="2">
        <v>999999999</v>
      </c>
      <c r="AW48" s="2">
        <v>999999999</v>
      </c>
      <c r="AX48" s="2">
        <v>999999999</v>
      </c>
      <c r="AY48" s="2">
        <v>999999999</v>
      </c>
      <c r="AZ48" s="2">
        <v>10783078.660301581</v>
      </c>
      <c r="BA48" s="2">
        <v>999999999</v>
      </c>
      <c r="BB48" s="2">
        <v>999999999</v>
      </c>
      <c r="BC48" s="2">
        <v>999999999</v>
      </c>
      <c r="BD48" s="2">
        <v>999999999</v>
      </c>
      <c r="BE48" s="2">
        <v>999999999</v>
      </c>
      <c r="BF48" s="2">
        <v>999999999</v>
      </c>
      <c r="BG48" s="2">
        <v>999999999</v>
      </c>
      <c r="BH48" s="2">
        <v>999999999</v>
      </c>
      <c r="BI48" s="2">
        <v>999999999</v>
      </c>
      <c r="BJ48" s="2">
        <v>999999999</v>
      </c>
      <c r="BK48" s="2">
        <v>999999999</v>
      </c>
      <c r="BL48" s="2">
        <v>999999999</v>
      </c>
      <c r="BM48" s="2">
        <v>999999999</v>
      </c>
      <c r="BN48" s="2">
        <v>999999999</v>
      </c>
      <c r="BO48" s="2">
        <v>999999999</v>
      </c>
      <c r="BP48" s="2">
        <v>999999999</v>
      </c>
      <c r="BQ48" s="2">
        <v>999999999</v>
      </c>
      <c r="BR48" s="2">
        <v>999999999</v>
      </c>
      <c r="BS48" s="2">
        <v>999999999</v>
      </c>
      <c r="BT48" s="2">
        <v>999999999</v>
      </c>
      <c r="BU48" s="2">
        <v>999999999</v>
      </c>
      <c r="BV48" s="2">
        <v>999999999</v>
      </c>
      <c r="BW48" s="2">
        <v>999999999</v>
      </c>
      <c r="BX48" s="2">
        <v>999999999</v>
      </c>
      <c r="BY48" s="2">
        <v>999999999</v>
      </c>
      <c r="BZ48" s="2">
        <v>999999999</v>
      </c>
      <c r="CA48" s="2">
        <v>999999999</v>
      </c>
      <c r="CB48" s="2">
        <v>999999999</v>
      </c>
      <c r="CC48" s="2">
        <v>999999999</v>
      </c>
      <c r="CD48" s="2">
        <v>999999999</v>
      </c>
      <c r="CE48" s="2">
        <v>999999999</v>
      </c>
      <c r="CF48" s="2">
        <v>999999999</v>
      </c>
      <c r="CG48" s="2">
        <v>999999999</v>
      </c>
      <c r="CH48" s="2">
        <v>999999999</v>
      </c>
      <c r="CI48" s="2">
        <v>999999999</v>
      </c>
      <c r="CJ48" s="2">
        <v>999999999</v>
      </c>
      <c r="CK48" s="2">
        <v>999999999</v>
      </c>
      <c r="CL48" s="2">
        <v>999999999</v>
      </c>
      <c r="CM48" s="2">
        <v>999999999</v>
      </c>
      <c r="CN48" s="2">
        <v>999999999</v>
      </c>
      <c r="CO48" s="2">
        <v>999999999</v>
      </c>
      <c r="CP48" s="2">
        <v>999999999</v>
      </c>
      <c r="CQ48" s="2">
        <v>999999999</v>
      </c>
      <c r="CR48" s="2">
        <v>999999999</v>
      </c>
      <c r="CS48" s="2">
        <v>999999999</v>
      </c>
      <c r="CT48" s="2">
        <v>999999999</v>
      </c>
      <c r="CU48" s="2">
        <v>999999999</v>
      </c>
      <c r="CV48" s="2">
        <v>999999999</v>
      </c>
      <c r="CW48" s="2">
        <v>999999999</v>
      </c>
      <c r="CX48" s="2">
        <v>999999999</v>
      </c>
      <c r="CY48" s="2">
        <v>999999999</v>
      </c>
      <c r="CZ48" s="2">
        <v>999999999</v>
      </c>
      <c r="DA48" s="2">
        <v>999999999</v>
      </c>
      <c r="DB48" s="2">
        <v>999999999</v>
      </c>
      <c r="DC48" s="2">
        <v>999999999</v>
      </c>
      <c r="DD48" s="2">
        <v>999999999</v>
      </c>
      <c r="DE48" s="2">
        <v>999999999</v>
      </c>
      <c r="DF48" s="2">
        <v>999999999</v>
      </c>
      <c r="DG48" s="2">
        <v>999999999</v>
      </c>
      <c r="DH48" s="2">
        <v>999999999</v>
      </c>
      <c r="DI48" s="2">
        <v>999999999</v>
      </c>
      <c r="DJ48" s="2">
        <v>999999999</v>
      </c>
      <c r="DK48" s="2">
        <v>999999999</v>
      </c>
      <c r="DL48" s="2">
        <v>999999999</v>
      </c>
      <c r="DM48" s="2">
        <v>999999999</v>
      </c>
      <c r="DN48" s="2">
        <v>999999999</v>
      </c>
      <c r="DO48" s="2">
        <v>999999999</v>
      </c>
      <c r="DP48" s="2">
        <v>999999999</v>
      </c>
      <c r="DQ48" s="2">
        <v>999999999</v>
      </c>
      <c r="DR48" s="2">
        <v>999999999</v>
      </c>
      <c r="DS48" s="2">
        <v>999999999</v>
      </c>
      <c r="DT48" s="2">
        <v>999999999</v>
      </c>
      <c r="DU48" s="2">
        <v>999999999</v>
      </c>
      <c r="DV48" s="2">
        <v>999999999</v>
      </c>
      <c r="DW48" s="2">
        <v>999999999</v>
      </c>
      <c r="DX48" s="2">
        <v>999999999</v>
      </c>
      <c r="DY48" s="2">
        <v>999999999</v>
      </c>
      <c r="DZ48" s="2">
        <v>999999999</v>
      </c>
      <c r="EA48" s="2">
        <v>999999999</v>
      </c>
      <c r="EB48" s="2">
        <v>999999999</v>
      </c>
      <c r="EC48" s="2">
        <v>999999999</v>
      </c>
      <c r="ED48" s="2">
        <v>999999999</v>
      </c>
      <c r="EE48" s="2">
        <v>999999999</v>
      </c>
      <c r="EF48" s="2">
        <v>999999999</v>
      </c>
      <c r="EG48" s="2">
        <v>999999999</v>
      </c>
      <c r="EH48" s="2">
        <v>999999999</v>
      </c>
      <c r="EI48" s="2">
        <v>999999999</v>
      </c>
      <c r="EJ48" s="2">
        <v>999999999</v>
      </c>
      <c r="EK48" s="2">
        <v>999999999</v>
      </c>
      <c r="EL48" s="2">
        <v>999999999</v>
      </c>
      <c r="EM48" s="2">
        <v>999999999</v>
      </c>
      <c r="EN48" s="2">
        <v>999999999</v>
      </c>
      <c r="EO48" s="2">
        <v>999999999</v>
      </c>
      <c r="EP48" s="2">
        <v>999999999</v>
      </c>
      <c r="EQ48" s="2">
        <v>9909825.1697521377</v>
      </c>
      <c r="ER48" s="2">
        <v>999999999</v>
      </c>
      <c r="ES48" s="2">
        <v>999999999</v>
      </c>
      <c r="ET48" s="2">
        <v>999999999</v>
      </c>
      <c r="EU48" s="2">
        <v>999999999</v>
      </c>
      <c r="EV48" s="2">
        <v>999999999</v>
      </c>
      <c r="EW48" s="2">
        <v>999999999</v>
      </c>
      <c r="EX48" s="2">
        <v>999999999</v>
      </c>
      <c r="EY48" s="2">
        <v>999999999</v>
      </c>
      <c r="EZ48" s="2">
        <v>999999999</v>
      </c>
      <c r="FA48" s="2">
        <v>999999999</v>
      </c>
      <c r="FB48" s="2">
        <v>999999999</v>
      </c>
      <c r="FC48" s="2">
        <v>999999999</v>
      </c>
      <c r="FD48" s="2">
        <v>999999999</v>
      </c>
      <c r="FE48" s="2">
        <v>999999999</v>
      </c>
      <c r="FF48" s="2">
        <v>999999999</v>
      </c>
      <c r="FG48" s="2">
        <v>999999999</v>
      </c>
      <c r="FH48" s="2">
        <v>999999999</v>
      </c>
      <c r="FI48" s="2">
        <v>999999999</v>
      </c>
      <c r="FJ48" s="2">
        <v>999999999</v>
      </c>
      <c r="FK48" s="2">
        <v>999999999</v>
      </c>
      <c r="FL48" s="2">
        <v>999999999</v>
      </c>
      <c r="FM48" s="2">
        <v>999999999</v>
      </c>
      <c r="FN48" s="2">
        <v>999999999</v>
      </c>
      <c r="FO48" s="2">
        <v>999999999</v>
      </c>
      <c r="FP48" s="2">
        <v>999999999</v>
      </c>
      <c r="FQ48" s="2">
        <v>999999999</v>
      </c>
      <c r="FR48" s="2">
        <v>999999999</v>
      </c>
      <c r="FS48" s="2">
        <v>999999999</v>
      </c>
      <c r="FT48" s="2">
        <v>999999999</v>
      </c>
      <c r="FU48" s="2">
        <v>999999999</v>
      </c>
      <c r="FV48" s="2">
        <v>999999999</v>
      </c>
      <c r="FW48" s="2">
        <v>999999999</v>
      </c>
      <c r="FX48" s="2">
        <v>999999999</v>
      </c>
      <c r="FZ48" s="40">
        <f>SUM(C48:FX48)</f>
        <v>176020692727.83005</v>
      </c>
      <c r="GB48" s="40"/>
      <c r="GC48" s="40"/>
      <c r="GD48" s="40"/>
      <c r="GE48" s="40"/>
      <c r="GF48" s="40"/>
    </row>
    <row r="49" spans="1:210" x14ac:dyDescent="0.35">
      <c r="BE49" s="2" t="s">
        <v>456</v>
      </c>
      <c r="BW49" s="69"/>
      <c r="EQ49" s="2" t="s">
        <v>456</v>
      </c>
    </row>
    <row r="50" spans="1:210" x14ac:dyDescent="0.35">
      <c r="B50" s="35" t="s">
        <v>820</v>
      </c>
    </row>
    <row r="51" spans="1:210" x14ac:dyDescent="0.35">
      <c r="A51" s="3" t="s">
        <v>821</v>
      </c>
      <c r="B51" s="2" t="s">
        <v>822</v>
      </c>
      <c r="C51" s="51">
        <v>78280926.659999996</v>
      </c>
      <c r="D51" s="2">
        <v>441524814.77999997</v>
      </c>
      <c r="E51" s="2">
        <v>72811077.909999996</v>
      </c>
      <c r="F51" s="2">
        <v>263132585.96000001</v>
      </c>
      <c r="G51" s="2">
        <v>18270291.879999999</v>
      </c>
      <c r="H51" s="2">
        <v>13281345.189999999</v>
      </c>
      <c r="I51" s="2">
        <v>99157217.739999995</v>
      </c>
      <c r="J51" s="2">
        <v>24020317.789999999</v>
      </c>
      <c r="K51" s="2">
        <v>4376133.2699999996</v>
      </c>
      <c r="L51" s="2">
        <v>26195544.030000001</v>
      </c>
      <c r="M51" s="2">
        <v>13496937.890000001</v>
      </c>
      <c r="N51" s="2">
        <v>581494672.08000004</v>
      </c>
      <c r="O51" s="2">
        <v>143582716.31</v>
      </c>
      <c r="P51" s="2">
        <v>5486815.5099999998</v>
      </c>
      <c r="Q51" s="2">
        <v>468297690.43000001</v>
      </c>
      <c r="R51" s="2">
        <v>67966839.079999998</v>
      </c>
      <c r="S51" s="2">
        <v>18924881.170000002</v>
      </c>
      <c r="T51" s="2">
        <v>3280571.47</v>
      </c>
      <c r="U51" s="2">
        <v>1310359.06</v>
      </c>
      <c r="V51" s="2">
        <v>4233931.0599999996</v>
      </c>
      <c r="W51" s="2">
        <v>3689031.04</v>
      </c>
      <c r="X51" s="2">
        <v>1219109.24</v>
      </c>
      <c r="Y51" s="2">
        <v>11502733.689999999</v>
      </c>
      <c r="Z51" s="2">
        <v>3812547.54</v>
      </c>
      <c r="AA51" s="2">
        <v>344053132.07999998</v>
      </c>
      <c r="AB51" s="2">
        <v>307314036.79000002</v>
      </c>
      <c r="AC51" s="2">
        <v>11287823.91</v>
      </c>
      <c r="AD51" s="2">
        <v>15914102.710000001</v>
      </c>
      <c r="AE51" s="2">
        <v>2102521.44</v>
      </c>
      <c r="AF51" s="2">
        <v>3417701.57</v>
      </c>
      <c r="AG51" s="2">
        <v>7968998</v>
      </c>
      <c r="AH51" s="2">
        <v>11675182.67</v>
      </c>
      <c r="AI51" s="2">
        <v>5504284.8300000001</v>
      </c>
      <c r="AJ51" s="2">
        <v>3421162.94</v>
      </c>
      <c r="AK51" s="2">
        <v>3437264.26</v>
      </c>
      <c r="AL51" s="2">
        <v>4531542.67</v>
      </c>
      <c r="AM51" s="2">
        <v>5326794.29</v>
      </c>
      <c r="AN51" s="2">
        <v>4853828.37</v>
      </c>
      <c r="AO51" s="2">
        <v>49184234.969999999</v>
      </c>
      <c r="AP51" s="2">
        <v>984605907.71000004</v>
      </c>
      <c r="AQ51" s="2">
        <v>4254691.1900000004</v>
      </c>
      <c r="AR51" s="2">
        <v>688378488.28999996</v>
      </c>
      <c r="AS51" s="2">
        <v>78800241.939999998</v>
      </c>
      <c r="AT51" s="2">
        <v>29998910.32</v>
      </c>
      <c r="AU51" s="2">
        <v>4940563.0599999996</v>
      </c>
      <c r="AV51" s="2">
        <v>5000518.68</v>
      </c>
      <c r="AW51" s="2">
        <v>4416637.21</v>
      </c>
      <c r="AX51" s="2">
        <v>1697596.48</v>
      </c>
      <c r="AY51" s="2">
        <v>6061181.2300000004</v>
      </c>
      <c r="AZ51" s="2">
        <v>142156367.77000001</v>
      </c>
      <c r="BA51" s="2">
        <v>99159671.230000004</v>
      </c>
      <c r="BB51" s="2">
        <v>82441914.719999999</v>
      </c>
      <c r="BC51" s="2">
        <v>290277750.54000002</v>
      </c>
      <c r="BD51" s="2">
        <v>39224945.799999997</v>
      </c>
      <c r="BE51" s="2">
        <v>14653499.359999999</v>
      </c>
      <c r="BF51" s="2">
        <v>276327513.99000001</v>
      </c>
      <c r="BG51" s="2">
        <v>11571564.07</v>
      </c>
      <c r="BH51" s="2">
        <v>7670052.2699999996</v>
      </c>
      <c r="BI51" s="2">
        <v>4534185.93</v>
      </c>
      <c r="BJ51" s="2">
        <v>68009926.640000001</v>
      </c>
      <c r="BK51" s="2">
        <v>337261596.94</v>
      </c>
      <c r="BL51" s="2">
        <v>2237957.75</v>
      </c>
      <c r="BM51" s="2">
        <v>5935767.3499999996</v>
      </c>
      <c r="BN51" s="2">
        <v>35461904.289999999</v>
      </c>
      <c r="BO51" s="2">
        <v>14739893.41</v>
      </c>
      <c r="BP51" s="2">
        <v>3427045.16</v>
      </c>
      <c r="BQ51" s="2">
        <v>72690784.590000004</v>
      </c>
      <c r="BR51" s="2">
        <v>49902027.479999997</v>
      </c>
      <c r="BS51" s="2">
        <v>14128786.939999999</v>
      </c>
      <c r="BT51" s="2">
        <v>5769623.6399999997</v>
      </c>
      <c r="BU51" s="2">
        <v>6050134.0800000001</v>
      </c>
      <c r="BV51" s="2">
        <v>14351929.449999999</v>
      </c>
      <c r="BW51" s="2">
        <v>22872366.5</v>
      </c>
      <c r="BX51" s="2">
        <v>1793810.78</v>
      </c>
      <c r="BY51" s="2">
        <v>5897243.5499999998</v>
      </c>
      <c r="BZ51" s="2">
        <v>3670222.23</v>
      </c>
      <c r="CA51" s="2">
        <v>3155462.16</v>
      </c>
      <c r="CB51" s="2">
        <v>825888677.15999997</v>
      </c>
      <c r="CC51" s="2">
        <v>3503040.55</v>
      </c>
      <c r="CD51" s="2">
        <v>3475014.13</v>
      </c>
      <c r="CE51" s="2">
        <v>3031667.9</v>
      </c>
      <c r="CF51" s="2">
        <v>2337551.13</v>
      </c>
      <c r="CG51" s="2">
        <v>3663065.84</v>
      </c>
      <c r="CH51" s="2">
        <v>2312645.7799999998</v>
      </c>
      <c r="CI51" s="2">
        <v>8594395.4700000007</v>
      </c>
      <c r="CJ51" s="2">
        <v>11416894.039999999</v>
      </c>
      <c r="CK51" s="2">
        <v>64493594.609999999</v>
      </c>
      <c r="CL51" s="2">
        <v>15441854.310000001</v>
      </c>
      <c r="CM51" s="2">
        <v>9716589.3699999992</v>
      </c>
      <c r="CN51" s="2">
        <v>351171196.08999997</v>
      </c>
      <c r="CO51" s="2">
        <v>156897852.21000001</v>
      </c>
      <c r="CP51" s="2">
        <v>12353747.810000001</v>
      </c>
      <c r="CQ51" s="2">
        <v>10329534.98</v>
      </c>
      <c r="CR51" s="2">
        <v>4056706.95</v>
      </c>
      <c r="CS51" s="2">
        <v>4594320.78</v>
      </c>
      <c r="CT51" s="2">
        <v>2341807.96</v>
      </c>
      <c r="CU51" s="2">
        <v>4688350.54</v>
      </c>
      <c r="CV51" s="2">
        <v>1148275.01</v>
      </c>
      <c r="CW51" s="2">
        <v>3787358.23</v>
      </c>
      <c r="CX51" s="2">
        <v>6036047.8799999999</v>
      </c>
      <c r="CY51" s="2">
        <v>1239684.8999999999</v>
      </c>
      <c r="CZ51" s="2">
        <v>21057356.120000001</v>
      </c>
      <c r="DA51" s="2">
        <v>3612368.75</v>
      </c>
      <c r="DB51" s="2">
        <v>4839800.6399999997</v>
      </c>
      <c r="DC51" s="2">
        <v>3462885.21</v>
      </c>
      <c r="DD51" s="2">
        <v>3271844.17</v>
      </c>
      <c r="DE51" s="2">
        <v>4618149.7699999996</v>
      </c>
      <c r="DF51" s="2">
        <v>227308969.69</v>
      </c>
      <c r="DG51" s="2">
        <v>2423573.89</v>
      </c>
      <c r="DH51" s="2">
        <v>20886839.41</v>
      </c>
      <c r="DI51" s="2">
        <v>27712913.460000001</v>
      </c>
      <c r="DJ51" s="2">
        <v>8149616.6600000001</v>
      </c>
      <c r="DK51" s="2">
        <v>6532518.4000000004</v>
      </c>
      <c r="DL51" s="2">
        <v>66133633.740000002</v>
      </c>
      <c r="DM51" s="2">
        <v>4326457.59</v>
      </c>
      <c r="DN51" s="2">
        <v>16054629.26</v>
      </c>
      <c r="DO51" s="2">
        <v>37791858.009999998</v>
      </c>
      <c r="DP51" s="2">
        <v>3823507.1</v>
      </c>
      <c r="DQ51" s="2">
        <v>10302616.720000001</v>
      </c>
      <c r="DR51" s="2">
        <v>16267957.550000001</v>
      </c>
      <c r="DS51" s="2">
        <v>8493099.7400000002</v>
      </c>
      <c r="DT51" s="2">
        <v>3605217.69</v>
      </c>
      <c r="DU51" s="2">
        <v>5250957.58</v>
      </c>
      <c r="DV51" s="2">
        <v>3878489.81</v>
      </c>
      <c r="DW51" s="2">
        <v>4751412.07</v>
      </c>
      <c r="DX51" s="2">
        <v>3671409.73</v>
      </c>
      <c r="DY51" s="2">
        <v>5085104.34</v>
      </c>
      <c r="DZ51" s="2">
        <v>9348689.2300000004</v>
      </c>
      <c r="EA51" s="2">
        <v>7101560.3300000001</v>
      </c>
      <c r="EB51" s="2">
        <v>7337063.96</v>
      </c>
      <c r="EC51" s="2">
        <v>4338254.04</v>
      </c>
      <c r="ED51" s="2">
        <v>23147062.68</v>
      </c>
      <c r="EE51" s="2">
        <v>3588701.8</v>
      </c>
      <c r="EF51" s="2">
        <v>16641732.609999999</v>
      </c>
      <c r="EG51" s="2">
        <v>4050649.17</v>
      </c>
      <c r="EH51" s="2">
        <v>4056579.04</v>
      </c>
      <c r="EI51" s="2">
        <v>164616324.28999999</v>
      </c>
      <c r="EJ51" s="2">
        <v>110834981.64</v>
      </c>
      <c r="EK51" s="2">
        <v>8358286.3700000001</v>
      </c>
      <c r="EL51" s="2">
        <v>5973275.9500000002</v>
      </c>
      <c r="EM51" s="2">
        <v>5540294.6200000001</v>
      </c>
      <c r="EN51" s="2">
        <v>11951057.869999999</v>
      </c>
      <c r="EO51" s="2">
        <v>4720810.3</v>
      </c>
      <c r="EP51" s="2">
        <v>6002523.3200000003</v>
      </c>
      <c r="EQ51" s="2">
        <v>30565460.550000001</v>
      </c>
      <c r="ER51" s="2">
        <v>5084806.1399999997</v>
      </c>
      <c r="ES51" s="2">
        <v>3508977.85</v>
      </c>
      <c r="ET51" s="2">
        <v>4095070.51</v>
      </c>
      <c r="EU51" s="2">
        <v>7751229.6200000001</v>
      </c>
      <c r="EV51" s="2">
        <v>1931507.33</v>
      </c>
      <c r="EW51" s="2">
        <v>13218618.970000001</v>
      </c>
      <c r="EX51" s="2">
        <v>3623072.51</v>
      </c>
      <c r="EY51" s="2">
        <v>8997897.1199999992</v>
      </c>
      <c r="EZ51" s="2">
        <v>2751725.07</v>
      </c>
      <c r="FA51" s="2">
        <v>42115471.619999997</v>
      </c>
      <c r="FB51" s="2">
        <v>4735112.4400000004</v>
      </c>
      <c r="FC51" s="2">
        <v>22083734.780000001</v>
      </c>
      <c r="FD51" s="2">
        <v>5672439.54</v>
      </c>
      <c r="FE51" s="2">
        <v>2003245.54</v>
      </c>
      <c r="FF51" s="2">
        <v>3739006.87</v>
      </c>
      <c r="FG51" s="2">
        <v>2791667.9</v>
      </c>
      <c r="FH51" s="2">
        <v>1687641.15</v>
      </c>
      <c r="FI51" s="2">
        <v>20073193.170000002</v>
      </c>
      <c r="FJ51" s="2">
        <v>22454241.260000002</v>
      </c>
      <c r="FK51" s="2">
        <v>29197638.190000001</v>
      </c>
      <c r="FL51" s="2">
        <v>89506028.040000007</v>
      </c>
      <c r="FM51" s="2">
        <v>42624583.259999998</v>
      </c>
      <c r="FN51" s="2">
        <v>254079029.58000001</v>
      </c>
      <c r="FO51" s="2">
        <v>12923250.27</v>
      </c>
      <c r="FP51" s="2">
        <v>26423778.789999999</v>
      </c>
      <c r="FQ51" s="2">
        <v>11931842.02</v>
      </c>
      <c r="FR51" s="2">
        <v>3384089.51</v>
      </c>
      <c r="FS51" s="2">
        <v>3457705.04</v>
      </c>
      <c r="FT51" s="2">
        <v>1530952.34</v>
      </c>
      <c r="FU51" s="2">
        <v>10796310.34</v>
      </c>
      <c r="FV51" s="2">
        <v>9902514.9100000001</v>
      </c>
      <c r="FW51" s="2">
        <v>3307351.27</v>
      </c>
      <c r="FX51" s="2">
        <v>1506941.06</v>
      </c>
      <c r="FZ51" s="2">
        <f>SUM(C51:FX51)</f>
        <v>9735767429.5200081</v>
      </c>
    </row>
    <row r="52" spans="1:210" x14ac:dyDescent="0.35">
      <c r="A52" s="3" t="s">
        <v>823</v>
      </c>
      <c r="B52" s="2" t="s">
        <v>824</v>
      </c>
      <c r="C52" s="2">
        <v>11940.35</v>
      </c>
      <c r="D52" s="2">
        <v>11260.03</v>
      </c>
      <c r="E52" s="2">
        <v>12071.4</v>
      </c>
      <c r="F52" s="2">
        <v>11166.1</v>
      </c>
      <c r="G52" s="2">
        <v>11783.48</v>
      </c>
      <c r="H52" s="2">
        <v>11943.66</v>
      </c>
      <c r="I52" s="2">
        <v>11909.35</v>
      </c>
      <c r="J52" s="2">
        <v>11430.63</v>
      </c>
      <c r="K52" s="2">
        <v>16207.9</v>
      </c>
      <c r="L52" s="2">
        <v>11947.25</v>
      </c>
      <c r="M52" s="2">
        <v>13379.2</v>
      </c>
      <c r="N52" s="2">
        <v>11422.21</v>
      </c>
      <c r="O52" s="2">
        <v>10886.14</v>
      </c>
      <c r="P52" s="2">
        <v>15812.15</v>
      </c>
      <c r="Q52" s="2">
        <v>12354.41</v>
      </c>
      <c r="R52" s="2">
        <v>11188.88</v>
      </c>
      <c r="S52" s="2">
        <v>11781.66</v>
      </c>
      <c r="T52" s="2">
        <v>20150.93</v>
      </c>
      <c r="U52" s="2">
        <v>25345.439999999999</v>
      </c>
      <c r="V52" s="2">
        <v>16246.86</v>
      </c>
      <c r="W52" s="2">
        <v>17659.32</v>
      </c>
      <c r="X52" s="2">
        <v>24382.18</v>
      </c>
      <c r="Y52" s="2">
        <v>12124.73</v>
      </c>
      <c r="Z52" s="2">
        <v>16540.34</v>
      </c>
      <c r="AA52" s="2">
        <v>11089.76</v>
      </c>
      <c r="AB52" s="2">
        <v>11213.39</v>
      </c>
      <c r="AC52" s="2">
        <v>12104.9</v>
      </c>
      <c r="AD52" s="2">
        <v>11273.8</v>
      </c>
      <c r="AE52" s="2">
        <v>22367.25</v>
      </c>
      <c r="AF52" s="2">
        <v>19870.36</v>
      </c>
      <c r="AG52" s="2">
        <v>13014.86</v>
      </c>
      <c r="AH52" s="2">
        <v>11943.92</v>
      </c>
      <c r="AI52" s="2">
        <v>13760.71</v>
      </c>
      <c r="AJ52" s="2">
        <v>20609.419999999998</v>
      </c>
      <c r="AK52" s="2">
        <v>20171.740000000002</v>
      </c>
      <c r="AL52" s="2">
        <v>16069.3</v>
      </c>
      <c r="AM52" s="2">
        <v>14327.04</v>
      </c>
      <c r="AN52" s="2">
        <v>15443.3</v>
      </c>
      <c r="AO52" s="2">
        <v>11297.89</v>
      </c>
      <c r="AP52" s="2">
        <v>11743.31</v>
      </c>
      <c r="AQ52" s="2">
        <v>17891.89</v>
      </c>
      <c r="AR52" s="2">
        <v>10926.94</v>
      </c>
      <c r="AS52" s="2">
        <v>11908.04</v>
      </c>
      <c r="AT52" s="2">
        <v>11314.37</v>
      </c>
      <c r="AU52" s="2">
        <v>16172.06</v>
      </c>
      <c r="AV52" s="2">
        <v>16261.85</v>
      </c>
      <c r="AW52" s="2">
        <v>17265.98</v>
      </c>
      <c r="AX52" s="2">
        <v>25604.77</v>
      </c>
      <c r="AY52" s="2">
        <v>14285.13</v>
      </c>
      <c r="AZ52" s="2">
        <v>11480.89</v>
      </c>
      <c r="BA52" s="2">
        <v>10810.77</v>
      </c>
      <c r="BB52" s="2">
        <v>10891.33</v>
      </c>
      <c r="BC52" s="2">
        <v>11238.31</v>
      </c>
      <c r="BD52" s="2">
        <v>10790.91</v>
      </c>
      <c r="BE52" s="2">
        <v>11637.15</v>
      </c>
      <c r="BF52" s="2">
        <v>10766.83</v>
      </c>
      <c r="BG52" s="2">
        <v>12861.58</v>
      </c>
      <c r="BH52" s="2">
        <v>12993.48</v>
      </c>
      <c r="BI52" s="2">
        <v>17635.88</v>
      </c>
      <c r="BJ52" s="2">
        <v>10789.57</v>
      </c>
      <c r="BK52" s="2">
        <v>10888.57</v>
      </c>
      <c r="BL52" s="2">
        <v>23143.31</v>
      </c>
      <c r="BM52" s="2">
        <v>14132.78</v>
      </c>
      <c r="BN52" s="2">
        <v>11072.85</v>
      </c>
      <c r="BO52" s="2">
        <v>11451.13</v>
      </c>
      <c r="BP52" s="2">
        <v>20206.63</v>
      </c>
      <c r="BQ52" s="2">
        <v>12174.79</v>
      </c>
      <c r="BR52" s="2">
        <v>11090.33</v>
      </c>
      <c r="BS52" s="2">
        <v>12659.07</v>
      </c>
      <c r="BT52" s="2">
        <v>14924.01</v>
      </c>
      <c r="BU52" s="2">
        <v>14508.71</v>
      </c>
      <c r="BV52" s="2">
        <v>11643.62</v>
      </c>
      <c r="BW52" s="2">
        <v>11476.93</v>
      </c>
      <c r="BX52" s="2">
        <v>25922.12</v>
      </c>
      <c r="BY52" s="2">
        <v>12839.63</v>
      </c>
      <c r="BZ52" s="2">
        <v>18017.78</v>
      </c>
      <c r="CA52" s="2">
        <v>20952.599999999999</v>
      </c>
      <c r="CB52" s="2">
        <v>11028.41</v>
      </c>
      <c r="CC52" s="2">
        <v>18633.189999999999</v>
      </c>
      <c r="CD52" s="2">
        <v>16445.88</v>
      </c>
      <c r="CE52" s="2">
        <v>19971.46</v>
      </c>
      <c r="CF52" s="2">
        <v>20344.22</v>
      </c>
      <c r="CG52" s="2">
        <v>18178.990000000002</v>
      </c>
      <c r="CH52" s="2">
        <v>23080.3</v>
      </c>
      <c r="CI52" s="2">
        <v>12321.71</v>
      </c>
      <c r="CJ52" s="2">
        <v>12732.12</v>
      </c>
      <c r="CK52" s="2">
        <v>11360.71</v>
      </c>
      <c r="CL52" s="2">
        <v>12051.71</v>
      </c>
      <c r="CM52" s="2">
        <v>13261.35</v>
      </c>
      <c r="CN52" s="2">
        <v>10778.31</v>
      </c>
      <c r="CO52" s="2">
        <v>10791.07</v>
      </c>
      <c r="CP52" s="2">
        <v>12713.54</v>
      </c>
      <c r="CQ52" s="2">
        <v>13362.92</v>
      </c>
      <c r="CR52" s="2">
        <v>17395.830000000002</v>
      </c>
      <c r="CS52" s="2">
        <v>15233.16</v>
      </c>
      <c r="CT52" s="2">
        <v>22560.77</v>
      </c>
      <c r="CU52" s="2">
        <v>11536.3</v>
      </c>
      <c r="CV52" s="2">
        <v>22965.5</v>
      </c>
      <c r="CW52" s="2">
        <v>18385.23</v>
      </c>
      <c r="CX52" s="2">
        <v>13050.91</v>
      </c>
      <c r="CY52" s="2">
        <v>24793.7</v>
      </c>
      <c r="CZ52" s="2">
        <v>11423.73</v>
      </c>
      <c r="DA52" s="2">
        <v>18107.11</v>
      </c>
      <c r="DB52" s="2">
        <v>15100.78</v>
      </c>
      <c r="DC52" s="2">
        <v>18922.87</v>
      </c>
      <c r="DD52" s="2">
        <v>20973.360000000001</v>
      </c>
      <c r="DE52" s="2">
        <v>15502.35</v>
      </c>
      <c r="DF52" s="2">
        <v>10790.53</v>
      </c>
      <c r="DG52" s="2">
        <v>23303.599999999999</v>
      </c>
      <c r="DH52" s="2">
        <v>11225.86</v>
      </c>
      <c r="DI52" s="2">
        <v>11144.01</v>
      </c>
      <c r="DJ52" s="2">
        <v>12743.73</v>
      </c>
      <c r="DK52" s="2">
        <v>13065.04</v>
      </c>
      <c r="DL52" s="2">
        <v>11548.9</v>
      </c>
      <c r="DM52" s="2">
        <v>18584.439999999999</v>
      </c>
      <c r="DN52" s="2">
        <v>12162.6</v>
      </c>
      <c r="DO52" s="2">
        <v>11635.42</v>
      </c>
      <c r="DP52" s="2">
        <v>19281.43</v>
      </c>
      <c r="DQ52" s="2">
        <v>12353.26</v>
      </c>
      <c r="DR52" s="2">
        <v>12107.74</v>
      </c>
      <c r="DS52" s="2">
        <v>13291.24</v>
      </c>
      <c r="DT52" s="2">
        <v>20601.240000000002</v>
      </c>
      <c r="DU52" s="2">
        <v>14545.59</v>
      </c>
      <c r="DV52" s="2">
        <v>18123.78</v>
      </c>
      <c r="DW52" s="2">
        <v>15441.7</v>
      </c>
      <c r="DX52" s="2">
        <v>22359.38</v>
      </c>
      <c r="DY52" s="2">
        <v>16656.09</v>
      </c>
      <c r="DZ52" s="2">
        <v>13049.54</v>
      </c>
      <c r="EA52" s="2">
        <v>13366.38</v>
      </c>
      <c r="EB52" s="2">
        <v>12892.4</v>
      </c>
      <c r="EC52" s="2">
        <v>14602</v>
      </c>
      <c r="ED52" s="2">
        <v>14815.07</v>
      </c>
      <c r="EE52" s="2">
        <v>18868.04</v>
      </c>
      <c r="EF52" s="2">
        <v>11847.18</v>
      </c>
      <c r="EG52" s="2">
        <v>16209.08</v>
      </c>
      <c r="EH52" s="2">
        <v>16357.17</v>
      </c>
      <c r="EI52" s="2">
        <v>11609.95</v>
      </c>
      <c r="EJ52" s="2">
        <v>10779.52</v>
      </c>
      <c r="EK52" s="2">
        <v>12241.19</v>
      </c>
      <c r="EL52" s="2">
        <v>12588.57</v>
      </c>
      <c r="EM52" s="2">
        <v>14394.11</v>
      </c>
      <c r="EN52" s="2">
        <v>12197.45</v>
      </c>
      <c r="EO52" s="2">
        <v>15024.86</v>
      </c>
      <c r="EP52" s="2">
        <v>14301.94</v>
      </c>
      <c r="EQ52" s="2">
        <v>11495.53</v>
      </c>
      <c r="ER52" s="2">
        <v>16091.16</v>
      </c>
      <c r="ES52" s="2">
        <v>19343.87</v>
      </c>
      <c r="ET52" s="2">
        <v>21417.73</v>
      </c>
      <c r="EU52" s="2">
        <v>13489.78</v>
      </c>
      <c r="EV52" s="2">
        <v>24511.51</v>
      </c>
      <c r="EW52" s="2">
        <v>15755.21</v>
      </c>
      <c r="EX52" s="2">
        <v>21400.31</v>
      </c>
      <c r="EY52" s="2">
        <v>11550.57</v>
      </c>
      <c r="EZ52" s="2">
        <v>21414.2</v>
      </c>
      <c r="FA52" s="2">
        <v>12189.36</v>
      </c>
      <c r="FB52" s="2">
        <v>16024.07</v>
      </c>
      <c r="FC52" s="2">
        <v>11243.12</v>
      </c>
      <c r="FD52" s="2">
        <v>13995.66</v>
      </c>
      <c r="FE52" s="2">
        <v>24019.73</v>
      </c>
      <c r="FF52" s="2">
        <v>19135.14</v>
      </c>
      <c r="FG52" s="2">
        <v>22016.31</v>
      </c>
      <c r="FH52" s="2">
        <v>24212.93</v>
      </c>
      <c r="FI52" s="2">
        <v>11542.29</v>
      </c>
      <c r="FJ52" s="2">
        <v>11044.88</v>
      </c>
      <c r="FK52" s="2">
        <v>11345.5</v>
      </c>
      <c r="FL52" s="2">
        <v>10791.66</v>
      </c>
      <c r="FM52" s="2">
        <v>10968.76</v>
      </c>
      <c r="FN52" s="2">
        <v>11452.79</v>
      </c>
      <c r="FO52" s="2">
        <v>11865.99</v>
      </c>
      <c r="FP52" s="2">
        <v>11589.38</v>
      </c>
      <c r="FQ52" s="2">
        <v>12090.22</v>
      </c>
      <c r="FR52" s="2">
        <v>19976.919999999998</v>
      </c>
      <c r="FS52" s="2">
        <v>19220.150000000001</v>
      </c>
      <c r="FT52" s="2">
        <v>25948.34</v>
      </c>
      <c r="FU52" s="2">
        <v>13268.17</v>
      </c>
      <c r="FV52" s="2">
        <v>12630.76</v>
      </c>
      <c r="FW52" s="2">
        <v>20774.82</v>
      </c>
      <c r="FX52" s="2">
        <v>26345.119999999999</v>
      </c>
      <c r="FZ52" s="2">
        <f>FZ51/FZ22</f>
        <v>11449.666118913608</v>
      </c>
    </row>
    <row r="53" spans="1:210" x14ac:dyDescent="0.35">
      <c r="C53" s="2" t="s">
        <v>456</v>
      </c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</row>
    <row r="54" spans="1:210" x14ac:dyDescent="0.35">
      <c r="B54" s="35" t="s">
        <v>825</v>
      </c>
    </row>
    <row r="55" spans="1:210" x14ac:dyDescent="0.35">
      <c r="A55" s="3" t="s">
        <v>457</v>
      </c>
      <c r="B55" s="2" t="s">
        <v>670</v>
      </c>
      <c r="C55" s="2">
        <v>697497.30999999994</v>
      </c>
      <c r="D55" s="2">
        <v>2168719.42</v>
      </c>
      <c r="E55" s="2">
        <v>565272.54</v>
      </c>
      <c r="F55" s="2">
        <v>1751045.75</v>
      </c>
      <c r="G55" s="2">
        <v>147399.19</v>
      </c>
      <c r="H55" s="2">
        <v>96189.78</v>
      </c>
      <c r="I55" s="2">
        <v>605952.93999999994</v>
      </c>
      <c r="J55" s="2">
        <v>126923.52</v>
      </c>
      <c r="K55" s="2">
        <v>34722.910000000003</v>
      </c>
      <c r="L55" s="2">
        <v>168959.35</v>
      </c>
      <c r="M55" s="2">
        <v>169958.68</v>
      </c>
      <c r="N55" s="2">
        <v>5939396.0299999993</v>
      </c>
      <c r="O55" s="2">
        <v>1456566.06</v>
      </c>
      <c r="P55" s="2">
        <v>34379.660000000003</v>
      </c>
      <c r="Q55" s="2">
        <v>3108548.51</v>
      </c>
      <c r="R55" s="2">
        <v>85497.98</v>
      </c>
      <c r="S55" s="2">
        <v>205002.87</v>
      </c>
      <c r="T55" s="2">
        <v>31691.32</v>
      </c>
      <c r="U55" s="2">
        <v>16409.02</v>
      </c>
      <c r="V55" s="2">
        <v>26609.120000000003</v>
      </c>
      <c r="W55" s="2">
        <v>9732</v>
      </c>
      <c r="X55" s="2">
        <v>12037.17</v>
      </c>
      <c r="Y55" s="2">
        <v>43210.43</v>
      </c>
      <c r="Z55" s="2">
        <v>26042.13</v>
      </c>
      <c r="AA55" s="2">
        <v>2508462.8899999997</v>
      </c>
      <c r="AB55" s="2">
        <v>3541654.82</v>
      </c>
      <c r="AC55" s="2">
        <v>77715.14</v>
      </c>
      <c r="AD55" s="2">
        <v>70144.040000000008</v>
      </c>
      <c r="AE55" s="2">
        <v>39114.17</v>
      </c>
      <c r="AF55" s="2">
        <v>24419.410000000003</v>
      </c>
      <c r="AG55" s="2">
        <v>166389.91999999998</v>
      </c>
      <c r="AH55" s="2">
        <v>66604.070000000007</v>
      </c>
      <c r="AI55" s="2">
        <v>25268.53</v>
      </c>
      <c r="AJ55" s="2">
        <v>17680.77</v>
      </c>
      <c r="AK55" s="2">
        <v>44683.990000000005</v>
      </c>
      <c r="AL55" s="2">
        <v>49065.229999999996</v>
      </c>
      <c r="AM55" s="2">
        <v>42619.1</v>
      </c>
      <c r="AN55" s="2">
        <v>38548.79</v>
      </c>
      <c r="AO55" s="2">
        <v>354800.28</v>
      </c>
      <c r="AP55" s="2">
        <v>6739062.6300000008</v>
      </c>
      <c r="AQ55" s="2">
        <v>62272.66</v>
      </c>
      <c r="AR55" s="2">
        <v>5063728.4800000004</v>
      </c>
      <c r="AS55" s="2">
        <v>496146.54000000004</v>
      </c>
      <c r="AT55" s="2">
        <v>301541.02</v>
      </c>
      <c r="AU55" s="2">
        <v>70802.41</v>
      </c>
      <c r="AV55" s="2">
        <v>73343.3</v>
      </c>
      <c r="AW55" s="2">
        <v>23649.53</v>
      </c>
      <c r="AX55" s="2">
        <v>30420.870000000003</v>
      </c>
      <c r="AY55" s="2">
        <v>105403.42</v>
      </c>
      <c r="AZ55" s="2">
        <v>669767.04</v>
      </c>
      <c r="BA55" s="2">
        <v>933882.48</v>
      </c>
      <c r="BB55" s="2">
        <v>996083.8899999999</v>
      </c>
      <c r="BC55" s="2">
        <v>1166550.45</v>
      </c>
      <c r="BD55" s="2">
        <v>56130.22</v>
      </c>
      <c r="BE55" s="2">
        <v>135192.22999999998</v>
      </c>
      <c r="BF55" s="2">
        <v>1780023.46</v>
      </c>
      <c r="BG55" s="2">
        <v>150035.60999999999</v>
      </c>
      <c r="BH55" s="2">
        <v>86478.69</v>
      </c>
      <c r="BI55" s="2">
        <v>93478.17</v>
      </c>
      <c r="BJ55" s="2">
        <v>547957.69999999995</v>
      </c>
      <c r="BK55" s="2">
        <v>1125315.8400000001</v>
      </c>
      <c r="BL55" s="2">
        <v>41152.239999999998</v>
      </c>
      <c r="BM55" s="2">
        <v>91707.45</v>
      </c>
      <c r="BN55" s="2">
        <v>150912.20000000001</v>
      </c>
      <c r="BO55" s="2">
        <v>152299.70000000001</v>
      </c>
      <c r="BP55" s="2">
        <v>39724.230000000003</v>
      </c>
      <c r="BQ55" s="2">
        <v>379468.6</v>
      </c>
      <c r="BR55" s="2">
        <v>321414.49</v>
      </c>
      <c r="BS55" s="2">
        <v>84118.69</v>
      </c>
      <c r="BT55" s="2">
        <v>69224.239999999991</v>
      </c>
      <c r="BU55" s="2">
        <v>33392.559999999998</v>
      </c>
      <c r="BV55" s="2">
        <v>165315.57</v>
      </c>
      <c r="BW55" s="2">
        <v>98504.77</v>
      </c>
      <c r="BX55" s="2">
        <v>2114.5299999999997</v>
      </c>
      <c r="BY55" s="2">
        <v>66277.2</v>
      </c>
      <c r="BZ55" s="2">
        <v>3920.46</v>
      </c>
      <c r="CA55" s="2">
        <v>0</v>
      </c>
      <c r="CB55" s="2">
        <v>5201829.55</v>
      </c>
      <c r="CC55" s="2">
        <v>33312.85</v>
      </c>
      <c r="CD55" s="2">
        <v>0</v>
      </c>
      <c r="CE55" s="2">
        <v>37054.160000000003</v>
      </c>
      <c r="CF55" s="2">
        <v>42215.08</v>
      </c>
      <c r="CG55" s="2">
        <v>18726.89</v>
      </c>
      <c r="CH55" s="2">
        <v>11271.21</v>
      </c>
      <c r="CI55" s="2">
        <v>40108.33</v>
      </c>
      <c r="CJ55" s="2">
        <v>70601.039999999994</v>
      </c>
      <c r="CK55" s="2">
        <v>425422.56</v>
      </c>
      <c r="CL55" s="2">
        <v>111147.12</v>
      </c>
      <c r="CM55" s="2">
        <v>106768.75</v>
      </c>
      <c r="CN55" s="2">
        <v>2415573.65</v>
      </c>
      <c r="CO55" s="2">
        <v>1256723.27</v>
      </c>
      <c r="CP55" s="2">
        <v>90748.47</v>
      </c>
      <c r="CQ55" s="2">
        <v>65131.15</v>
      </c>
      <c r="CR55" s="2">
        <v>42604.41</v>
      </c>
      <c r="CS55" s="2">
        <v>40695.129999999997</v>
      </c>
      <c r="CT55" s="2">
        <v>16848.120000000003</v>
      </c>
      <c r="CU55" s="2">
        <v>16150.37</v>
      </c>
      <c r="CV55" s="2">
        <v>23282.04</v>
      </c>
      <c r="CW55" s="2">
        <v>38479.520000000004</v>
      </c>
      <c r="CX55" s="2">
        <v>69032.320000000007</v>
      </c>
      <c r="CY55" s="2">
        <v>16164.100000000002</v>
      </c>
      <c r="CZ55" s="2">
        <v>91783.03</v>
      </c>
      <c r="DA55" s="2">
        <v>27800.370000000003</v>
      </c>
      <c r="DB55" s="2">
        <v>39947.79</v>
      </c>
      <c r="DC55" s="2">
        <v>46604.61</v>
      </c>
      <c r="DD55" s="2">
        <v>7838.59</v>
      </c>
      <c r="DE55" s="2">
        <v>27083.3</v>
      </c>
      <c r="DF55" s="2">
        <v>1640144.51</v>
      </c>
      <c r="DG55" s="2">
        <v>11407.47</v>
      </c>
      <c r="DH55" s="2">
        <v>134322.12</v>
      </c>
      <c r="DI55" s="2">
        <v>237514.09</v>
      </c>
      <c r="DJ55" s="2">
        <v>64937.760000000002</v>
      </c>
      <c r="DK55" s="2">
        <v>23600.9</v>
      </c>
      <c r="DL55" s="2">
        <v>354790.94</v>
      </c>
      <c r="DM55" s="2">
        <v>46435.4</v>
      </c>
      <c r="DN55" s="2">
        <v>116072.59</v>
      </c>
      <c r="DO55" s="2">
        <v>174489.86</v>
      </c>
      <c r="DP55" s="2">
        <v>40481.380000000005</v>
      </c>
      <c r="DQ55" s="2">
        <v>0</v>
      </c>
      <c r="DR55" s="2">
        <v>43298.490000000005</v>
      </c>
      <c r="DS55" s="2">
        <v>33595.360000000001</v>
      </c>
      <c r="DT55" s="2">
        <v>12921.04</v>
      </c>
      <c r="DU55" s="2">
        <v>23276.34</v>
      </c>
      <c r="DV55" s="2">
        <v>15827.57</v>
      </c>
      <c r="DW55" s="2">
        <v>10215.44</v>
      </c>
      <c r="DX55" s="2">
        <v>7390.14</v>
      </c>
      <c r="DY55" s="2">
        <v>48221.45</v>
      </c>
      <c r="DZ55" s="2">
        <v>207927.90999999997</v>
      </c>
      <c r="EA55" s="2">
        <v>51290.509999999995</v>
      </c>
      <c r="EB55" s="2">
        <v>51171.21</v>
      </c>
      <c r="EC55" s="2">
        <v>36378.83</v>
      </c>
      <c r="ED55" s="2">
        <v>235930.71000000002</v>
      </c>
      <c r="EE55" s="2">
        <v>15254.9</v>
      </c>
      <c r="EF55" s="2">
        <v>44880.91</v>
      </c>
      <c r="EG55" s="2">
        <v>0</v>
      </c>
      <c r="EH55" s="2">
        <v>15553.09</v>
      </c>
      <c r="EI55" s="2">
        <v>551440.48</v>
      </c>
      <c r="EJ55" s="2">
        <v>769632.75</v>
      </c>
      <c r="EK55" s="2">
        <v>54562.509999999995</v>
      </c>
      <c r="EL55" s="2">
        <v>53503.22</v>
      </c>
      <c r="EM55" s="2">
        <v>32640.719999999998</v>
      </c>
      <c r="EN55" s="2">
        <v>43058.49</v>
      </c>
      <c r="EO55" s="2">
        <v>22223.699999999997</v>
      </c>
      <c r="EP55" s="2">
        <v>37492.730000000003</v>
      </c>
      <c r="EQ55" s="2">
        <v>192154.94</v>
      </c>
      <c r="ER55" s="2">
        <v>40048.68</v>
      </c>
      <c r="ES55" s="2">
        <v>29171.47</v>
      </c>
      <c r="ET55" s="2">
        <v>37351.58</v>
      </c>
      <c r="EU55" s="2">
        <v>37184.619999999995</v>
      </c>
      <c r="EV55" s="2">
        <v>0</v>
      </c>
      <c r="EW55" s="2">
        <v>27828.920000000002</v>
      </c>
      <c r="EX55" s="2">
        <v>18691.82</v>
      </c>
      <c r="EY55" s="2">
        <v>11348.86</v>
      </c>
      <c r="EZ55" s="2">
        <v>14494.98</v>
      </c>
      <c r="FA55" s="2">
        <v>272683.63</v>
      </c>
      <c r="FB55" s="2">
        <v>89633.77</v>
      </c>
      <c r="FC55" s="2">
        <v>238137.23</v>
      </c>
      <c r="FD55" s="2">
        <v>60159.840000000004</v>
      </c>
      <c r="FE55" s="2">
        <v>39159</v>
      </c>
      <c r="FF55" s="2">
        <v>36444.94</v>
      </c>
      <c r="FG55" s="2">
        <v>23340.29</v>
      </c>
      <c r="FH55" s="2">
        <v>47738.979999999996</v>
      </c>
      <c r="FI55" s="2">
        <v>137919.6</v>
      </c>
      <c r="FJ55" s="2">
        <v>138772.41999999998</v>
      </c>
      <c r="FK55" s="2">
        <v>237051.26</v>
      </c>
      <c r="FL55" s="2">
        <v>555910.47</v>
      </c>
      <c r="FM55" s="2">
        <v>259631.81</v>
      </c>
      <c r="FN55" s="2">
        <v>1223607.6400000001</v>
      </c>
      <c r="FO55" s="2">
        <v>0</v>
      </c>
      <c r="FP55" s="2">
        <v>223380.72999999998</v>
      </c>
      <c r="FQ55" s="2">
        <v>159404.06</v>
      </c>
      <c r="FR55" s="2">
        <v>0</v>
      </c>
      <c r="FS55" s="2">
        <v>35109.230000000003</v>
      </c>
      <c r="FT55" s="2">
        <v>32418.11</v>
      </c>
      <c r="FU55" s="2">
        <v>63173.090000000004</v>
      </c>
      <c r="FV55" s="2">
        <v>100180.31</v>
      </c>
      <c r="FW55" s="2">
        <v>47784.91</v>
      </c>
      <c r="FX55" s="2">
        <v>19641.560000000001</v>
      </c>
      <c r="FZ55" s="2">
        <f>SUM(C55:FX55)</f>
        <v>67144140.459999993</v>
      </c>
    </row>
    <row r="56" spans="1:210" x14ac:dyDescent="0.35">
      <c r="A56" s="3" t="s">
        <v>458</v>
      </c>
      <c r="B56" s="2" t="s">
        <v>671</v>
      </c>
      <c r="C56" s="36">
        <v>0</v>
      </c>
      <c r="D56" s="36">
        <v>2209860</v>
      </c>
      <c r="E56" s="36">
        <v>93166</v>
      </c>
      <c r="F56" s="36">
        <v>884043</v>
      </c>
      <c r="G56" s="36">
        <v>48632</v>
      </c>
      <c r="H56" s="36">
        <v>0</v>
      </c>
      <c r="I56" s="36">
        <v>297415</v>
      </c>
      <c r="J56" s="36">
        <v>98643</v>
      </c>
      <c r="K56" s="36">
        <v>64384</v>
      </c>
      <c r="L56" s="36">
        <v>219486</v>
      </c>
      <c r="M56" s="36">
        <v>0</v>
      </c>
      <c r="N56" s="36">
        <v>1975268</v>
      </c>
      <c r="O56" s="36">
        <v>555149</v>
      </c>
      <c r="P56" s="36">
        <v>41346</v>
      </c>
      <c r="Q56" s="36">
        <v>850098</v>
      </c>
      <c r="R56" s="36">
        <v>34250</v>
      </c>
      <c r="S56" s="36">
        <v>55379</v>
      </c>
      <c r="T56" s="36">
        <v>0</v>
      </c>
      <c r="U56" s="36">
        <v>1641</v>
      </c>
      <c r="V56" s="36">
        <v>10619</v>
      </c>
      <c r="W56" s="36">
        <v>0</v>
      </c>
      <c r="X56" s="36">
        <v>0</v>
      </c>
      <c r="Y56" s="36">
        <v>0</v>
      </c>
      <c r="Z56" s="36">
        <v>34140</v>
      </c>
      <c r="AA56" s="36">
        <v>1269611</v>
      </c>
      <c r="AB56" s="36">
        <v>1620720</v>
      </c>
      <c r="AC56" s="36">
        <v>0</v>
      </c>
      <c r="AD56" s="36">
        <v>0</v>
      </c>
      <c r="AE56" s="36">
        <v>10745</v>
      </c>
      <c r="AF56" s="36">
        <v>28859</v>
      </c>
      <c r="AG56" s="36">
        <v>0</v>
      </c>
      <c r="AH56" s="36">
        <v>170214</v>
      </c>
      <c r="AI56" s="36">
        <v>29386</v>
      </c>
      <c r="AJ56" s="36">
        <v>0</v>
      </c>
      <c r="AK56" s="36">
        <v>0</v>
      </c>
      <c r="AL56" s="36">
        <v>0</v>
      </c>
      <c r="AM56" s="36">
        <v>44176</v>
      </c>
      <c r="AN56" s="36">
        <v>0</v>
      </c>
      <c r="AO56" s="36">
        <v>296289</v>
      </c>
      <c r="AP56" s="36">
        <v>2307259</v>
      </c>
      <c r="AQ56" s="36">
        <v>19913</v>
      </c>
      <c r="AR56" s="36">
        <v>742087</v>
      </c>
      <c r="AS56" s="36">
        <v>97293</v>
      </c>
      <c r="AT56" s="36">
        <v>0</v>
      </c>
      <c r="AU56" s="36">
        <v>0</v>
      </c>
      <c r="AV56" s="36">
        <v>42097</v>
      </c>
      <c r="AW56" s="36">
        <v>16103</v>
      </c>
      <c r="AX56" s="36">
        <v>0</v>
      </c>
      <c r="AY56" s="36">
        <v>74442</v>
      </c>
      <c r="AZ56" s="36">
        <v>64029</v>
      </c>
      <c r="BA56" s="36">
        <v>641670</v>
      </c>
      <c r="BB56" s="36">
        <v>180338</v>
      </c>
      <c r="BC56" s="36">
        <v>707879</v>
      </c>
      <c r="BD56" s="36">
        <v>157668</v>
      </c>
      <c r="BE56" s="36">
        <v>203922</v>
      </c>
      <c r="BF56" s="36">
        <v>302104</v>
      </c>
      <c r="BG56" s="36">
        <v>58630</v>
      </c>
      <c r="BH56" s="36">
        <v>78110</v>
      </c>
      <c r="BI56" s="36">
        <v>0</v>
      </c>
      <c r="BJ56" s="36">
        <v>75786</v>
      </c>
      <c r="BK56" s="36">
        <v>461466</v>
      </c>
      <c r="BL56" s="36">
        <v>0</v>
      </c>
      <c r="BM56" s="36">
        <v>85084</v>
      </c>
      <c r="BN56" s="36">
        <v>73862</v>
      </c>
      <c r="BO56" s="36">
        <v>103005</v>
      </c>
      <c r="BP56" s="36">
        <v>0</v>
      </c>
      <c r="BQ56" s="36">
        <v>0</v>
      </c>
      <c r="BR56" s="36">
        <v>59232</v>
      </c>
      <c r="BS56" s="36">
        <v>0</v>
      </c>
      <c r="BT56" s="36">
        <v>0</v>
      </c>
      <c r="BU56" s="36">
        <v>45439</v>
      </c>
      <c r="BV56" s="36">
        <v>28180</v>
      </c>
      <c r="BW56" s="36">
        <v>47347</v>
      </c>
      <c r="BX56" s="36">
        <v>0</v>
      </c>
      <c r="BY56" s="36">
        <v>0</v>
      </c>
      <c r="BZ56" s="36">
        <v>34306</v>
      </c>
      <c r="CA56" s="36">
        <v>0</v>
      </c>
      <c r="CB56" s="36">
        <v>3282293</v>
      </c>
      <c r="CC56" s="36">
        <v>25288</v>
      </c>
      <c r="CD56" s="36">
        <v>0</v>
      </c>
      <c r="CE56" s="36">
        <v>6907</v>
      </c>
      <c r="CF56" s="36">
        <v>0</v>
      </c>
      <c r="CG56" s="36">
        <v>15425</v>
      </c>
      <c r="CH56" s="36">
        <v>28480</v>
      </c>
      <c r="CI56" s="36">
        <v>0</v>
      </c>
      <c r="CJ56" s="36">
        <v>46786</v>
      </c>
      <c r="CK56" s="36">
        <v>172382</v>
      </c>
      <c r="CL56" s="36">
        <v>147877</v>
      </c>
      <c r="CM56" s="36">
        <v>73405</v>
      </c>
      <c r="CN56" s="36">
        <v>3343175</v>
      </c>
      <c r="CO56" s="36">
        <v>344230</v>
      </c>
      <c r="CP56" s="36">
        <v>0</v>
      </c>
      <c r="CQ56" s="36">
        <v>50408</v>
      </c>
      <c r="CR56" s="36">
        <v>34815</v>
      </c>
      <c r="CS56" s="36">
        <v>37305</v>
      </c>
      <c r="CT56" s="36">
        <v>13035</v>
      </c>
      <c r="CU56" s="36">
        <v>10243</v>
      </c>
      <c r="CV56" s="36">
        <v>18971</v>
      </c>
      <c r="CW56" s="36">
        <v>60178</v>
      </c>
      <c r="CX56" s="36">
        <v>0</v>
      </c>
      <c r="CY56" s="36">
        <v>0</v>
      </c>
      <c r="CZ56" s="36">
        <v>78560</v>
      </c>
      <c r="DA56" s="36">
        <v>13836</v>
      </c>
      <c r="DB56" s="36">
        <v>36688</v>
      </c>
      <c r="DC56" s="36">
        <v>61080</v>
      </c>
      <c r="DD56" s="36">
        <v>0</v>
      </c>
      <c r="DE56" s="36">
        <v>28121</v>
      </c>
      <c r="DF56" s="36">
        <v>1846453</v>
      </c>
      <c r="DG56" s="36">
        <v>0</v>
      </c>
      <c r="DH56" s="36">
        <v>0</v>
      </c>
      <c r="DI56" s="36">
        <v>53127</v>
      </c>
      <c r="DJ56" s="36">
        <v>15299</v>
      </c>
      <c r="DK56" s="36">
        <v>33929</v>
      </c>
      <c r="DL56" s="36">
        <v>61994</v>
      </c>
      <c r="DM56" s="36">
        <v>24858</v>
      </c>
      <c r="DN56" s="36">
        <v>64362</v>
      </c>
      <c r="DO56" s="36">
        <v>40948</v>
      </c>
      <c r="DP56" s="36">
        <v>12491</v>
      </c>
      <c r="DQ56" s="36">
        <v>28815</v>
      </c>
      <c r="DR56" s="36">
        <v>37556</v>
      </c>
      <c r="DS56" s="36">
        <v>0</v>
      </c>
      <c r="DT56" s="36">
        <v>532</v>
      </c>
      <c r="DU56" s="36">
        <v>29769</v>
      </c>
      <c r="DV56" s="36">
        <v>27383</v>
      </c>
      <c r="DW56" s="36">
        <v>39527</v>
      </c>
      <c r="DX56" s="36">
        <v>15498</v>
      </c>
      <c r="DY56" s="36">
        <v>0</v>
      </c>
      <c r="DZ56" s="36">
        <v>37573</v>
      </c>
      <c r="EA56" s="36">
        <v>6370</v>
      </c>
      <c r="EB56" s="36">
        <v>30728</v>
      </c>
      <c r="EC56" s="36">
        <v>13315</v>
      </c>
      <c r="ED56" s="36">
        <v>98440</v>
      </c>
      <c r="EE56" s="36">
        <v>0</v>
      </c>
      <c r="EF56" s="36">
        <v>19796</v>
      </c>
      <c r="EG56" s="36">
        <v>18160</v>
      </c>
      <c r="EH56" s="36">
        <v>17505</v>
      </c>
      <c r="EI56" s="36">
        <v>192383</v>
      </c>
      <c r="EJ56" s="36">
        <v>325808</v>
      </c>
      <c r="EK56" s="36">
        <v>33783</v>
      </c>
      <c r="EL56" s="36">
        <v>35772</v>
      </c>
      <c r="EM56" s="36">
        <v>0</v>
      </c>
      <c r="EN56" s="36">
        <v>48879</v>
      </c>
      <c r="EO56" s="36">
        <v>16844</v>
      </c>
      <c r="EP56" s="36">
        <v>31771</v>
      </c>
      <c r="EQ56" s="36">
        <v>27564</v>
      </c>
      <c r="ER56" s="36">
        <v>56660</v>
      </c>
      <c r="ES56" s="36">
        <v>0</v>
      </c>
      <c r="ET56" s="36">
        <v>0</v>
      </c>
      <c r="EU56" s="36">
        <v>31487</v>
      </c>
      <c r="EV56" s="36">
        <v>0</v>
      </c>
      <c r="EW56" s="36">
        <v>39917</v>
      </c>
      <c r="EX56" s="36">
        <v>7391</v>
      </c>
      <c r="EY56" s="36">
        <v>145108</v>
      </c>
      <c r="EZ56" s="36">
        <v>9859</v>
      </c>
      <c r="FA56" s="36">
        <v>76704</v>
      </c>
      <c r="FB56" s="36">
        <v>0</v>
      </c>
      <c r="FC56" s="36">
        <v>40648</v>
      </c>
      <c r="FD56" s="36">
        <v>39396</v>
      </c>
      <c r="FE56" s="36">
        <v>14935</v>
      </c>
      <c r="FF56" s="36">
        <v>16159</v>
      </c>
      <c r="FG56" s="36">
        <v>4148</v>
      </c>
      <c r="FH56" s="36">
        <v>14948</v>
      </c>
      <c r="FI56" s="36">
        <v>43360</v>
      </c>
      <c r="FJ56" s="36">
        <v>54126</v>
      </c>
      <c r="FK56" s="36">
        <v>48361</v>
      </c>
      <c r="FL56" s="36">
        <v>279025</v>
      </c>
      <c r="FM56" s="36">
        <v>228835</v>
      </c>
      <c r="FN56" s="36">
        <v>161585</v>
      </c>
      <c r="FO56" s="36">
        <v>145622</v>
      </c>
      <c r="FP56" s="36">
        <v>5975</v>
      </c>
      <c r="FQ56" s="36">
        <v>21442</v>
      </c>
      <c r="FR56" s="36">
        <v>703</v>
      </c>
      <c r="FS56" s="36">
        <v>0</v>
      </c>
      <c r="FT56" s="36">
        <v>16088</v>
      </c>
      <c r="FU56" s="36">
        <v>1960</v>
      </c>
      <c r="FV56" s="36">
        <v>14932</v>
      </c>
      <c r="FW56" s="36">
        <v>12924</v>
      </c>
      <c r="FX56" s="36">
        <v>9218</v>
      </c>
      <c r="FZ56" s="2">
        <f t="shared" ref="FZ56:FZ60" si="17">SUM(C56:FX56)</f>
        <v>30409006</v>
      </c>
    </row>
    <row r="57" spans="1:210" x14ac:dyDescent="0.35">
      <c r="A57" s="3" t="s">
        <v>459</v>
      </c>
      <c r="B57" s="2" t="s">
        <v>672</v>
      </c>
      <c r="C57" s="2">
        <v>606546.89</v>
      </c>
      <c r="D57" s="2">
        <v>1647980.56</v>
      </c>
      <c r="E57" s="2">
        <v>646456.05000000005</v>
      </c>
      <c r="F57" s="2">
        <v>1015890.13</v>
      </c>
      <c r="G57" s="2">
        <v>46408.07</v>
      </c>
      <c r="H57" s="2">
        <v>38055.68</v>
      </c>
      <c r="I57" s="2">
        <v>643214.76</v>
      </c>
      <c r="J57" s="2">
        <v>88172.78</v>
      </c>
      <c r="K57" s="2">
        <v>1856.93</v>
      </c>
      <c r="L57" s="2">
        <v>64972.08</v>
      </c>
      <c r="M57" s="2">
        <v>80750.81</v>
      </c>
      <c r="N57" s="2">
        <v>2075395.69</v>
      </c>
      <c r="O57" s="2">
        <v>169853.32</v>
      </c>
      <c r="P57" s="2">
        <v>11601.5</v>
      </c>
      <c r="Q57" s="2">
        <v>4537244.34</v>
      </c>
      <c r="R57" s="2">
        <v>32022.9</v>
      </c>
      <c r="S57" s="2">
        <v>23668.44</v>
      </c>
      <c r="T57" s="2">
        <v>464.06</v>
      </c>
      <c r="U57" s="2">
        <v>0</v>
      </c>
      <c r="V57" s="2">
        <v>0</v>
      </c>
      <c r="W57" s="2">
        <v>464.29</v>
      </c>
      <c r="X57" s="2">
        <v>0</v>
      </c>
      <c r="Y57" s="2">
        <v>0</v>
      </c>
      <c r="Z57" s="2">
        <v>928.12</v>
      </c>
      <c r="AA57" s="2">
        <v>1055778.5900000001</v>
      </c>
      <c r="AB57" s="2">
        <v>674317.36</v>
      </c>
      <c r="AC57" s="2">
        <v>10209.32</v>
      </c>
      <c r="AD57" s="2">
        <v>12066.25</v>
      </c>
      <c r="AE57" s="2">
        <v>1392.18</v>
      </c>
      <c r="AF57" s="2">
        <v>928.12</v>
      </c>
      <c r="AG57" s="2">
        <v>6032.78</v>
      </c>
      <c r="AH57" s="2">
        <v>0</v>
      </c>
      <c r="AI57" s="2">
        <v>0</v>
      </c>
      <c r="AJ57" s="2">
        <v>928.12</v>
      </c>
      <c r="AK57" s="2">
        <v>0</v>
      </c>
      <c r="AL57" s="2">
        <v>3248.42</v>
      </c>
      <c r="AM57" s="2">
        <v>0</v>
      </c>
      <c r="AN57" s="2">
        <v>0</v>
      </c>
      <c r="AO57" s="2">
        <v>63579.9</v>
      </c>
      <c r="AP57" s="2">
        <v>6088602.4400000004</v>
      </c>
      <c r="AQ57" s="2">
        <v>0</v>
      </c>
      <c r="AR57" s="2">
        <v>1021510.14</v>
      </c>
      <c r="AS57" s="2">
        <v>545747.9</v>
      </c>
      <c r="AT57" s="2">
        <v>14850.84</v>
      </c>
      <c r="AU57" s="2">
        <v>2320.3000000000002</v>
      </c>
      <c r="AV57" s="2">
        <v>2784.36</v>
      </c>
      <c r="AW57" s="2">
        <v>464.06</v>
      </c>
      <c r="AX57" s="2">
        <v>3248.42</v>
      </c>
      <c r="AY57" s="2">
        <v>6033.01</v>
      </c>
      <c r="AZ57" s="2">
        <v>450630.55</v>
      </c>
      <c r="BA57" s="2">
        <v>88176.69</v>
      </c>
      <c r="BB57" s="2">
        <v>122054.68</v>
      </c>
      <c r="BC57" s="2">
        <v>526720.29</v>
      </c>
      <c r="BD57" s="2">
        <v>29703.29</v>
      </c>
      <c r="BE57" s="2">
        <v>2320.3000000000002</v>
      </c>
      <c r="BF57" s="2">
        <v>216268.52</v>
      </c>
      <c r="BG57" s="2">
        <v>40376.21</v>
      </c>
      <c r="BH57" s="2">
        <v>4640.6000000000004</v>
      </c>
      <c r="BI57" s="2">
        <v>7889.25</v>
      </c>
      <c r="BJ57" s="2">
        <v>50124.23</v>
      </c>
      <c r="BK57" s="2">
        <v>321616.81</v>
      </c>
      <c r="BL57" s="2">
        <v>0</v>
      </c>
      <c r="BM57" s="2">
        <v>2320.5300000000002</v>
      </c>
      <c r="BN57" s="2">
        <v>9746.41</v>
      </c>
      <c r="BO57" s="2">
        <v>6961.13</v>
      </c>
      <c r="BP57" s="2">
        <v>0</v>
      </c>
      <c r="BQ57" s="2">
        <v>523472.33</v>
      </c>
      <c r="BR57" s="2">
        <v>316498.81</v>
      </c>
      <c r="BS57" s="2">
        <v>74250.06</v>
      </c>
      <c r="BT57" s="2">
        <v>2320.3000000000002</v>
      </c>
      <c r="BU57" s="2">
        <v>18562.400000000001</v>
      </c>
      <c r="BV57" s="2">
        <v>34342.050000000003</v>
      </c>
      <c r="BW57" s="2">
        <v>64505.49</v>
      </c>
      <c r="BX57" s="2">
        <v>0</v>
      </c>
      <c r="BY57" s="2">
        <v>928.12</v>
      </c>
      <c r="BZ57" s="2">
        <v>0</v>
      </c>
      <c r="CA57" s="2">
        <v>1392.18</v>
      </c>
      <c r="CB57" s="2">
        <v>1335650.93</v>
      </c>
      <c r="CC57" s="2">
        <v>0</v>
      </c>
      <c r="CD57" s="2">
        <v>4176.54</v>
      </c>
      <c r="CE57" s="2">
        <v>928.12</v>
      </c>
      <c r="CF57" s="2">
        <v>0</v>
      </c>
      <c r="CG57" s="2">
        <v>10673.38</v>
      </c>
      <c r="CH57" s="2">
        <v>4640.6000000000004</v>
      </c>
      <c r="CI57" s="2">
        <v>38053.61</v>
      </c>
      <c r="CJ57" s="2">
        <v>80288.59</v>
      </c>
      <c r="CK57" s="2">
        <v>70076.28</v>
      </c>
      <c r="CL57" s="2">
        <v>13922.26</v>
      </c>
      <c r="CM57" s="2">
        <v>6496.84</v>
      </c>
      <c r="CN57" s="2">
        <v>536017.59</v>
      </c>
      <c r="CO57" s="2">
        <v>190278.17</v>
      </c>
      <c r="CP57" s="2">
        <v>62185.88</v>
      </c>
      <c r="CQ57" s="2">
        <v>3248.42</v>
      </c>
      <c r="CR57" s="2">
        <v>464.29</v>
      </c>
      <c r="CS57" s="2">
        <v>2784.36</v>
      </c>
      <c r="CT57" s="2">
        <v>464.06</v>
      </c>
      <c r="CU57" s="2">
        <v>2320.5300000000002</v>
      </c>
      <c r="CV57" s="2">
        <v>0</v>
      </c>
      <c r="CW57" s="2">
        <v>0</v>
      </c>
      <c r="CX57" s="2">
        <v>11138.82</v>
      </c>
      <c r="CY57" s="2">
        <v>0</v>
      </c>
      <c r="CZ57" s="2">
        <v>24133.19</v>
      </c>
      <c r="DA57" s="2">
        <v>0</v>
      </c>
      <c r="DB57" s="2">
        <v>2320.5300000000002</v>
      </c>
      <c r="DC57" s="2">
        <v>0</v>
      </c>
      <c r="DD57" s="2">
        <v>464.06</v>
      </c>
      <c r="DE57" s="2">
        <v>464.06</v>
      </c>
      <c r="DF57" s="2">
        <v>255247.26</v>
      </c>
      <c r="DG57" s="2">
        <v>0</v>
      </c>
      <c r="DH57" s="2">
        <v>50584.38</v>
      </c>
      <c r="DI57" s="2">
        <v>19490.98</v>
      </c>
      <c r="DJ57" s="2">
        <v>2320.5300000000002</v>
      </c>
      <c r="DK57" s="2">
        <v>11137.67</v>
      </c>
      <c r="DL57" s="2">
        <v>141079.99</v>
      </c>
      <c r="DM57" s="2">
        <v>0</v>
      </c>
      <c r="DN57" s="2">
        <v>40838.89</v>
      </c>
      <c r="DO57" s="2">
        <v>258498.9</v>
      </c>
      <c r="DP57" s="2">
        <v>0</v>
      </c>
      <c r="DQ57" s="2">
        <v>30629.57</v>
      </c>
      <c r="DR57" s="2">
        <v>13458.43</v>
      </c>
      <c r="DS57" s="2">
        <v>11602.65</v>
      </c>
      <c r="DT57" s="2">
        <v>1856.24</v>
      </c>
      <c r="DU57" s="2">
        <v>1392.18</v>
      </c>
      <c r="DV57" s="2">
        <v>1392.18</v>
      </c>
      <c r="DW57" s="2">
        <v>0</v>
      </c>
      <c r="DX57" s="2">
        <v>3248.42</v>
      </c>
      <c r="DY57" s="2">
        <v>928.35</v>
      </c>
      <c r="DZ57" s="2">
        <v>2784.36</v>
      </c>
      <c r="EA57" s="2">
        <v>8817.83</v>
      </c>
      <c r="EB57" s="2">
        <v>42695.13</v>
      </c>
      <c r="EC57" s="2">
        <v>0</v>
      </c>
      <c r="ED57" s="2">
        <v>24597.48</v>
      </c>
      <c r="EE57" s="2">
        <v>8353.5400000000009</v>
      </c>
      <c r="EF57" s="2">
        <v>28772.639999999999</v>
      </c>
      <c r="EG57" s="2">
        <v>21810.82</v>
      </c>
      <c r="EH57" s="2">
        <v>5569.64</v>
      </c>
      <c r="EI57" s="2">
        <v>209762.94</v>
      </c>
      <c r="EJ57" s="2">
        <v>92817.52</v>
      </c>
      <c r="EK57" s="2">
        <v>6961.59</v>
      </c>
      <c r="EL57" s="2">
        <v>464.06</v>
      </c>
      <c r="EM57" s="2">
        <v>0</v>
      </c>
      <c r="EN57" s="2">
        <v>5104.8900000000003</v>
      </c>
      <c r="EO57" s="2">
        <v>1392.18</v>
      </c>
      <c r="EP57" s="2">
        <v>3712.48</v>
      </c>
      <c r="EQ57" s="2">
        <v>77965.990000000005</v>
      </c>
      <c r="ER57" s="2">
        <v>4640.6000000000004</v>
      </c>
      <c r="ES57" s="2">
        <v>928.12</v>
      </c>
      <c r="ET57" s="2">
        <v>2784.59</v>
      </c>
      <c r="EU57" s="2">
        <v>42694.44</v>
      </c>
      <c r="EV57" s="2">
        <v>6033.24</v>
      </c>
      <c r="EW57" s="2">
        <v>30165.279999999999</v>
      </c>
      <c r="EX57" s="2">
        <v>464.06</v>
      </c>
      <c r="EY57" s="2">
        <v>5569.18</v>
      </c>
      <c r="EZ57" s="2">
        <v>0</v>
      </c>
      <c r="FA57" s="2">
        <v>284011.15999999997</v>
      </c>
      <c r="FB57" s="2">
        <v>0</v>
      </c>
      <c r="FC57" s="2">
        <v>20420.48</v>
      </c>
      <c r="FD57" s="2">
        <v>3712.94</v>
      </c>
      <c r="FE57" s="2">
        <v>3712.71</v>
      </c>
      <c r="FF57" s="2">
        <v>0</v>
      </c>
      <c r="FG57" s="2">
        <v>0</v>
      </c>
      <c r="FH57" s="2">
        <v>0</v>
      </c>
      <c r="FI57" s="2">
        <v>83537.009999999995</v>
      </c>
      <c r="FJ57" s="2">
        <v>36199.67</v>
      </c>
      <c r="FK57" s="2">
        <v>139694.25</v>
      </c>
      <c r="FL57" s="2">
        <v>69148.160000000003</v>
      </c>
      <c r="FM57" s="2">
        <v>41302.720000000001</v>
      </c>
      <c r="FN57" s="2">
        <v>1451675.59</v>
      </c>
      <c r="FO57" s="2">
        <v>27382.99</v>
      </c>
      <c r="FP57" s="2">
        <v>145259.75</v>
      </c>
      <c r="FQ57" s="2">
        <v>30629.57</v>
      </c>
      <c r="FR57" s="2">
        <v>0</v>
      </c>
      <c r="FS57" s="2">
        <v>0</v>
      </c>
      <c r="FT57" s="2">
        <v>0</v>
      </c>
      <c r="FU57" s="2">
        <v>65434.53</v>
      </c>
      <c r="FV57" s="2">
        <v>40375.75</v>
      </c>
      <c r="FW57" s="2">
        <v>5104.8900000000003</v>
      </c>
      <c r="FX57" s="2">
        <v>464.06</v>
      </c>
      <c r="FZ57" s="2">
        <f t="shared" si="17"/>
        <v>30489637.699999999</v>
      </c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</row>
    <row r="58" spans="1:210" x14ac:dyDescent="0.35">
      <c r="A58" s="3" t="s">
        <v>460</v>
      </c>
      <c r="B58" s="2" t="s">
        <v>826</v>
      </c>
      <c r="C58" s="2">
        <v>2582912.4368625553</v>
      </c>
      <c r="D58" s="2">
        <v>14182763.947547356</v>
      </c>
      <c r="E58" s="2">
        <v>2592399.7945604669</v>
      </c>
      <c r="F58" s="2">
        <v>7875013.5281690154</v>
      </c>
      <c r="G58" s="2">
        <v>485027.1505585236</v>
      </c>
      <c r="H58" s="2">
        <v>721001.39946576022</v>
      </c>
      <c r="I58" s="2">
        <v>3322611.4011656148</v>
      </c>
      <c r="J58" s="2">
        <v>821764.50825643528</v>
      </c>
      <c r="K58" s="2">
        <v>42368.445604662462</v>
      </c>
      <c r="L58" s="2">
        <v>1314897.4621175332</v>
      </c>
      <c r="M58" s="2">
        <v>440816.4769305489</v>
      </c>
      <c r="N58" s="2">
        <v>23057676.337299667</v>
      </c>
      <c r="O58" s="2">
        <v>5635563.6308887824</v>
      </c>
      <c r="P58" s="2">
        <v>145434.4560466246</v>
      </c>
      <c r="Q58" s="2">
        <v>15602197.470616806</v>
      </c>
      <c r="R58" s="2">
        <v>1841647.9286061199</v>
      </c>
      <c r="S58" s="2">
        <v>527395.59616318613</v>
      </c>
      <c r="T58" s="2">
        <v>72855.336813987378</v>
      </c>
      <c r="U58" s="2">
        <v>17868.445604662462</v>
      </c>
      <c r="V58" s="2">
        <v>123697.56483729968</v>
      </c>
      <c r="W58" s="2">
        <v>19250</v>
      </c>
      <c r="X58" s="2">
        <v>14000</v>
      </c>
      <c r="Y58" s="2">
        <v>361237.35769791168</v>
      </c>
      <c r="Z58" s="2">
        <v>78842.228023312302</v>
      </c>
      <c r="AA58" s="2">
        <v>12743155.811801847</v>
      </c>
      <c r="AB58" s="2">
        <v>11472377.261777565</v>
      </c>
      <c r="AC58" s="2">
        <v>444408.70495386119</v>
      </c>
      <c r="AD58" s="2">
        <v>461908.70495386119</v>
      </c>
      <c r="AE58" s="2">
        <v>28368.445604662462</v>
      </c>
      <c r="AF58" s="2">
        <v>66223.782418649847</v>
      </c>
      <c r="AG58" s="2">
        <v>245368.91209324921</v>
      </c>
      <c r="AH58" s="2">
        <v>259645.12967459936</v>
      </c>
      <c r="AI58" s="2">
        <v>61618.445604662462</v>
      </c>
      <c r="AJ58" s="2">
        <v>71473.782418649847</v>
      </c>
      <c r="AK58" s="2">
        <v>60605.336813987378</v>
      </c>
      <c r="AL58" s="2">
        <v>42368.445604662462</v>
      </c>
      <c r="AM58" s="2">
        <v>155934.4560466246</v>
      </c>
      <c r="AN58" s="2">
        <v>126829.11923263723</v>
      </c>
      <c r="AO58" s="2">
        <v>1977226.5813501703</v>
      </c>
      <c r="AP58" s="2">
        <v>33261757.275376402</v>
      </c>
      <c r="AQ58" s="2">
        <v>118079.11923263723</v>
      </c>
      <c r="AR58" s="2">
        <v>24626967.063137449</v>
      </c>
      <c r="AS58" s="2">
        <v>2318845.0269548325</v>
      </c>
      <c r="AT58" s="2">
        <v>941962.07309373491</v>
      </c>
      <c r="AU58" s="2">
        <v>138066.01044196213</v>
      </c>
      <c r="AV58" s="2">
        <v>129316.01044196213</v>
      </c>
      <c r="AW58" s="2">
        <v>109697.56483729968</v>
      </c>
      <c r="AX58" s="2">
        <v>46236.891209324924</v>
      </c>
      <c r="AY58" s="2">
        <v>110710.67362797476</v>
      </c>
      <c r="AZ58" s="2">
        <v>4994693.7858183589</v>
      </c>
      <c r="BA58" s="2">
        <v>3733861.4011656148</v>
      </c>
      <c r="BB58" s="2">
        <v>4775943.3193297721</v>
      </c>
      <c r="BC58" s="2">
        <v>8304962.0259834882</v>
      </c>
      <c r="BD58" s="2">
        <v>1268383.8868382713</v>
      </c>
      <c r="BE58" s="2">
        <v>332961.1401165615</v>
      </c>
      <c r="BF58" s="2">
        <v>7357843.5803788267</v>
      </c>
      <c r="BG58" s="2">
        <v>328355.80330257409</v>
      </c>
      <c r="BH58" s="2">
        <v>147184.4560466246</v>
      </c>
      <c r="BI58" s="2">
        <v>134197.56483729969</v>
      </c>
      <c r="BJ58" s="2">
        <v>2077345.9599320062</v>
      </c>
      <c r="BK58" s="2">
        <v>8915621.663914524</v>
      </c>
      <c r="BL58" s="2">
        <v>39605.336813987378</v>
      </c>
      <c r="BM58" s="2">
        <v>211013.5752792618</v>
      </c>
      <c r="BN58" s="2">
        <v>1651081.9181641578</v>
      </c>
      <c r="BO58" s="2">
        <v>693830.0522098107</v>
      </c>
      <c r="BP58" s="2">
        <v>73960.673627974757</v>
      </c>
      <c r="BQ58" s="2">
        <v>1910727.047838757</v>
      </c>
      <c r="BR58" s="2">
        <v>1520015.4412336089</v>
      </c>
      <c r="BS58" s="2">
        <v>386198.03132588643</v>
      </c>
      <c r="BT58" s="2">
        <v>134566.01044196213</v>
      </c>
      <c r="BU58" s="2">
        <v>128210.67362797476</v>
      </c>
      <c r="BV58" s="2">
        <v>433816.4769305489</v>
      </c>
      <c r="BW58" s="2">
        <v>448829.58572122396</v>
      </c>
      <c r="BX58" s="2">
        <v>54342.228023312302</v>
      </c>
      <c r="BY58" s="2">
        <v>223539.79286061198</v>
      </c>
      <c r="BZ58" s="2">
        <v>106197.56483729968</v>
      </c>
      <c r="CA58" s="2">
        <v>53236.891209324924</v>
      </c>
      <c r="CB58" s="2">
        <v>28732565.355512388</v>
      </c>
      <c r="CC58" s="2">
        <v>66223.782418649847</v>
      </c>
      <c r="CD58" s="2">
        <v>14368.44560466246</v>
      </c>
      <c r="CE58" s="2">
        <v>103710.67362797476</v>
      </c>
      <c r="CF58" s="2">
        <v>28368.445604662462</v>
      </c>
      <c r="CG58" s="2">
        <v>74236.891209324924</v>
      </c>
      <c r="CH58" s="2">
        <v>35736.891209324924</v>
      </c>
      <c r="CI58" s="2">
        <v>407658.70495386119</v>
      </c>
      <c r="CJ58" s="2">
        <v>406737.35769791168</v>
      </c>
      <c r="CK58" s="2">
        <v>2297293.9912578929</v>
      </c>
      <c r="CL58" s="2">
        <v>592146.06265177287</v>
      </c>
      <c r="CM58" s="2">
        <v>330842.69451189903</v>
      </c>
      <c r="CN58" s="2">
        <v>8952280.3688683845</v>
      </c>
      <c r="CO58" s="2">
        <v>6010247.1539582331</v>
      </c>
      <c r="CP58" s="2">
        <v>287737.35769791168</v>
      </c>
      <c r="CQ58" s="2">
        <v>477290.25934919872</v>
      </c>
      <c r="CR58" s="2">
        <v>92105.336813987378</v>
      </c>
      <c r="CS58" s="2">
        <v>85105.336813987378</v>
      </c>
      <c r="CT58" s="2">
        <v>69355.336813987378</v>
      </c>
      <c r="CU58" s="2">
        <v>58118.445604662462</v>
      </c>
      <c r="CV58" s="2">
        <v>3500</v>
      </c>
      <c r="CW58" s="2">
        <v>82986.891209324924</v>
      </c>
      <c r="CX58" s="2">
        <v>290868.91209324921</v>
      </c>
      <c r="CY58" s="2">
        <v>23486.89120932492</v>
      </c>
      <c r="CZ58" s="2">
        <v>1005330.9851869842</v>
      </c>
      <c r="DA58" s="2">
        <v>72486.891209324924</v>
      </c>
      <c r="DB58" s="2">
        <v>145434.4560466246</v>
      </c>
      <c r="DC58" s="2">
        <v>73223.782418649847</v>
      </c>
      <c r="DD58" s="2">
        <v>97816.010441962135</v>
      </c>
      <c r="DE58" s="2">
        <v>112092.2280233123</v>
      </c>
      <c r="DF58" s="2">
        <v>9812543.9441476464</v>
      </c>
      <c r="DG58" s="2">
        <v>33618.445604662462</v>
      </c>
      <c r="DH58" s="2">
        <v>907514.50825643528</v>
      </c>
      <c r="DI58" s="2">
        <v>1451674.1461874698</v>
      </c>
      <c r="DJ58" s="2">
        <v>290592.69451189903</v>
      </c>
      <c r="DK58" s="2">
        <v>199776.68406993692</v>
      </c>
      <c r="DL58" s="2">
        <v>2655582.8511413313</v>
      </c>
      <c r="DM58" s="2">
        <v>118447.56483729968</v>
      </c>
      <c r="DN58" s="2">
        <v>543974.71539582335</v>
      </c>
      <c r="DO58" s="2">
        <v>1157028.0835356971</v>
      </c>
      <c r="DP58" s="2">
        <v>109697.56483729968</v>
      </c>
      <c r="DQ58" s="2">
        <v>284513.5752792618</v>
      </c>
      <c r="DR58" s="2">
        <v>646303.36813987384</v>
      </c>
      <c r="DS58" s="2">
        <v>288013.5752792618</v>
      </c>
      <c r="DT58" s="2">
        <v>44486.891209324924</v>
      </c>
      <c r="DU58" s="2">
        <v>87223.782418649847</v>
      </c>
      <c r="DV58" s="2">
        <v>49368.445604662462</v>
      </c>
      <c r="DW58" s="2">
        <v>67973.782418649847</v>
      </c>
      <c r="DX58" s="2">
        <v>62355.336813987378</v>
      </c>
      <c r="DY58" s="2">
        <v>138434.4560466246</v>
      </c>
      <c r="DZ58" s="2">
        <v>357277.1505585236</v>
      </c>
      <c r="EA58" s="2">
        <v>194434.4560466246</v>
      </c>
      <c r="EB58" s="2">
        <v>277882.02088392427</v>
      </c>
      <c r="EC58" s="2">
        <v>151052.90165128704</v>
      </c>
      <c r="ED58" s="2">
        <v>531908.70495386119</v>
      </c>
      <c r="EE58" s="2">
        <v>66223.782418649847</v>
      </c>
      <c r="EF58" s="2">
        <v>640500.93297717348</v>
      </c>
      <c r="EG58" s="2">
        <v>86210.673627974757</v>
      </c>
      <c r="EH58" s="2">
        <v>67605.336813987378</v>
      </c>
      <c r="EI58" s="2">
        <v>7307002.2853326872</v>
      </c>
      <c r="EJ58" s="2">
        <v>4622955.0286546871</v>
      </c>
      <c r="EK58" s="2">
        <v>215434.4560466246</v>
      </c>
      <c r="EL58" s="2">
        <v>255132.02088392427</v>
      </c>
      <c r="EM58" s="2">
        <v>93855.336813987378</v>
      </c>
      <c r="EN58" s="2">
        <v>482908.70495386119</v>
      </c>
      <c r="EO58" s="2">
        <v>64105.336813987378</v>
      </c>
      <c r="EP58" s="2">
        <v>117710.67362797476</v>
      </c>
      <c r="EQ58" s="2">
        <v>1139344.0939776592</v>
      </c>
      <c r="ER58" s="2">
        <v>70736.891209324924</v>
      </c>
      <c r="ES58" s="2">
        <v>52223.78241864984</v>
      </c>
      <c r="ET58" s="2">
        <v>55723.78241864984</v>
      </c>
      <c r="EU58" s="2">
        <v>200329.11923263723</v>
      </c>
      <c r="EV58" s="2">
        <v>36105.336813987378</v>
      </c>
      <c r="EW58" s="2">
        <v>247763.5752792618</v>
      </c>
      <c r="EX58" s="2">
        <v>49736.891209324924</v>
      </c>
      <c r="EY58" s="2">
        <v>254763.5752792618</v>
      </c>
      <c r="EZ58" s="2">
        <v>60973.78241864984</v>
      </c>
      <c r="FA58" s="2">
        <v>1136948.96430306</v>
      </c>
      <c r="FB58" s="2">
        <v>166526.68406993692</v>
      </c>
      <c r="FC58" s="2">
        <v>783909.63793103467</v>
      </c>
      <c r="FD58" s="2">
        <v>234776.68406993692</v>
      </c>
      <c r="FE58" s="2">
        <v>14000</v>
      </c>
      <c r="FF58" s="2">
        <v>137789.79286061198</v>
      </c>
      <c r="FG58" s="2">
        <v>54342.228023312302</v>
      </c>
      <c r="FH58" s="2">
        <v>22750</v>
      </c>
      <c r="FI58" s="2">
        <v>901896.52914035961</v>
      </c>
      <c r="FJ58" s="2">
        <v>539645.59616318613</v>
      </c>
      <c r="FK58" s="2">
        <v>801225.18188441009</v>
      </c>
      <c r="FL58" s="2">
        <v>2517425.54565323</v>
      </c>
      <c r="FM58" s="2">
        <v>1371265.4412336089</v>
      </c>
      <c r="FN58" s="2">
        <v>8176842.1809130665</v>
      </c>
      <c r="FO58" s="2">
        <v>416316.4769305489</v>
      </c>
      <c r="FP58" s="2">
        <v>868738.29067508515</v>
      </c>
      <c r="FQ58" s="2">
        <v>374961.1401165615</v>
      </c>
      <c r="FR58" s="2">
        <v>84829.119232637226</v>
      </c>
      <c r="FS58" s="2">
        <v>44118.445604662462</v>
      </c>
      <c r="FT58" s="2">
        <v>19618.445604662462</v>
      </c>
      <c r="FU58" s="2">
        <v>442566.4769305489</v>
      </c>
      <c r="FV58" s="2">
        <v>268026.68406993692</v>
      </c>
      <c r="FW58" s="2">
        <v>36105.336813987378</v>
      </c>
      <c r="FX58" s="2">
        <v>5250</v>
      </c>
      <c r="FZ58" s="2">
        <f t="shared" si="17"/>
        <v>329437175.29164654</v>
      </c>
    </row>
    <row r="59" spans="1:210" x14ac:dyDescent="0.35">
      <c r="A59" s="3" t="s">
        <v>461</v>
      </c>
      <c r="B59" s="2" t="s">
        <v>673</v>
      </c>
      <c r="C59" s="2">
        <v>88403</v>
      </c>
      <c r="D59" s="2">
        <v>350949</v>
      </c>
      <c r="E59" s="2">
        <v>60042</v>
      </c>
      <c r="F59" s="2">
        <v>199727.99999999997</v>
      </c>
      <c r="G59" s="2">
        <v>21668.341830747555</v>
      </c>
      <c r="H59" s="2">
        <v>20213.754068961262</v>
      </c>
      <c r="I59" s="2">
        <v>81706</v>
      </c>
      <c r="J59" s="2">
        <v>39103.534821845496</v>
      </c>
      <c r="K59" s="2">
        <v>4841.7420242549715</v>
      </c>
      <c r="L59" s="2">
        <v>41252.092853781105</v>
      </c>
      <c r="M59" s="2">
        <v>28575.292331516539</v>
      </c>
      <c r="N59" s="2">
        <v>525962</v>
      </c>
      <c r="O59" s="2">
        <v>134520</v>
      </c>
      <c r="P59" s="2">
        <v>5433.8048572476509</v>
      </c>
      <c r="Q59" s="2">
        <v>377605</v>
      </c>
      <c r="R59" s="2">
        <v>94815.714909081318</v>
      </c>
      <c r="S59" s="2">
        <v>28741.290225211793</v>
      </c>
      <c r="T59" s="2">
        <v>3954.555757623014</v>
      </c>
      <c r="U59" s="2">
        <v>1274.9660639331028</v>
      </c>
      <c r="V59" s="2">
        <v>6569.3166684010721</v>
      </c>
      <c r="W59" s="2">
        <v>4343.5284550941296</v>
      </c>
      <c r="X59" s="2">
        <v>713.11661203037954</v>
      </c>
      <c r="Y59" s="2">
        <v>16117.875161316204</v>
      </c>
      <c r="Z59" s="2">
        <v>5575.2753304193311</v>
      </c>
      <c r="AA59" s="2">
        <v>318240</v>
      </c>
      <c r="AB59" s="2">
        <v>284900</v>
      </c>
      <c r="AC59" s="2">
        <v>17521.855841931123</v>
      </c>
      <c r="AD59" s="2">
        <v>22564.482959231071</v>
      </c>
      <c r="AE59" s="2">
        <v>1688.6593556369623</v>
      </c>
      <c r="AF59" s="2">
        <v>2976.0531218156366</v>
      </c>
      <c r="AG59" s="2">
        <v>16858.308385207889</v>
      </c>
      <c r="AH59" s="2">
        <v>18258.172213602717</v>
      </c>
      <c r="AI59" s="2">
        <v>7096.2936538698814</v>
      </c>
      <c r="AJ59" s="2">
        <v>3215.5080619097903</v>
      </c>
      <c r="AK59" s="2">
        <v>3566.626758325227</v>
      </c>
      <c r="AL59" s="2">
        <v>5340.7001717926978</v>
      </c>
      <c r="AM59" s="2">
        <v>8348.2658889974773</v>
      </c>
      <c r="AN59" s="2">
        <v>7739.5381679247448</v>
      </c>
      <c r="AO59" s="2">
        <v>46529</v>
      </c>
      <c r="AP59" s="2">
        <v>872911.42728941469</v>
      </c>
      <c r="AQ59" s="2">
        <v>4504.7433428073309</v>
      </c>
      <c r="AR59" s="2">
        <v>627289</v>
      </c>
      <c r="AS59" s="2">
        <v>65689</v>
      </c>
      <c r="AT59" s="2">
        <v>44893.462280049192</v>
      </c>
      <c r="AU59" s="2">
        <v>5166.2944642754592</v>
      </c>
      <c r="AV59" s="2">
        <v>6927.6804774207048</v>
      </c>
      <c r="AW59" s="2">
        <v>5392.4604270227646</v>
      </c>
      <c r="AX59" s="2">
        <v>1354.2713644217222</v>
      </c>
      <c r="AY59" s="2">
        <v>8136.6662671090826</v>
      </c>
      <c r="AZ59" s="2">
        <v>127685.00000000001</v>
      </c>
      <c r="BA59" s="2">
        <v>92017</v>
      </c>
      <c r="BB59" s="2">
        <v>81529</v>
      </c>
      <c r="BC59" s="2">
        <v>229464</v>
      </c>
      <c r="BD59" s="2">
        <v>35756</v>
      </c>
      <c r="BE59" s="2">
        <v>22112.166308160631</v>
      </c>
      <c r="BF59" s="2">
        <v>259259</v>
      </c>
      <c r="BG59" s="2">
        <v>18844.826118634715</v>
      </c>
      <c r="BH59" s="2">
        <v>11897.955390584037</v>
      </c>
      <c r="BI59" s="2">
        <v>5545.9824320625585</v>
      </c>
      <c r="BJ59" s="2">
        <v>95008.254209239836</v>
      </c>
      <c r="BK59" s="2">
        <v>243222.00000000003</v>
      </c>
      <c r="BL59" s="2">
        <v>1803.8835592175797</v>
      </c>
      <c r="BM59" s="2">
        <v>6524.685214191245</v>
      </c>
      <c r="BN59" s="2">
        <v>52587.380630664826</v>
      </c>
      <c r="BO59" s="2">
        <v>26751.209378184107</v>
      </c>
      <c r="BP59" s="2">
        <v>4130.6523929935438</v>
      </c>
      <c r="BQ59" s="2">
        <v>77960.49372219776</v>
      </c>
      <c r="BR59" s="2">
        <v>70329.679728378396</v>
      </c>
      <c r="BS59" s="2">
        <v>18072.706202187324</v>
      </c>
      <c r="BT59" s="2">
        <v>10114.985031124734</v>
      </c>
      <c r="BU59" s="2">
        <v>6734.9001720835349</v>
      </c>
      <c r="BV59" s="2">
        <v>21986.964175020803</v>
      </c>
      <c r="BW59" s="2">
        <v>41989.912093034945</v>
      </c>
      <c r="BX59" s="2">
        <v>1650.2585538747358</v>
      </c>
      <c r="BY59" s="2">
        <v>10674.47539452542</v>
      </c>
      <c r="BZ59" s="2">
        <v>5174.1856291182285</v>
      </c>
      <c r="CA59" s="2">
        <v>3187.5100051082381</v>
      </c>
      <c r="CB59" s="2">
        <v>770637</v>
      </c>
      <c r="CC59" s="2">
        <v>4559.6243981336393</v>
      </c>
      <c r="CD59" s="2">
        <v>9054.4200133554259</v>
      </c>
      <c r="CE59" s="2">
        <v>2875.7367244510647</v>
      </c>
      <c r="CF59" s="2">
        <v>2156.8025433382986</v>
      </c>
      <c r="CG59" s="2">
        <v>3711.7067024891649</v>
      </c>
      <c r="CH59" s="2">
        <v>1805.6951525622962</v>
      </c>
      <c r="CI59" s="2">
        <v>12740.182465300646</v>
      </c>
      <c r="CJ59" s="2">
        <v>16672.928717806553</v>
      </c>
      <c r="CK59" s="2">
        <v>56929</v>
      </c>
      <c r="CL59" s="2">
        <v>21941.3544567916</v>
      </c>
      <c r="CM59" s="2">
        <v>10979.241379237639</v>
      </c>
      <c r="CN59" s="2">
        <v>294033</v>
      </c>
      <c r="CO59" s="2">
        <v>150164</v>
      </c>
      <c r="CP59" s="2">
        <v>27051.112393155905</v>
      </c>
      <c r="CQ59" s="2">
        <v>17305.259499067688</v>
      </c>
      <c r="CR59" s="2">
        <v>5630.7314199227776</v>
      </c>
      <c r="CS59" s="2">
        <v>6935.1479650786332</v>
      </c>
      <c r="CT59" s="2">
        <v>2587.0928145591142</v>
      </c>
      <c r="CU59" s="2">
        <v>9609.2018826481381</v>
      </c>
      <c r="CV59" s="2">
        <v>713.11661203037954</v>
      </c>
      <c r="CW59" s="2">
        <v>3745.1455016106888</v>
      </c>
      <c r="CX59" s="2">
        <v>7640.7655992682357</v>
      </c>
      <c r="CY59" s="2">
        <v>668.7759824304801</v>
      </c>
      <c r="CZ59" s="2">
        <v>39065.236613175031</v>
      </c>
      <c r="DA59" s="2">
        <v>4638.3160761092404</v>
      </c>
      <c r="DB59" s="2">
        <v>6590.1866420737624</v>
      </c>
      <c r="DC59" s="2">
        <v>3735.8382875449988</v>
      </c>
      <c r="DD59" s="2">
        <v>1705.227091633466</v>
      </c>
      <c r="DE59" s="2">
        <v>3149.6547457229904</v>
      </c>
      <c r="DF59" s="2">
        <v>209151.11816264354</v>
      </c>
      <c r="DG59" s="2">
        <v>1589.2740995646091</v>
      </c>
      <c r="DH59" s="2">
        <v>41127.841255864085</v>
      </c>
      <c r="DI59" s="2">
        <v>42152.750443531717</v>
      </c>
      <c r="DJ59" s="2">
        <v>11698.630049952118</v>
      </c>
      <c r="DK59" s="2">
        <v>8718.3055569921344</v>
      </c>
      <c r="DL59" s="2">
        <v>87630.710978183313</v>
      </c>
      <c r="DM59" s="2">
        <v>6925.5217497043432</v>
      </c>
      <c r="DN59" s="2">
        <v>22813.903694941757</v>
      </c>
      <c r="DO59" s="2">
        <v>57304.641778128658</v>
      </c>
      <c r="DP59" s="2">
        <v>3924.7930953962759</v>
      </c>
      <c r="DQ59" s="2">
        <v>14396.475098857829</v>
      </c>
      <c r="DR59" s="2">
        <v>26588.611579981476</v>
      </c>
      <c r="DS59" s="2">
        <v>12392.332240817324</v>
      </c>
      <c r="DT59" s="2">
        <v>3565.4052234260062</v>
      </c>
      <c r="DU59" s="2">
        <v>7543.8756861513666</v>
      </c>
      <c r="DV59" s="2">
        <v>4470.6515045986553</v>
      </c>
      <c r="DW59" s="2">
        <v>6156.949879140253</v>
      </c>
      <c r="DX59" s="2">
        <v>4714.6821142218023</v>
      </c>
      <c r="DY59" s="2">
        <v>8949.9050303871518</v>
      </c>
      <c r="DZ59" s="2">
        <v>19758.929092662776</v>
      </c>
      <c r="EA59" s="2">
        <v>10102.232777082383</v>
      </c>
      <c r="EB59" s="2">
        <v>11711.223395787132</v>
      </c>
      <c r="EC59" s="2">
        <v>7051.9194641298855</v>
      </c>
      <c r="ED59" s="2">
        <v>34659.203850182945</v>
      </c>
      <c r="EE59" s="2">
        <v>4602.843586741541</v>
      </c>
      <c r="EF59" s="2">
        <v>32889.802530613262</v>
      </c>
      <c r="EG59" s="2">
        <v>5899.4192449785942</v>
      </c>
      <c r="EH59" s="2">
        <v>5215.760088698431</v>
      </c>
      <c r="EI59" s="2">
        <v>148622</v>
      </c>
      <c r="EJ59" s="2">
        <v>100630</v>
      </c>
      <c r="EK59" s="2">
        <v>20967.583571875341</v>
      </c>
      <c r="EL59" s="2">
        <v>14132.846385462935</v>
      </c>
      <c r="EM59" s="2">
        <v>7133.253516650454</v>
      </c>
      <c r="EN59" s="2">
        <v>19089.769126165593</v>
      </c>
      <c r="EO59" s="2">
        <v>5950.5379076721401</v>
      </c>
      <c r="EP59" s="2">
        <v>7780.2663565545163</v>
      </c>
      <c r="EQ59" s="2">
        <v>45670.506255986314</v>
      </c>
      <c r="ER59" s="2">
        <v>6100.8256011749072</v>
      </c>
      <c r="ES59" s="2">
        <v>4084.0648372532391</v>
      </c>
      <c r="ET59" s="2">
        <v>3307.9077188612209</v>
      </c>
      <c r="EU59" s="2">
        <v>11217.318353903693</v>
      </c>
      <c r="EV59" s="2">
        <v>1490.1622464799916</v>
      </c>
      <c r="EW59" s="2">
        <v>23839.776792251487</v>
      </c>
      <c r="EX59" s="2">
        <v>5034.3215795927727</v>
      </c>
      <c r="EY59" s="2">
        <v>12739.628317639406</v>
      </c>
      <c r="EZ59" s="2">
        <v>2371.6276769246342</v>
      </c>
      <c r="FA59" s="2">
        <v>56365.809889626064</v>
      </c>
      <c r="FB59" s="2">
        <v>5255.2073306410612</v>
      </c>
      <c r="FC59" s="2">
        <v>35627.955129777416</v>
      </c>
      <c r="FD59" s="2">
        <v>8961.8143189983966</v>
      </c>
      <c r="FE59" s="2">
        <v>1688.6593556369623</v>
      </c>
      <c r="FF59" s="2">
        <v>4218.5589651491282</v>
      </c>
      <c r="FG59" s="2">
        <v>2602.4940879526957</v>
      </c>
      <c r="FH59" s="2">
        <v>1370.9907639824842</v>
      </c>
      <c r="FI59" s="2">
        <v>30680.191132948759</v>
      </c>
      <c r="FJ59" s="2">
        <v>33018.365742972077</v>
      </c>
      <c r="FK59" s="2">
        <v>26669.772941398154</v>
      </c>
      <c r="FL59" s="2">
        <v>79585</v>
      </c>
      <c r="FM59" s="2">
        <v>62453.552158136845</v>
      </c>
      <c r="FN59" s="2">
        <v>217718.00000000003</v>
      </c>
      <c r="FO59" s="2">
        <v>18271.164452610748</v>
      </c>
      <c r="FP59" s="2">
        <v>24151.227058601846</v>
      </c>
      <c r="FQ59" s="2">
        <v>16584.338483951073</v>
      </c>
      <c r="FR59" s="2">
        <v>2956.1207569580461</v>
      </c>
      <c r="FS59" s="2">
        <v>3156.5357235314727</v>
      </c>
      <c r="FT59" s="2">
        <v>1118.9835633682999</v>
      </c>
      <c r="FU59" s="2">
        <v>18595.240015532971</v>
      </c>
      <c r="FV59" s="2">
        <v>15300.146694496092</v>
      </c>
      <c r="FW59" s="2">
        <v>2875.7367244510647</v>
      </c>
      <c r="FX59" s="2">
        <v>1136.9191701318161</v>
      </c>
      <c r="FZ59" s="2">
        <f t="shared" si="17"/>
        <v>9454497.1344429776</v>
      </c>
    </row>
    <row r="60" spans="1:210" x14ac:dyDescent="0.35">
      <c r="A60" s="3" t="s">
        <v>462</v>
      </c>
      <c r="B60" s="2" t="s">
        <v>827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145544.46</v>
      </c>
      <c r="BX60" s="2">
        <v>0</v>
      </c>
      <c r="BY60" s="2">
        <v>126903.89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213115.94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206487.91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93286.26</v>
      </c>
      <c r="DG60" s="2">
        <v>0</v>
      </c>
      <c r="DH60" s="2">
        <v>46455.62</v>
      </c>
      <c r="DI60" s="2">
        <v>0</v>
      </c>
      <c r="DJ60" s="2">
        <v>0</v>
      </c>
      <c r="DK60" s="2">
        <v>0</v>
      </c>
      <c r="DL60" s="2">
        <v>0</v>
      </c>
      <c r="DM60" s="2">
        <v>61919.519999999997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261434.41000000003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159101.96000000002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Z60" s="2">
        <f t="shared" si="17"/>
        <v>1314249.97</v>
      </c>
    </row>
    <row r="61" spans="1:210" x14ac:dyDescent="0.35">
      <c r="A61" s="3" t="s">
        <v>463</v>
      </c>
      <c r="B61" s="2" t="s">
        <v>828</v>
      </c>
      <c r="C61" s="2">
        <f t="shared" ref="C61:BN61" si="18">SUM(C55:C60)</f>
        <v>3975359.6368625555</v>
      </c>
      <c r="D61" s="2">
        <f t="shared" si="18"/>
        <v>20560272.927547358</v>
      </c>
      <c r="E61" s="2">
        <f t="shared" si="18"/>
        <v>3957336.3845604667</v>
      </c>
      <c r="F61" s="2">
        <f t="shared" si="18"/>
        <v>11725720.408169016</v>
      </c>
      <c r="G61" s="2">
        <f t="shared" si="18"/>
        <v>749134.75238927116</v>
      </c>
      <c r="H61" s="2">
        <f t="shared" si="18"/>
        <v>875460.61353472143</v>
      </c>
      <c r="I61" s="2">
        <f t="shared" si="18"/>
        <v>4950900.101165615</v>
      </c>
      <c r="J61" s="2">
        <f t="shared" si="18"/>
        <v>1174607.3430782808</v>
      </c>
      <c r="K61" s="2">
        <f t="shared" si="18"/>
        <v>148174.02762891745</v>
      </c>
      <c r="L61" s="2">
        <f t="shared" si="18"/>
        <v>1809566.9849713142</v>
      </c>
      <c r="M61" s="2">
        <f t="shared" si="18"/>
        <v>720101.2592620654</v>
      </c>
      <c r="N61" s="2">
        <f t="shared" si="18"/>
        <v>33573698.057299666</v>
      </c>
      <c r="O61" s="2">
        <f t="shared" si="18"/>
        <v>7951652.0108887823</v>
      </c>
      <c r="P61" s="2">
        <f t="shared" si="18"/>
        <v>238195.42090387226</v>
      </c>
      <c r="Q61" s="2">
        <f t="shared" si="18"/>
        <v>24475693.320616804</v>
      </c>
      <c r="R61" s="2">
        <f t="shared" si="18"/>
        <v>2088234.5235152012</v>
      </c>
      <c r="S61" s="2">
        <f t="shared" si="18"/>
        <v>840187.19638839783</v>
      </c>
      <c r="T61" s="2">
        <f t="shared" si="18"/>
        <v>108965.2725716104</v>
      </c>
      <c r="U61" s="2">
        <f t="shared" si="18"/>
        <v>37193.431668595564</v>
      </c>
      <c r="V61" s="2">
        <f t="shared" si="18"/>
        <v>167495.00150570075</v>
      </c>
      <c r="W61" s="2">
        <f t="shared" si="18"/>
        <v>33789.81845509413</v>
      </c>
      <c r="X61" s="2">
        <f t="shared" si="18"/>
        <v>26750.286612030377</v>
      </c>
      <c r="Y61" s="2">
        <f t="shared" si="18"/>
        <v>420565.66285922786</v>
      </c>
      <c r="Z61" s="2">
        <f t="shared" si="18"/>
        <v>145527.75335373165</v>
      </c>
      <c r="AA61" s="2">
        <f t="shared" si="18"/>
        <v>17895248.291801848</v>
      </c>
      <c r="AB61" s="2">
        <f t="shared" si="18"/>
        <v>17593969.441777565</v>
      </c>
      <c r="AC61" s="2">
        <f t="shared" si="18"/>
        <v>549855.02079579222</v>
      </c>
      <c r="AD61" s="2">
        <f t="shared" si="18"/>
        <v>566683.47791309236</v>
      </c>
      <c r="AE61" s="2">
        <f t="shared" si="18"/>
        <v>81308.454960299423</v>
      </c>
      <c r="AF61" s="2">
        <f t="shared" si="18"/>
        <v>123406.36554046549</v>
      </c>
      <c r="AG61" s="2">
        <f t="shared" si="18"/>
        <v>434649.92047845712</v>
      </c>
      <c r="AH61" s="2">
        <f t="shared" si="18"/>
        <v>514721.37188820203</v>
      </c>
      <c r="AI61" s="2">
        <f t="shared" si="18"/>
        <v>123369.26925853235</v>
      </c>
      <c r="AJ61" s="2">
        <f t="shared" si="18"/>
        <v>93298.180480559633</v>
      </c>
      <c r="AK61" s="2">
        <f t="shared" si="18"/>
        <v>108855.95357231262</v>
      </c>
      <c r="AL61" s="2">
        <f t="shared" si="18"/>
        <v>100022.79577645517</v>
      </c>
      <c r="AM61" s="2">
        <f t="shared" si="18"/>
        <v>251077.82193562208</v>
      </c>
      <c r="AN61" s="2">
        <f t="shared" si="18"/>
        <v>173117.44740056197</v>
      </c>
      <c r="AO61" s="2">
        <f t="shared" si="18"/>
        <v>2738424.7613501702</v>
      </c>
      <c r="AP61" s="2">
        <f t="shared" si="18"/>
        <v>49269592.772665814</v>
      </c>
      <c r="AQ61" s="2">
        <f t="shared" si="18"/>
        <v>204769.52257544457</v>
      </c>
      <c r="AR61" s="2">
        <f t="shared" si="18"/>
        <v>32081581.68313745</v>
      </c>
      <c r="AS61" s="2">
        <f t="shared" si="18"/>
        <v>3523721.4669548324</v>
      </c>
      <c r="AT61" s="2">
        <f t="shared" si="18"/>
        <v>1303247.3953737842</v>
      </c>
      <c r="AU61" s="2">
        <f t="shared" si="18"/>
        <v>216355.0149062376</v>
      </c>
      <c r="AV61" s="2">
        <f t="shared" si="18"/>
        <v>254468.35091938285</v>
      </c>
      <c r="AW61" s="2">
        <f t="shared" si="18"/>
        <v>155306.61526432243</v>
      </c>
      <c r="AX61" s="2">
        <f t="shared" si="18"/>
        <v>81260.452573746647</v>
      </c>
      <c r="AY61" s="2">
        <f t="shared" si="18"/>
        <v>304725.76989508385</v>
      </c>
      <c r="AZ61" s="2">
        <f t="shared" si="18"/>
        <v>6306805.3758183587</v>
      </c>
      <c r="BA61" s="2">
        <f t="shared" si="18"/>
        <v>5489607.5711656148</v>
      </c>
      <c r="BB61" s="2">
        <f t="shared" si="18"/>
        <v>6155948.8893297724</v>
      </c>
      <c r="BC61" s="2">
        <f t="shared" si="18"/>
        <v>10935575.765983488</v>
      </c>
      <c r="BD61" s="2">
        <f t="shared" si="18"/>
        <v>1547641.3968382713</v>
      </c>
      <c r="BE61" s="2">
        <f t="shared" si="18"/>
        <v>696507.8364247221</v>
      </c>
      <c r="BF61" s="2">
        <f t="shared" si="18"/>
        <v>9915498.5603788272</v>
      </c>
      <c r="BG61" s="2">
        <f t="shared" si="18"/>
        <v>596242.4494212087</v>
      </c>
      <c r="BH61" s="2">
        <f t="shared" si="18"/>
        <v>328311.70143720863</v>
      </c>
      <c r="BI61" s="2">
        <f t="shared" si="18"/>
        <v>241110.96726936224</v>
      </c>
      <c r="BJ61" s="2">
        <f t="shared" si="18"/>
        <v>2846222.1441412461</v>
      </c>
      <c r="BK61" s="2">
        <f t="shared" si="18"/>
        <v>11067242.313914524</v>
      </c>
      <c r="BL61" s="2">
        <f t="shared" si="18"/>
        <v>82561.460373204944</v>
      </c>
      <c r="BM61" s="2">
        <f t="shared" si="18"/>
        <v>396650.24049345305</v>
      </c>
      <c r="BN61" s="2">
        <f t="shared" si="18"/>
        <v>1938189.9087948226</v>
      </c>
      <c r="BO61" s="2">
        <f t="shared" ref="BO61:DZ61" si="19">SUM(BO55:BO60)</f>
        <v>982847.09158799471</v>
      </c>
      <c r="BP61" s="2">
        <f t="shared" si="19"/>
        <v>117815.55602096832</v>
      </c>
      <c r="BQ61" s="2">
        <f t="shared" si="19"/>
        <v>2891628.4715609546</v>
      </c>
      <c r="BR61" s="2">
        <f t="shared" si="19"/>
        <v>2287490.4209619872</v>
      </c>
      <c r="BS61" s="2">
        <f t="shared" si="19"/>
        <v>562639.48752807383</v>
      </c>
      <c r="BT61" s="2">
        <f t="shared" si="19"/>
        <v>216225.53547308687</v>
      </c>
      <c r="BU61" s="2">
        <f t="shared" si="19"/>
        <v>232339.53380005827</v>
      </c>
      <c r="BV61" s="2">
        <f t="shared" si="19"/>
        <v>683641.06110556971</v>
      </c>
      <c r="BW61" s="2">
        <f t="shared" si="19"/>
        <v>846721.21781425888</v>
      </c>
      <c r="BX61" s="2">
        <f t="shared" si="19"/>
        <v>58107.016577187038</v>
      </c>
      <c r="BY61" s="2">
        <f t="shared" si="19"/>
        <v>428323.47825513745</v>
      </c>
      <c r="BZ61" s="2">
        <f t="shared" si="19"/>
        <v>149598.21046641792</v>
      </c>
      <c r="CA61" s="2">
        <f t="shared" si="19"/>
        <v>57816.581214433165</v>
      </c>
      <c r="CB61" s="2">
        <f t="shared" si="19"/>
        <v>39322975.835512385</v>
      </c>
      <c r="CC61" s="2">
        <f t="shared" si="19"/>
        <v>129384.2568167835</v>
      </c>
      <c r="CD61" s="2">
        <f t="shared" si="19"/>
        <v>27599.405618017885</v>
      </c>
      <c r="CE61" s="2">
        <f t="shared" si="19"/>
        <v>151475.69035242582</v>
      </c>
      <c r="CF61" s="2">
        <f t="shared" si="19"/>
        <v>72740.328148000757</v>
      </c>
      <c r="CG61" s="2">
        <f t="shared" si="19"/>
        <v>122773.86791181409</v>
      </c>
      <c r="CH61" s="2">
        <f t="shared" si="19"/>
        <v>81934.396361887222</v>
      </c>
      <c r="CI61" s="2">
        <f t="shared" si="19"/>
        <v>498560.82741916185</v>
      </c>
      <c r="CJ61" s="2">
        <f t="shared" si="19"/>
        <v>621085.91641571827</v>
      </c>
      <c r="CK61" s="2">
        <f t="shared" si="19"/>
        <v>3235219.7712578927</v>
      </c>
      <c r="CL61" s="2">
        <f t="shared" si="19"/>
        <v>887033.79710856453</v>
      </c>
      <c r="CM61" s="2">
        <f t="shared" si="19"/>
        <v>528492.52589113661</v>
      </c>
      <c r="CN61" s="2">
        <f t="shared" si="19"/>
        <v>15541079.608868385</v>
      </c>
      <c r="CO61" s="2">
        <f t="shared" si="19"/>
        <v>7951642.5939582326</v>
      </c>
      <c r="CP61" s="2">
        <f t="shared" si="19"/>
        <v>467722.82009106758</v>
      </c>
      <c r="CQ61" s="2">
        <f t="shared" si="19"/>
        <v>613383.0888482664</v>
      </c>
      <c r="CR61" s="2">
        <f t="shared" si="19"/>
        <v>175619.76823391014</v>
      </c>
      <c r="CS61" s="2">
        <f t="shared" si="19"/>
        <v>172824.97477906602</v>
      </c>
      <c r="CT61" s="2">
        <f t="shared" si="19"/>
        <v>102289.6096285465</v>
      </c>
      <c r="CU61" s="2">
        <f t="shared" si="19"/>
        <v>96441.5474873106</v>
      </c>
      <c r="CV61" s="2">
        <f t="shared" si="19"/>
        <v>46466.156612030383</v>
      </c>
      <c r="CW61" s="2">
        <f t="shared" si="19"/>
        <v>185389.55671093561</v>
      </c>
      <c r="CX61" s="2">
        <f t="shared" si="19"/>
        <v>378680.81769251748</v>
      </c>
      <c r="CY61" s="2">
        <f t="shared" si="19"/>
        <v>40319.767191755403</v>
      </c>
      <c r="CZ61" s="2">
        <f t="shared" si="19"/>
        <v>1445360.3518001593</v>
      </c>
      <c r="DA61" s="2">
        <f t="shared" si="19"/>
        <v>118761.57728543418</v>
      </c>
      <c r="DB61" s="2">
        <f t="shared" si="19"/>
        <v>230980.96268869838</v>
      </c>
      <c r="DC61" s="2">
        <f t="shared" si="19"/>
        <v>184644.23070619485</v>
      </c>
      <c r="DD61" s="2">
        <f t="shared" si="19"/>
        <v>107823.8875335956</v>
      </c>
      <c r="DE61" s="2">
        <f t="shared" si="19"/>
        <v>170910.24276903531</v>
      </c>
      <c r="DF61" s="2">
        <f t="shared" si="19"/>
        <v>13856826.092310289</v>
      </c>
      <c r="DG61" s="2">
        <f t="shared" si="19"/>
        <v>46615.189704227072</v>
      </c>
      <c r="DH61" s="2">
        <f t="shared" si="19"/>
        <v>1180004.4695122996</v>
      </c>
      <c r="DI61" s="2">
        <f t="shared" si="19"/>
        <v>1803958.9666310013</v>
      </c>
      <c r="DJ61" s="2">
        <f t="shared" si="19"/>
        <v>384848.61456185119</v>
      </c>
      <c r="DK61" s="2">
        <f t="shared" si="19"/>
        <v>277162.55962692905</v>
      </c>
      <c r="DL61" s="2">
        <f t="shared" si="19"/>
        <v>3301078.4921195148</v>
      </c>
      <c r="DM61" s="2">
        <f t="shared" si="19"/>
        <v>258586.006587004</v>
      </c>
      <c r="DN61" s="2">
        <f t="shared" si="19"/>
        <v>788062.09909076511</v>
      </c>
      <c r="DO61" s="2">
        <f t="shared" si="19"/>
        <v>1688269.4853138258</v>
      </c>
      <c r="DP61" s="2">
        <f t="shared" si="19"/>
        <v>166594.73793269598</v>
      </c>
      <c r="DQ61" s="2">
        <f t="shared" si="19"/>
        <v>358354.62037811964</v>
      </c>
      <c r="DR61" s="2">
        <f t="shared" si="19"/>
        <v>767204.8997198554</v>
      </c>
      <c r="DS61" s="2">
        <f t="shared" si="19"/>
        <v>345603.91752007912</v>
      </c>
      <c r="DT61" s="2">
        <f t="shared" si="19"/>
        <v>63361.576432750931</v>
      </c>
      <c r="DU61" s="2">
        <f t="shared" si="19"/>
        <v>149205.17810480119</v>
      </c>
      <c r="DV61" s="2">
        <f t="shared" si="19"/>
        <v>98441.847109261129</v>
      </c>
      <c r="DW61" s="2">
        <f t="shared" si="19"/>
        <v>123873.17229779011</v>
      </c>
      <c r="DX61" s="2">
        <f t="shared" si="19"/>
        <v>93206.578928209172</v>
      </c>
      <c r="DY61" s="2">
        <f t="shared" si="19"/>
        <v>196534.16107701175</v>
      </c>
      <c r="DZ61" s="2">
        <f t="shared" si="19"/>
        <v>625321.34965118638</v>
      </c>
      <c r="EA61" s="2">
        <f t="shared" ref="EA61:FX61" si="20">SUM(EA55:EA60)</f>
        <v>532449.43882370694</v>
      </c>
      <c r="EB61" s="2">
        <f t="shared" si="20"/>
        <v>414187.58427971142</v>
      </c>
      <c r="EC61" s="2">
        <f t="shared" si="20"/>
        <v>207798.65111541696</v>
      </c>
      <c r="ED61" s="2">
        <f t="shared" si="20"/>
        <v>925536.09880404407</v>
      </c>
      <c r="EE61" s="2">
        <f t="shared" si="20"/>
        <v>94435.066005391389</v>
      </c>
      <c r="EF61" s="2">
        <f t="shared" si="20"/>
        <v>766840.28550778679</v>
      </c>
      <c r="EG61" s="2">
        <f t="shared" si="20"/>
        <v>132080.91287295337</v>
      </c>
      <c r="EH61" s="2">
        <f t="shared" si="20"/>
        <v>111448.8269026858</v>
      </c>
      <c r="EI61" s="2">
        <f t="shared" si="20"/>
        <v>8409210.7053326871</v>
      </c>
      <c r="EJ61" s="2">
        <f t="shared" si="20"/>
        <v>6070945.2586546866</v>
      </c>
      <c r="EK61" s="2">
        <f t="shared" si="20"/>
        <v>331709.13961849996</v>
      </c>
      <c r="EL61" s="2">
        <f t="shared" si="20"/>
        <v>359004.14726938715</v>
      </c>
      <c r="EM61" s="2">
        <f t="shared" si="20"/>
        <v>133629.31033063785</v>
      </c>
      <c r="EN61" s="2">
        <f t="shared" si="20"/>
        <v>599040.85408002674</v>
      </c>
      <c r="EO61" s="2">
        <f t="shared" si="20"/>
        <v>110515.75472165953</v>
      </c>
      <c r="EP61" s="2">
        <f t="shared" si="20"/>
        <v>198467.1499845293</v>
      </c>
      <c r="EQ61" s="2">
        <f t="shared" si="20"/>
        <v>1482699.5302336456</v>
      </c>
      <c r="ER61" s="2">
        <f t="shared" si="20"/>
        <v>178186.99681049981</v>
      </c>
      <c r="ES61" s="2">
        <f t="shared" si="20"/>
        <v>86407.437255903089</v>
      </c>
      <c r="ET61" s="2">
        <f t="shared" si="20"/>
        <v>99167.860137511045</v>
      </c>
      <c r="EU61" s="2">
        <f t="shared" si="20"/>
        <v>322912.49758654094</v>
      </c>
      <c r="EV61" s="2">
        <f t="shared" si="20"/>
        <v>43628.739060467371</v>
      </c>
      <c r="EW61" s="2">
        <f t="shared" si="20"/>
        <v>369514.55207151332</v>
      </c>
      <c r="EX61" s="2">
        <f t="shared" si="20"/>
        <v>81318.092788917696</v>
      </c>
      <c r="EY61" s="2">
        <f t="shared" si="20"/>
        <v>429529.24359690119</v>
      </c>
      <c r="EZ61" s="2">
        <f t="shared" si="20"/>
        <v>87699.390095574476</v>
      </c>
      <c r="FA61" s="2">
        <f t="shared" si="20"/>
        <v>1826713.564192686</v>
      </c>
      <c r="FB61" s="2">
        <f t="shared" si="20"/>
        <v>261415.66140057801</v>
      </c>
      <c r="FC61" s="2">
        <f t="shared" si="20"/>
        <v>1118743.3030608119</v>
      </c>
      <c r="FD61" s="2">
        <f t="shared" si="20"/>
        <v>347007.27838893526</v>
      </c>
      <c r="FE61" s="2">
        <f t="shared" si="20"/>
        <v>73495.369355636954</v>
      </c>
      <c r="FF61" s="2">
        <f t="shared" si="20"/>
        <v>194612.29182576112</v>
      </c>
      <c r="FG61" s="2">
        <f t="shared" si="20"/>
        <v>84433.012111264994</v>
      </c>
      <c r="FH61" s="2">
        <f t="shared" si="20"/>
        <v>86807.970763982477</v>
      </c>
      <c r="FI61" s="2">
        <f t="shared" si="20"/>
        <v>1197393.3302733083</v>
      </c>
      <c r="FJ61" s="2">
        <f t="shared" si="20"/>
        <v>801762.05190615822</v>
      </c>
      <c r="FK61" s="2">
        <f t="shared" si="20"/>
        <v>1253001.4648258083</v>
      </c>
      <c r="FL61" s="2">
        <f t="shared" si="20"/>
        <v>3501094.1756532299</v>
      </c>
      <c r="FM61" s="2">
        <f t="shared" si="20"/>
        <v>1963488.5233917458</v>
      </c>
      <c r="FN61" s="2">
        <f t="shared" si="20"/>
        <v>11231428.410913067</v>
      </c>
      <c r="FO61" s="2">
        <f t="shared" si="20"/>
        <v>607592.63138315966</v>
      </c>
      <c r="FP61" s="2">
        <f t="shared" si="20"/>
        <v>1267504.9977336868</v>
      </c>
      <c r="FQ61" s="2">
        <f t="shared" si="20"/>
        <v>603021.10860051261</v>
      </c>
      <c r="FR61" s="2">
        <f t="shared" si="20"/>
        <v>88488.239989595269</v>
      </c>
      <c r="FS61" s="2">
        <f t="shared" si="20"/>
        <v>82384.211328193938</v>
      </c>
      <c r="FT61" s="2">
        <f t="shared" si="20"/>
        <v>69243.539168030751</v>
      </c>
      <c r="FU61" s="2">
        <f t="shared" si="20"/>
        <v>591729.33694608184</v>
      </c>
      <c r="FV61" s="2">
        <f t="shared" si="20"/>
        <v>438814.89076443302</v>
      </c>
      <c r="FW61" s="2">
        <f t="shared" si="20"/>
        <v>104794.87353843845</v>
      </c>
      <c r="FX61" s="2">
        <f t="shared" si="20"/>
        <v>35710.539170131822</v>
      </c>
      <c r="FZ61" s="2">
        <f>SUM(C61:FX61)</f>
        <v>468248706.55608988</v>
      </c>
      <c r="GA61" s="52"/>
    </row>
    <row r="62" spans="1:210" x14ac:dyDescent="0.35">
      <c r="B62" s="2" t="s">
        <v>829</v>
      </c>
      <c r="GA62" s="52"/>
    </row>
    <row r="63" spans="1:210" x14ac:dyDescent="0.3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GA63" s="52"/>
    </row>
    <row r="64" spans="1:210" x14ac:dyDescent="0.35">
      <c r="B64" s="35" t="s">
        <v>464</v>
      </c>
      <c r="GA64" s="52"/>
    </row>
    <row r="65" spans="1:194" x14ac:dyDescent="0.35">
      <c r="A65" s="3" t="s">
        <v>830</v>
      </c>
      <c r="B65" s="2" t="s">
        <v>831</v>
      </c>
      <c r="C65" s="37">
        <f t="shared" ref="C65:BN65" si="21">$B$1</f>
        <v>2.5999999999999999E-2</v>
      </c>
      <c r="D65" s="37">
        <f t="shared" si="21"/>
        <v>2.5999999999999999E-2</v>
      </c>
      <c r="E65" s="37">
        <f t="shared" si="21"/>
        <v>2.5999999999999999E-2</v>
      </c>
      <c r="F65" s="37">
        <f t="shared" si="21"/>
        <v>2.5999999999999999E-2</v>
      </c>
      <c r="G65" s="37">
        <f t="shared" si="21"/>
        <v>2.5999999999999999E-2</v>
      </c>
      <c r="H65" s="37">
        <f t="shared" si="21"/>
        <v>2.5999999999999999E-2</v>
      </c>
      <c r="I65" s="37">
        <f t="shared" si="21"/>
        <v>2.5999999999999999E-2</v>
      </c>
      <c r="J65" s="37">
        <f t="shared" si="21"/>
        <v>2.5999999999999999E-2</v>
      </c>
      <c r="K65" s="37">
        <f t="shared" si="21"/>
        <v>2.5999999999999999E-2</v>
      </c>
      <c r="L65" s="37">
        <f t="shared" si="21"/>
        <v>2.5999999999999999E-2</v>
      </c>
      <c r="M65" s="37">
        <f t="shared" si="21"/>
        <v>2.5999999999999999E-2</v>
      </c>
      <c r="N65" s="37">
        <f t="shared" si="21"/>
        <v>2.5999999999999999E-2</v>
      </c>
      <c r="O65" s="37">
        <f t="shared" si="21"/>
        <v>2.5999999999999999E-2</v>
      </c>
      <c r="P65" s="37">
        <f t="shared" si="21"/>
        <v>2.5999999999999999E-2</v>
      </c>
      <c r="Q65" s="37">
        <f t="shared" si="21"/>
        <v>2.5999999999999999E-2</v>
      </c>
      <c r="R65" s="37">
        <f t="shared" si="21"/>
        <v>2.5999999999999999E-2</v>
      </c>
      <c r="S65" s="37">
        <f t="shared" si="21"/>
        <v>2.5999999999999999E-2</v>
      </c>
      <c r="T65" s="37">
        <f t="shared" si="21"/>
        <v>2.5999999999999999E-2</v>
      </c>
      <c r="U65" s="37">
        <f t="shared" si="21"/>
        <v>2.5999999999999999E-2</v>
      </c>
      <c r="V65" s="37">
        <f t="shared" si="21"/>
        <v>2.5999999999999999E-2</v>
      </c>
      <c r="W65" s="37">
        <f t="shared" si="21"/>
        <v>2.5999999999999999E-2</v>
      </c>
      <c r="X65" s="37">
        <f t="shared" si="21"/>
        <v>2.5999999999999999E-2</v>
      </c>
      <c r="Y65" s="37">
        <f t="shared" si="21"/>
        <v>2.5999999999999999E-2</v>
      </c>
      <c r="Z65" s="37">
        <f t="shared" si="21"/>
        <v>2.5999999999999999E-2</v>
      </c>
      <c r="AA65" s="37">
        <f t="shared" si="21"/>
        <v>2.5999999999999999E-2</v>
      </c>
      <c r="AB65" s="37">
        <f t="shared" si="21"/>
        <v>2.5999999999999999E-2</v>
      </c>
      <c r="AC65" s="37">
        <f t="shared" si="21"/>
        <v>2.5999999999999999E-2</v>
      </c>
      <c r="AD65" s="37">
        <f t="shared" si="21"/>
        <v>2.5999999999999999E-2</v>
      </c>
      <c r="AE65" s="37">
        <f t="shared" si="21"/>
        <v>2.5999999999999999E-2</v>
      </c>
      <c r="AF65" s="37">
        <f t="shared" si="21"/>
        <v>2.5999999999999999E-2</v>
      </c>
      <c r="AG65" s="37">
        <f t="shared" si="21"/>
        <v>2.5999999999999999E-2</v>
      </c>
      <c r="AH65" s="37">
        <f t="shared" si="21"/>
        <v>2.5999999999999999E-2</v>
      </c>
      <c r="AI65" s="37">
        <f t="shared" si="21"/>
        <v>2.5999999999999999E-2</v>
      </c>
      <c r="AJ65" s="37">
        <f t="shared" si="21"/>
        <v>2.5999999999999999E-2</v>
      </c>
      <c r="AK65" s="37">
        <f t="shared" si="21"/>
        <v>2.5999999999999999E-2</v>
      </c>
      <c r="AL65" s="37">
        <f t="shared" si="21"/>
        <v>2.5999999999999999E-2</v>
      </c>
      <c r="AM65" s="37">
        <f t="shared" si="21"/>
        <v>2.5999999999999999E-2</v>
      </c>
      <c r="AN65" s="37">
        <f t="shared" si="21"/>
        <v>2.5999999999999999E-2</v>
      </c>
      <c r="AO65" s="37">
        <f t="shared" si="21"/>
        <v>2.5999999999999999E-2</v>
      </c>
      <c r="AP65" s="37">
        <f t="shared" si="21"/>
        <v>2.5999999999999999E-2</v>
      </c>
      <c r="AQ65" s="37">
        <f t="shared" si="21"/>
        <v>2.5999999999999999E-2</v>
      </c>
      <c r="AR65" s="37">
        <f t="shared" si="21"/>
        <v>2.5999999999999999E-2</v>
      </c>
      <c r="AS65" s="37">
        <f t="shared" si="21"/>
        <v>2.5999999999999999E-2</v>
      </c>
      <c r="AT65" s="37">
        <f t="shared" si="21"/>
        <v>2.5999999999999999E-2</v>
      </c>
      <c r="AU65" s="37">
        <f t="shared" si="21"/>
        <v>2.5999999999999999E-2</v>
      </c>
      <c r="AV65" s="37">
        <f t="shared" si="21"/>
        <v>2.5999999999999999E-2</v>
      </c>
      <c r="AW65" s="37">
        <f t="shared" si="21"/>
        <v>2.5999999999999999E-2</v>
      </c>
      <c r="AX65" s="37">
        <f t="shared" si="21"/>
        <v>2.5999999999999999E-2</v>
      </c>
      <c r="AY65" s="37">
        <f t="shared" si="21"/>
        <v>2.5999999999999999E-2</v>
      </c>
      <c r="AZ65" s="37">
        <f t="shared" si="21"/>
        <v>2.5999999999999999E-2</v>
      </c>
      <c r="BA65" s="37">
        <f t="shared" si="21"/>
        <v>2.5999999999999999E-2</v>
      </c>
      <c r="BB65" s="37">
        <f t="shared" si="21"/>
        <v>2.5999999999999999E-2</v>
      </c>
      <c r="BC65" s="37">
        <f t="shared" si="21"/>
        <v>2.5999999999999999E-2</v>
      </c>
      <c r="BD65" s="37">
        <f t="shared" si="21"/>
        <v>2.5999999999999999E-2</v>
      </c>
      <c r="BE65" s="37">
        <f t="shared" si="21"/>
        <v>2.5999999999999999E-2</v>
      </c>
      <c r="BF65" s="37">
        <f t="shared" si="21"/>
        <v>2.5999999999999999E-2</v>
      </c>
      <c r="BG65" s="37">
        <f t="shared" si="21"/>
        <v>2.5999999999999999E-2</v>
      </c>
      <c r="BH65" s="37">
        <f t="shared" si="21"/>
        <v>2.5999999999999999E-2</v>
      </c>
      <c r="BI65" s="37">
        <f t="shared" si="21"/>
        <v>2.5999999999999999E-2</v>
      </c>
      <c r="BJ65" s="37">
        <f t="shared" si="21"/>
        <v>2.5999999999999999E-2</v>
      </c>
      <c r="BK65" s="37">
        <f t="shared" si="21"/>
        <v>2.5999999999999999E-2</v>
      </c>
      <c r="BL65" s="37">
        <f t="shared" si="21"/>
        <v>2.5999999999999999E-2</v>
      </c>
      <c r="BM65" s="37">
        <f t="shared" si="21"/>
        <v>2.5999999999999999E-2</v>
      </c>
      <c r="BN65" s="37">
        <f t="shared" si="21"/>
        <v>2.5999999999999999E-2</v>
      </c>
      <c r="BO65" s="37">
        <f t="shared" ref="BO65:DZ65" si="22">$B$1</f>
        <v>2.5999999999999999E-2</v>
      </c>
      <c r="BP65" s="37">
        <f t="shared" si="22"/>
        <v>2.5999999999999999E-2</v>
      </c>
      <c r="BQ65" s="37">
        <f t="shared" si="22"/>
        <v>2.5999999999999999E-2</v>
      </c>
      <c r="BR65" s="37">
        <f t="shared" si="22"/>
        <v>2.5999999999999999E-2</v>
      </c>
      <c r="BS65" s="37">
        <f t="shared" si="22"/>
        <v>2.5999999999999999E-2</v>
      </c>
      <c r="BT65" s="37">
        <f t="shared" si="22"/>
        <v>2.5999999999999999E-2</v>
      </c>
      <c r="BU65" s="37">
        <f t="shared" si="22"/>
        <v>2.5999999999999999E-2</v>
      </c>
      <c r="BV65" s="37">
        <f t="shared" si="22"/>
        <v>2.5999999999999999E-2</v>
      </c>
      <c r="BW65" s="37">
        <f t="shared" si="22"/>
        <v>2.5999999999999999E-2</v>
      </c>
      <c r="BX65" s="37">
        <f t="shared" si="22"/>
        <v>2.5999999999999999E-2</v>
      </c>
      <c r="BY65" s="37">
        <f t="shared" si="22"/>
        <v>2.5999999999999999E-2</v>
      </c>
      <c r="BZ65" s="37">
        <f t="shared" si="22"/>
        <v>2.5999999999999999E-2</v>
      </c>
      <c r="CA65" s="37">
        <f t="shared" si="22"/>
        <v>2.5999999999999999E-2</v>
      </c>
      <c r="CB65" s="37">
        <f t="shared" si="22"/>
        <v>2.5999999999999999E-2</v>
      </c>
      <c r="CC65" s="37">
        <f t="shared" si="22"/>
        <v>2.5999999999999999E-2</v>
      </c>
      <c r="CD65" s="37">
        <f t="shared" si="22"/>
        <v>2.5999999999999999E-2</v>
      </c>
      <c r="CE65" s="37">
        <f t="shared" si="22"/>
        <v>2.5999999999999999E-2</v>
      </c>
      <c r="CF65" s="37">
        <f t="shared" si="22"/>
        <v>2.5999999999999999E-2</v>
      </c>
      <c r="CG65" s="37">
        <f t="shared" si="22"/>
        <v>2.5999999999999999E-2</v>
      </c>
      <c r="CH65" s="37">
        <f t="shared" si="22"/>
        <v>2.5999999999999999E-2</v>
      </c>
      <c r="CI65" s="37">
        <f t="shared" si="22"/>
        <v>2.5999999999999999E-2</v>
      </c>
      <c r="CJ65" s="37">
        <f t="shared" si="22"/>
        <v>2.5999999999999999E-2</v>
      </c>
      <c r="CK65" s="37">
        <f t="shared" si="22"/>
        <v>2.5999999999999999E-2</v>
      </c>
      <c r="CL65" s="37">
        <f t="shared" si="22"/>
        <v>2.5999999999999999E-2</v>
      </c>
      <c r="CM65" s="37">
        <f t="shared" si="22"/>
        <v>2.5999999999999999E-2</v>
      </c>
      <c r="CN65" s="37">
        <f t="shared" si="22"/>
        <v>2.5999999999999999E-2</v>
      </c>
      <c r="CO65" s="37">
        <f t="shared" si="22"/>
        <v>2.5999999999999999E-2</v>
      </c>
      <c r="CP65" s="37">
        <f t="shared" si="22"/>
        <v>2.5999999999999999E-2</v>
      </c>
      <c r="CQ65" s="37">
        <f t="shared" si="22"/>
        <v>2.5999999999999999E-2</v>
      </c>
      <c r="CR65" s="37">
        <f t="shared" si="22"/>
        <v>2.5999999999999999E-2</v>
      </c>
      <c r="CS65" s="37">
        <f t="shared" si="22"/>
        <v>2.5999999999999999E-2</v>
      </c>
      <c r="CT65" s="37">
        <f t="shared" si="22"/>
        <v>2.5999999999999999E-2</v>
      </c>
      <c r="CU65" s="37">
        <f t="shared" si="22"/>
        <v>2.5999999999999999E-2</v>
      </c>
      <c r="CV65" s="37">
        <f t="shared" si="22"/>
        <v>2.5999999999999999E-2</v>
      </c>
      <c r="CW65" s="37">
        <f t="shared" si="22"/>
        <v>2.5999999999999999E-2</v>
      </c>
      <c r="CX65" s="37">
        <f t="shared" si="22"/>
        <v>2.5999999999999999E-2</v>
      </c>
      <c r="CY65" s="37">
        <f t="shared" si="22"/>
        <v>2.5999999999999999E-2</v>
      </c>
      <c r="CZ65" s="37">
        <f t="shared" si="22"/>
        <v>2.5999999999999999E-2</v>
      </c>
      <c r="DA65" s="37">
        <f t="shared" si="22"/>
        <v>2.5999999999999999E-2</v>
      </c>
      <c r="DB65" s="37">
        <f t="shared" si="22"/>
        <v>2.5999999999999999E-2</v>
      </c>
      <c r="DC65" s="37">
        <f t="shared" si="22"/>
        <v>2.5999999999999999E-2</v>
      </c>
      <c r="DD65" s="37">
        <f t="shared" si="22"/>
        <v>2.5999999999999999E-2</v>
      </c>
      <c r="DE65" s="37">
        <f t="shared" si="22"/>
        <v>2.5999999999999999E-2</v>
      </c>
      <c r="DF65" s="37">
        <f t="shared" si="22"/>
        <v>2.5999999999999999E-2</v>
      </c>
      <c r="DG65" s="37">
        <f t="shared" si="22"/>
        <v>2.5999999999999999E-2</v>
      </c>
      <c r="DH65" s="37">
        <f t="shared" si="22"/>
        <v>2.5999999999999999E-2</v>
      </c>
      <c r="DI65" s="37">
        <f t="shared" si="22"/>
        <v>2.5999999999999999E-2</v>
      </c>
      <c r="DJ65" s="37">
        <f t="shared" si="22"/>
        <v>2.5999999999999999E-2</v>
      </c>
      <c r="DK65" s="37">
        <f t="shared" si="22"/>
        <v>2.5999999999999999E-2</v>
      </c>
      <c r="DL65" s="37">
        <f t="shared" si="22"/>
        <v>2.5999999999999999E-2</v>
      </c>
      <c r="DM65" s="37">
        <f t="shared" si="22"/>
        <v>2.5999999999999999E-2</v>
      </c>
      <c r="DN65" s="37">
        <f t="shared" si="22"/>
        <v>2.5999999999999999E-2</v>
      </c>
      <c r="DO65" s="37">
        <f t="shared" si="22"/>
        <v>2.5999999999999999E-2</v>
      </c>
      <c r="DP65" s="37">
        <f t="shared" si="22"/>
        <v>2.5999999999999999E-2</v>
      </c>
      <c r="DQ65" s="37">
        <f t="shared" si="22"/>
        <v>2.5999999999999999E-2</v>
      </c>
      <c r="DR65" s="37">
        <f t="shared" si="22"/>
        <v>2.5999999999999999E-2</v>
      </c>
      <c r="DS65" s="37">
        <f t="shared" si="22"/>
        <v>2.5999999999999999E-2</v>
      </c>
      <c r="DT65" s="37">
        <f t="shared" si="22"/>
        <v>2.5999999999999999E-2</v>
      </c>
      <c r="DU65" s="37">
        <f t="shared" si="22"/>
        <v>2.5999999999999999E-2</v>
      </c>
      <c r="DV65" s="37">
        <f t="shared" si="22"/>
        <v>2.5999999999999999E-2</v>
      </c>
      <c r="DW65" s="37">
        <f t="shared" si="22"/>
        <v>2.5999999999999999E-2</v>
      </c>
      <c r="DX65" s="37">
        <f t="shared" si="22"/>
        <v>2.5999999999999999E-2</v>
      </c>
      <c r="DY65" s="37">
        <f t="shared" si="22"/>
        <v>2.5999999999999999E-2</v>
      </c>
      <c r="DZ65" s="37">
        <f t="shared" si="22"/>
        <v>2.5999999999999999E-2</v>
      </c>
      <c r="EA65" s="37">
        <f t="shared" ref="EA65:FX65" si="23">$B$1</f>
        <v>2.5999999999999999E-2</v>
      </c>
      <c r="EB65" s="37">
        <f t="shared" si="23"/>
        <v>2.5999999999999999E-2</v>
      </c>
      <c r="EC65" s="37">
        <f t="shared" si="23"/>
        <v>2.5999999999999999E-2</v>
      </c>
      <c r="ED65" s="37">
        <f t="shared" si="23"/>
        <v>2.5999999999999999E-2</v>
      </c>
      <c r="EE65" s="37">
        <f t="shared" si="23"/>
        <v>2.5999999999999999E-2</v>
      </c>
      <c r="EF65" s="37">
        <f t="shared" si="23"/>
        <v>2.5999999999999999E-2</v>
      </c>
      <c r="EG65" s="37">
        <f t="shared" si="23"/>
        <v>2.5999999999999999E-2</v>
      </c>
      <c r="EH65" s="37">
        <f t="shared" si="23"/>
        <v>2.5999999999999999E-2</v>
      </c>
      <c r="EI65" s="37">
        <f t="shared" si="23"/>
        <v>2.5999999999999999E-2</v>
      </c>
      <c r="EJ65" s="37">
        <f t="shared" si="23"/>
        <v>2.5999999999999999E-2</v>
      </c>
      <c r="EK65" s="37">
        <f t="shared" si="23"/>
        <v>2.5999999999999999E-2</v>
      </c>
      <c r="EL65" s="37">
        <f t="shared" si="23"/>
        <v>2.5999999999999999E-2</v>
      </c>
      <c r="EM65" s="37">
        <f t="shared" si="23"/>
        <v>2.5999999999999999E-2</v>
      </c>
      <c r="EN65" s="37">
        <f t="shared" si="23"/>
        <v>2.5999999999999999E-2</v>
      </c>
      <c r="EO65" s="37">
        <f t="shared" si="23"/>
        <v>2.5999999999999999E-2</v>
      </c>
      <c r="EP65" s="37">
        <f t="shared" si="23"/>
        <v>2.5999999999999999E-2</v>
      </c>
      <c r="EQ65" s="37">
        <f t="shared" si="23"/>
        <v>2.5999999999999999E-2</v>
      </c>
      <c r="ER65" s="37">
        <f t="shared" si="23"/>
        <v>2.5999999999999999E-2</v>
      </c>
      <c r="ES65" s="37">
        <f t="shared" si="23"/>
        <v>2.5999999999999999E-2</v>
      </c>
      <c r="ET65" s="37">
        <f t="shared" si="23"/>
        <v>2.5999999999999999E-2</v>
      </c>
      <c r="EU65" s="37">
        <f t="shared" si="23"/>
        <v>2.5999999999999999E-2</v>
      </c>
      <c r="EV65" s="37">
        <f t="shared" si="23"/>
        <v>2.5999999999999999E-2</v>
      </c>
      <c r="EW65" s="37">
        <f t="shared" si="23"/>
        <v>2.5999999999999999E-2</v>
      </c>
      <c r="EX65" s="37">
        <f t="shared" si="23"/>
        <v>2.5999999999999999E-2</v>
      </c>
      <c r="EY65" s="37">
        <f t="shared" si="23"/>
        <v>2.5999999999999999E-2</v>
      </c>
      <c r="EZ65" s="37">
        <f t="shared" si="23"/>
        <v>2.5999999999999999E-2</v>
      </c>
      <c r="FA65" s="37">
        <f t="shared" si="23"/>
        <v>2.5999999999999999E-2</v>
      </c>
      <c r="FB65" s="37">
        <f t="shared" si="23"/>
        <v>2.5999999999999999E-2</v>
      </c>
      <c r="FC65" s="37">
        <f t="shared" si="23"/>
        <v>2.5999999999999999E-2</v>
      </c>
      <c r="FD65" s="37">
        <f t="shared" si="23"/>
        <v>2.5999999999999999E-2</v>
      </c>
      <c r="FE65" s="37">
        <f t="shared" si="23"/>
        <v>2.5999999999999999E-2</v>
      </c>
      <c r="FF65" s="37">
        <f t="shared" si="23"/>
        <v>2.5999999999999999E-2</v>
      </c>
      <c r="FG65" s="37">
        <f t="shared" si="23"/>
        <v>2.5999999999999999E-2</v>
      </c>
      <c r="FH65" s="37">
        <f t="shared" si="23"/>
        <v>2.5999999999999999E-2</v>
      </c>
      <c r="FI65" s="37">
        <f t="shared" si="23"/>
        <v>2.5999999999999999E-2</v>
      </c>
      <c r="FJ65" s="37">
        <f t="shared" si="23"/>
        <v>2.5999999999999999E-2</v>
      </c>
      <c r="FK65" s="37">
        <f t="shared" si="23"/>
        <v>2.5999999999999999E-2</v>
      </c>
      <c r="FL65" s="37">
        <f t="shared" si="23"/>
        <v>2.5999999999999999E-2</v>
      </c>
      <c r="FM65" s="37">
        <f t="shared" si="23"/>
        <v>2.5999999999999999E-2</v>
      </c>
      <c r="FN65" s="37">
        <f t="shared" si="23"/>
        <v>2.5999999999999999E-2</v>
      </c>
      <c r="FO65" s="37">
        <f t="shared" si="23"/>
        <v>2.5999999999999999E-2</v>
      </c>
      <c r="FP65" s="37">
        <f t="shared" si="23"/>
        <v>2.5999999999999999E-2</v>
      </c>
      <c r="FQ65" s="37">
        <f t="shared" si="23"/>
        <v>2.5999999999999999E-2</v>
      </c>
      <c r="FR65" s="37">
        <f t="shared" si="23"/>
        <v>2.5999999999999999E-2</v>
      </c>
      <c r="FS65" s="37">
        <f t="shared" si="23"/>
        <v>2.5999999999999999E-2</v>
      </c>
      <c r="FT65" s="37">
        <f t="shared" si="23"/>
        <v>2.5999999999999999E-2</v>
      </c>
      <c r="FU65" s="37">
        <f t="shared" si="23"/>
        <v>2.5999999999999999E-2</v>
      </c>
      <c r="FV65" s="37">
        <f t="shared" si="23"/>
        <v>2.5999999999999999E-2</v>
      </c>
      <c r="FW65" s="37">
        <f t="shared" si="23"/>
        <v>2.5999999999999999E-2</v>
      </c>
      <c r="FX65" s="37">
        <f t="shared" si="23"/>
        <v>2.5999999999999999E-2</v>
      </c>
      <c r="FY65" s="37"/>
      <c r="FZ65" s="37"/>
      <c r="GA65" s="52"/>
    </row>
    <row r="66" spans="1:194" x14ac:dyDescent="0.35">
      <c r="A66" s="3" t="s">
        <v>832</v>
      </c>
      <c r="B66" s="2" t="s">
        <v>833</v>
      </c>
      <c r="C66" s="52">
        <v>999999999</v>
      </c>
      <c r="D66" s="52">
        <v>999999999</v>
      </c>
      <c r="E66" s="52">
        <v>999999999</v>
      </c>
      <c r="F66" s="52">
        <v>999999999</v>
      </c>
      <c r="G66" s="52">
        <v>999999999</v>
      </c>
      <c r="H66" s="52">
        <v>999999999</v>
      </c>
      <c r="I66" s="52">
        <v>999999999</v>
      </c>
      <c r="J66" s="52">
        <v>999999999</v>
      </c>
      <c r="K66" s="52">
        <v>999999999</v>
      </c>
      <c r="L66" s="52">
        <v>999999999</v>
      </c>
      <c r="M66" s="52">
        <v>999999999</v>
      </c>
      <c r="N66" s="52">
        <v>999999999</v>
      </c>
      <c r="O66" s="52">
        <v>999999999</v>
      </c>
      <c r="P66" s="52">
        <v>999999999</v>
      </c>
      <c r="Q66" s="52">
        <v>999999999</v>
      </c>
      <c r="R66" s="52">
        <v>999999999</v>
      </c>
      <c r="S66" s="52">
        <v>999999999</v>
      </c>
      <c r="T66" s="52">
        <v>999999999</v>
      </c>
      <c r="U66" s="52">
        <v>999999999</v>
      </c>
      <c r="V66" s="52">
        <v>999999999</v>
      </c>
      <c r="W66" s="52">
        <v>999999999</v>
      </c>
      <c r="X66" s="52">
        <v>999999999</v>
      </c>
      <c r="Y66" s="52">
        <v>999999999</v>
      </c>
      <c r="Z66" s="52">
        <v>999999999</v>
      </c>
      <c r="AA66" s="52">
        <v>999999999</v>
      </c>
      <c r="AB66" s="52">
        <v>999999999</v>
      </c>
      <c r="AC66" s="52">
        <v>999999999</v>
      </c>
      <c r="AD66" s="52">
        <v>999999999</v>
      </c>
      <c r="AE66" s="52">
        <v>999999999</v>
      </c>
      <c r="AF66" s="52">
        <v>999999999</v>
      </c>
      <c r="AG66" s="52">
        <v>999999999</v>
      </c>
      <c r="AH66" s="52">
        <v>999999999</v>
      </c>
      <c r="AI66" s="52">
        <v>999999999</v>
      </c>
      <c r="AJ66" s="52">
        <v>999999999</v>
      </c>
      <c r="AK66" s="52">
        <v>999999999</v>
      </c>
      <c r="AL66" s="52">
        <v>999999999</v>
      </c>
      <c r="AM66" s="52">
        <v>999999999</v>
      </c>
      <c r="AN66" s="52">
        <v>999999999</v>
      </c>
      <c r="AO66" s="52">
        <v>999999999</v>
      </c>
      <c r="AP66" s="52">
        <v>999999999</v>
      </c>
      <c r="AQ66" s="52">
        <v>999999999</v>
      </c>
      <c r="AR66" s="52">
        <v>999999999</v>
      </c>
      <c r="AS66" s="52">
        <v>999999999</v>
      </c>
      <c r="AT66" s="52">
        <v>999999999</v>
      </c>
      <c r="AU66" s="52">
        <v>999999999</v>
      </c>
      <c r="AV66" s="52">
        <v>999999999</v>
      </c>
      <c r="AW66" s="52">
        <v>999999999</v>
      </c>
      <c r="AX66" s="52">
        <v>999999999</v>
      </c>
      <c r="AY66" s="52">
        <v>999999999</v>
      </c>
      <c r="AZ66" s="52">
        <v>999999999</v>
      </c>
      <c r="BA66" s="52">
        <v>999999999</v>
      </c>
      <c r="BB66" s="52">
        <v>999999999</v>
      </c>
      <c r="BC66" s="52">
        <v>999999999</v>
      </c>
      <c r="BD66" s="52">
        <v>999999999</v>
      </c>
      <c r="BE66" s="52">
        <v>999999999</v>
      </c>
      <c r="BF66" s="52">
        <v>999999999</v>
      </c>
      <c r="BG66" s="52">
        <v>999999999</v>
      </c>
      <c r="BH66" s="52">
        <v>999999999</v>
      </c>
      <c r="BI66" s="52">
        <v>999999999</v>
      </c>
      <c r="BJ66" s="52">
        <v>999999999</v>
      </c>
      <c r="BK66" s="52">
        <v>999999999</v>
      </c>
      <c r="BL66" s="52">
        <v>999999999</v>
      </c>
      <c r="BM66" s="52">
        <v>999999999</v>
      </c>
      <c r="BN66" s="52">
        <v>999999999</v>
      </c>
      <c r="BO66" s="52">
        <v>999999999</v>
      </c>
      <c r="BP66" s="52">
        <v>999999999</v>
      </c>
      <c r="BQ66" s="52">
        <v>999999999</v>
      </c>
      <c r="BR66" s="52">
        <v>999999999</v>
      </c>
      <c r="BS66" s="52">
        <v>999999999</v>
      </c>
      <c r="BT66" s="52">
        <v>999999999</v>
      </c>
      <c r="BU66" s="52">
        <v>999999999</v>
      </c>
      <c r="BV66" s="52">
        <v>999999999</v>
      </c>
      <c r="BW66" s="52">
        <v>999999999</v>
      </c>
      <c r="BX66" s="52">
        <v>999999999</v>
      </c>
      <c r="BY66" s="52">
        <v>999999999</v>
      </c>
      <c r="BZ66" s="52">
        <v>999999999</v>
      </c>
      <c r="CA66" s="52">
        <v>999999999</v>
      </c>
      <c r="CB66" s="52">
        <v>999999999</v>
      </c>
      <c r="CC66" s="52">
        <v>999999999</v>
      </c>
      <c r="CD66" s="52">
        <v>999999999</v>
      </c>
      <c r="CE66" s="52">
        <v>999999999</v>
      </c>
      <c r="CF66" s="52">
        <v>999999999</v>
      </c>
      <c r="CG66" s="52">
        <v>999999999</v>
      </c>
      <c r="CH66" s="52">
        <v>999999999</v>
      </c>
      <c r="CI66" s="52">
        <v>999999999</v>
      </c>
      <c r="CJ66" s="52">
        <v>999999999</v>
      </c>
      <c r="CK66" s="52">
        <v>999999999</v>
      </c>
      <c r="CL66" s="52">
        <v>999999999</v>
      </c>
      <c r="CM66" s="52">
        <v>999999999</v>
      </c>
      <c r="CN66" s="52">
        <v>999999999</v>
      </c>
      <c r="CO66" s="52">
        <v>999999999</v>
      </c>
      <c r="CP66" s="52">
        <v>999999999</v>
      </c>
      <c r="CQ66" s="52">
        <v>999999999</v>
      </c>
      <c r="CR66" s="52">
        <v>999999999</v>
      </c>
      <c r="CS66" s="52">
        <v>999999999</v>
      </c>
      <c r="CT66" s="52">
        <v>999999999</v>
      </c>
      <c r="CU66" s="52">
        <v>999999999</v>
      </c>
      <c r="CV66" s="52">
        <v>999999999</v>
      </c>
      <c r="CW66" s="52">
        <v>999999999</v>
      </c>
      <c r="CX66" s="52">
        <v>999999999</v>
      </c>
      <c r="CY66" s="52">
        <v>999999999</v>
      </c>
      <c r="CZ66" s="52">
        <v>999999999</v>
      </c>
      <c r="DA66" s="52">
        <v>999999999</v>
      </c>
      <c r="DB66" s="52">
        <v>999999999</v>
      </c>
      <c r="DC66" s="52">
        <v>999999999</v>
      </c>
      <c r="DD66" s="52">
        <v>999999999</v>
      </c>
      <c r="DE66" s="52">
        <v>999999999</v>
      </c>
      <c r="DF66" s="52">
        <v>999999999</v>
      </c>
      <c r="DG66" s="52">
        <v>999999999</v>
      </c>
      <c r="DH66" s="52">
        <v>999999999</v>
      </c>
      <c r="DI66" s="52">
        <v>999999999</v>
      </c>
      <c r="DJ66" s="52">
        <v>999999999</v>
      </c>
      <c r="DK66" s="52">
        <v>999999999</v>
      </c>
      <c r="DL66" s="52">
        <v>999999999</v>
      </c>
      <c r="DM66" s="52">
        <v>999999999</v>
      </c>
      <c r="DN66" s="52">
        <v>999999999</v>
      </c>
      <c r="DO66" s="52">
        <v>999999999</v>
      </c>
      <c r="DP66" s="52">
        <v>999999999</v>
      </c>
      <c r="DQ66" s="52">
        <v>999999999</v>
      </c>
      <c r="DR66" s="52">
        <v>999999999</v>
      </c>
      <c r="DS66" s="52">
        <v>999999999</v>
      </c>
      <c r="DT66" s="52">
        <v>999999999</v>
      </c>
      <c r="DU66" s="52">
        <v>999999999</v>
      </c>
      <c r="DV66" s="52">
        <v>999999999</v>
      </c>
      <c r="DW66" s="52">
        <v>999999999</v>
      </c>
      <c r="DX66" s="52">
        <v>999999999</v>
      </c>
      <c r="DY66" s="52">
        <v>999999999</v>
      </c>
      <c r="DZ66" s="52">
        <v>999999999</v>
      </c>
      <c r="EA66" s="52">
        <v>999999999</v>
      </c>
      <c r="EB66" s="52">
        <v>999999999</v>
      </c>
      <c r="EC66" s="52">
        <v>999999999</v>
      </c>
      <c r="ED66" s="52">
        <v>999999999</v>
      </c>
      <c r="EE66" s="52">
        <v>999999999</v>
      </c>
      <c r="EF66" s="52">
        <v>999999999</v>
      </c>
      <c r="EG66" s="52">
        <v>999999999</v>
      </c>
      <c r="EH66" s="52">
        <v>999999999</v>
      </c>
      <c r="EI66" s="52">
        <v>999999999</v>
      </c>
      <c r="EJ66" s="52">
        <v>999999999</v>
      </c>
      <c r="EK66" s="52">
        <v>999999999</v>
      </c>
      <c r="EL66" s="52">
        <v>999999999</v>
      </c>
      <c r="EM66" s="52">
        <v>999999999</v>
      </c>
      <c r="EN66" s="52">
        <v>999999999</v>
      </c>
      <c r="EO66" s="52">
        <v>999999999</v>
      </c>
      <c r="EP66" s="52">
        <v>999999999</v>
      </c>
      <c r="EQ66" s="52">
        <v>999999999</v>
      </c>
      <c r="ER66" s="52">
        <v>999999999</v>
      </c>
      <c r="ES66" s="52">
        <v>999999999</v>
      </c>
      <c r="ET66" s="52">
        <v>999999999</v>
      </c>
      <c r="EU66" s="52">
        <v>999999999</v>
      </c>
      <c r="EV66" s="52">
        <v>999999999</v>
      </c>
      <c r="EW66" s="52">
        <v>999999999</v>
      </c>
      <c r="EX66" s="52">
        <v>999999999</v>
      </c>
      <c r="EY66" s="52">
        <v>999999999</v>
      </c>
      <c r="EZ66" s="52">
        <v>999999999</v>
      </c>
      <c r="FA66" s="52">
        <v>999999999</v>
      </c>
      <c r="FB66" s="52">
        <v>999999999</v>
      </c>
      <c r="FC66" s="52">
        <v>999999999</v>
      </c>
      <c r="FD66" s="52">
        <v>999999999</v>
      </c>
      <c r="FE66" s="52">
        <v>999999999</v>
      </c>
      <c r="FF66" s="52">
        <v>999999999</v>
      </c>
      <c r="FG66" s="52">
        <v>999999999</v>
      </c>
      <c r="FH66" s="52">
        <v>999999999</v>
      </c>
      <c r="FI66" s="52">
        <v>999999999</v>
      </c>
      <c r="FJ66" s="52">
        <v>999999999</v>
      </c>
      <c r="FK66" s="52">
        <v>999999999</v>
      </c>
      <c r="FL66" s="52">
        <v>999999999</v>
      </c>
      <c r="FM66" s="52">
        <v>999999999</v>
      </c>
      <c r="FN66" s="52">
        <v>999999999</v>
      </c>
      <c r="FO66" s="52">
        <v>999999999</v>
      </c>
      <c r="FP66" s="52">
        <v>999999999</v>
      </c>
      <c r="FQ66" s="52">
        <v>999999999</v>
      </c>
      <c r="FR66" s="52">
        <v>999999999</v>
      </c>
      <c r="FS66" s="52">
        <v>999999999</v>
      </c>
      <c r="FT66" s="52">
        <v>999999999</v>
      </c>
      <c r="FU66" s="52">
        <v>999999999</v>
      </c>
      <c r="FV66" s="52">
        <v>999999999</v>
      </c>
      <c r="FW66" s="52">
        <v>999999999</v>
      </c>
      <c r="FX66" s="52">
        <v>999999999</v>
      </c>
      <c r="FY66" s="52"/>
      <c r="FZ66" s="52">
        <f>SUM(C66:FX66)</f>
        <v>177999999822</v>
      </c>
      <c r="GA66" s="52"/>
      <c r="GB66" s="37"/>
      <c r="GC66" s="37"/>
      <c r="GD66" s="37"/>
      <c r="GE66" s="37"/>
      <c r="GF66" s="37"/>
    </row>
    <row r="67" spans="1:194" x14ac:dyDescent="0.35">
      <c r="B67" s="2" t="s">
        <v>834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B67" s="52"/>
      <c r="GC67" s="52"/>
      <c r="GD67" s="52"/>
      <c r="GE67" s="52"/>
      <c r="GF67" s="52"/>
      <c r="GH67" s="52"/>
      <c r="GI67" s="52"/>
      <c r="GJ67" s="52"/>
      <c r="GK67" s="52"/>
      <c r="GL67" s="52"/>
    </row>
    <row r="68" spans="1:194" x14ac:dyDescent="0.35">
      <c r="B68" s="2" t="s">
        <v>835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B68" s="52"/>
      <c r="GC68" s="52"/>
      <c r="GD68" s="52"/>
    </row>
    <row r="69" spans="1:194" x14ac:dyDescent="0.35">
      <c r="B69" s="2" t="s">
        <v>836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B69" s="52"/>
      <c r="GC69" s="52"/>
      <c r="GD69" s="52"/>
    </row>
    <row r="70" spans="1:194" x14ac:dyDescent="0.35">
      <c r="B70" s="2" t="s">
        <v>837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B70" s="52"/>
      <c r="GC70" s="52"/>
      <c r="GD70" s="52"/>
    </row>
    <row r="71" spans="1:194" x14ac:dyDescent="0.35">
      <c r="A71" s="3" t="s">
        <v>838</v>
      </c>
      <c r="B71" s="2" t="s">
        <v>839</v>
      </c>
      <c r="C71" s="52">
        <v>999999999</v>
      </c>
      <c r="D71" s="52">
        <v>999999999</v>
      </c>
      <c r="E71" s="52">
        <v>999999999</v>
      </c>
      <c r="F71" s="52">
        <v>999999999</v>
      </c>
      <c r="G71" s="52">
        <v>999999999</v>
      </c>
      <c r="H71" s="52">
        <v>999999999</v>
      </c>
      <c r="I71" s="52">
        <v>999999999</v>
      </c>
      <c r="J71" s="52">
        <v>999999999</v>
      </c>
      <c r="K71" s="52">
        <v>999999999</v>
      </c>
      <c r="L71" s="52">
        <v>999999999</v>
      </c>
      <c r="M71" s="52">
        <v>999999999</v>
      </c>
      <c r="N71" s="52">
        <v>999999999</v>
      </c>
      <c r="O71" s="52">
        <v>999999999</v>
      </c>
      <c r="P71" s="52">
        <v>999999999</v>
      </c>
      <c r="Q71" s="52">
        <v>999999999</v>
      </c>
      <c r="R71" s="52">
        <v>999999999</v>
      </c>
      <c r="S71" s="52">
        <v>999999999</v>
      </c>
      <c r="T71" s="52">
        <v>999999999</v>
      </c>
      <c r="U71" s="52">
        <v>999999999</v>
      </c>
      <c r="V71" s="52">
        <v>999999999</v>
      </c>
      <c r="W71" s="52">
        <v>999999999</v>
      </c>
      <c r="X71" s="52">
        <v>999999999</v>
      </c>
      <c r="Y71" s="52">
        <v>999999999</v>
      </c>
      <c r="Z71" s="52">
        <v>999999999</v>
      </c>
      <c r="AA71" s="52">
        <v>999999999</v>
      </c>
      <c r="AB71" s="52">
        <v>999999999</v>
      </c>
      <c r="AC71" s="52">
        <v>999999999</v>
      </c>
      <c r="AD71" s="52">
        <v>999999999</v>
      </c>
      <c r="AE71" s="52">
        <v>999999999</v>
      </c>
      <c r="AF71" s="52">
        <v>999999999</v>
      </c>
      <c r="AG71" s="52">
        <v>999999999</v>
      </c>
      <c r="AH71" s="52">
        <v>999999999</v>
      </c>
      <c r="AI71" s="52">
        <v>999999999</v>
      </c>
      <c r="AJ71" s="52">
        <v>999999999</v>
      </c>
      <c r="AK71" s="52">
        <v>999999999</v>
      </c>
      <c r="AL71" s="52">
        <v>999999999</v>
      </c>
      <c r="AM71" s="52">
        <v>999999999</v>
      </c>
      <c r="AN71" s="52">
        <v>999999999</v>
      </c>
      <c r="AO71" s="52">
        <v>999999999</v>
      </c>
      <c r="AP71" s="52">
        <v>999999999</v>
      </c>
      <c r="AQ71" s="52">
        <v>999999999</v>
      </c>
      <c r="AR71" s="52">
        <v>999999999</v>
      </c>
      <c r="AS71" s="52">
        <v>999999999</v>
      </c>
      <c r="AT71" s="52">
        <v>999999999</v>
      </c>
      <c r="AU71" s="52">
        <v>999999999</v>
      </c>
      <c r="AV71" s="52">
        <v>999999999</v>
      </c>
      <c r="AW71" s="52">
        <v>999999999</v>
      </c>
      <c r="AX71" s="52">
        <v>999999999</v>
      </c>
      <c r="AY71" s="52">
        <v>999999999</v>
      </c>
      <c r="AZ71" s="52">
        <v>999999999</v>
      </c>
      <c r="BA71" s="52">
        <v>999999999</v>
      </c>
      <c r="BB71" s="52">
        <v>999999999</v>
      </c>
      <c r="BC71" s="52">
        <v>999999999</v>
      </c>
      <c r="BD71" s="52">
        <v>999999999</v>
      </c>
      <c r="BE71" s="52">
        <v>999999999</v>
      </c>
      <c r="BF71" s="52">
        <v>999999999</v>
      </c>
      <c r="BG71" s="52">
        <v>999999999</v>
      </c>
      <c r="BH71" s="52">
        <v>999999999</v>
      </c>
      <c r="BI71" s="52">
        <v>999999999</v>
      </c>
      <c r="BJ71" s="52">
        <v>999999999</v>
      </c>
      <c r="BK71" s="52">
        <v>999999999</v>
      </c>
      <c r="BL71" s="52">
        <v>999999999</v>
      </c>
      <c r="BM71" s="52">
        <v>999999999</v>
      </c>
      <c r="BN71" s="52">
        <v>999999999</v>
      </c>
      <c r="BO71" s="52">
        <v>999999999</v>
      </c>
      <c r="BP71" s="52">
        <v>999999999</v>
      </c>
      <c r="BQ71" s="52">
        <v>999999999</v>
      </c>
      <c r="BR71" s="52">
        <v>999999999</v>
      </c>
      <c r="BS71" s="52">
        <v>999999999</v>
      </c>
      <c r="BT71" s="52">
        <v>999999999</v>
      </c>
      <c r="BU71" s="52">
        <v>999999999</v>
      </c>
      <c r="BV71" s="52">
        <v>999999999</v>
      </c>
      <c r="BW71" s="52">
        <v>999999999</v>
      </c>
      <c r="BX71" s="52">
        <v>999999999</v>
      </c>
      <c r="BY71" s="52">
        <v>999999999</v>
      </c>
      <c r="BZ71" s="52">
        <v>999999999</v>
      </c>
      <c r="CA71" s="52">
        <v>999999999</v>
      </c>
      <c r="CB71" s="52">
        <v>999999999</v>
      </c>
      <c r="CC71" s="52">
        <v>999999999</v>
      </c>
      <c r="CD71" s="52">
        <v>999999999</v>
      </c>
      <c r="CE71" s="52">
        <v>999999999</v>
      </c>
      <c r="CF71" s="52">
        <v>999999999</v>
      </c>
      <c r="CG71" s="52">
        <v>999999999</v>
      </c>
      <c r="CH71" s="52">
        <v>999999999</v>
      </c>
      <c r="CI71" s="52">
        <v>999999999</v>
      </c>
      <c r="CJ71" s="52">
        <v>999999999</v>
      </c>
      <c r="CK71" s="52">
        <v>999999999</v>
      </c>
      <c r="CL71" s="52">
        <v>999999999</v>
      </c>
      <c r="CM71" s="52">
        <v>999999999</v>
      </c>
      <c r="CN71" s="52">
        <v>999999999</v>
      </c>
      <c r="CO71" s="52">
        <v>999999999</v>
      </c>
      <c r="CP71" s="52">
        <v>999999999</v>
      </c>
      <c r="CQ71" s="52">
        <v>999999999</v>
      </c>
      <c r="CR71" s="52">
        <v>999999999</v>
      </c>
      <c r="CS71" s="52">
        <v>999999999</v>
      </c>
      <c r="CT71" s="52">
        <v>999999999</v>
      </c>
      <c r="CU71" s="52">
        <v>999999999</v>
      </c>
      <c r="CV71" s="52">
        <v>999999999</v>
      </c>
      <c r="CW71" s="52">
        <v>999999999</v>
      </c>
      <c r="CX71" s="52">
        <v>999999999</v>
      </c>
      <c r="CY71" s="52">
        <v>999999999</v>
      </c>
      <c r="CZ71" s="52">
        <v>999999999</v>
      </c>
      <c r="DA71" s="52">
        <v>999999999</v>
      </c>
      <c r="DB71" s="52">
        <v>999999999</v>
      </c>
      <c r="DC71" s="52">
        <v>999999999</v>
      </c>
      <c r="DD71" s="52">
        <v>999999999</v>
      </c>
      <c r="DE71" s="52">
        <v>999999999</v>
      </c>
      <c r="DF71" s="52">
        <v>999999999</v>
      </c>
      <c r="DG71" s="52">
        <v>999999999</v>
      </c>
      <c r="DH71" s="52">
        <v>999999999</v>
      </c>
      <c r="DI71" s="52">
        <v>999999999</v>
      </c>
      <c r="DJ71" s="52">
        <v>999999999</v>
      </c>
      <c r="DK71" s="52">
        <v>999999999</v>
      </c>
      <c r="DL71" s="52">
        <v>999999999</v>
      </c>
      <c r="DM71" s="52">
        <v>999999999</v>
      </c>
      <c r="DN71" s="52">
        <v>999999999</v>
      </c>
      <c r="DO71" s="52">
        <v>999999999</v>
      </c>
      <c r="DP71" s="52">
        <v>999999999</v>
      </c>
      <c r="DQ71" s="52">
        <v>999999999</v>
      </c>
      <c r="DR71" s="52">
        <v>999999999</v>
      </c>
      <c r="DS71" s="52">
        <v>999999999</v>
      </c>
      <c r="DT71" s="52">
        <v>999999999</v>
      </c>
      <c r="DU71" s="52">
        <v>999999999</v>
      </c>
      <c r="DV71" s="52">
        <v>999999999</v>
      </c>
      <c r="DW71" s="52">
        <v>999999999</v>
      </c>
      <c r="DX71" s="52">
        <v>999999999</v>
      </c>
      <c r="DY71" s="52">
        <v>999999999</v>
      </c>
      <c r="DZ71" s="52">
        <v>999999999</v>
      </c>
      <c r="EA71" s="52">
        <v>999999999</v>
      </c>
      <c r="EB71" s="52">
        <v>999999999</v>
      </c>
      <c r="EC71" s="52">
        <v>999999999</v>
      </c>
      <c r="ED71" s="52">
        <v>999999999</v>
      </c>
      <c r="EE71" s="52">
        <v>999999999</v>
      </c>
      <c r="EF71" s="52">
        <v>999999999</v>
      </c>
      <c r="EG71" s="52">
        <v>999999999</v>
      </c>
      <c r="EH71" s="52">
        <v>999999999</v>
      </c>
      <c r="EI71" s="52">
        <v>999999999</v>
      </c>
      <c r="EJ71" s="52">
        <v>999999999</v>
      </c>
      <c r="EK71" s="52">
        <v>999999999</v>
      </c>
      <c r="EL71" s="52">
        <v>999999999</v>
      </c>
      <c r="EM71" s="52">
        <v>999999999</v>
      </c>
      <c r="EN71" s="52">
        <v>999999999</v>
      </c>
      <c r="EO71" s="52">
        <v>999999999</v>
      </c>
      <c r="EP71" s="52">
        <v>999999999</v>
      </c>
      <c r="EQ71" s="52">
        <v>999999999</v>
      </c>
      <c r="ER71" s="52">
        <v>999999999</v>
      </c>
      <c r="ES71" s="52">
        <v>999999999</v>
      </c>
      <c r="ET71" s="52">
        <v>999999999</v>
      </c>
      <c r="EU71" s="52">
        <v>999999999</v>
      </c>
      <c r="EV71" s="52">
        <v>999999999</v>
      </c>
      <c r="EW71" s="52">
        <v>999999999</v>
      </c>
      <c r="EX71" s="52">
        <v>999999999</v>
      </c>
      <c r="EY71" s="52">
        <v>999999999</v>
      </c>
      <c r="EZ71" s="52">
        <v>999999999</v>
      </c>
      <c r="FA71" s="52">
        <v>999999999</v>
      </c>
      <c r="FB71" s="52">
        <v>999999999</v>
      </c>
      <c r="FC71" s="52">
        <v>999999999</v>
      </c>
      <c r="FD71" s="52">
        <v>999999999</v>
      </c>
      <c r="FE71" s="52">
        <v>999999999</v>
      </c>
      <c r="FF71" s="52">
        <v>999999999</v>
      </c>
      <c r="FG71" s="52">
        <v>999999999</v>
      </c>
      <c r="FH71" s="52">
        <v>999999999</v>
      </c>
      <c r="FI71" s="52">
        <v>999999999</v>
      </c>
      <c r="FJ71" s="52">
        <v>999999999</v>
      </c>
      <c r="FK71" s="52">
        <v>999999999</v>
      </c>
      <c r="FL71" s="52">
        <v>999999999</v>
      </c>
      <c r="FM71" s="52">
        <v>999999999</v>
      </c>
      <c r="FN71" s="52">
        <v>999999999</v>
      </c>
      <c r="FO71" s="52">
        <v>999999999</v>
      </c>
      <c r="FP71" s="52">
        <v>999999999</v>
      </c>
      <c r="FQ71" s="52">
        <v>999999999</v>
      </c>
      <c r="FR71" s="52">
        <v>999999999</v>
      </c>
      <c r="FS71" s="52">
        <v>999999999</v>
      </c>
      <c r="FT71" s="52">
        <v>999999999</v>
      </c>
      <c r="FU71" s="52">
        <v>999999999</v>
      </c>
      <c r="FV71" s="52">
        <v>999999999</v>
      </c>
      <c r="FW71" s="52">
        <v>999999999</v>
      </c>
      <c r="FX71" s="52">
        <v>999999999</v>
      </c>
      <c r="FY71" s="52"/>
      <c r="FZ71" s="52">
        <f>SUM(C71:FX71)</f>
        <v>177999999822</v>
      </c>
      <c r="GB71" s="52"/>
      <c r="GC71" s="52"/>
      <c r="GD71" s="52"/>
    </row>
    <row r="72" spans="1:194" x14ac:dyDescent="0.35">
      <c r="B72" s="2" t="s">
        <v>834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GB72" s="52"/>
      <c r="GC72" s="52"/>
      <c r="GD72" s="52"/>
      <c r="GE72" s="52"/>
      <c r="GF72" s="52"/>
    </row>
    <row r="73" spans="1:194" x14ac:dyDescent="0.35">
      <c r="B73" s="2" t="s">
        <v>840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127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</row>
    <row r="74" spans="1:194" x14ac:dyDescent="0.35">
      <c r="B74" s="2" t="s">
        <v>841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</row>
    <row r="75" spans="1:194" x14ac:dyDescent="0.35">
      <c r="B75" s="2" t="s">
        <v>842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</row>
    <row r="76" spans="1:194" x14ac:dyDescent="0.35">
      <c r="A76" s="3" t="s">
        <v>465</v>
      </c>
      <c r="B76" s="2" t="s">
        <v>466</v>
      </c>
      <c r="C76" s="54">
        <v>214049.99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518609.48</v>
      </c>
      <c r="J76" s="54">
        <v>0</v>
      </c>
      <c r="K76" s="54">
        <v>0</v>
      </c>
      <c r="L76" s="54">
        <v>0</v>
      </c>
      <c r="M76" s="54">
        <v>0</v>
      </c>
      <c r="N76" s="54">
        <v>6454001.4400000004</v>
      </c>
      <c r="O76" s="54">
        <v>2315346.59</v>
      </c>
      <c r="P76" s="54">
        <v>6508.04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4645.62</v>
      </c>
      <c r="Y76" s="54">
        <v>0</v>
      </c>
      <c r="Z76" s="54">
        <v>125782.95</v>
      </c>
      <c r="AA76" s="54">
        <v>0</v>
      </c>
      <c r="AB76" s="54">
        <v>0</v>
      </c>
      <c r="AC76" s="54">
        <v>0</v>
      </c>
      <c r="AD76" s="54">
        <v>0</v>
      </c>
      <c r="AE76" s="54">
        <v>73409.77</v>
      </c>
      <c r="AF76" s="54">
        <v>0</v>
      </c>
      <c r="AG76" s="54">
        <v>0</v>
      </c>
      <c r="AH76" s="54">
        <v>189856.48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2116980.9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0</v>
      </c>
      <c r="BL76" s="54">
        <v>0</v>
      </c>
      <c r="BM76" s="54">
        <v>40575.480000000003</v>
      </c>
      <c r="BN76" s="54">
        <v>0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784125.51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64538.16</v>
      </c>
      <c r="CE76" s="54">
        <v>0</v>
      </c>
      <c r="CF76" s="54">
        <v>139360.24</v>
      </c>
      <c r="CG76" s="54">
        <v>0</v>
      </c>
      <c r="CH76" s="54">
        <v>0</v>
      </c>
      <c r="CI76" s="54">
        <v>0</v>
      </c>
      <c r="CJ76" s="54">
        <v>0</v>
      </c>
      <c r="CK76" s="54">
        <v>2621262.39</v>
      </c>
      <c r="CL76" s="54">
        <v>34407.54</v>
      </c>
      <c r="CM76" s="54">
        <v>0</v>
      </c>
      <c r="CN76" s="54">
        <v>0</v>
      </c>
      <c r="CO76" s="54">
        <v>0</v>
      </c>
      <c r="CP76" s="54">
        <v>0</v>
      </c>
      <c r="CQ76" s="54">
        <v>0</v>
      </c>
      <c r="CR76" s="54">
        <v>78694.86</v>
      </c>
      <c r="CS76" s="54">
        <v>0</v>
      </c>
      <c r="CT76" s="54">
        <v>29636.04</v>
      </c>
      <c r="CU76" s="54">
        <v>0</v>
      </c>
      <c r="CV76" s="54">
        <v>28341.66</v>
      </c>
      <c r="CW76" s="54">
        <v>0</v>
      </c>
      <c r="CX76" s="54">
        <v>0</v>
      </c>
      <c r="CY76" s="54">
        <v>0</v>
      </c>
      <c r="CZ76" s="54">
        <v>0</v>
      </c>
      <c r="DA76" s="54">
        <v>18622.72</v>
      </c>
      <c r="DB76" s="54">
        <v>0</v>
      </c>
      <c r="DC76" s="54">
        <v>36496.36</v>
      </c>
      <c r="DD76" s="54">
        <v>5221.7700000000004</v>
      </c>
      <c r="DE76" s="54">
        <v>0</v>
      </c>
      <c r="DF76" s="54">
        <v>0</v>
      </c>
      <c r="DG76" s="54">
        <v>0</v>
      </c>
      <c r="DH76" s="54">
        <v>277847.37</v>
      </c>
      <c r="DI76" s="54">
        <v>0</v>
      </c>
      <c r="DJ76" s="54">
        <v>0</v>
      </c>
      <c r="DK76" s="54">
        <v>0</v>
      </c>
      <c r="DL76" s="54">
        <v>0</v>
      </c>
      <c r="DM76" s="54">
        <v>0</v>
      </c>
      <c r="DN76" s="54">
        <v>0</v>
      </c>
      <c r="DO76" s="54">
        <v>0</v>
      </c>
      <c r="DP76" s="54">
        <v>9617.9</v>
      </c>
      <c r="DQ76" s="54">
        <v>0</v>
      </c>
      <c r="DR76" s="54">
        <v>0</v>
      </c>
      <c r="DS76" s="54">
        <v>0</v>
      </c>
      <c r="DT76" s="54">
        <v>0</v>
      </c>
      <c r="DU76" s="54">
        <v>0</v>
      </c>
      <c r="DV76" s="54">
        <v>0</v>
      </c>
      <c r="DW76" s="54">
        <v>0</v>
      </c>
      <c r="DX76" s="54">
        <v>0</v>
      </c>
      <c r="DY76" s="54">
        <v>0</v>
      </c>
      <c r="DZ76" s="54">
        <v>0</v>
      </c>
      <c r="EA76" s="54">
        <v>550952.78</v>
      </c>
      <c r="EB76" s="54">
        <v>0</v>
      </c>
      <c r="EC76" s="54">
        <v>0</v>
      </c>
      <c r="ED76" s="54">
        <v>710551.13</v>
      </c>
      <c r="EE76" s="54">
        <v>0</v>
      </c>
      <c r="EF76" s="54">
        <v>0</v>
      </c>
      <c r="EG76" s="54">
        <v>0</v>
      </c>
      <c r="EH76" s="54">
        <v>0</v>
      </c>
      <c r="EI76" s="54">
        <v>0</v>
      </c>
      <c r="EJ76" s="54">
        <v>0</v>
      </c>
      <c r="EK76" s="54">
        <v>0</v>
      </c>
      <c r="EL76" s="54">
        <v>671262.95</v>
      </c>
      <c r="EM76" s="54">
        <v>0</v>
      </c>
      <c r="EN76" s="54">
        <v>0</v>
      </c>
      <c r="EO76" s="54">
        <v>0</v>
      </c>
      <c r="EP76" s="54">
        <v>0</v>
      </c>
      <c r="EQ76" s="54">
        <v>1064161.06</v>
      </c>
      <c r="ER76" s="54">
        <v>0</v>
      </c>
      <c r="ES76" s="54">
        <v>0</v>
      </c>
      <c r="ET76" s="54">
        <v>0</v>
      </c>
      <c r="EU76" s="54">
        <v>0</v>
      </c>
      <c r="EV76" s="54">
        <v>19817.919999999998</v>
      </c>
      <c r="EW76" s="54">
        <v>0</v>
      </c>
      <c r="EX76" s="54">
        <v>0</v>
      </c>
      <c r="EY76" s="54">
        <v>0</v>
      </c>
      <c r="EZ76" s="54">
        <v>74228.81</v>
      </c>
      <c r="FA76" s="54">
        <v>1475032.01</v>
      </c>
      <c r="FB76" s="54">
        <v>0</v>
      </c>
      <c r="FC76" s="54">
        <v>0</v>
      </c>
      <c r="FD76" s="54">
        <v>0</v>
      </c>
      <c r="FE76" s="54">
        <v>7823.44</v>
      </c>
      <c r="FF76" s="54">
        <v>0</v>
      </c>
      <c r="FG76" s="54">
        <v>0</v>
      </c>
      <c r="FH76" s="54">
        <v>76952.78</v>
      </c>
      <c r="FI76" s="54">
        <v>0</v>
      </c>
      <c r="FJ76" s="54">
        <v>0</v>
      </c>
      <c r="FK76" s="54">
        <v>46526.37</v>
      </c>
      <c r="FL76" s="54">
        <v>0</v>
      </c>
      <c r="FM76" s="54">
        <v>0</v>
      </c>
      <c r="FN76" s="54">
        <v>0</v>
      </c>
      <c r="FO76" s="54">
        <v>0</v>
      </c>
      <c r="FP76" s="54">
        <v>0</v>
      </c>
      <c r="FQ76" s="54">
        <v>0</v>
      </c>
      <c r="FR76" s="54">
        <v>0</v>
      </c>
      <c r="FS76" s="54">
        <v>0</v>
      </c>
      <c r="FT76" s="54">
        <v>0</v>
      </c>
      <c r="FU76" s="54">
        <v>0</v>
      </c>
      <c r="FV76" s="54">
        <v>0</v>
      </c>
      <c r="FW76" s="54">
        <v>0</v>
      </c>
      <c r="FX76" s="54">
        <v>0</v>
      </c>
      <c r="FY76" s="54"/>
      <c r="FZ76" s="2">
        <f>SUM(C76:FX76)</f>
        <v>20885248.509999998</v>
      </c>
    </row>
    <row r="77" spans="1:194" x14ac:dyDescent="0.35">
      <c r="A77" s="3" t="s">
        <v>467</v>
      </c>
      <c r="B77" s="2" t="s">
        <v>468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387510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54">
        <v>0</v>
      </c>
      <c r="BQ77" s="54">
        <v>0</v>
      </c>
      <c r="BR77" s="54">
        <v>0</v>
      </c>
      <c r="BS77" s="54">
        <v>0</v>
      </c>
      <c r="BT77" s="54">
        <v>0</v>
      </c>
      <c r="BU77" s="54">
        <v>0</v>
      </c>
      <c r="BV77" s="54">
        <v>0</v>
      </c>
      <c r="BW77" s="54">
        <v>0</v>
      </c>
      <c r="BX77" s="54">
        <v>0</v>
      </c>
      <c r="BY77" s="54">
        <v>0</v>
      </c>
      <c r="BZ77" s="54">
        <v>0</v>
      </c>
      <c r="CA77" s="54">
        <v>0</v>
      </c>
      <c r="CB77" s="54">
        <v>0</v>
      </c>
      <c r="CC77" s="54">
        <v>0</v>
      </c>
      <c r="CD77" s="54">
        <v>0</v>
      </c>
      <c r="CE77" s="54">
        <v>0</v>
      </c>
      <c r="CF77" s="54">
        <v>0</v>
      </c>
      <c r="CG77" s="54">
        <v>0</v>
      </c>
      <c r="CH77" s="54">
        <v>0</v>
      </c>
      <c r="CI77" s="54">
        <v>0</v>
      </c>
      <c r="CJ77" s="54">
        <v>0</v>
      </c>
      <c r="CK77" s="54">
        <v>0</v>
      </c>
      <c r="CL77" s="54">
        <v>0</v>
      </c>
      <c r="CM77" s="54">
        <v>0</v>
      </c>
      <c r="CN77" s="54">
        <v>0</v>
      </c>
      <c r="CO77" s="54">
        <v>0</v>
      </c>
      <c r="CP77" s="54">
        <v>0</v>
      </c>
      <c r="CQ77" s="54">
        <v>0</v>
      </c>
      <c r="CR77" s="54">
        <v>0</v>
      </c>
      <c r="CS77" s="54">
        <v>0</v>
      </c>
      <c r="CT77" s="54">
        <v>0</v>
      </c>
      <c r="CU77" s="54">
        <v>0</v>
      </c>
      <c r="CV77" s="54">
        <v>0</v>
      </c>
      <c r="CW77" s="54">
        <v>0</v>
      </c>
      <c r="CX77" s="54">
        <v>0</v>
      </c>
      <c r="CY77" s="54">
        <v>0</v>
      </c>
      <c r="CZ77" s="54">
        <v>0</v>
      </c>
      <c r="DA77" s="54">
        <v>0</v>
      </c>
      <c r="DB77" s="54">
        <v>0</v>
      </c>
      <c r="DC77" s="54">
        <v>0</v>
      </c>
      <c r="DD77" s="54">
        <v>0</v>
      </c>
      <c r="DE77" s="54">
        <v>0</v>
      </c>
      <c r="DF77" s="54">
        <v>0</v>
      </c>
      <c r="DG77" s="54">
        <v>0</v>
      </c>
      <c r="DH77" s="54">
        <v>0</v>
      </c>
      <c r="DI77" s="54">
        <v>0</v>
      </c>
      <c r="DJ77" s="54">
        <v>0</v>
      </c>
      <c r="DK77" s="54">
        <v>0</v>
      </c>
      <c r="DL77" s="54">
        <v>0</v>
      </c>
      <c r="DM77" s="54">
        <v>0</v>
      </c>
      <c r="DN77" s="54">
        <v>0</v>
      </c>
      <c r="DO77" s="54">
        <v>0</v>
      </c>
      <c r="DP77" s="54">
        <v>0</v>
      </c>
      <c r="DQ77" s="54">
        <v>0</v>
      </c>
      <c r="DR77" s="54">
        <v>0</v>
      </c>
      <c r="DS77" s="54">
        <v>0</v>
      </c>
      <c r="DT77" s="54">
        <v>0</v>
      </c>
      <c r="DU77" s="54">
        <v>0</v>
      </c>
      <c r="DV77" s="54">
        <v>0</v>
      </c>
      <c r="DW77" s="54">
        <v>0</v>
      </c>
      <c r="DX77" s="54">
        <v>0</v>
      </c>
      <c r="DY77" s="54">
        <v>0</v>
      </c>
      <c r="DZ77" s="54">
        <v>0</v>
      </c>
      <c r="EA77" s="54">
        <v>0</v>
      </c>
      <c r="EB77" s="54">
        <v>0</v>
      </c>
      <c r="EC77" s="54">
        <v>0</v>
      </c>
      <c r="ED77" s="54">
        <v>0</v>
      </c>
      <c r="EE77" s="54">
        <v>0</v>
      </c>
      <c r="EF77" s="54">
        <v>0</v>
      </c>
      <c r="EG77" s="54">
        <v>0</v>
      </c>
      <c r="EH77" s="54">
        <v>0</v>
      </c>
      <c r="EI77" s="54">
        <v>0</v>
      </c>
      <c r="EJ77" s="54">
        <v>0</v>
      </c>
      <c r="EK77" s="54">
        <v>0</v>
      </c>
      <c r="EL77" s="54">
        <v>0</v>
      </c>
      <c r="EM77" s="54">
        <v>0</v>
      </c>
      <c r="EN77" s="54">
        <v>0</v>
      </c>
      <c r="EO77" s="54">
        <v>0</v>
      </c>
      <c r="EP77" s="54">
        <v>0</v>
      </c>
      <c r="EQ77" s="54">
        <v>0</v>
      </c>
      <c r="ER77" s="54">
        <v>0</v>
      </c>
      <c r="ES77" s="54">
        <v>0</v>
      </c>
      <c r="ET77" s="54">
        <v>0</v>
      </c>
      <c r="EU77" s="54">
        <v>0</v>
      </c>
      <c r="EV77" s="54">
        <v>0</v>
      </c>
      <c r="EW77" s="54">
        <v>0</v>
      </c>
      <c r="EX77" s="54">
        <v>0</v>
      </c>
      <c r="EY77" s="54">
        <v>0</v>
      </c>
      <c r="EZ77" s="54">
        <v>0</v>
      </c>
      <c r="FA77" s="54">
        <v>0</v>
      </c>
      <c r="FB77" s="54">
        <v>0</v>
      </c>
      <c r="FC77" s="54">
        <v>0</v>
      </c>
      <c r="FD77" s="54">
        <v>0</v>
      </c>
      <c r="FE77" s="54">
        <v>0</v>
      </c>
      <c r="FF77" s="54">
        <v>0</v>
      </c>
      <c r="FG77" s="54">
        <v>0</v>
      </c>
      <c r="FH77" s="54">
        <v>0</v>
      </c>
      <c r="FI77" s="54">
        <v>0</v>
      </c>
      <c r="FJ77" s="54">
        <v>0</v>
      </c>
      <c r="FK77" s="54">
        <v>0</v>
      </c>
      <c r="FL77" s="54">
        <v>0</v>
      </c>
      <c r="FM77" s="54">
        <v>0</v>
      </c>
      <c r="FN77" s="54">
        <v>0</v>
      </c>
      <c r="FO77" s="54">
        <v>0</v>
      </c>
      <c r="FP77" s="54">
        <v>0</v>
      </c>
      <c r="FQ77" s="54">
        <v>0</v>
      </c>
      <c r="FR77" s="54">
        <v>0</v>
      </c>
      <c r="FS77" s="54">
        <v>0</v>
      </c>
      <c r="FT77" s="54">
        <v>0</v>
      </c>
      <c r="FU77" s="54">
        <v>0</v>
      </c>
      <c r="FV77" s="54">
        <v>0</v>
      </c>
      <c r="FW77" s="54">
        <v>0</v>
      </c>
      <c r="FX77" s="54">
        <v>0</v>
      </c>
      <c r="FY77" s="54"/>
      <c r="FZ77" s="2">
        <f>SUM(C77:FX77)</f>
        <v>387510</v>
      </c>
    </row>
    <row r="78" spans="1:194" x14ac:dyDescent="0.35">
      <c r="A78" s="3" t="s">
        <v>469</v>
      </c>
      <c r="B78" s="2" t="s">
        <v>843</v>
      </c>
      <c r="C78" s="2">
        <v>4670000</v>
      </c>
      <c r="D78" s="2">
        <v>63655851</v>
      </c>
      <c r="E78" s="2">
        <v>4890000</v>
      </c>
      <c r="F78" s="2">
        <v>750000</v>
      </c>
      <c r="G78" s="2">
        <v>1200000</v>
      </c>
      <c r="H78" s="2">
        <v>300000</v>
      </c>
      <c r="I78" s="38">
        <v>7845103</v>
      </c>
      <c r="J78" s="2">
        <v>0</v>
      </c>
      <c r="K78" s="2">
        <v>0</v>
      </c>
      <c r="L78" s="2">
        <v>4655850</v>
      </c>
      <c r="M78" s="2">
        <v>1000000</v>
      </c>
      <c r="N78" s="2">
        <v>77763000</v>
      </c>
      <c r="O78" s="2">
        <v>26498234</v>
      </c>
      <c r="P78" s="2">
        <v>0</v>
      </c>
      <c r="Q78" s="2">
        <v>37339028</v>
      </c>
      <c r="R78" s="2">
        <v>0</v>
      </c>
      <c r="S78" s="2">
        <v>0</v>
      </c>
      <c r="T78" s="2">
        <v>0</v>
      </c>
      <c r="U78" s="2">
        <v>100000</v>
      </c>
      <c r="V78" s="2">
        <v>0</v>
      </c>
      <c r="W78" s="2">
        <v>0</v>
      </c>
      <c r="X78" s="2">
        <v>150000</v>
      </c>
      <c r="Y78" s="2">
        <v>0</v>
      </c>
      <c r="Z78" s="2">
        <v>0</v>
      </c>
      <c r="AA78" s="2">
        <v>32635664</v>
      </c>
      <c r="AB78" s="38">
        <v>75286702</v>
      </c>
      <c r="AC78" s="38">
        <v>2044227</v>
      </c>
      <c r="AD78" s="38">
        <v>2497712</v>
      </c>
      <c r="AE78" s="2">
        <v>245000</v>
      </c>
      <c r="AF78" s="38">
        <v>217915</v>
      </c>
      <c r="AG78" s="2">
        <v>1839046</v>
      </c>
      <c r="AH78" s="2">
        <v>0</v>
      </c>
      <c r="AI78" s="2">
        <v>0</v>
      </c>
      <c r="AJ78" s="2">
        <v>0</v>
      </c>
      <c r="AK78" s="2">
        <v>0</v>
      </c>
      <c r="AL78" s="2">
        <v>330575</v>
      </c>
      <c r="AM78" s="2">
        <v>0</v>
      </c>
      <c r="AN78" s="2">
        <v>0</v>
      </c>
      <c r="AO78" s="2">
        <v>0</v>
      </c>
      <c r="AP78" s="2">
        <v>129959655</v>
      </c>
      <c r="AQ78" s="2">
        <v>0</v>
      </c>
      <c r="AR78" s="2">
        <v>73713000</v>
      </c>
      <c r="AS78" s="2">
        <v>5944650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5750000</v>
      </c>
      <c r="BA78" s="2">
        <v>3950000</v>
      </c>
      <c r="BB78" s="2">
        <v>700000</v>
      </c>
      <c r="BC78" s="38">
        <v>71315127.650000006</v>
      </c>
      <c r="BD78" s="2">
        <v>5157461</v>
      </c>
      <c r="BE78" s="2">
        <v>1900000</v>
      </c>
      <c r="BF78" s="2">
        <v>26750862</v>
      </c>
      <c r="BG78" s="2">
        <v>0</v>
      </c>
      <c r="BH78" s="2">
        <v>0</v>
      </c>
      <c r="BI78" s="2">
        <v>0</v>
      </c>
      <c r="BJ78" s="2">
        <v>4000000</v>
      </c>
      <c r="BK78" s="2">
        <v>7500000</v>
      </c>
      <c r="BL78" s="2">
        <v>0</v>
      </c>
      <c r="BM78" s="2">
        <v>0</v>
      </c>
      <c r="BN78" s="2">
        <v>0</v>
      </c>
      <c r="BO78" s="2">
        <v>350000</v>
      </c>
      <c r="BP78" s="2">
        <v>0</v>
      </c>
      <c r="BQ78" s="2">
        <v>8800000</v>
      </c>
      <c r="BR78" s="2">
        <v>4300000</v>
      </c>
      <c r="BS78" s="2">
        <v>2167002</v>
      </c>
      <c r="BT78" s="2">
        <v>980488</v>
      </c>
      <c r="BU78" s="56">
        <v>1100007.0868799998</v>
      </c>
      <c r="BV78" s="2">
        <v>1330000</v>
      </c>
      <c r="BW78" s="2">
        <v>3800000</v>
      </c>
      <c r="BX78" s="2">
        <v>0</v>
      </c>
      <c r="BY78" s="2">
        <v>0</v>
      </c>
      <c r="BZ78" s="2">
        <v>0</v>
      </c>
      <c r="CA78" s="2">
        <v>0</v>
      </c>
      <c r="CB78" s="2">
        <v>113302585</v>
      </c>
      <c r="CC78" s="2">
        <v>0</v>
      </c>
      <c r="CD78" s="2">
        <v>0</v>
      </c>
      <c r="CE78" s="2">
        <v>0</v>
      </c>
      <c r="CF78" s="2">
        <v>0</v>
      </c>
      <c r="CG78" s="2">
        <v>119200</v>
      </c>
      <c r="CH78" s="2">
        <v>0</v>
      </c>
      <c r="CI78" s="2">
        <v>270068</v>
      </c>
      <c r="CJ78" s="2">
        <v>667783</v>
      </c>
      <c r="CK78" s="2">
        <v>5600000</v>
      </c>
      <c r="CL78" s="2">
        <v>2016949</v>
      </c>
      <c r="CM78" s="2">
        <v>1100000</v>
      </c>
      <c r="CN78" s="2">
        <v>35012147</v>
      </c>
      <c r="CO78" s="2">
        <v>14040000</v>
      </c>
      <c r="CP78" s="2">
        <v>1921000</v>
      </c>
      <c r="CQ78" s="2">
        <v>0</v>
      </c>
      <c r="CR78" s="2">
        <v>350000</v>
      </c>
      <c r="CS78" s="2">
        <v>0</v>
      </c>
      <c r="CT78" s="2">
        <v>0</v>
      </c>
      <c r="CU78" s="2">
        <v>205000</v>
      </c>
      <c r="CV78" s="2">
        <v>171656</v>
      </c>
      <c r="CW78" s="2">
        <v>0</v>
      </c>
      <c r="CX78" s="2">
        <v>0</v>
      </c>
      <c r="CY78" s="2">
        <v>0</v>
      </c>
      <c r="CZ78" s="2">
        <v>500000</v>
      </c>
      <c r="DA78" s="2">
        <v>0</v>
      </c>
      <c r="DB78" s="2">
        <v>0</v>
      </c>
      <c r="DC78" s="2">
        <v>445000</v>
      </c>
      <c r="DD78" s="2">
        <v>0</v>
      </c>
      <c r="DE78" s="2">
        <v>350000</v>
      </c>
      <c r="DF78" s="38">
        <v>15736474.08</v>
      </c>
      <c r="DG78" s="2">
        <v>70000</v>
      </c>
      <c r="DH78" s="2">
        <v>1900000</v>
      </c>
      <c r="DI78" s="2">
        <v>0</v>
      </c>
      <c r="DJ78" s="2">
        <v>390000</v>
      </c>
      <c r="DK78" s="2">
        <v>333800</v>
      </c>
      <c r="DL78" s="2">
        <v>0</v>
      </c>
      <c r="DM78" s="2">
        <v>248000</v>
      </c>
      <c r="DN78" s="2">
        <v>400000</v>
      </c>
      <c r="DO78" s="2">
        <v>550000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15862</v>
      </c>
      <c r="DX78" s="2">
        <v>155000</v>
      </c>
      <c r="DY78" s="2">
        <v>516372</v>
      </c>
      <c r="DZ78" s="2">
        <v>550204</v>
      </c>
      <c r="EA78" s="2">
        <v>207000</v>
      </c>
      <c r="EB78" s="2">
        <v>447872</v>
      </c>
      <c r="EC78" s="2">
        <v>0</v>
      </c>
      <c r="ED78" s="2">
        <v>3905390.5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404670</v>
      </c>
      <c r="EL78" s="2">
        <v>0</v>
      </c>
      <c r="EM78" s="2">
        <v>832600</v>
      </c>
      <c r="EN78" s="2">
        <v>195000</v>
      </c>
      <c r="EO78" s="2">
        <v>75000</v>
      </c>
      <c r="EP78" s="2">
        <v>905473</v>
      </c>
      <c r="EQ78" s="2">
        <v>1573000</v>
      </c>
      <c r="ER78" s="2">
        <v>914457</v>
      </c>
      <c r="ES78" s="2">
        <v>0</v>
      </c>
      <c r="ET78" s="2">
        <v>164087</v>
      </c>
      <c r="EU78" s="2">
        <v>0</v>
      </c>
      <c r="EV78" s="2">
        <v>0</v>
      </c>
      <c r="EW78" s="2">
        <v>1848603.33</v>
      </c>
      <c r="EX78" s="2">
        <v>397784.63</v>
      </c>
      <c r="EY78" s="2">
        <v>0</v>
      </c>
      <c r="EZ78" s="2">
        <v>0</v>
      </c>
      <c r="FA78" s="2">
        <v>4687317</v>
      </c>
      <c r="FB78" s="2">
        <v>584000</v>
      </c>
      <c r="FC78" s="2">
        <v>1100000</v>
      </c>
      <c r="FD78" s="2">
        <v>0</v>
      </c>
      <c r="FE78" s="2">
        <v>250000</v>
      </c>
      <c r="FF78" s="2">
        <v>0</v>
      </c>
      <c r="FG78" s="2">
        <v>0</v>
      </c>
      <c r="FH78" s="2">
        <v>155000</v>
      </c>
      <c r="FI78" s="2">
        <v>3904000</v>
      </c>
      <c r="FJ78" s="2">
        <v>1200000</v>
      </c>
      <c r="FK78" s="2">
        <v>4500000</v>
      </c>
      <c r="FL78" s="2">
        <v>2595350</v>
      </c>
      <c r="FM78" s="2">
        <v>500000</v>
      </c>
      <c r="FN78" s="2">
        <v>0</v>
      </c>
      <c r="FO78" s="2">
        <v>1974045</v>
      </c>
      <c r="FP78" s="2">
        <v>2675000</v>
      </c>
      <c r="FQ78" s="2">
        <v>900000</v>
      </c>
      <c r="FR78" s="2">
        <v>497743</v>
      </c>
      <c r="FS78" s="2">
        <v>75000</v>
      </c>
      <c r="FT78" s="2">
        <v>130000</v>
      </c>
      <c r="FU78" s="2">
        <v>1194000</v>
      </c>
      <c r="FV78" s="2">
        <v>400000</v>
      </c>
      <c r="FW78" s="2">
        <v>0</v>
      </c>
      <c r="FX78" s="2">
        <v>292380</v>
      </c>
      <c r="FY78" s="54"/>
      <c r="FZ78" s="2">
        <f>SUM(C78:FX78)</f>
        <v>941804032.27688003</v>
      </c>
      <c r="GA78" s="12"/>
    </row>
    <row r="79" spans="1:194" x14ac:dyDescent="0.35">
      <c r="A79" s="57"/>
      <c r="B79" s="58" t="s">
        <v>471</v>
      </c>
      <c r="C79" s="58">
        <v>1023645.96</v>
      </c>
      <c r="D79" s="58">
        <v>5923407.6999999881</v>
      </c>
      <c r="E79" s="58">
        <v>1501809.63</v>
      </c>
      <c r="F79" s="58">
        <v>1480552.63</v>
      </c>
      <c r="G79" s="58">
        <v>313409.98</v>
      </c>
      <c r="H79" s="58">
        <v>197482.31</v>
      </c>
      <c r="I79" s="128">
        <v>3049421.53</v>
      </c>
      <c r="J79" s="58">
        <v>0</v>
      </c>
      <c r="K79" s="58">
        <v>0</v>
      </c>
      <c r="L79" s="58">
        <v>767975.6099999994</v>
      </c>
      <c r="M79" s="58">
        <v>339255.28999999911</v>
      </c>
      <c r="N79" s="58">
        <v>1003951.56</v>
      </c>
      <c r="O79" s="58">
        <v>3157850.6999999881</v>
      </c>
      <c r="P79" s="58">
        <v>0</v>
      </c>
      <c r="Q79" s="58">
        <v>2551562.3199999998</v>
      </c>
      <c r="R79" s="58">
        <v>93067.899999999907</v>
      </c>
      <c r="S79" s="58">
        <v>147716.44999999925</v>
      </c>
      <c r="T79" s="58">
        <v>0</v>
      </c>
      <c r="U79" s="58">
        <v>0</v>
      </c>
      <c r="V79" s="58">
        <v>0</v>
      </c>
      <c r="W79" s="2">
        <v>0</v>
      </c>
      <c r="X79" s="58">
        <v>0</v>
      </c>
      <c r="Y79" s="58">
        <v>0</v>
      </c>
      <c r="Z79" s="58">
        <v>0</v>
      </c>
      <c r="AA79" s="58">
        <v>3107770.19</v>
      </c>
      <c r="AB79" s="128">
        <v>5484100.7199999997</v>
      </c>
      <c r="AC79" s="128">
        <v>179452.74</v>
      </c>
      <c r="AD79" s="128">
        <v>173421.01</v>
      </c>
      <c r="AE79" s="58">
        <v>0</v>
      </c>
      <c r="AF79" s="128">
        <v>0</v>
      </c>
      <c r="AG79" s="58">
        <v>585726.86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23452.35999999987</v>
      </c>
      <c r="AO79" s="58">
        <v>0</v>
      </c>
      <c r="AP79" s="58">
        <v>13961260.089999974</v>
      </c>
      <c r="AQ79" s="58">
        <v>4996.7000000001863</v>
      </c>
      <c r="AR79" s="58">
        <v>4936260.97</v>
      </c>
      <c r="AS79" s="58">
        <v>3140096.46</v>
      </c>
      <c r="AT79" s="58">
        <v>706569</v>
      </c>
      <c r="AU79" s="58">
        <v>183362.49</v>
      </c>
      <c r="AV79" s="58">
        <v>0</v>
      </c>
      <c r="AW79" s="58">
        <v>127133.32</v>
      </c>
      <c r="AX79" s="58">
        <v>17799.04</v>
      </c>
      <c r="AY79" s="58">
        <v>67342.069999999832</v>
      </c>
      <c r="AZ79" s="58">
        <v>5661380.25</v>
      </c>
      <c r="BA79" s="58">
        <v>4239435.37</v>
      </c>
      <c r="BB79" s="58">
        <v>2450915.0699999998</v>
      </c>
      <c r="BC79" s="128">
        <v>13979440.599999994</v>
      </c>
      <c r="BD79" s="58">
        <v>2610812.9700000002</v>
      </c>
      <c r="BE79" s="58">
        <v>691421.59</v>
      </c>
      <c r="BF79" s="58">
        <v>12423538.810000002</v>
      </c>
      <c r="BG79" s="58">
        <v>177371.84</v>
      </c>
      <c r="BH79" s="58">
        <v>272348.34999999998</v>
      </c>
      <c r="BI79" s="58">
        <v>117074.81</v>
      </c>
      <c r="BJ79" s="58">
        <v>2978693.21</v>
      </c>
      <c r="BK79" s="58">
        <v>3075849.87</v>
      </c>
      <c r="BL79" s="58">
        <v>26731.37</v>
      </c>
      <c r="BM79" s="58">
        <v>73715.73</v>
      </c>
      <c r="BN79" s="58">
        <v>0</v>
      </c>
      <c r="BO79" s="58">
        <v>46591.460000000894</v>
      </c>
      <c r="BP79" s="58">
        <v>66821.180000000168</v>
      </c>
      <c r="BQ79" s="58">
        <v>831665.80999999866</v>
      </c>
      <c r="BR79" s="58">
        <v>53981.400000002235</v>
      </c>
      <c r="BS79" s="58">
        <v>0</v>
      </c>
      <c r="BT79" s="58">
        <v>96176.64000000013</v>
      </c>
      <c r="BU79" s="58">
        <v>45796.089999999851</v>
      </c>
      <c r="BV79" s="58">
        <v>680000</v>
      </c>
      <c r="BW79" s="58">
        <v>271620.42</v>
      </c>
      <c r="BX79" s="58">
        <v>30925.080000000075</v>
      </c>
      <c r="BY79" s="58">
        <v>20772.939999999478</v>
      </c>
      <c r="BZ79" s="58">
        <v>128574.8</v>
      </c>
      <c r="CA79" s="58">
        <v>0</v>
      </c>
      <c r="CB79" s="58">
        <v>14199549.600000024</v>
      </c>
      <c r="CC79" s="58">
        <v>51316.119999999879</v>
      </c>
      <c r="CD79" s="58">
        <v>32213.38</v>
      </c>
      <c r="CE79" s="58">
        <v>35823.39000000013</v>
      </c>
      <c r="CF79" s="58">
        <v>60736.420000000158</v>
      </c>
      <c r="CG79" s="58">
        <f>52674.03+119000</f>
        <v>171674.03</v>
      </c>
      <c r="CH79" s="58">
        <v>42137.689999999944</v>
      </c>
      <c r="CI79" s="58">
        <v>191859.43000000063</v>
      </c>
      <c r="CJ79" s="58">
        <v>127581.31</v>
      </c>
      <c r="CK79" s="58">
        <v>0</v>
      </c>
      <c r="CL79" s="58">
        <v>0</v>
      </c>
      <c r="CM79" s="58">
        <v>0</v>
      </c>
      <c r="CN79" s="58">
        <v>5532198.7100000083</v>
      </c>
      <c r="CO79" s="58">
        <v>3311063.7200000137</v>
      </c>
      <c r="CP79" s="58">
        <v>487185.26</v>
      </c>
      <c r="CQ79" s="58">
        <v>0</v>
      </c>
      <c r="CR79" s="58">
        <v>0</v>
      </c>
      <c r="CS79" s="58">
        <v>0</v>
      </c>
      <c r="CT79" s="58">
        <v>0</v>
      </c>
      <c r="CU79" s="58">
        <v>0</v>
      </c>
      <c r="CV79" s="58">
        <v>0</v>
      </c>
      <c r="CW79" s="58">
        <v>2963.7100000001956</v>
      </c>
      <c r="CX79" s="58">
        <v>34454.619999999646</v>
      </c>
      <c r="CY79" s="58">
        <v>0</v>
      </c>
      <c r="CZ79" s="58">
        <v>0</v>
      </c>
      <c r="DA79" s="58">
        <v>0</v>
      </c>
      <c r="DB79" s="58">
        <v>0</v>
      </c>
      <c r="DC79" s="58">
        <v>0</v>
      </c>
      <c r="DD79" s="58">
        <v>31853.880000000121</v>
      </c>
      <c r="DE79" s="58">
        <v>0</v>
      </c>
      <c r="DF79" s="128">
        <v>964429.94000001252</v>
      </c>
      <c r="DG79" s="58">
        <v>0</v>
      </c>
      <c r="DH79" s="58">
        <v>0</v>
      </c>
      <c r="DI79" s="58">
        <v>187923.21999999881</v>
      </c>
      <c r="DJ79" s="58">
        <v>70570.470000000205</v>
      </c>
      <c r="DK79" s="58">
        <v>63148.970000000205</v>
      </c>
      <c r="DL79" s="58">
        <v>0</v>
      </c>
      <c r="DM79" s="58">
        <v>0</v>
      </c>
      <c r="DN79" s="58">
        <v>0</v>
      </c>
      <c r="DO79" s="58">
        <v>0</v>
      </c>
      <c r="DP79" s="58">
        <v>1230.7399999999907</v>
      </c>
      <c r="DQ79" s="58">
        <v>0</v>
      </c>
      <c r="DR79" s="58">
        <v>0</v>
      </c>
      <c r="DS79" s="58">
        <v>0</v>
      </c>
      <c r="DT79" s="58">
        <v>0</v>
      </c>
      <c r="DU79" s="58">
        <v>0</v>
      </c>
      <c r="DV79" s="58">
        <v>0</v>
      </c>
      <c r="DW79" s="58">
        <v>0</v>
      </c>
      <c r="DX79" s="58">
        <v>27492.279999999795</v>
      </c>
      <c r="DY79" s="58">
        <v>0</v>
      </c>
      <c r="DZ79" s="58">
        <v>739613.14999999944</v>
      </c>
      <c r="EA79" s="58">
        <v>139332.39000000001</v>
      </c>
      <c r="EB79" s="58">
        <v>81512.760000000242</v>
      </c>
      <c r="EC79" s="58">
        <v>108091.72</v>
      </c>
      <c r="ED79" s="58">
        <v>1114082.5</v>
      </c>
      <c r="EE79" s="58">
        <v>0</v>
      </c>
      <c r="EF79" s="58">
        <v>0</v>
      </c>
      <c r="EG79" s="58">
        <v>8952.6699999999255</v>
      </c>
      <c r="EH79" s="58">
        <v>6739.7900000000373</v>
      </c>
      <c r="EI79" s="58">
        <v>984513.67000000179</v>
      </c>
      <c r="EJ79" s="58">
        <v>556718.94000000507</v>
      </c>
      <c r="EK79" s="58">
        <v>0</v>
      </c>
      <c r="EL79" s="58">
        <v>19606.400000000001</v>
      </c>
      <c r="EM79" s="58">
        <v>0</v>
      </c>
      <c r="EN79" s="58">
        <v>0</v>
      </c>
      <c r="EO79" s="58">
        <v>0</v>
      </c>
      <c r="EP79" s="58">
        <v>0</v>
      </c>
      <c r="EQ79" s="58">
        <v>773723.74</v>
      </c>
      <c r="ER79" s="58">
        <v>13739.379999999888</v>
      </c>
      <c r="ES79" s="58">
        <v>0</v>
      </c>
      <c r="ET79" s="58">
        <v>0</v>
      </c>
      <c r="EU79" s="58">
        <v>0</v>
      </c>
      <c r="EV79" s="58">
        <v>25108.400000000001</v>
      </c>
      <c r="EW79" s="58">
        <v>2296.6300000003539</v>
      </c>
      <c r="EX79" s="58">
        <v>6362.1400000001304</v>
      </c>
      <c r="EY79" s="58">
        <v>0</v>
      </c>
      <c r="EZ79" s="58">
        <v>3088.3899999998976</v>
      </c>
      <c r="FA79" s="58">
        <v>650000</v>
      </c>
      <c r="FB79" s="58">
        <v>235967.64</v>
      </c>
      <c r="FC79" s="58">
        <v>1157745.67</v>
      </c>
      <c r="FD79" s="58">
        <v>0</v>
      </c>
      <c r="FE79" s="58">
        <v>0</v>
      </c>
      <c r="FF79" s="58">
        <v>0</v>
      </c>
      <c r="FG79" s="58">
        <v>0</v>
      </c>
      <c r="FH79" s="58">
        <v>0</v>
      </c>
      <c r="FI79" s="58">
        <v>464593.6400000006</v>
      </c>
      <c r="FJ79" s="58">
        <v>402051.60000000056</v>
      </c>
      <c r="FK79" s="58">
        <v>263308.68</v>
      </c>
      <c r="FL79" s="58">
        <v>679899.57</v>
      </c>
      <c r="FM79" s="58">
        <v>418806.28000000119</v>
      </c>
      <c r="FN79" s="58">
        <v>2545812.86</v>
      </c>
      <c r="FO79" s="58">
        <v>243119.79</v>
      </c>
      <c r="FP79" s="58">
        <v>520740.68999999948</v>
      </c>
      <c r="FQ79" s="58">
        <v>223101.13</v>
      </c>
      <c r="FR79" s="58">
        <v>0</v>
      </c>
      <c r="FS79" s="58">
        <v>0</v>
      </c>
      <c r="FT79" s="58">
        <v>0</v>
      </c>
      <c r="FU79" s="58">
        <v>0</v>
      </c>
      <c r="FV79" s="58">
        <v>0</v>
      </c>
      <c r="FW79" s="58">
        <v>0</v>
      </c>
      <c r="FX79" s="58">
        <v>0</v>
      </c>
      <c r="FY79" s="54"/>
      <c r="FZ79" s="2">
        <f>SUM(C79:FX79)</f>
        <v>143317546.35999998</v>
      </c>
      <c r="GA79" s="12"/>
    </row>
    <row r="80" spans="1:194" x14ac:dyDescent="0.35">
      <c r="A80" s="57"/>
      <c r="B80" s="58" t="s">
        <v>472</v>
      </c>
      <c r="C80" s="58">
        <f t="shared" ref="C80:BN80" si="24">((C286*0.25)+C79)</f>
        <v>21291096.137499999</v>
      </c>
      <c r="D80" s="58">
        <f t="shared" si="24"/>
        <v>117078546.25249998</v>
      </c>
      <c r="E80" s="58">
        <f t="shared" si="24"/>
        <v>19485359.892499998</v>
      </c>
      <c r="F80" s="58">
        <f t="shared" si="24"/>
        <v>70143864.067499995</v>
      </c>
      <c r="G80" s="58">
        <f t="shared" si="24"/>
        <v>4915061.8900000006</v>
      </c>
      <c r="H80" s="58">
        <f t="shared" si="24"/>
        <v>3591058.6625000001</v>
      </c>
      <c r="I80" s="58">
        <f t="shared" si="24"/>
        <v>27571168.862500001</v>
      </c>
      <c r="J80" s="58">
        <f t="shared" si="24"/>
        <v>5972331.3624999998</v>
      </c>
      <c r="K80" s="58">
        <f t="shared" si="24"/>
        <v>1094722.6924999999</v>
      </c>
      <c r="L80" s="58">
        <f t="shared" si="24"/>
        <v>7387758.0499999998</v>
      </c>
      <c r="M80" s="58">
        <f t="shared" si="24"/>
        <v>3671173.7699999991</v>
      </c>
      <c r="N80" s="58">
        <f t="shared" si="24"/>
        <v>147886539.29249999</v>
      </c>
      <c r="O80" s="58">
        <f t="shared" si="24"/>
        <v>39394706.454999991</v>
      </c>
      <c r="P80" s="58">
        <f t="shared" si="24"/>
        <v>1390517.9824999999</v>
      </c>
      <c r="Q80" s="58">
        <f t="shared" si="24"/>
        <v>123199660.99499999</v>
      </c>
      <c r="R80" s="58">
        <f t="shared" si="24"/>
        <v>17290827.215</v>
      </c>
      <c r="S80" s="58">
        <f t="shared" si="24"/>
        <v>4860450.2274999991</v>
      </c>
      <c r="T80" s="58">
        <f t="shared" si="24"/>
        <v>820277.69499999995</v>
      </c>
      <c r="U80" s="58">
        <f t="shared" si="24"/>
        <v>303370.82750000001</v>
      </c>
      <c r="V80" s="58">
        <f t="shared" si="24"/>
        <v>1048993.8525</v>
      </c>
      <c r="W80" s="58">
        <f t="shared" si="24"/>
        <v>924993.98499999999</v>
      </c>
      <c r="X80" s="58">
        <f t="shared" si="24"/>
        <v>287051.65500000003</v>
      </c>
      <c r="Y80" s="58">
        <f t="shared" si="24"/>
        <v>2819640.36</v>
      </c>
      <c r="Z80" s="58">
        <f t="shared" si="24"/>
        <v>943662.68500000006</v>
      </c>
      <c r="AA80" s="58">
        <f t="shared" si="24"/>
        <v>91124221.269999996</v>
      </c>
      <c r="AB80" s="58">
        <f t="shared" si="24"/>
        <v>83749930.584999993</v>
      </c>
      <c r="AC80" s="58">
        <f t="shared" si="24"/>
        <v>2951473.05</v>
      </c>
      <c r="AD80" s="58">
        <f t="shared" si="24"/>
        <v>4196318.45</v>
      </c>
      <c r="AE80" s="58">
        <f t="shared" si="24"/>
        <v>509979.54499999998</v>
      </c>
      <c r="AF80" s="58">
        <f t="shared" si="24"/>
        <v>873560.79249999998</v>
      </c>
      <c r="AG80" s="58">
        <f t="shared" si="24"/>
        <v>2519571.34</v>
      </c>
      <c r="AH80" s="58">
        <f t="shared" si="24"/>
        <v>2842862.4249999998</v>
      </c>
      <c r="AI80" s="58">
        <f t="shared" si="24"/>
        <v>1386587.4175</v>
      </c>
      <c r="AJ80" s="58">
        <f t="shared" si="24"/>
        <v>865697.25749999995</v>
      </c>
      <c r="AK80" s="58">
        <f t="shared" si="24"/>
        <v>830759.97250000003</v>
      </c>
      <c r="AL80" s="58">
        <f t="shared" si="24"/>
        <v>1133864.385</v>
      </c>
      <c r="AM80" s="58">
        <f t="shared" si="24"/>
        <v>1299731.3225</v>
      </c>
      <c r="AN80" s="58">
        <f t="shared" si="24"/>
        <v>1214871.2049999998</v>
      </c>
      <c r="AO80" s="58">
        <f t="shared" si="24"/>
        <v>12153385.067500001</v>
      </c>
      <c r="AP80" s="58">
        <f t="shared" si="24"/>
        <v>263972996.67249998</v>
      </c>
      <c r="AQ80" s="58">
        <f t="shared" si="24"/>
        <v>1063836.7600000002</v>
      </c>
      <c r="AR80" s="58">
        <f t="shared" si="24"/>
        <v>179704451.28</v>
      </c>
      <c r="AS80" s="58">
        <f t="shared" si="24"/>
        <v>23124095.997500002</v>
      </c>
      <c r="AT80" s="58">
        <f t="shared" si="24"/>
        <v>9056009.942499999</v>
      </c>
      <c r="AU80" s="58">
        <f t="shared" si="24"/>
        <v>1439861.31</v>
      </c>
      <c r="AV80" s="58">
        <f t="shared" si="24"/>
        <v>1241219.8975</v>
      </c>
      <c r="AW80" s="58">
        <f t="shared" si="24"/>
        <v>1230627.9625000001</v>
      </c>
      <c r="AX80" s="58">
        <f t="shared" si="24"/>
        <v>420537.46499999997</v>
      </c>
      <c r="AY80" s="58">
        <f t="shared" si="24"/>
        <v>1582062.67</v>
      </c>
      <c r="AZ80" s="58">
        <f t="shared" si="24"/>
        <v>41693485.119999997</v>
      </c>
      <c r="BA80" s="58">
        <f t="shared" si="24"/>
        <v>29587432.555</v>
      </c>
      <c r="BB80" s="58">
        <f t="shared" si="24"/>
        <v>23199600.550000001</v>
      </c>
      <c r="BC80" s="58">
        <f t="shared" si="24"/>
        <v>87657218.212499991</v>
      </c>
      <c r="BD80" s="58">
        <f t="shared" si="24"/>
        <v>12724769.99</v>
      </c>
      <c r="BE80" s="58">
        <f t="shared" si="24"/>
        <v>4379067.51</v>
      </c>
      <c r="BF80" s="58">
        <f t="shared" si="24"/>
        <v>83542659.397500008</v>
      </c>
      <c r="BG80" s="58">
        <f t="shared" si="24"/>
        <v>3007497.9099999997</v>
      </c>
      <c r="BH80" s="58">
        <f t="shared" si="24"/>
        <v>2163756.12</v>
      </c>
      <c r="BI80" s="58">
        <f t="shared" si="24"/>
        <v>1245827.655</v>
      </c>
      <c r="BJ80" s="58">
        <f t="shared" si="24"/>
        <v>20429948.522500001</v>
      </c>
      <c r="BK80" s="58">
        <f t="shared" si="24"/>
        <v>91142477.030000001</v>
      </c>
      <c r="BL80" s="58">
        <f t="shared" si="24"/>
        <v>486895.01250000001</v>
      </c>
      <c r="BM80" s="58">
        <f t="shared" si="24"/>
        <v>1552015.2625</v>
      </c>
      <c r="BN80" s="58">
        <f t="shared" si="24"/>
        <v>8812629.1349999998</v>
      </c>
      <c r="BO80" s="58">
        <f t="shared" ref="BO80:DZ80" si="25">((BO286*0.25)+BO79)</f>
        <v>3732317.725000001</v>
      </c>
      <c r="BP80" s="58">
        <f t="shared" si="25"/>
        <v>902580.96750000014</v>
      </c>
      <c r="BQ80" s="58">
        <f t="shared" si="25"/>
        <v>19333444.68</v>
      </c>
      <c r="BR80" s="58">
        <f t="shared" si="25"/>
        <v>12644360.657500003</v>
      </c>
      <c r="BS80" s="58">
        <f t="shared" si="25"/>
        <v>3566044.7425000002</v>
      </c>
      <c r="BT80" s="58">
        <f t="shared" si="25"/>
        <v>1514413.1375000002</v>
      </c>
      <c r="BU80" s="58">
        <f t="shared" si="25"/>
        <v>1559576.7824999997</v>
      </c>
      <c r="BV80" s="58">
        <f t="shared" si="25"/>
        <v>4302956.1575000007</v>
      </c>
      <c r="BW80" s="58">
        <f t="shared" si="25"/>
        <v>6038783.6425000001</v>
      </c>
      <c r="BX80" s="58">
        <f t="shared" si="25"/>
        <v>465224.76500000007</v>
      </c>
      <c r="BY80" s="58">
        <f t="shared" si="25"/>
        <v>1560657.7324999995</v>
      </c>
      <c r="BZ80" s="58">
        <f t="shared" si="25"/>
        <v>1040736.1925</v>
      </c>
      <c r="CA80" s="58">
        <f t="shared" si="25"/>
        <v>775156.07750000001</v>
      </c>
      <c r="CB80" s="58">
        <f t="shared" si="25"/>
        <v>221791018.76500002</v>
      </c>
      <c r="CC80" s="58">
        <f t="shared" si="25"/>
        <v>931352.02999999991</v>
      </c>
      <c r="CD80" s="58">
        <f t="shared" si="25"/>
        <v>892937.00749999995</v>
      </c>
      <c r="CE80" s="58">
        <f t="shared" si="25"/>
        <v>784869.81250000012</v>
      </c>
      <c r="CF80" s="58">
        <f t="shared" si="25"/>
        <v>624008.62000000011</v>
      </c>
      <c r="CG80" s="58">
        <f t="shared" si="25"/>
        <v>1081586.4675</v>
      </c>
      <c r="CH80" s="58">
        <f t="shared" si="25"/>
        <v>604064.12999999989</v>
      </c>
      <c r="CI80" s="58">
        <f t="shared" si="25"/>
        <v>2314707.3950000005</v>
      </c>
      <c r="CJ80" s="58">
        <f t="shared" si="25"/>
        <v>2888381.5175000001</v>
      </c>
      <c r="CK80" s="58">
        <f t="shared" si="25"/>
        <v>16193441.314999999</v>
      </c>
      <c r="CL80" s="58">
        <f t="shared" si="25"/>
        <v>3843202.44</v>
      </c>
      <c r="CM80" s="58">
        <f t="shared" si="25"/>
        <v>2434316.7275</v>
      </c>
      <c r="CN80" s="58">
        <f t="shared" si="25"/>
        <v>95699004.430000007</v>
      </c>
      <c r="CO80" s="58">
        <f t="shared" si="25"/>
        <v>43329142.712500013</v>
      </c>
      <c r="CP80" s="58">
        <f t="shared" si="25"/>
        <v>3496856.0324999997</v>
      </c>
      <c r="CQ80" s="58">
        <f t="shared" si="25"/>
        <v>2525902.9750000001</v>
      </c>
      <c r="CR80" s="58">
        <f t="shared" si="25"/>
        <v>1011312.405</v>
      </c>
      <c r="CS80" s="58">
        <f t="shared" si="25"/>
        <v>1114619.3125</v>
      </c>
      <c r="CT80" s="58">
        <f t="shared" si="25"/>
        <v>585421.10499999998</v>
      </c>
      <c r="CU80" s="58">
        <f t="shared" si="25"/>
        <v>1153351.78</v>
      </c>
      <c r="CV80" s="58">
        <f t="shared" si="25"/>
        <v>269072.88500000001</v>
      </c>
      <c r="CW80" s="58">
        <f t="shared" si="25"/>
        <v>954016.4075000002</v>
      </c>
      <c r="CX80" s="58">
        <f t="shared" si="25"/>
        <v>1525427.7649999997</v>
      </c>
      <c r="CY80" s="58">
        <f t="shared" si="25"/>
        <v>293132.84749999997</v>
      </c>
      <c r="CZ80" s="58">
        <f t="shared" si="25"/>
        <v>5188252.4800000004</v>
      </c>
      <c r="DA80" s="58">
        <f t="shared" si="25"/>
        <v>896264.5675</v>
      </c>
      <c r="DB80" s="58">
        <f t="shared" si="25"/>
        <v>1198976.5275000001</v>
      </c>
      <c r="DC80" s="58">
        <f t="shared" si="25"/>
        <v>877409.83750000002</v>
      </c>
      <c r="DD80" s="58">
        <f t="shared" si="25"/>
        <v>856197.22250000015</v>
      </c>
      <c r="DE80" s="58">
        <f t="shared" si="25"/>
        <v>1182455.9524999999</v>
      </c>
      <c r="DF80" s="58">
        <f t="shared" si="25"/>
        <v>58037324.992500015</v>
      </c>
      <c r="DG80" s="58">
        <f t="shared" si="25"/>
        <v>642171.1825</v>
      </c>
      <c r="DH80" s="58">
        <f t="shared" si="25"/>
        <v>5210046.3324999996</v>
      </c>
      <c r="DI80" s="58">
        <f t="shared" si="25"/>
        <v>7092718.1574999988</v>
      </c>
      <c r="DJ80" s="58">
        <f t="shared" si="25"/>
        <v>2110743.6225000005</v>
      </c>
      <c r="DK80" s="58">
        <f t="shared" si="25"/>
        <v>1722623.7225000001</v>
      </c>
      <c r="DL80" s="58">
        <f t="shared" si="25"/>
        <v>16696647.547499999</v>
      </c>
      <c r="DM80" s="58">
        <f t="shared" si="25"/>
        <v>1077020.9175</v>
      </c>
      <c r="DN80" s="58">
        <f t="shared" si="25"/>
        <v>4173306.645</v>
      </c>
      <c r="DO80" s="58">
        <f t="shared" si="25"/>
        <v>9587720.0824999996</v>
      </c>
      <c r="DP80" s="58">
        <f t="shared" si="25"/>
        <v>952596.92500000005</v>
      </c>
      <c r="DQ80" s="58">
        <f t="shared" si="25"/>
        <v>2588196.0325000002</v>
      </c>
      <c r="DR80" s="58">
        <f t="shared" si="25"/>
        <v>4060476.12</v>
      </c>
      <c r="DS80" s="58">
        <f t="shared" si="25"/>
        <v>2026627.2050000001</v>
      </c>
      <c r="DT80" s="58">
        <f t="shared" si="25"/>
        <v>896036.15</v>
      </c>
      <c r="DU80" s="58">
        <f t="shared" si="25"/>
        <v>1302188.2175</v>
      </c>
      <c r="DV80" s="58">
        <f t="shared" si="25"/>
        <v>973911.22499999998</v>
      </c>
      <c r="DW80" s="58">
        <f t="shared" si="25"/>
        <v>1173296.0275000001</v>
      </c>
      <c r="DX80" s="58">
        <f t="shared" si="25"/>
        <v>922555.75499999977</v>
      </c>
      <c r="DY80" s="58">
        <f t="shared" si="25"/>
        <v>1251082.7324999999</v>
      </c>
      <c r="DZ80" s="58">
        <f t="shared" si="25"/>
        <v>3035176.3649999993</v>
      </c>
      <c r="EA80" s="58">
        <f t="shared" ref="EA80:FX80" si="26">((EA286*0.25)+EA79)</f>
        <v>1872799.9125000001</v>
      </c>
      <c r="EB80" s="58">
        <f t="shared" si="26"/>
        <v>1840688.6250000002</v>
      </c>
      <c r="EC80" s="58">
        <f t="shared" si="26"/>
        <v>1170642.6875</v>
      </c>
      <c r="ED80" s="58">
        <f t="shared" si="26"/>
        <v>6930697.9850000003</v>
      </c>
      <c r="EE80" s="58">
        <f t="shared" si="26"/>
        <v>891048.43</v>
      </c>
      <c r="EF80" s="58">
        <f t="shared" si="26"/>
        <v>4149632.29</v>
      </c>
      <c r="EG80" s="58">
        <f t="shared" si="26"/>
        <v>1010490.7949999999</v>
      </c>
      <c r="EH80" s="58">
        <f t="shared" si="26"/>
        <v>1011743.9875</v>
      </c>
      <c r="EI80" s="58">
        <f t="shared" si="26"/>
        <v>42506261.965000004</v>
      </c>
      <c r="EJ80" s="58">
        <f t="shared" si="26"/>
        <v>28954916.652500004</v>
      </c>
      <c r="EK80" s="58">
        <f t="shared" si="26"/>
        <v>2051248.3049999999</v>
      </c>
      <c r="EL80" s="58">
        <f t="shared" si="26"/>
        <v>1523005.1749999998</v>
      </c>
      <c r="EM80" s="58">
        <f t="shared" si="26"/>
        <v>1363924.6725000001</v>
      </c>
      <c r="EN80" s="58">
        <f t="shared" si="26"/>
        <v>2885283.145</v>
      </c>
      <c r="EO80" s="58">
        <f t="shared" si="26"/>
        <v>1148906.9850000001</v>
      </c>
      <c r="EP80" s="58">
        <f t="shared" si="26"/>
        <v>1489786.2725</v>
      </c>
      <c r="EQ80" s="58">
        <f t="shared" si="26"/>
        <v>8438259.6400000006</v>
      </c>
      <c r="ER80" s="58">
        <f t="shared" si="26"/>
        <v>1292540.6875</v>
      </c>
      <c r="ES80" s="58">
        <f t="shared" si="26"/>
        <v>880555.27749999997</v>
      </c>
      <c r="ET80" s="58">
        <f t="shared" si="26"/>
        <v>1007935.2025</v>
      </c>
      <c r="EU80" s="58">
        <f t="shared" si="26"/>
        <v>1908168.2575000001</v>
      </c>
      <c r="EV80" s="58">
        <f t="shared" si="26"/>
        <v>495836.83750000002</v>
      </c>
      <c r="EW80" s="58">
        <f t="shared" si="26"/>
        <v>3183062.95</v>
      </c>
      <c r="EX80" s="58">
        <f t="shared" si="26"/>
        <v>909331.47500000009</v>
      </c>
      <c r="EY80" s="58">
        <f t="shared" si="26"/>
        <v>2200931.3650000002</v>
      </c>
      <c r="EZ80" s="58">
        <f t="shared" si="26"/>
        <v>668801.6399999999</v>
      </c>
      <c r="FA80" s="58">
        <f t="shared" si="26"/>
        <v>11257698.0975</v>
      </c>
      <c r="FB80" s="58">
        <f t="shared" si="26"/>
        <v>1406683.2774999999</v>
      </c>
      <c r="FC80" s="58">
        <f t="shared" si="26"/>
        <v>6423821.0199999996</v>
      </c>
      <c r="FD80" s="58">
        <f t="shared" si="26"/>
        <v>1413533.4125000001</v>
      </c>
      <c r="FE80" s="58">
        <f t="shared" si="26"/>
        <v>479091.27750000003</v>
      </c>
      <c r="FF80" s="58">
        <f t="shared" si="26"/>
        <v>949536.16749999998</v>
      </c>
      <c r="FG80" s="58">
        <f t="shared" si="26"/>
        <v>678181.21499999997</v>
      </c>
      <c r="FH80" s="58">
        <f t="shared" si="26"/>
        <v>419374.0575</v>
      </c>
      <c r="FI80" s="58">
        <f t="shared" si="26"/>
        <v>5460711.7125000004</v>
      </c>
      <c r="FJ80" s="58">
        <f t="shared" si="26"/>
        <v>6108522.4525000006</v>
      </c>
      <c r="FK80" s="58">
        <f t="shared" si="26"/>
        <v>7689042.6624999996</v>
      </c>
      <c r="FL80" s="58">
        <f t="shared" si="26"/>
        <v>23858068.484999999</v>
      </c>
      <c r="FM80" s="58">
        <f t="shared" si="26"/>
        <v>11335734.15</v>
      </c>
      <c r="FN80" s="58">
        <f t="shared" si="26"/>
        <v>68054737.25</v>
      </c>
      <c r="FO80" s="58">
        <f t="shared" si="26"/>
        <v>3494556.3925000001</v>
      </c>
      <c r="FP80" s="58">
        <f t="shared" si="26"/>
        <v>7180360.1349999998</v>
      </c>
      <c r="FQ80" s="58">
        <f t="shared" si="26"/>
        <v>3190154.0974999997</v>
      </c>
      <c r="FR80" s="58">
        <f t="shared" si="26"/>
        <v>841269.64</v>
      </c>
      <c r="FS80" s="58">
        <f t="shared" si="26"/>
        <v>830157.23750000005</v>
      </c>
      <c r="FT80" s="58">
        <f t="shared" si="26"/>
        <v>372675.33</v>
      </c>
      <c r="FU80" s="58">
        <f t="shared" si="26"/>
        <v>2636709.3675000002</v>
      </c>
      <c r="FV80" s="58">
        <f t="shared" si="26"/>
        <v>2493149.8450000002</v>
      </c>
      <c r="FW80" s="58">
        <f t="shared" si="26"/>
        <v>794022.44499999995</v>
      </c>
      <c r="FX80" s="58">
        <f t="shared" si="26"/>
        <v>357136.59</v>
      </c>
      <c r="FZ80" s="2">
        <f>SUM(C80:FX80)</f>
        <v>2614507479.1175003</v>
      </c>
      <c r="GA80" s="12"/>
    </row>
    <row r="81" spans="1:197" x14ac:dyDescent="0.35">
      <c r="A81" s="61">
        <v>0.08</v>
      </c>
      <c r="GA81" s="12"/>
    </row>
    <row r="82" spans="1:197" x14ac:dyDescent="0.35">
      <c r="B82" s="35" t="s">
        <v>473</v>
      </c>
      <c r="GA82" s="12"/>
    </row>
    <row r="83" spans="1:197" x14ac:dyDescent="0.35">
      <c r="A83" s="3" t="s">
        <v>474</v>
      </c>
      <c r="B83" s="2" t="s">
        <v>844</v>
      </c>
      <c r="C83" s="12">
        <f t="shared" ref="C83:BN83" si="27">C15</f>
        <v>6449</v>
      </c>
      <c r="D83" s="12">
        <f t="shared" si="27"/>
        <v>31711</v>
      </c>
      <c r="E83" s="12">
        <f t="shared" si="27"/>
        <v>4466</v>
      </c>
      <c r="F83" s="12">
        <f t="shared" si="27"/>
        <v>21448.5</v>
      </c>
      <c r="G83" s="12">
        <f t="shared" si="27"/>
        <v>1531.5</v>
      </c>
      <c r="H83" s="12">
        <f t="shared" si="27"/>
        <v>1123</v>
      </c>
      <c r="I83" s="12">
        <f t="shared" si="27"/>
        <v>6326</v>
      </c>
      <c r="J83" s="12">
        <f t="shared" si="27"/>
        <v>1986</v>
      </c>
      <c r="K83" s="12">
        <f t="shared" si="27"/>
        <v>273.5</v>
      </c>
      <c r="L83" s="12">
        <f t="shared" si="27"/>
        <v>2060</v>
      </c>
      <c r="M83" s="12">
        <f t="shared" si="27"/>
        <v>881</v>
      </c>
      <c r="N83" s="12">
        <f t="shared" si="27"/>
        <v>48499</v>
      </c>
      <c r="O83" s="12">
        <f t="shared" si="27"/>
        <v>12660.5</v>
      </c>
      <c r="P83" s="12">
        <f t="shared" si="27"/>
        <v>358</v>
      </c>
      <c r="Q83" s="12">
        <f t="shared" si="27"/>
        <v>36860.5</v>
      </c>
      <c r="R83" s="12">
        <f t="shared" si="27"/>
        <v>520</v>
      </c>
      <c r="S83" s="12">
        <f t="shared" si="27"/>
        <v>1483</v>
      </c>
      <c r="T83" s="12">
        <f t="shared" si="27"/>
        <v>164</v>
      </c>
      <c r="U83" s="12">
        <f t="shared" si="27"/>
        <v>49</v>
      </c>
      <c r="V83" s="12">
        <f t="shared" si="27"/>
        <v>249</v>
      </c>
      <c r="W83" s="12">
        <f t="shared" si="27"/>
        <v>208.5</v>
      </c>
      <c r="X83" s="12">
        <f t="shared" si="27"/>
        <v>30</v>
      </c>
      <c r="Y83" s="12">
        <f t="shared" si="27"/>
        <v>412</v>
      </c>
      <c r="Z83" s="12">
        <f t="shared" si="27"/>
        <v>219</v>
      </c>
      <c r="AA83" s="12">
        <f t="shared" si="27"/>
        <v>30214.5</v>
      </c>
      <c r="AB83" s="12">
        <f t="shared" si="27"/>
        <v>26565.5</v>
      </c>
      <c r="AC83" s="12">
        <f t="shared" si="27"/>
        <v>910</v>
      </c>
      <c r="AD83" s="12">
        <f t="shared" si="27"/>
        <v>1260.5</v>
      </c>
      <c r="AE83" s="12">
        <f t="shared" si="27"/>
        <v>92</v>
      </c>
      <c r="AF83" s="12">
        <f t="shared" si="27"/>
        <v>179</v>
      </c>
      <c r="AG83" s="12">
        <f t="shared" si="27"/>
        <v>572.5</v>
      </c>
      <c r="AH83" s="12">
        <f t="shared" si="27"/>
        <v>925</v>
      </c>
      <c r="AI83" s="12">
        <f t="shared" si="27"/>
        <v>414</v>
      </c>
      <c r="AJ83" s="12">
        <f t="shared" si="27"/>
        <v>170</v>
      </c>
      <c r="AK83" s="12">
        <f t="shared" si="27"/>
        <v>153</v>
      </c>
      <c r="AL83" s="12">
        <f t="shared" si="27"/>
        <v>284</v>
      </c>
      <c r="AM83" s="12">
        <f t="shared" si="27"/>
        <v>335</v>
      </c>
      <c r="AN83" s="12">
        <f t="shared" si="27"/>
        <v>287</v>
      </c>
      <c r="AO83" s="12">
        <f t="shared" si="27"/>
        <v>3973.5</v>
      </c>
      <c r="AP83" s="12">
        <f t="shared" si="27"/>
        <v>80794.5</v>
      </c>
      <c r="AQ83" s="12">
        <f t="shared" si="27"/>
        <v>228</v>
      </c>
      <c r="AR83" s="12">
        <f t="shared" si="27"/>
        <v>57342.5</v>
      </c>
      <c r="AS83" s="12">
        <f t="shared" si="27"/>
        <v>6047</v>
      </c>
      <c r="AT83" s="12">
        <f t="shared" si="27"/>
        <v>2428</v>
      </c>
      <c r="AU83" s="12">
        <f t="shared" si="27"/>
        <v>315.5</v>
      </c>
      <c r="AV83" s="12">
        <f t="shared" si="27"/>
        <v>299</v>
      </c>
      <c r="AW83" s="12">
        <f t="shared" si="27"/>
        <v>255.5</v>
      </c>
      <c r="AX83" s="12">
        <f t="shared" si="27"/>
        <v>60</v>
      </c>
      <c r="AY83" s="12">
        <f t="shared" si="27"/>
        <v>427</v>
      </c>
      <c r="AZ83" s="12">
        <f t="shared" si="27"/>
        <v>11743</v>
      </c>
      <c r="BA83" s="12">
        <f t="shared" si="27"/>
        <v>8758</v>
      </c>
      <c r="BB83" s="12">
        <f t="shared" si="27"/>
        <v>7048.5</v>
      </c>
      <c r="BC83" s="12">
        <f t="shared" si="27"/>
        <v>21034.5</v>
      </c>
      <c r="BD83" s="12">
        <f t="shared" si="27"/>
        <v>3648</v>
      </c>
      <c r="BE83" s="12">
        <f t="shared" si="27"/>
        <v>1183.5</v>
      </c>
      <c r="BF83" s="12">
        <f t="shared" si="27"/>
        <v>24551.5</v>
      </c>
      <c r="BG83" s="12">
        <f t="shared" si="27"/>
        <v>883</v>
      </c>
      <c r="BH83" s="12">
        <f t="shared" si="27"/>
        <v>543.5</v>
      </c>
      <c r="BI83" s="12">
        <f t="shared" si="27"/>
        <v>246.5</v>
      </c>
      <c r="BJ83" s="12">
        <f t="shared" si="27"/>
        <v>6275.5</v>
      </c>
      <c r="BK83" s="12">
        <f t="shared" si="27"/>
        <v>20853</v>
      </c>
      <c r="BL83" s="12">
        <f t="shared" si="27"/>
        <v>58</v>
      </c>
      <c r="BM83" s="12">
        <f t="shared" si="27"/>
        <v>420</v>
      </c>
      <c r="BN83" s="12">
        <f t="shared" si="27"/>
        <v>2977.5</v>
      </c>
      <c r="BO83" s="12">
        <f t="shared" ref="BO83:DZ83" si="28">BO15</f>
        <v>1224.5</v>
      </c>
      <c r="BP83" s="12">
        <f t="shared" si="28"/>
        <v>149</v>
      </c>
      <c r="BQ83" s="12">
        <f t="shared" si="28"/>
        <v>5735.5</v>
      </c>
      <c r="BR83" s="12">
        <f t="shared" si="28"/>
        <v>4492.5</v>
      </c>
      <c r="BS83" s="12">
        <f t="shared" si="28"/>
        <v>1100.5</v>
      </c>
      <c r="BT83" s="12">
        <f t="shared" si="28"/>
        <v>367</v>
      </c>
      <c r="BU83" s="12">
        <f t="shared" si="28"/>
        <v>422.5</v>
      </c>
      <c r="BV83" s="12">
        <f t="shared" si="28"/>
        <v>1228</v>
      </c>
      <c r="BW83" s="12">
        <f t="shared" si="28"/>
        <v>1984</v>
      </c>
      <c r="BX83" s="12">
        <f t="shared" si="28"/>
        <v>69</v>
      </c>
      <c r="BY83" s="12">
        <f t="shared" si="28"/>
        <v>437</v>
      </c>
      <c r="BZ83" s="12">
        <f t="shared" si="28"/>
        <v>198</v>
      </c>
      <c r="CA83" s="12">
        <f t="shared" si="28"/>
        <v>139.5</v>
      </c>
      <c r="CB83" s="12">
        <f t="shared" si="28"/>
        <v>69115.5</v>
      </c>
      <c r="CC83" s="12">
        <f t="shared" si="28"/>
        <v>190</v>
      </c>
      <c r="CD83" s="12">
        <f t="shared" si="28"/>
        <v>200.5</v>
      </c>
      <c r="CE83" s="12">
        <f t="shared" si="28"/>
        <v>148</v>
      </c>
      <c r="CF83" s="12">
        <f t="shared" si="28"/>
        <v>108</v>
      </c>
      <c r="CG83" s="12">
        <f t="shared" si="28"/>
        <v>193</v>
      </c>
      <c r="CH83" s="12">
        <f t="shared" si="28"/>
        <v>95.5</v>
      </c>
      <c r="CI83" s="12">
        <f t="shared" si="28"/>
        <v>697</v>
      </c>
      <c r="CJ83" s="12">
        <f t="shared" si="28"/>
        <v>819</v>
      </c>
      <c r="CK83" s="12">
        <f t="shared" si="28"/>
        <v>4228.5</v>
      </c>
      <c r="CL83" s="12">
        <f t="shared" si="28"/>
        <v>1203</v>
      </c>
      <c r="CM83" s="12">
        <f t="shared" si="28"/>
        <v>715.5</v>
      </c>
      <c r="CN83" s="12">
        <f t="shared" si="28"/>
        <v>28463.5</v>
      </c>
      <c r="CO83" s="12">
        <f t="shared" si="28"/>
        <v>14033.5</v>
      </c>
      <c r="CP83" s="12">
        <f t="shared" si="28"/>
        <v>907.5</v>
      </c>
      <c r="CQ83" s="12">
        <f t="shared" si="28"/>
        <v>729</v>
      </c>
      <c r="CR83" s="12">
        <f t="shared" si="28"/>
        <v>231</v>
      </c>
      <c r="CS83" s="12">
        <f t="shared" si="28"/>
        <v>266</v>
      </c>
      <c r="CT83" s="12">
        <f t="shared" si="28"/>
        <v>106</v>
      </c>
      <c r="CU83" s="12">
        <f t="shared" si="28"/>
        <v>74</v>
      </c>
      <c r="CV83" s="12">
        <f t="shared" si="28"/>
        <v>25</v>
      </c>
      <c r="CW83" s="12">
        <f t="shared" si="28"/>
        <v>208</v>
      </c>
      <c r="CX83" s="12">
        <f t="shared" si="28"/>
        <v>458.5</v>
      </c>
      <c r="CY83" s="12">
        <f t="shared" si="28"/>
        <v>34.5</v>
      </c>
      <c r="CZ83" s="12">
        <f t="shared" si="28"/>
        <v>1720</v>
      </c>
      <c r="DA83" s="12">
        <f t="shared" si="28"/>
        <v>191</v>
      </c>
      <c r="DB83" s="12">
        <f t="shared" si="28"/>
        <v>316</v>
      </c>
      <c r="DC83" s="12">
        <f t="shared" si="28"/>
        <v>188</v>
      </c>
      <c r="DD83" s="12">
        <f t="shared" si="28"/>
        <v>158.5</v>
      </c>
      <c r="DE83" s="12">
        <f t="shared" si="28"/>
        <v>310.5</v>
      </c>
      <c r="DF83" s="12">
        <f t="shared" si="28"/>
        <v>18066.5</v>
      </c>
      <c r="DG83" s="12">
        <f t="shared" si="28"/>
        <v>114</v>
      </c>
      <c r="DH83" s="12">
        <f t="shared" si="28"/>
        <v>1758</v>
      </c>
      <c r="DI83" s="12">
        <f t="shared" si="28"/>
        <v>2334</v>
      </c>
      <c r="DJ83" s="12">
        <f t="shared" si="28"/>
        <v>648</v>
      </c>
      <c r="DK83" s="12">
        <f t="shared" si="28"/>
        <v>515</v>
      </c>
      <c r="DL83" s="12">
        <f t="shared" si="28"/>
        <v>5706.5</v>
      </c>
      <c r="DM83" s="12">
        <f t="shared" si="28"/>
        <v>224.5</v>
      </c>
      <c r="DN83" s="12">
        <f t="shared" si="28"/>
        <v>1358</v>
      </c>
      <c r="DO83" s="12">
        <f t="shared" si="28"/>
        <v>3262</v>
      </c>
      <c r="DP83" s="12">
        <f t="shared" si="28"/>
        <v>191</v>
      </c>
      <c r="DQ83" s="12">
        <f t="shared" si="28"/>
        <v>852</v>
      </c>
      <c r="DR83" s="12">
        <f t="shared" si="28"/>
        <v>1292</v>
      </c>
      <c r="DS83" s="12">
        <f t="shared" si="28"/>
        <v>574</v>
      </c>
      <c r="DT83" s="12">
        <f t="shared" si="28"/>
        <v>171</v>
      </c>
      <c r="DU83" s="12">
        <f t="shared" si="28"/>
        <v>360</v>
      </c>
      <c r="DV83" s="12">
        <f t="shared" si="28"/>
        <v>216</v>
      </c>
      <c r="DW83" s="12">
        <f t="shared" si="28"/>
        <v>296</v>
      </c>
      <c r="DX83" s="12">
        <f t="shared" si="28"/>
        <v>147</v>
      </c>
      <c r="DY83" s="12">
        <f t="shared" si="28"/>
        <v>287.5</v>
      </c>
      <c r="DZ83" s="12">
        <f t="shared" si="28"/>
        <v>693</v>
      </c>
      <c r="EA83" s="12">
        <f t="shared" ref="EA83:FX83" si="29">EA15</f>
        <v>518</v>
      </c>
      <c r="EB83" s="12">
        <f t="shared" si="29"/>
        <v>494</v>
      </c>
      <c r="EC83" s="12">
        <f t="shared" si="29"/>
        <v>271.5</v>
      </c>
      <c r="ED83" s="12">
        <f t="shared" si="29"/>
        <v>1514</v>
      </c>
      <c r="EE83" s="12">
        <f t="shared" si="29"/>
        <v>184</v>
      </c>
      <c r="EF83" s="12">
        <f t="shared" si="29"/>
        <v>1334</v>
      </c>
      <c r="EG83" s="12">
        <f t="shared" si="29"/>
        <v>237</v>
      </c>
      <c r="EH83" s="12">
        <f t="shared" si="29"/>
        <v>236.5</v>
      </c>
      <c r="EI83" s="12">
        <f t="shared" si="29"/>
        <v>13398</v>
      </c>
      <c r="EJ83" s="12">
        <f t="shared" si="29"/>
        <v>9983.5</v>
      </c>
      <c r="EK83" s="12">
        <f t="shared" si="29"/>
        <v>672</v>
      </c>
      <c r="EL83" s="12">
        <f t="shared" si="29"/>
        <v>484.5</v>
      </c>
      <c r="EM83" s="12">
        <f t="shared" si="29"/>
        <v>357</v>
      </c>
      <c r="EN83" s="12">
        <f t="shared" si="29"/>
        <v>878</v>
      </c>
      <c r="EO83" s="12">
        <f t="shared" si="29"/>
        <v>283</v>
      </c>
      <c r="EP83" s="12">
        <f t="shared" si="29"/>
        <v>420</v>
      </c>
      <c r="EQ83" s="12">
        <f t="shared" si="29"/>
        <v>2433</v>
      </c>
      <c r="ER83" s="12">
        <f t="shared" si="29"/>
        <v>321</v>
      </c>
      <c r="ES83" s="12">
        <f t="shared" si="29"/>
        <v>182.5</v>
      </c>
      <c r="ET83" s="12">
        <f t="shared" si="29"/>
        <v>184</v>
      </c>
      <c r="EU83" s="12">
        <f t="shared" si="29"/>
        <v>557</v>
      </c>
      <c r="EV83" s="12">
        <f t="shared" si="29"/>
        <v>73.5</v>
      </c>
      <c r="EW83" s="12">
        <f t="shared" si="29"/>
        <v>716.5</v>
      </c>
      <c r="EX83" s="12">
        <f t="shared" si="29"/>
        <v>168</v>
      </c>
      <c r="EY83" s="12">
        <f t="shared" si="29"/>
        <v>205</v>
      </c>
      <c r="EZ83" s="12">
        <f t="shared" si="29"/>
        <v>119</v>
      </c>
      <c r="FA83" s="12">
        <f t="shared" si="29"/>
        <v>3381.5</v>
      </c>
      <c r="FB83" s="12">
        <f t="shared" si="29"/>
        <v>288</v>
      </c>
      <c r="FC83" s="12">
        <f t="shared" si="29"/>
        <v>1660</v>
      </c>
      <c r="FD83" s="12">
        <f t="shared" si="29"/>
        <v>408</v>
      </c>
      <c r="FE83" s="12">
        <f t="shared" si="29"/>
        <v>78</v>
      </c>
      <c r="FF83" s="12">
        <f t="shared" si="29"/>
        <v>201</v>
      </c>
      <c r="FG83" s="12">
        <f t="shared" si="29"/>
        <v>123</v>
      </c>
      <c r="FH83" s="12">
        <f t="shared" si="29"/>
        <v>72</v>
      </c>
      <c r="FI83" s="12">
        <f t="shared" si="29"/>
        <v>1654</v>
      </c>
      <c r="FJ83" s="12">
        <f t="shared" si="29"/>
        <v>2049</v>
      </c>
      <c r="FK83" s="12">
        <f t="shared" si="29"/>
        <v>2593</v>
      </c>
      <c r="FL83" s="12">
        <f t="shared" si="29"/>
        <v>8371</v>
      </c>
      <c r="FM83" s="12">
        <f t="shared" si="29"/>
        <v>3938</v>
      </c>
      <c r="FN83" s="12">
        <f t="shared" si="29"/>
        <v>21983</v>
      </c>
      <c r="FO83" s="12">
        <f t="shared" si="29"/>
        <v>1066</v>
      </c>
      <c r="FP83" s="12">
        <f t="shared" si="29"/>
        <v>2247</v>
      </c>
      <c r="FQ83" s="12">
        <f t="shared" si="29"/>
        <v>997</v>
      </c>
      <c r="FR83" s="12">
        <f t="shared" si="29"/>
        <v>167</v>
      </c>
      <c r="FS83" s="12">
        <f t="shared" si="29"/>
        <v>157</v>
      </c>
      <c r="FT83" s="12">
        <f t="shared" si="29"/>
        <v>60</v>
      </c>
      <c r="FU83" s="12">
        <f t="shared" si="29"/>
        <v>781.5</v>
      </c>
      <c r="FV83" s="12">
        <f t="shared" si="29"/>
        <v>800</v>
      </c>
      <c r="FW83" s="12">
        <f t="shared" si="29"/>
        <v>138</v>
      </c>
      <c r="FX83" s="12">
        <f t="shared" si="29"/>
        <v>55</v>
      </c>
      <c r="FZ83" s="12">
        <f t="shared" ref="FZ83:FZ88" si="30">SUM(C83:FX83)</f>
        <v>776964</v>
      </c>
      <c r="GA83" s="14"/>
    </row>
    <row r="84" spans="1:197" x14ac:dyDescent="0.35">
      <c r="A84" s="3" t="s">
        <v>475</v>
      </c>
      <c r="B84" s="2" t="s">
        <v>845</v>
      </c>
      <c r="C84" s="12">
        <f t="shared" ref="C84:BN87" si="31">C23</f>
        <v>6387</v>
      </c>
      <c r="D84" s="12">
        <f t="shared" si="31"/>
        <v>32458</v>
      </c>
      <c r="E84" s="12">
        <f t="shared" si="31"/>
        <v>4641</v>
      </c>
      <c r="F84" s="12">
        <f t="shared" si="31"/>
        <v>21037.5</v>
      </c>
      <c r="G84" s="12">
        <f t="shared" si="31"/>
        <v>1524</v>
      </c>
      <c r="H84" s="12">
        <f t="shared" si="31"/>
        <v>1107</v>
      </c>
      <c r="I84" s="12">
        <f t="shared" si="31"/>
        <v>6596</v>
      </c>
      <c r="J84" s="12">
        <f t="shared" si="31"/>
        <v>2012</v>
      </c>
      <c r="K84" s="12">
        <f t="shared" si="31"/>
        <v>270</v>
      </c>
      <c r="L84" s="12">
        <f t="shared" si="31"/>
        <v>2076</v>
      </c>
      <c r="M84" s="12">
        <f t="shared" si="31"/>
        <v>905</v>
      </c>
      <c r="N84" s="12">
        <f t="shared" si="31"/>
        <v>49153.5</v>
      </c>
      <c r="O84" s="12">
        <f t="shared" si="31"/>
        <v>12695.5</v>
      </c>
      <c r="P84" s="12">
        <f t="shared" si="31"/>
        <v>347</v>
      </c>
      <c r="Q84" s="12">
        <f t="shared" si="31"/>
        <v>36692</v>
      </c>
      <c r="R84" s="12">
        <f t="shared" si="31"/>
        <v>505</v>
      </c>
      <c r="S84" s="12">
        <f t="shared" si="31"/>
        <v>1524</v>
      </c>
      <c r="T84" s="12">
        <f t="shared" si="31"/>
        <v>162</v>
      </c>
      <c r="U84" s="12">
        <f t="shared" si="31"/>
        <v>50</v>
      </c>
      <c r="V84" s="12">
        <f t="shared" si="31"/>
        <v>254.5</v>
      </c>
      <c r="W84" s="12">
        <f t="shared" si="31"/>
        <v>204.5</v>
      </c>
      <c r="X84" s="12">
        <f t="shared" si="31"/>
        <v>30</v>
      </c>
      <c r="Y84" s="12">
        <f t="shared" si="31"/>
        <v>426</v>
      </c>
      <c r="Z84" s="12">
        <f t="shared" si="31"/>
        <v>226</v>
      </c>
      <c r="AA84" s="12">
        <f t="shared" si="31"/>
        <v>30289.5</v>
      </c>
      <c r="AB84" s="12">
        <f t="shared" si="31"/>
        <v>26716.5</v>
      </c>
      <c r="AC84" s="12">
        <f t="shared" si="31"/>
        <v>910</v>
      </c>
      <c r="AD84" s="12">
        <f t="shared" si="31"/>
        <v>1258.5</v>
      </c>
      <c r="AE84" s="12">
        <f t="shared" si="31"/>
        <v>94</v>
      </c>
      <c r="AF84" s="12">
        <f t="shared" si="31"/>
        <v>172</v>
      </c>
      <c r="AG84" s="12">
        <f t="shared" si="31"/>
        <v>582.5</v>
      </c>
      <c r="AH84" s="12">
        <f t="shared" si="31"/>
        <v>939</v>
      </c>
      <c r="AI84" s="12">
        <f t="shared" si="31"/>
        <v>400</v>
      </c>
      <c r="AJ84" s="12">
        <f t="shared" si="31"/>
        <v>166</v>
      </c>
      <c r="AK84" s="12">
        <f t="shared" si="31"/>
        <v>156</v>
      </c>
      <c r="AL84" s="12">
        <f t="shared" si="31"/>
        <v>282</v>
      </c>
      <c r="AM84" s="12">
        <f t="shared" si="31"/>
        <v>340</v>
      </c>
      <c r="AN84" s="12">
        <f t="shared" si="31"/>
        <v>296</v>
      </c>
      <c r="AO84" s="12">
        <f t="shared" si="31"/>
        <v>4037.5</v>
      </c>
      <c r="AP84" s="12">
        <f t="shared" si="31"/>
        <v>81646.5</v>
      </c>
      <c r="AQ84" s="12">
        <f t="shared" si="31"/>
        <v>229.5</v>
      </c>
      <c r="AR84" s="12">
        <f t="shared" si="31"/>
        <v>57970.5</v>
      </c>
      <c r="AS84" s="12">
        <f t="shared" si="31"/>
        <v>6071</v>
      </c>
      <c r="AT84" s="12">
        <f t="shared" si="31"/>
        <v>2393</v>
      </c>
      <c r="AU84" s="12">
        <f t="shared" si="31"/>
        <v>305.5</v>
      </c>
      <c r="AV84" s="12">
        <f t="shared" si="31"/>
        <v>296</v>
      </c>
      <c r="AW84" s="12">
        <f t="shared" si="31"/>
        <v>253.5</v>
      </c>
      <c r="AX84" s="12">
        <f t="shared" si="31"/>
        <v>61</v>
      </c>
      <c r="AY84" s="12">
        <f t="shared" si="31"/>
        <v>418</v>
      </c>
      <c r="AZ84" s="12">
        <f t="shared" si="31"/>
        <v>11883</v>
      </c>
      <c r="BA84" s="12">
        <f t="shared" si="31"/>
        <v>8746.5</v>
      </c>
      <c r="BB84" s="12">
        <f t="shared" si="31"/>
        <v>7035</v>
      </c>
      <c r="BC84" s="12">
        <f t="shared" si="31"/>
        <v>21028.5</v>
      </c>
      <c r="BD84" s="12">
        <f t="shared" si="31"/>
        <v>3630</v>
      </c>
      <c r="BE84" s="12">
        <f t="shared" si="31"/>
        <v>1195</v>
      </c>
      <c r="BF84" s="12">
        <f t="shared" si="31"/>
        <v>24471.5</v>
      </c>
      <c r="BG84" s="12">
        <f t="shared" si="31"/>
        <v>887</v>
      </c>
      <c r="BH84" s="12">
        <f t="shared" si="31"/>
        <v>540.5</v>
      </c>
      <c r="BI84" s="12">
        <f t="shared" si="31"/>
        <v>247</v>
      </c>
      <c r="BJ84" s="12">
        <f t="shared" si="31"/>
        <v>6252.5</v>
      </c>
      <c r="BK84" s="12">
        <f t="shared" si="31"/>
        <v>20290</v>
      </c>
      <c r="BL84" s="12">
        <f t="shared" si="31"/>
        <v>56</v>
      </c>
      <c r="BM84" s="12">
        <f t="shared" si="31"/>
        <v>416</v>
      </c>
      <c r="BN84" s="12">
        <f t="shared" si="31"/>
        <v>2992.5</v>
      </c>
      <c r="BO84" s="12">
        <f t="shared" ref="BO84:DZ87" si="32">BO23</f>
        <v>1236.5</v>
      </c>
      <c r="BP84" s="12">
        <f t="shared" si="32"/>
        <v>150</v>
      </c>
      <c r="BQ84" s="12">
        <f t="shared" si="32"/>
        <v>5693.5</v>
      </c>
      <c r="BR84" s="12">
        <f t="shared" si="32"/>
        <v>4490.5</v>
      </c>
      <c r="BS84" s="12">
        <f t="shared" si="32"/>
        <v>1096.5</v>
      </c>
      <c r="BT84" s="12">
        <f t="shared" si="32"/>
        <v>365</v>
      </c>
      <c r="BU84" s="12">
        <f t="shared" si="32"/>
        <v>415</v>
      </c>
      <c r="BV84" s="12">
        <f t="shared" si="32"/>
        <v>1227</v>
      </c>
      <c r="BW84" s="12">
        <f t="shared" si="32"/>
        <v>1979</v>
      </c>
      <c r="BX84" s="12">
        <f t="shared" si="32"/>
        <v>68</v>
      </c>
      <c r="BY84" s="12">
        <f t="shared" si="32"/>
        <v>440</v>
      </c>
      <c r="BZ84" s="12">
        <f t="shared" si="32"/>
        <v>199</v>
      </c>
      <c r="CA84" s="12">
        <f t="shared" si="32"/>
        <v>143</v>
      </c>
      <c r="CB84" s="12">
        <f t="shared" si="32"/>
        <v>69969.5</v>
      </c>
      <c r="CC84" s="12">
        <f t="shared" si="32"/>
        <v>184</v>
      </c>
      <c r="CD84" s="12">
        <f t="shared" si="32"/>
        <v>201.5</v>
      </c>
      <c r="CE84" s="12">
        <f t="shared" si="32"/>
        <v>148</v>
      </c>
      <c r="CF84" s="12">
        <f t="shared" si="32"/>
        <v>67</v>
      </c>
      <c r="CG84" s="12">
        <f t="shared" si="32"/>
        <v>193</v>
      </c>
      <c r="CH84" s="12">
        <f t="shared" si="32"/>
        <v>97.5</v>
      </c>
      <c r="CI84" s="12">
        <f t="shared" si="32"/>
        <v>686</v>
      </c>
      <c r="CJ84" s="12">
        <f t="shared" si="32"/>
        <v>843</v>
      </c>
      <c r="CK84" s="12">
        <f t="shared" si="32"/>
        <v>4254.5</v>
      </c>
      <c r="CL84" s="12">
        <f t="shared" si="32"/>
        <v>1222</v>
      </c>
      <c r="CM84" s="12">
        <f t="shared" si="32"/>
        <v>705</v>
      </c>
      <c r="CN84" s="12">
        <f t="shared" si="32"/>
        <v>28366.5</v>
      </c>
      <c r="CO84" s="12">
        <f t="shared" si="32"/>
        <v>14165.5</v>
      </c>
      <c r="CP84" s="12">
        <f t="shared" si="32"/>
        <v>913.5</v>
      </c>
      <c r="CQ84" s="12">
        <f t="shared" si="32"/>
        <v>736</v>
      </c>
      <c r="CR84" s="12">
        <f t="shared" si="32"/>
        <v>231</v>
      </c>
      <c r="CS84" s="12">
        <f t="shared" si="32"/>
        <v>277</v>
      </c>
      <c r="CT84" s="12">
        <f t="shared" si="32"/>
        <v>103</v>
      </c>
      <c r="CU84" s="12">
        <f t="shared" si="32"/>
        <v>72.5</v>
      </c>
      <c r="CV84" s="12">
        <f t="shared" si="32"/>
        <v>24</v>
      </c>
      <c r="CW84" s="12">
        <f t="shared" si="32"/>
        <v>206</v>
      </c>
      <c r="CX84" s="12">
        <f t="shared" si="32"/>
        <v>449.5</v>
      </c>
      <c r="CY84" s="12">
        <f t="shared" si="32"/>
        <v>32.5</v>
      </c>
      <c r="CZ84" s="12">
        <f t="shared" si="32"/>
        <v>1751</v>
      </c>
      <c r="DA84" s="12">
        <f t="shared" si="32"/>
        <v>191</v>
      </c>
      <c r="DB84" s="12">
        <f t="shared" si="32"/>
        <v>318.5</v>
      </c>
      <c r="DC84" s="12">
        <f t="shared" si="32"/>
        <v>183</v>
      </c>
      <c r="DD84" s="12">
        <f t="shared" si="32"/>
        <v>152</v>
      </c>
      <c r="DE84" s="12">
        <f t="shared" si="32"/>
        <v>287.5</v>
      </c>
      <c r="DF84" s="12">
        <f t="shared" si="32"/>
        <v>18732.5</v>
      </c>
      <c r="DG84" s="12">
        <f t="shared" si="32"/>
        <v>104</v>
      </c>
      <c r="DH84" s="12">
        <f t="shared" si="32"/>
        <v>1759</v>
      </c>
      <c r="DI84" s="12">
        <f t="shared" si="32"/>
        <v>2370</v>
      </c>
      <c r="DJ84" s="12">
        <f t="shared" si="32"/>
        <v>637</v>
      </c>
      <c r="DK84" s="12">
        <f t="shared" si="32"/>
        <v>500</v>
      </c>
      <c r="DL84" s="12">
        <f t="shared" si="32"/>
        <v>5698.5</v>
      </c>
      <c r="DM84" s="12">
        <f t="shared" si="32"/>
        <v>226.5</v>
      </c>
      <c r="DN84" s="12">
        <f t="shared" si="32"/>
        <v>1318</v>
      </c>
      <c r="DO84" s="12">
        <f t="shared" si="32"/>
        <v>3247</v>
      </c>
      <c r="DP84" s="12">
        <f t="shared" si="32"/>
        <v>190</v>
      </c>
      <c r="DQ84" s="12">
        <f t="shared" si="32"/>
        <v>834</v>
      </c>
      <c r="DR84" s="12">
        <f t="shared" si="32"/>
        <v>1304.5</v>
      </c>
      <c r="DS84" s="12">
        <f t="shared" si="32"/>
        <v>579</v>
      </c>
      <c r="DT84" s="12">
        <f t="shared" si="32"/>
        <v>169.5</v>
      </c>
      <c r="DU84" s="12">
        <f t="shared" si="32"/>
        <v>361</v>
      </c>
      <c r="DV84" s="12">
        <f t="shared" si="32"/>
        <v>214</v>
      </c>
      <c r="DW84" s="12">
        <f t="shared" si="32"/>
        <v>300</v>
      </c>
      <c r="DX84" s="12">
        <f t="shared" si="32"/>
        <v>154</v>
      </c>
      <c r="DY84" s="12">
        <f t="shared" si="32"/>
        <v>293.5</v>
      </c>
      <c r="DZ84" s="12">
        <f t="shared" si="32"/>
        <v>684</v>
      </c>
      <c r="EA84" s="12">
        <f t="shared" ref="EA84:FX87" si="33">EA23</f>
        <v>517</v>
      </c>
      <c r="EB84" s="12">
        <f t="shared" si="33"/>
        <v>502</v>
      </c>
      <c r="EC84" s="12">
        <f t="shared" si="33"/>
        <v>275.5</v>
      </c>
      <c r="ED84" s="12">
        <f t="shared" si="33"/>
        <v>1517</v>
      </c>
      <c r="EE84" s="12">
        <f t="shared" si="33"/>
        <v>183.5</v>
      </c>
      <c r="EF84" s="12">
        <f t="shared" si="33"/>
        <v>1335</v>
      </c>
      <c r="EG84" s="12">
        <f t="shared" si="33"/>
        <v>242</v>
      </c>
      <c r="EH84" s="12">
        <f t="shared" si="33"/>
        <v>242.5</v>
      </c>
      <c r="EI84" s="12">
        <f t="shared" si="33"/>
        <v>13634</v>
      </c>
      <c r="EJ84" s="12">
        <f t="shared" si="33"/>
        <v>10020.5</v>
      </c>
      <c r="EK84" s="12">
        <f t="shared" si="33"/>
        <v>679.5</v>
      </c>
      <c r="EL84" s="12">
        <f t="shared" si="33"/>
        <v>474.5</v>
      </c>
      <c r="EM84" s="12">
        <f t="shared" si="33"/>
        <v>365</v>
      </c>
      <c r="EN84" s="12">
        <f t="shared" si="33"/>
        <v>889</v>
      </c>
      <c r="EO84" s="12">
        <f t="shared" si="33"/>
        <v>292</v>
      </c>
      <c r="EP84" s="12">
        <f t="shared" si="33"/>
        <v>417</v>
      </c>
      <c r="EQ84" s="12">
        <f t="shared" si="33"/>
        <v>2430.5</v>
      </c>
      <c r="ER84" s="12">
        <f t="shared" si="33"/>
        <v>316</v>
      </c>
      <c r="ES84" s="12">
        <f t="shared" si="33"/>
        <v>180.5</v>
      </c>
      <c r="ET84" s="12">
        <f t="shared" si="33"/>
        <v>189</v>
      </c>
      <c r="EU84" s="12">
        <f t="shared" si="33"/>
        <v>558</v>
      </c>
      <c r="EV84" s="12">
        <f t="shared" si="33"/>
        <v>70</v>
      </c>
      <c r="EW84" s="12">
        <f t="shared" si="33"/>
        <v>771</v>
      </c>
      <c r="EX84" s="12">
        <f t="shared" si="33"/>
        <v>167</v>
      </c>
      <c r="EY84" s="12">
        <f t="shared" si="33"/>
        <v>210</v>
      </c>
      <c r="EZ84" s="12">
        <f t="shared" si="33"/>
        <v>126</v>
      </c>
      <c r="FA84" s="12">
        <f t="shared" si="33"/>
        <v>3395.5</v>
      </c>
      <c r="FB84" s="12">
        <f t="shared" si="33"/>
        <v>275</v>
      </c>
      <c r="FC84" s="12">
        <f t="shared" si="33"/>
        <v>1716</v>
      </c>
      <c r="FD84" s="12">
        <f t="shared" si="33"/>
        <v>399</v>
      </c>
      <c r="FE84" s="12">
        <f t="shared" si="33"/>
        <v>80</v>
      </c>
      <c r="FF84" s="12">
        <f t="shared" si="33"/>
        <v>194.5</v>
      </c>
      <c r="FG84" s="12">
        <f t="shared" si="33"/>
        <v>122</v>
      </c>
      <c r="FH84" s="12">
        <f t="shared" si="33"/>
        <v>69</v>
      </c>
      <c r="FI84" s="12">
        <f t="shared" si="33"/>
        <v>1671</v>
      </c>
      <c r="FJ84" s="12">
        <f t="shared" si="33"/>
        <v>2033</v>
      </c>
      <c r="FK84" s="12">
        <f t="shared" si="33"/>
        <v>2572</v>
      </c>
      <c r="FL84" s="12">
        <f t="shared" si="33"/>
        <v>8294</v>
      </c>
      <c r="FM84" s="12">
        <f t="shared" si="33"/>
        <v>3881</v>
      </c>
      <c r="FN84" s="12">
        <f t="shared" si="33"/>
        <v>21868</v>
      </c>
      <c r="FO84" s="12">
        <f t="shared" si="33"/>
        <v>1076</v>
      </c>
      <c r="FP84" s="12">
        <f t="shared" si="33"/>
        <v>2241</v>
      </c>
      <c r="FQ84" s="12">
        <f t="shared" si="33"/>
        <v>980</v>
      </c>
      <c r="FR84" s="12">
        <f t="shared" si="33"/>
        <v>165</v>
      </c>
      <c r="FS84" s="12">
        <f t="shared" si="33"/>
        <v>163</v>
      </c>
      <c r="FT84" s="12">
        <f t="shared" si="33"/>
        <v>59</v>
      </c>
      <c r="FU84" s="12">
        <f t="shared" si="33"/>
        <v>783.5</v>
      </c>
      <c r="FV84" s="12">
        <f t="shared" si="33"/>
        <v>782</v>
      </c>
      <c r="FW84" s="12">
        <f t="shared" si="33"/>
        <v>142</v>
      </c>
      <c r="FX84" s="12">
        <f t="shared" si="33"/>
        <v>56.5</v>
      </c>
      <c r="FZ84" s="12">
        <f t="shared" si="30"/>
        <v>781070.5</v>
      </c>
      <c r="GA84" s="14"/>
    </row>
    <row r="85" spans="1:197" x14ac:dyDescent="0.35">
      <c r="A85" s="3" t="s">
        <v>476</v>
      </c>
      <c r="B85" s="2" t="s">
        <v>846</v>
      </c>
      <c r="C85" s="12">
        <f t="shared" si="31"/>
        <v>6332.5</v>
      </c>
      <c r="D85" s="12">
        <f t="shared" si="31"/>
        <v>33220</v>
      </c>
      <c r="E85" s="12">
        <f t="shared" si="31"/>
        <v>4999.5</v>
      </c>
      <c r="F85" s="12">
        <f t="shared" si="31"/>
        <v>20597.5</v>
      </c>
      <c r="G85" s="12">
        <f t="shared" si="31"/>
        <v>1573</v>
      </c>
      <c r="H85" s="12">
        <f t="shared" si="31"/>
        <v>1094</v>
      </c>
      <c r="I85" s="12">
        <f t="shared" si="31"/>
        <v>7057.5</v>
      </c>
      <c r="J85" s="12">
        <f t="shared" si="31"/>
        <v>2039</v>
      </c>
      <c r="K85" s="12">
        <f t="shared" si="31"/>
        <v>263</v>
      </c>
      <c r="L85" s="12">
        <f t="shared" si="31"/>
        <v>2102</v>
      </c>
      <c r="M85" s="12">
        <f t="shared" si="31"/>
        <v>933</v>
      </c>
      <c r="N85" s="12">
        <f t="shared" si="31"/>
        <v>49949</v>
      </c>
      <c r="O85" s="12">
        <f t="shared" si="31"/>
        <v>12783.5</v>
      </c>
      <c r="P85" s="12">
        <f t="shared" si="31"/>
        <v>330</v>
      </c>
      <c r="Q85" s="12">
        <f t="shared" si="31"/>
        <v>36546</v>
      </c>
      <c r="R85" s="12">
        <f t="shared" si="31"/>
        <v>497</v>
      </c>
      <c r="S85" s="12">
        <f t="shared" si="31"/>
        <v>1567.5</v>
      </c>
      <c r="T85" s="12">
        <f t="shared" si="31"/>
        <v>160</v>
      </c>
      <c r="U85" s="12">
        <f t="shared" si="31"/>
        <v>50</v>
      </c>
      <c r="V85" s="12">
        <f t="shared" si="31"/>
        <v>261.5</v>
      </c>
      <c r="W85" s="12">
        <f t="shared" si="31"/>
        <v>209.5</v>
      </c>
      <c r="X85" s="12">
        <f t="shared" si="31"/>
        <v>27</v>
      </c>
      <c r="Y85" s="12">
        <f t="shared" si="31"/>
        <v>428</v>
      </c>
      <c r="Z85" s="12">
        <f t="shared" si="31"/>
        <v>227</v>
      </c>
      <c r="AA85" s="12">
        <f t="shared" si="31"/>
        <v>30394.5</v>
      </c>
      <c r="AB85" s="12">
        <f t="shared" si="31"/>
        <v>26932</v>
      </c>
      <c r="AC85" s="12">
        <f t="shared" si="31"/>
        <v>909</v>
      </c>
      <c r="AD85" s="12">
        <f t="shared" si="31"/>
        <v>1255</v>
      </c>
      <c r="AE85" s="12">
        <f t="shared" si="31"/>
        <v>94</v>
      </c>
      <c r="AF85" s="12">
        <f t="shared" si="31"/>
        <v>162.5</v>
      </c>
      <c r="AG85" s="12">
        <f t="shared" si="31"/>
        <v>590</v>
      </c>
      <c r="AH85" s="12">
        <f t="shared" si="31"/>
        <v>955</v>
      </c>
      <c r="AI85" s="12">
        <f t="shared" si="31"/>
        <v>385.5</v>
      </c>
      <c r="AJ85" s="12">
        <f t="shared" si="31"/>
        <v>164</v>
      </c>
      <c r="AK85" s="12">
        <f t="shared" si="31"/>
        <v>159</v>
      </c>
      <c r="AL85" s="12">
        <f t="shared" si="31"/>
        <v>276</v>
      </c>
      <c r="AM85" s="12">
        <f t="shared" si="31"/>
        <v>343</v>
      </c>
      <c r="AN85" s="12">
        <f t="shared" si="31"/>
        <v>309</v>
      </c>
      <c r="AO85" s="12">
        <f t="shared" si="31"/>
        <v>4127.5</v>
      </c>
      <c r="AP85" s="12">
        <f t="shared" si="31"/>
        <v>82476.5</v>
      </c>
      <c r="AQ85" s="12">
        <f t="shared" si="31"/>
        <v>232</v>
      </c>
      <c r="AR85" s="12">
        <f t="shared" si="31"/>
        <v>58489.5</v>
      </c>
      <c r="AS85" s="12">
        <f t="shared" si="31"/>
        <v>6165</v>
      </c>
      <c r="AT85" s="12">
        <f t="shared" si="31"/>
        <v>2332.5</v>
      </c>
      <c r="AU85" s="12">
        <f t="shared" si="31"/>
        <v>291</v>
      </c>
      <c r="AV85" s="12">
        <f t="shared" si="31"/>
        <v>297</v>
      </c>
      <c r="AW85" s="12">
        <f t="shared" si="31"/>
        <v>256</v>
      </c>
      <c r="AX85" s="12">
        <f t="shared" si="31"/>
        <v>63</v>
      </c>
      <c r="AY85" s="12">
        <f t="shared" si="31"/>
        <v>415</v>
      </c>
      <c r="AZ85" s="12">
        <f t="shared" si="31"/>
        <v>12050</v>
      </c>
      <c r="BA85" s="12">
        <f t="shared" si="31"/>
        <v>8756</v>
      </c>
      <c r="BB85" s="12">
        <f t="shared" si="31"/>
        <v>7341</v>
      </c>
      <c r="BC85" s="12">
        <f t="shared" si="31"/>
        <v>20943.5</v>
      </c>
      <c r="BD85" s="12">
        <f t="shared" si="31"/>
        <v>3609.5</v>
      </c>
      <c r="BE85" s="12">
        <f t="shared" si="31"/>
        <v>1207</v>
      </c>
      <c r="BF85" s="12">
        <f t="shared" si="31"/>
        <v>24346</v>
      </c>
      <c r="BG85" s="12">
        <f t="shared" si="31"/>
        <v>884.5</v>
      </c>
      <c r="BH85" s="12">
        <f t="shared" si="31"/>
        <v>542</v>
      </c>
      <c r="BI85" s="12">
        <f t="shared" si="31"/>
        <v>253.5</v>
      </c>
      <c r="BJ85" s="12">
        <f t="shared" si="31"/>
        <v>6224.5</v>
      </c>
      <c r="BK85" s="12">
        <f t="shared" si="31"/>
        <v>19735</v>
      </c>
      <c r="BL85" s="12">
        <f t="shared" si="31"/>
        <v>58</v>
      </c>
      <c r="BM85" s="12">
        <f t="shared" si="31"/>
        <v>360.5</v>
      </c>
      <c r="BN85" s="12">
        <f t="shared" si="31"/>
        <v>3019.5</v>
      </c>
      <c r="BO85" s="12">
        <f t="shared" si="32"/>
        <v>1251</v>
      </c>
      <c r="BP85" s="12">
        <f t="shared" si="32"/>
        <v>152</v>
      </c>
      <c r="BQ85" s="12">
        <f t="shared" si="32"/>
        <v>5653</v>
      </c>
      <c r="BR85" s="12">
        <f t="shared" si="32"/>
        <v>4483</v>
      </c>
      <c r="BS85" s="12">
        <f t="shared" si="32"/>
        <v>1106</v>
      </c>
      <c r="BT85" s="12">
        <f t="shared" si="32"/>
        <v>362</v>
      </c>
      <c r="BU85" s="12">
        <f t="shared" si="32"/>
        <v>410</v>
      </c>
      <c r="BV85" s="12">
        <f t="shared" si="32"/>
        <v>1223</v>
      </c>
      <c r="BW85" s="12">
        <f t="shared" si="32"/>
        <v>1985.5</v>
      </c>
      <c r="BX85" s="12">
        <f t="shared" si="32"/>
        <v>67</v>
      </c>
      <c r="BY85" s="12">
        <f t="shared" si="32"/>
        <v>439.5</v>
      </c>
      <c r="BZ85" s="12">
        <f t="shared" si="32"/>
        <v>195</v>
      </c>
      <c r="CA85" s="12">
        <f t="shared" si="32"/>
        <v>139</v>
      </c>
      <c r="CB85" s="12">
        <f t="shared" si="32"/>
        <v>71260.5</v>
      </c>
      <c r="CC85" s="12">
        <f t="shared" si="32"/>
        <v>192</v>
      </c>
      <c r="CD85" s="12">
        <f t="shared" si="32"/>
        <v>204</v>
      </c>
      <c r="CE85" s="12">
        <f t="shared" si="32"/>
        <v>151</v>
      </c>
      <c r="CF85" s="12">
        <f t="shared" si="32"/>
        <v>110</v>
      </c>
      <c r="CG85" s="12">
        <f t="shared" si="32"/>
        <v>201.5</v>
      </c>
      <c r="CH85" s="12">
        <f t="shared" si="32"/>
        <v>99</v>
      </c>
      <c r="CI85" s="12">
        <f t="shared" si="32"/>
        <v>691</v>
      </c>
      <c r="CJ85" s="12">
        <f t="shared" si="32"/>
        <v>873</v>
      </c>
      <c r="CK85" s="12">
        <f t="shared" si="32"/>
        <v>4272.5</v>
      </c>
      <c r="CL85" s="12">
        <f t="shared" si="32"/>
        <v>1244.5</v>
      </c>
      <c r="CM85" s="12">
        <f t="shared" si="32"/>
        <v>701</v>
      </c>
      <c r="CN85" s="12">
        <f t="shared" si="32"/>
        <v>28337.5</v>
      </c>
      <c r="CO85" s="12">
        <f t="shared" si="32"/>
        <v>14308.5</v>
      </c>
      <c r="CP85" s="12">
        <f t="shared" si="32"/>
        <v>937</v>
      </c>
      <c r="CQ85" s="12">
        <f t="shared" si="32"/>
        <v>740</v>
      </c>
      <c r="CR85" s="12">
        <f t="shared" si="32"/>
        <v>230.5</v>
      </c>
      <c r="CS85" s="12">
        <f t="shared" si="32"/>
        <v>290</v>
      </c>
      <c r="CT85" s="12">
        <f t="shared" si="32"/>
        <v>101</v>
      </c>
      <c r="CU85" s="12">
        <f t="shared" si="32"/>
        <v>73</v>
      </c>
      <c r="CV85" s="12">
        <f t="shared" si="32"/>
        <v>23.5</v>
      </c>
      <c r="CW85" s="12">
        <f t="shared" si="32"/>
        <v>205</v>
      </c>
      <c r="CX85" s="12">
        <f t="shared" si="32"/>
        <v>470.5</v>
      </c>
      <c r="CY85" s="12">
        <f t="shared" si="32"/>
        <v>29.5</v>
      </c>
      <c r="CZ85" s="12">
        <f t="shared" si="32"/>
        <v>1759</v>
      </c>
      <c r="DA85" s="12">
        <f t="shared" si="32"/>
        <v>201</v>
      </c>
      <c r="DB85" s="12">
        <f t="shared" si="32"/>
        <v>322.5</v>
      </c>
      <c r="DC85" s="12">
        <f t="shared" si="32"/>
        <v>182</v>
      </c>
      <c r="DD85" s="12">
        <f t="shared" si="32"/>
        <v>156</v>
      </c>
      <c r="DE85" s="12">
        <f t="shared" si="32"/>
        <v>287.5</v>
      </c>
      <c r="DF85" s="12">
        <f t="shared" si="32"/>
        <v>19273</v>
      </c>
      <c r="DG85" s="12">
        <f t="shared" si="32"/>
        <v>95</v>
      </c>
      <c r="DH85" s="12">
        <f t="shared" si="32"/>
        <v>1764</v>
      </c>
      <c r="DI85" s="12">
        <f t="shared" si="32"/>
        <v>2394.5</v>
      </c>
      <c r="DJ85" s="12">
        <f t="shared" si="32"/>
        <v>623</v>
      </c>
      <c r="DK85" s="12">
        <f t="shared" si="32"/>
        <v>485.5</v>
      </c>
      <c r="DL85" s="12">
        <f t="shared" si="32"/>
        <v>5690.5</v>
      </c>
      <c r="DM85" s="12">
        <f t="shared" si="32"/>
        <v>228.5</v>
      </c>
      <c r="DN85" s="12">
        <f t="shared" si="32"/>
        <v>1263.5</v>
      </c>
      <c r="DO85" s="12">
        <f t="shared" si="32"/>
        <v>3230</v>
      </c>
      <c r="DP85" s="12">
        <f t="shared" si="32"/>
        <v>191</v>
      </c>
      <c r="DQ85" s="12">
        <f t="shared" si="32"/>
        <v>817</v>
      </c>
      <c r="DR85" s="12">
        <f t="shared" si="32"/>
        <v>1318.5</v>
      </c>
      <c r="DS85" s="12">
        <f t="shared" si="32"/>
        <v>589</v>
      </c>
      <c r="DT85" s="12">
        <f t="shared" si="32"/>
        <v>180.5</v>
      </c>
      <c r="DU85" s="12">
        <f t="shared" si="32"/>
        <v>355</v>
      </c>
      <c r="DV85" s="12">
        <f t="shared" si="32"/>
        <v>206.5</v>
      </c>
      <c r="DW85" s="12">
        <f t="shared" si="32"/>
        <v>301</v>
      </c>
      <c r="DX85" s="12">
        <f t="shared" si="32"/>
        <v>159</v>
      </c>
      <c r="DY85" s="12">
        <f t="shared" si="32"/>
        <v>296</v>
      </c>
      <c r="DZ85" s="12">
        <f t="shared" si="32"/>
        <v>675</v>
      </c>
      <c r="EA85" s="12">
        <f t="shared" si="33"/>
        <v>510.5</v>
      </c>
      <c r="EB85" s="12">
        <f t="shared" si="33"/>
        <v>527</v>
      </c>
      <c r="EC85" s="12">
        <f t="shared" si="33"/>
        <v>281.5</v>
      </c>
      <c r="ED85" s="12">
        <f t="shared" si="33"/>
        <v>1523</v>
      </c>
      <c r="EE85" s="12">
        <f t="shared" si="33"/>
        <v>189</v>
      </c>
      <c r="EF85" s="12">
        <f t="shared" si="33"/>
        <v>1350</v>
      </c>
      <c r="EG85" s="12">
        <f t="shared" si="33"/>
        <v>246</v>
      </c>
      <c r="EH85" s="12">
        <f t="shared" si="33"/>
        <v>250</v>
      </c>
      <c r="EI85" s="12">
        <f t="shared" si="33"/>
        <v>13862.5</v>
      </c>
      <c r="EJ85" s="12">
        <f t="shared" si="33"/>
        <v>10059</v>
      </c>
      <c r="EK85" s="12">
        <f t="shared" si="33"/>
        <v>686</v>
      </c>
      <c r="EL85" s="12">
        <f t="shared" si="33"/>
        <v>467.5</v>
      </c>
      <c r="EM85" s="12">
        <f t="shared" si="33"/>
        <v>373</v>
      </c>
      <c r="EN85" s="12">
        <f t="shared" si="33"/>
        <v>899</v>
      </c>
      <c r="EO85" s="12">
        <f t="shared" si="33"/>
        <v>296</v>
      </c>
      <c r="EP85" s="12">
        <f t="shared" si="33"/>
        <v>417.5</v>
      </c>
      <c r="EQ85" s="12">
        <f t="shared" si="33"/>
        <v>2509</v>
      </c>
      <c r="ER85" s="12">
        <f t="shared" si="33"/>
        <v>310.5</v>
      </c>
      <c r="ES85" s="12">
        <f t="shared" si="33"/>
        <v>174.5</v>
      </c>
      <c r="ET85" s="12">
        <f t="shared" si="33"/>
        <v>182</v>
      </c>
      <c r="EU85" s="12">
        <f t="shared" si="33"/>
        <v>569</v>
      </c>
      <c r="EV85" s="12">
        <f t="shared" si="33"/>
        <v>71</v>
      </c>
      <c r="EW85" s="12">
        <f t="shared" si="33"/>
        <v>801</v>
      </c>
      <c r="EX85" s="12">
        <f t="shared" si="33"/>
        <v>170</v>
      </c>
      <c r="EY85" s="12">
        <f t="shared" si="33"/>
        <v>216</v>
      </c>
      <c r="EZ85" s="12">
        <f t="shared" si="33"/>
        <v>131</v>
      </c>
      <c r="FA85" s="12">
        <f t="shared" si="33"/>
        <v>3409</v>
      </c>
      <c r="FB85" s="12">
        <f t="shared" si="33"/>
        <v>266.5</v>
      </c>
      <c r="FC85" s="12">
        <f t="shared" si="33"/>
        <v>1815</v>
      </c>
      <c r="FD85" s="12">
        <f t="shared" si="33"/>
        <v>399</v>
      </c>
      <c r="FE85" s="12">
        <f t="shared" si="33"/>
        <v>82</v>
      </c>
      <c r="FF85" s="12">
        <f t="shared" si="33"/>
        <v>183</v>
      </c>
      <c r="FG85" s="12">
        <f t="shared" si="33"/>
        <v>124</v>
      </c>
      <c r="FH85" s="12">
        <f t="shared" si="33"/>
        <v>68</v>
      </c>
      <c r="FI85" s="12">
        <f t="shared" si="33"/>
        <v>1691</v>
      </c>
      <c r="FJ85" s="12">
        <f t="shared" si="33"/>
        <v>2017</v>
      </c>
      <c r="FK85" s="12">
        <f t="shared" si="33"/>
        <v>2536</v>
      </c>
      <c r="FL85" s="12">
        <f t="shared" si="33"/>
        <v>8175.5</v>
      </c>
      <c r="FM85" s="12">
        <f t="shared" si="33"/>
        <v>3824.5</v>
      </c>
      <c r="FN85" s="12">
        <f t="shared" si="33"/>
        <v>21727</v>
      </c>
      <c r="FO85" s="12">
        <f t="shared" si="33"/>
        <v>1082</v>
      </c>
      <c r="FP85" s="12">
        <f t="shared" si="33"/>
        <v>2224.5</v>
      </c>
      <c r="FQ85" s="12">
        <f t="shared" si="33"/>
        <v>956.5</v>
      </c>
      <c r="FR85" s="12">
        <f t="shared" si="33"/>
        <v>164</v>
      </c>
      <c r="FS85" s="12">
        <f t="shared" si="33"/>
        <v>168</v>
      </c>
      <c r="FT85" s="12">
        <f t="shared" si="33"/>
        <v>58</v>
      </c>
      <c r="FU85" s="12">
        <f t="shared" si="33"/>
        <v>785</v>
      </c>
      <c r="FV85" s="12">
        <f t="shared" si="33"/>
        <v>691.5</v>
      </c>
      <c r="FW85" s="12">
        <f t="shared" si="33"/>
        <v>147</v>
      </c>
      <c r="FX85" s="12">
        <f t="shared" si="33"/>
        <v>57.5</v>
      </c>
      <c r="FY85" s="12"/>
      <c r="FZ85" s="12">
        <f t="shared" si="30"/>
        <v>786630</v>
      </c>
      <c r="GA85" s="14"/>
    </row>
    <row r="86" spans="1:197" x14ac:dyDescent="0.35">
      <c r="A86" s="3" t="s">
        <v>477</v>
      </c>
      <c r="B86" s="2" t="s">
        <v>847</v>
      </c>
      <c r="C86" s="12">
        <f t="shared" si="31"/>
        <v>6372</v>
      </c>
      <c r="D86" s="12">
        <f t="shared" si="31"/>
        <v>34363.5</v>
      </c>
      <c r="E86" s="12">
        <f t="shared" si="31"/>
        <v>5274</v>
      </c>
      <c r="F86" s="12">
        <f t="shared" si="31"/>
        <v>20215.5</v>
      </c>
      <c r="G86" s="12">
        <f t="shared" si="31"/>
        <v>1234</v>
      </c>
      <c r="H86" s="12">
        <f t="shared" si="31"/>
        <v>1129</v>
      </c>
      <c r="I86" s="12">
        <f t="shared" si="31"/>
        <v>7427.5</v>
      </c>
      <c r="J86" s="12">
        <f t="shared" si="31"/>
        <v>2111.5</v>
      </c>
      <c r="K86" s="12">
        <f t="shared" si="31"/>
        <v>249</v>
      </c>
      <c r="L86" s="12">
        <f t="shared" si="31"/>
        <v>2195</v>
      </c>
      <c r="M86" s="12">
        <f t="shared" si="31"/>
        <v>998.5</v>
      </c>
      <c r="N86" s="12">
        <f t="shared" si="31"/>
        <v>50787.5</v>
      </c>
      <c r="O86" s="12">
        <f t="shared" si="31"/>
        <v>13067.5</v>
      </c>
      <c r="P86" s="12">
        <f t="shared" si="31"/>
        <v>303.5</v>
      </c>
      <c r="Q86" s="12">
        <f t="shared" si="31"/>
        <v>36575</v>
      </c>
      <c r="R86" s="12">
        <f t="shared" si="31"/>
        <v>477.5</v>
      </c>
      <c r="S86" s="12">
        <f t="shared" si="31"/>
        <v>1644</v>
      </c>
      <c r="T86" s="12">
        <f t="shared" si="31"/>
        <v>166.5</v>
      </c>
      <c r="U86" s="12">
        <f t="shared" si="31"/>
        <v>48.5</v>
      </c>
      <c r="V86" s="12">
        <f t="shared" si="31"/>
        <v>265.5</v>
      </c>
      <c r="W86" s="12">
        <f t="shared" si="31"/>
        <v>130.5</v>
      </c>
      <c r="X86" s="12">
        <f t="shared" si="31"/>
        <v>30</v>
      </c>
      <c r="Y86" s="12">
        <f t="shared" si="31"/>
        <v>456</v>
      </c>
      <c r="Z86" s="12">
        <f t="shared" si="31"/>
        <v>235.5</v>
      </c>
      <c r="AA86" s="12">
        <f t="shared" si="31"/>
        <v>30979.5</v>
      </c>
      <c r="AB86" s="12">
        <f t="shared" si="31"/>
        <v>27171.5</v>
      </c>
      <c r="AC86" s="12">
        <f t="shared" si="31"/>
        <v>951</v>
      </c>
      <c r="AD86" s="12">
        <f t="shared" si="31"/>
        <v>1259.5</v>
      </c>
      <c r="AE86" s="12">
        <f t="shared" si="31"/>
        <v>92</v>
      </c>
      <c r="AF86" s="12">
        <f t="shared" si="31"/>
        <v>172</v>
      </c>
      <c r="AG86" s="12">
        <f t="shared" si="31"/>
        <v>609</v>
      </c>
      <c r="AH86" s="12">
        <f t="shared" si="31"/>
        <v>991.5</v>
      </c>
      <c r="AI86" s="12">
        <f t="shared" si="31"/>
        <v>365.5</v>
      </c>
      <c r="AJ86" s="12">
        <f t="shared" si="31"/>
        <v>153</v>
      </c>
      <c r="AK86" s="12">
        <f t="shared" si="31"/>
        <v>166.5</v>
      </c>
      <c r="AL86" s="12">
        <f t="shared" si="31"/>
        <v>259.5</v>
      </c>
      <c r="AM86" s="12">
        <f t="shared" si="31"/>
        <v>380</v>
      </c>
      <c r="AN86" s="12">
        <f t="shared" si="31"/>
        <v>318.5</v>
      </c>
      <c r="AO86" s="12">
        <f t="shared" si="31"/>
        <v>4241</v>
      </c>
      <c r="AP86" s="12">
        <f t="shared" si="31"/>
        <v>82330</v>
      </c>
      <c r="AQ86" s="12">
        <f t="shared" si="31"/>
        <v>244.5</v>
      </c>
      <c r="AR86" s="12">
        <f t="shared" si="31"/>
        <v>59455.5</v>
      </c>
      <c r="AS86" s="12">
        <f t="shared" si="31"/>
        <v>6343.5</v>
      </c>
      <c r="AT86" s="12">
        <f t="shared" si="31"/>
        <v>2293.5</v>
      </c>
      <c r="AU86" s="12">
        <f t="shared" si="31"/>
        <v>275</v>
      </c>
      <c r="AV86" s="12">
        <f t="shared" si="31"/>
        <v>329.5</v>
      </c>
      <c r="AW86" s="12">
        <f t="shared" si="31"/>
        <v>248.5</v>
      </c>
      <c r="AX86" s="12">
        <f t="shared" si="31"/>
        <v>69.5</v>
      </c>
      <c r="AY86" s="12">
        <f t="shared" si="31"/>
        <v>409.5</v>
      </c>
      <c r="AZ86" s="12">
        <f t="shared" si="31"/>
        <v>12298.5</v>
      </c>
      <c r="BA86" s="12">
        <f t="shared" si="31"/>
        <v>9225.5</v>
      </c>
      <c r="BB86" s="12">
        <f t="shared" si="31"/>
        <v>7727</v>
      </c>
      <c r="BC86" s="12">
        <f t="shared" si="31"/>
        <v>21009</v>
      </c>
      <c r="BD86" s="12">
        <f t="shared" si="31"/>
        <v>3622.5</v>
      </c>
      <c r="BE86" s="12">
        <f t="shared" si="31"/>
        <v>1286</v>
      </c>
      <c r="BF86" s="12">
        <f t="shared" si="31"/>
        <v>24490.5</v>
      </c>
      <c r="BG86" s="12">
        <f t="shared" si="31"/>
        <v>894</v>
      </c>
      <c r="BH86" s="12">
        <f t="shared" si="31"/>
        <v>566</v>
      </c>
      <c r="BI86" s="12">
        <f t="shared" si="31"/>
        <v>270</v>
      </c>
      <c r="BJ86" s="12">
        <f t="shared" si="31"/>
        <v>6299.5</v>
      </c>
      <c r="BK86" s="12">
        <f t="shared" si="31"/>
        <v>18861.5</v>
      </c>
      <c r="BL86" s="12">
        <f t="shared" si="31"/>
        <v>75.5</v>
      </c>
      <c r="BM86" s="12">
        <f t="shared" si="31"/>
        <v>303</v>
      </c>
      <c r="BN86" s="12">
        <f t="shared" si="31"/>
        <v>3219</v>
      </c>
      <c r="BO86" s="12">
        <f t="shared" si="32"/>
        <v>1303.5</v>
      </c>
      <c r="BP86" s="12">
        <f t="shared" si="32"/>
        <v>175</v>
      </c>
      <c r="BQ86" s="12">
        <f t="shared" si="32"/>
        <v>5661.5</v>
      </c>
      <c r="BR86" s="12">
        <f t="shared" si="32"/>
        <v>4525</v>
      </c>
      <c r="BS86" s="12">
        <f t="shared" si="32"/>
        <v>1123.5</v>
      </c>
      <c r="BT86" s="12">
        <f t="shared" si="32"/>
        <v>379.5</v>
      </c>
      <c r="BU86" s="12">
        <f t="shared" si="32"/>
        <v>395.5</v>
      </c>
      <c r="BV86" s="12">
        <f t="shared" si="32"/>
        <v>1232</v>
      </c>
      <c r="BW86" s="12">
        <f t="shared" si="32"/>
        <v>1990</v>
      </c>
      <c r="BX86" s="12">
        <f t="shared" si="32"/>
        <v>72.5</v>
      </c>
      <c r="BY86" s="12">
        <f t="shared" si="32"/>
        <v>451</v>
      </c>
      <c r="BZ86" s="12">
        <f t="shared" si="32"/>
        <v>217</v>
      </c>
      <c r="CA86" s="12">
        <f t="shared" si="32"/>
        <v>167.5</v>
      </c>
      <c r="CB86" s="12">
        <f t="shared" si="32"/>
        <v>72924.5</v>
      </c>
      <c r="CC86" s="12">
        <f t="shared" si="32"/>
        <v>186</v>
      </c>
      <c r="CD86" s="12">
        <f t="shared" si="32"/>
        <v>223</v>
      </c>
      <c r="CE86" s="12">
        <f t="shared" si="32"/>
        <v>156.5</v>
      </c>
      <c r="CF86" s="12">
        <f t="shared" si="32"/>
        <v>119</v>
      </c>
      <c r="CG86" s="12">
        <f t="shared" si="32"/>
        <v>202.5</v>
      </c>
      <c r="CH86" s="12">
        <f t="shared" si="32"/>
        <v>101.5</v>
      </c>
      <c r="CI86" s="12">
        <f t="shared" si="32"/>
        <v>715.5</v>
      </c>
      <c r="CJ86" s="12">
        <f t="shared" si="32"/>
        <v>900</v>
      </c>
      <c r="CK86" s="12">
        <f t="shared" si="32"/>
        <v>4395</v>
      </c>
      <c r="CL86" s="12">
        <f t="shared" si="32"/>
        <v>1269</v>
      </c>
      <c r="CM86" s="12">
        <f t="shared" si="32"/>
        <v>698</v>
      </c>
      <c r="CN86" s="12">
        <f t="shared" si="32"/>
        <v>28615</v>
      </c>
      <c r="CO86" s="12">
        <f t="shared" si="32"/>
        <v>14617</v>
      </c>
      <c r="CP86" s="12">
        <f t="shared" si="32"/>
        <v>983</v>
      </c>
      <c r="CQ86" s="12">
        <f t="shared" si="32"/>
        <v>805</v>
      </c>
      <c r="CR86" s="12">
        <f t="shared" si="32"/>
        <v>238</v>
      </c>
      <c r="CS86" s="12">
        <f t="shared" si="32"/>
        <v>308</v>
      </c>
      <c r="CT86" s="12">
        <f t="shared" si="32"/>
        <v>107.5</v>
      </c>
      <c r="CU86" s="12">
        <f t="shared" si="32"/>
        <v>69</v>
      </c>
      <c r="CV86" s="12">
        <f t="shared" si="32"/>
        <v>29.5</v>
      </c>
      <c r="CW86" s="12">
        <f t="shared" si="32"/>
        <v>195.5</v>
      </c>
      <c r="CX86" s="12">
        <f t="shared" si="32"/>
        <v>467.5</v>
      </c>
      <c r="CY86" s="12">
        <f t="shared" si="32"/>
        <v>37</v>
      </c>
      <c r="CZ86" s="12">
        <f t="shared" si="32"/>
        <v>1845</v>
      </c>
      <c r="DA86" s="12">
        <f t="shared" si="32"/>
        <v>203.5</v>
      </c>
      <c r="DB86" s="12">
        <f t="shared" si="32"/>
        <v>316</v>
      </c>
      <c r="DC86" s="12">
        <f t="shared" si="32"/>
        <v>162</v>
      </c>
      <c r="DD86" s="12">
        <f t="shared" si="32"/>
        <v>157</v>
      </c>
      <c r="DE86" s="12">
        <f t="shared" si="32"/>
        <v>291.5</v>
      </c>
      <c r="DF86" s="12">
        <f t="shared" si="32"/>
        <v>19957.5</v>
      </c>
      <c r="DG86" s="12">
        <f t="shared" si="32"/>
        <v>85</v>
      </c>
      <c r="DH86" s="12">
        <f t="shared" si="32"/>
        <v>1945</v>
      </c>
      <c r="DI86" s="12">
        <f t="shared" si="32"/>
        <v>2362.5</v>
      </c>
      <c r="DJ86" s="12">
        <f t="shared" si="32"/>
        <v>631.5</v>
      </c>
      <c r="DK86" s="12">
        <f t="shared" si="32"/>
        <v>468</v>
      </c>
      <c r="DL86" s="12">
        <f t="shared" si="32"/>
        <v>5726</v>
      </c>
      <c r="DM86" s="12">
        <f t="shared" si="32"/>
        <v>236</v>
      </c>
      <c r="DN86" s="12">
        <f t="shared" si="32"/>
        <v>1296.5</v>
      </c>
      <c r="DO86" s="12">
        <f t="shared" si="32"/>
        <v>3203</v>
      </c>
      <c r="DP86" s="12">
        <f t="shared" si="32"/>
        <v>208.5</v>
      </c>
      <c r="DQ86" s="12">
        <f t="shared" si="32"/>
        <v>798</v>
      </c>
      <c r="DR86" s="12">
        <f t="shared" si="32"/>
        <v>1356.5</v>
      </c>
      <c r="DS86" s="12">
        <f t="shared" si="32"/>
        <v>632</v>
      </c>
      <c r="DT86" s="12">
        <f t="shared" si="32"/>
        <v>163</v>
      </c>
      <c r="DU86" s="12">
        <f t="shared" si="32"/>
        <v>346.5</v>
      </c>
      <c r="DV86" s="12">
        <f t="shared" si="32"/>
        <v>218</v>
      </c>
      <c r="DW86" s="12">
        <f t="shared" si="32"/>
        <v>314</v>
      </c>
      <c r="DX86" s="12">
        <f t="shared" si="32"/>
        <v>160.5</v>
      </c>
      <c r="DY86" s="12">
        <f t="shared" si="32"/>
        <v>309.5</v>
      </c>
      <c r="DZ86" s="12">
        <f t="shared" si="32"/>
        <v>729.5</v>
      </c>
      <c r="EA86" s="12">
        <f t="shared" si="33"/>
        <v>533.5</v>
      </c>
      <c r="EB86" s="12">
        <f t="shared" si="33"/>
        <v>556.5</v>
      </c>
      <c r="EC86" s="12">
        <f t="shared" si="33"/>
        <v>306.5</v>
      </c>
      <c r="ED86" s="12">
        <f t="shared" si="33"/>
        <v>1552.5</v>
      </c>
      <c r="EE86" s="12">
        <f t="shared" si="33"/>
        <v>198</v>
      </c>
      <c r="EF86" s="12">
        <f t="shared" si="33"/>
        <v>1414</v>
      </c>
      <c r="EG86" s="12">
        <f t="shared" si="33"/>
        <v>252.5</v>
      </c>
      <c r="EH86" s="12">
        <f t="shared" si="33"/>
        <v>248.5</v>
      </c>
      <c r="EI86" s="12">
        <f t="shared" si="33"/>
        <v>14340.5</v>
      </c>
      <c r="EJ86" s="12">
        <f t="shared" si="33"/>
        <v>10073.5</v>
      </c>
      <c r="EK86" s="12">
        <f t="shared" si="33"/>
        <v>673.5</v>
      </c>
      <c r="EL86" s="12">
        <f t="shared" si="33"/>
        <v>457.5</v>
      </c>
      <c r="EM86" s="12">
        <f t="shared" si="33"/>
        <v>391.5</v>
      </c>
      <c r="EN86" s="12">
        <f t="shared" si="33"/>
        <v>896.5</v>
      </c>
      <c r="EO86" s="12">
        <f t="shared" si="33"/>
        <v>322</v>
      </c>
      <c r="EP86" s="12">
        <f t="shared" si="33"/>
        <v>424.5</v>
      </c>
      <c r="EQ86" s="12">
        <f t="shared" si="33"/>
        <v>2592.5</v>
      </c>
      <c r="ER86" s="12">
        <f t="shared" si="33"/>
        <v>316.5</v>
      </c>
      <c r="ES86" s="12">
        <f t="shared" si="33"/>
        <v>168.5</v>
      </c>
      <c r="ET86" s="12">
        <f t="shared" si="33"/>
        <v>166</v>
      </c>
      <c r="EU86" s="12">
        <f t="shared" si="33"/>
        <v>581</v>
      </c>
      <c r="EV86" s="12">
        <f t="shared" si="33"/>
        <v>80</v>
      </c>
      <c r="EW86" s="12">
        <f t="shared" si="33"/>
        <v>871</v>
      </c>
      <c r="EX86" s="12">
        <f t="shared" si="33"/>
        <v>165.5</v>
      </c>
      <c r="EY86" s="12">
        <f t="shared" si="33"/>
        <v>208.5</v>
      </c>
      <c r="EZ86" s="12">
        <f t="shared" si="33"/>
        <v>114</v>
      </c>
      <c r="FA86" s="12">
        <f t="shared" si="33"/>
        <v>3486</v>
      </c>
      <c r="FB86" s="12">
        <f t="shared" si="33"/>
        <v>286.5</v>
      </c>
      <c r="FC86" s="12">
        <f t="shared" si="33"/>
        <v>1944</v>
      </c>
      <c r="FD86" s="12">
        <f t="shared" si="33"/>
        <v>415</v>
      </c>
      <c r="FE86" s="12">
        <f t="shared" si="33"/>
        <v>82</v>
      </c>
      <c r="FF86" s="12">
        <f t="shared" si="33"/>
        <v>188</v>
      </c>
      <c r="FG86" s="12">
        <f t="shared" si="33"/>
        <v>124</v>
      </c>
      <c r="FH86" s="12">
        <f t="shared" si="33"/>
        <v>72</v>
      </c>
      <c r="FI86" s="12">
        <f t="shared" si="33"/>
        <v>1752</v>
      </c>
      <c r="FJ86" s="12">
        <f t="shared" si="33"/>
        <v>1998.5</v>
      </c>
      <c r="FK86" s="12">
        <f t="shared" si="33"/>
        <v>2612.5</v>
      </c>
      <c r="FL86" s="12">
        <f t="shared" si="33"/>
        <v>7995.5</v>
      </c>
      <c r="FM86" s="12">
        <f t="shared" si="33"/>
        <v>3731.5</v>
      </c>
      <c r="FN86" s="12">
        <f t="shared" si="33"/>
        <v>21573.5</v>
      </c>
      <c r="FO86" s="12">
        <f t="shared" si="33"/>
        <v>1104</v>
      </c>
      <c r="FP86" s="12">
        <f t="shared" si="33"/>
        <v>2342</v>
      </c>
      <c r="FQ86" s="12">
        <f t="shared" si="33"/>
        <v>994.5</v>
      </c>
      <c r="FR86" s="12">
        <f t="shared" si="33"/>
        <v>169.5</v>
      </c>
      <c r="FS86" s="12">
        <f t="shared" si="33"/>
        <v>179</v>
      </c>
      <c r="FT86" s="12">
        <f t="shared" si="33"/>
        <v>58</v>
      </c>
      <c r="FU86" s="12">
        <f t="shared" si="33"/>
        <v>832.5</v>
      </c>
      <c r="FV86" s="12">
        <f t="shared" si="33"/>
        <v>689</v>
      </c>
      <c r="FW86" s="12">
        <f t="shared" si="33"/>
        <v>156</v>
      </c>
      <c r="FX86" s="12">
        <f t="shared" si="33"/>
        <v>57.5</v>
      </c>
      <c r="FY86" s="12"/>
      <c r="FZ86" s="12">
        <f t="shared" si="30"/>
        <v>796939.5</v>
      </c>
      <c r="GA86" s="14"/>
      <c r="GB86" s="12"/>
      <c r="GC86" s="12"/>
      <c r="GD86" s="12"/>
      <c r="GE86" s="12"/>
      <c r="GF86" s="12"/>
    </row>
    <row r="87" spans="1:197" x14ac:dyDescent="0.35">
      <c r="A87" s="3" t="s">
        <v>848</v>
      </c>
      <c r="B87" s="2" t="s">
        <v>849</v>
      </c>
      <c r="C87" s="12">
        <f t="shared" si="31"/>
        <v>6356.5</v>
      </c>
      <c r="D87" s="12">
        <f t="shared" si="31"/>
        <v>34775</v>
      </c>
      <c r="E87" s="12">
        <f t="shared" si="31"/>
        <v>5544</v>
      </c>
      <c r="F87" s="12">
        <f t="shared" si="31"/>
        <v>19613</v>
      </c>
      <c r="G87" s="12">
        <f t="shared" si="31"/>
        <v>1207.5</v>
      </c>
      <c r="H87" s="12">
        <f t="shared" si="31"/>
        <v>1096.5</v>
      </c>
      <c r="I87" s="12">
        <f t="shared" si="31"/>
        <v>7781</v>
      </c>
      <c r="J87" s="12">
        <f t="shared" si="31"/>
        <v>2171.5</v>
      </c>
      <c r="K87" s="12">
        <f t="shared" si="31"/>
        <v>233.5</v>
      </c>
      <c r="L87" s="12">
        <f t="shared" si="31"/>
        <v>2219.5</v>
      </c>
      <c r="M87" s="12">
        <f t="shared" si="31"/>
        <v>1047</v>
      </c>
      <c r="N87" s="12">
        <f t="shared" si="31"/>
        <v>51486.5</v>
      </c>
      <c r="O87" s="12">
        <f t="shared" si="31"/>
        <v>13342.5</v>
      </c>
      <c r="P87" s="12">
        <f t="shared" si="31"/>
        <v>270.5</v>
      </c>
      <c r="Q87" s="12">
        <f t="shared" si="31"/>
        <v>36070.5</v>
      </c>
      <c r="R87" s="12">
        <f t="shared" si="31"/>
        <v>474.5</v>
      </c>
      <c r="S87" s="12">
        <f t="shared" si="31"/>
        <v>1662.5</v>
      </c>
      <c r="T87" s="12">
        <f t="shared" si="31"/>
        <v>144.5</v>
      </c>
      <c r="U87" s="12">
        <f t="shared" si="31"/>
        <v>54.5</v>
      </c>
      <c r="V87" s="12">
        <f t="shared" si="31"/>
        <v>250</v>
      </c>
      <c r="W87" s="12">
        <f t="shared" si="31"/>
        <v>142</v>
      </c>
      <c r="X87" s="12">
        <f t="shared" si="31"/>
        <v>44</v>
      </c>
      <c r="Y87" s="12">
        <f t="shared" si="31"/>
        <v>434</v>
      </c>
      <c r="Z87" s="12">
        <f t="shared" si="31"/>
        <v>219</v>
      </c>
      <c r="AA87" s="12">
        <f t="shared" si="31"/>
        <v>30848.5</v>
      </c>
      <c r="AB87" s="12">
        <f t="shared" si="31"/>
        <v>27335.5</v>
      </c>
      <c r="AC87" s="12">
        <f t="shared" si="31"/>
        <v>960</v>
      </c>
      <c r="AD87" s="12">
        <f t="shared" si="31"/>
        <v>1252.5</v>
      </c>
      <c r="AE87" s="12">
        <f t="shared" si="31"/>
        <v>92.5</v>
      </c>
      <c r="AF87" s="12">
        <f t="shared" si="31"/>
        <v>174.5</v>
      </c>
      <c r="AG87" s="12">
        <f t="shared" si="31"/>
        <v>632</v>
      </c>
      <c r="AH87" s="12">
        <f t="shared" si="31"/>
        <v>1008</v>
      </c>
      <c r="AI87" s="12">
        <f t="shared" si="31"/>
        <v>331.5</v>
      </c>
      <c r="AJ87" s="12">
        <f t="shared" si="31"/>
        <v>140.5</v>
      </c>
      <c r="AK87" s="12">
        <f t="shared" si="31"/>
        <v>177.5</v>
      </c>
      <c r="AL87" s="12">
        <f t="shared" si="31"/>
        <v>237.5</v>
      </c>
      <c r="AM87" s="12">
        <f t="shared" si="31"/>
        <v>403</v>
      </c>
      <c r="AN87" s="12">
        <f t="shared" si="31"/>
        <v>331.5</v>
      </c>
      <c r="AO87" s="12">
        <f t="shared" si="31"/>
        <v>4360.5</v>
      </c>
      <c r="AP87" s="12">
        <f t="shared" si="31"/>
        <v>83793</v>
      </c>
      <c r="AQ87" s="12">
        <f t="shared" si="31"/>
        <v>241</v>
      </c>
      <c r="AR87" s="12">
        <f t="shared" si="31"/>
        <v>60239.5</v>
      </c>
      <c r="AS87" s="12">
        <f t="shared" si="31"/>
        <v>6425.5</v>
      </c>
      <c r="AT87" s="12">
        <f t="shared" si="31"/>
        <v>2232</v>
      </c>
      <c r="AU87" s="12">
        <f t="shared" si="31"/>
        <v>255</v>
      </c>
      <c r="AV87" s="12">
        <f t="shared" si="31"/>
        <v>304</v>
      </c>
      <c r="AW87" s="12">
        <f t="shared" si="31"/>
        <v>254</v>
      </c>
      <c r="AX87" s="12">
        <f t="shared" si="31"/>
        <v>71.5</v>
      </c>
      <c r="AY87" s="12">
        <f t="shared" si="31"/>
        <v>426</v>
      </c>
      <c r="AZ87" s="12">
        <f t="shared" si="31"/>
        <v>12587</v>
      </c>
      <c r="BA87" s="12">
        <f t="shared" si="31"/>
        <v>8981</v>
      </c>
      <c r="BB87" s="12">
        <f t="shared" si="31"/>
        <v>7862.5</v>
      </c>
      <c r="BC87" s="12">
        <f t="shared" si="31"/>
        <v>21479.5</v>
      </c>
      <c r="BD87" s="12">
        <f t="shared" si="31"/>
        <v>3545</v>
      </c>
      <c r="BE87" s="12">
        <f t="shared" si="31"/>
        <v>1295.5</v>
      </c>
      <c r="BF87" s="12">
        <f t="shared" si="31"/>
        <v>24154.5</v>
      </c>
      <c r="BG87" s="12">
        <f t="shared" si="31"/>
        <v>891.5</v>
      </c>
      <c r="BH87" s="12">
        <f t="shared" si="31"/>
        <v>546.5</v>
      </c>
      <c r="BI87" s="12">
        <f t="shared" si="31"/>
        <v>258</v>
      </c>
      <c r="BJ87" s="12">
        <f t="shared" si="31"/>
        <v>6328.5</v>
      </c>
      <c r="BK87" s="12">
        <f t="shared" si="31"/>
        <v>18568.5</v>
      </c>
      <c r="BL87" s="12">
        <f t="shared" si="31"/>
        <v>109.5</v>
      </c>
      <c r="BM87" s="12">
        <f t="shared" si="31"/>
        <v>288</v>
      </c>
      <c r="BN87" s="12">
        <f t="shared" ref="BN87" si="34">BN26</f>
        <v>3258</v>
      </c>
      <c r="BO87" s="12">
        <f t="shared" si="32"/>
        <v>1341</v>
      </c>
      <c r="BP87" s="12">
        <f t="shared" si="32"/>
        <v>194</v>
      </c>
      <c r="BQ87" s="12">
        <f t="shared" si="32"/>
        <v>5572.5</v>
      </c>
      <c r="BR87" s="12">
        <f t="shared" si="32"/>
        <v>4487</v>
      </c>
      <c r="BS87" s="12">
        <f t="shared" si="32"/>
        <v>1138.5</v>
      </c>
      <c r="BT87" s="12">
        <f t="shared" si="32"/>
        <v>412.5</v>
      </c>
      <c r="BU87" s="12">
        <f t="shared" si="32"/>
        <v>398</v>
      </c>
      <c r="BV87" s="12">
        <f t="shared" si="32"/>
        <v>1248.5</v>
      </c>
      <c r="BW87" s="12">
        <f t="shared" si="32"/>
        <v>2006.5</v>
      </c>
      <c r="BX87" s="12">
        <f t="shared" si="32"/>
        <v>69</v>
      </c>
      <c r="BY87" s="12">
        <f t="shared" si="32"/>
        <v>466</v>
      </c>
      <c r="BZ87" s="12">
        <f t="shared" si="32"/>
        <v>199</v>
      </c>
      <c r="CA87" s="12">
        <f t="shared" si="32"/>
        <v>153</v>
      </c>
      <c r="CB87" s="12">
        <f t="shared" si="32"/>
        <v>73784</v>
      </c>
      <c r="CC87" s="12">
        <f t="shared" si="32"/>
        <v>187</v>
      </c>
      <c r="CD87" s="12">
        <f t="shared" si="32"/>
        <v>84</v>
      </c>
      <c r="CE87" s="12">
        <f t="shared" si="32"/>
        <v>125.5</v>
      </c>
      <c r="CF87" s="12">
        <f t="shared" si="32"/>
        <v>141.5</v>
      </c>
      <c r="CG87" s="12">
        <f t="shared" si="32"/>
        <v>209</v>
      </c>
      <c r="CH87" s="12">
        <f t="shared" si="32"/>
        <v>102</v>
      </c>
      <c r="CI87" s="12">
        <f t="shared" si="32"/>
        <v>687.5</v>
      </c>
      <c r="CJ87" s="12">
        <f t="shared" si="32"/>
        <v>925.5</v>
      </c>
      <c r="CK87" s="12">
        <f t="shared" si="32"/>
        <v>4431.5</v>
      </c>
      <c r="CL87" s="12">
        <f t="shared" si="32"/>
        <v>1311.5</v>
      </c>
      <c r="CM87" s="12">
        <f t="shared" si="32"/>
        <v>688</v>
      </c>
      <c r="CN87" s="12">
        <f t="shared" si="32"/>
        <v>28349</v>
      </c>
      <c r="CO87" s="12">
        <f t="shared" si="32"/>
        <v>14746.5</v>
      </c>
      <c r="CP87" s="12">
        <f t="shared" si="32"/>
        <v>997</v>
      </c>
      <c r="CQ87" s="12">
        <f t="shared" si="32"/>
        <v>789.5</v>
      </c>
      <c r="CR87" s="12">
        <f t="shared" si="32"/>
        <v>214.5</v>
      </c>
      <c r="CS87" s="12">
        <f t="shared" si="32"/>
        <v>314</v>
      </c>
      <c r="CT87" s="12">
        <f t="shared" si="32"/>
        <v>101.5</v>
      </c>
      <c r="CU87" s="12">
        <f t="shared" si="32"/>
        <v>83</v>
      </c>
      <c r="CV87" s="12">
        <f t="shared" si="32"/>
        <v>28</v>
      </c>
      <c r="CW87" s="12">
        <f t="shared" si="32"/>
        <v>188.5</v>
      </c>
      <c r="CX87" s="12">
        <f t="shared" si="32"/>
        <v>454</v>
      </c>
      <c r="CY87" s="12">
        <f t="shared" si="32"/>
        <v>36.5</v>
      </c>
      <c r="CZ87" s="12">
        <f t="shared" si="32"/>
        <v>1888</v>
      </c>
      <c r="DA87" s="12">
        <f t="shared" si="32"/>
        <v>197</v>
      </c>
      <c r="DB87" s="12">
        <f t="shared" si="32"/>
        <v>308.5</v>
      </c>
      <c r="DC87" s="12">
        <f t="shared" si="32"/>
        <v>142</v>
      </c>
      <c r="DD87" s="12">
        <f t="shared" si="32"/>
        <v>156</v>
      </c>
      <c r="DE87" s="12">
        <f t="shared" si="32"/>
        <v>287.5</v>
      </c>
      <c r="DF87" s="12">
        <f t="shared" si="32"/>
        <v>20440</v>
      </c>
      <c r="DG87" s="12">
        <f t="shared" si="32"/>
        <v>79</v>
      </c>
      <c r="DH87" s="12">
        <f t="shared" si="32"/>
        <v>1945</v>
      </c>
      <c r="DI87" s="12">
        <f t="shared" si="32"/>
        <v>2491</v>
      </c>
      <c r="DJ87" s="12">
        <f t="shared" si="32"/>
        <v>662.5</v>
      </c>
      <c r="DK87" s="12">
        <f t="shared" si="32"/>
        <v>454</v>
      </c>
      <c r="DL87" s="12">
        <f t="shared" si="32"/>
        <v>5766</v>
      </c>
      <c r="DM87" s="12">
        <f t="shared" si="32"/>
        <v>238</v>
      </c>
      <c r="DN87" s="12">
        <f t="shared" si="32"/>
        <v>1321</v>
      </c>
      <c r="DO87" s="12">
        <f t="shared" si="32"/>
        <v>3212.5</v>
      </c>
      <c r="DP87" s="12">
        <f t="shared" si="32"/>
        <v>203.5</v>
      </c>
      <c r="DQ87" s="12">
        <f t="shared" si="32"/>
        <v>764</v>
      </c>
      <c r="DR87" s="12">
        <f t="shared" si="32"/>
        <v>1354</v>
      </c>
      <c r="DS87" s="12">
        <f t="shared" si="32"/>
        <v>679.5</v>
      </c>
      <c r="DT87" s="12">
        <f t="shared" si="32"/>
        <v>150</v>
      </c>
      <c r="DU87" s="12">
        <f t="shared" si="32"/>
        <v>367.5</v>
      </c>
      <c r="DV87" s="12">
        <f t="shared" si="32"/>
        <v>217</v>
      </c>
      <c r="DW87" s="12">
        <f t="shared" si="32"/>
        <v>311.5</v>
      </c>
      <c r="DX87" s="12">
        <f t="shared" si="32"/>
        <v>174</v>
      </c>
      <c r="DY87" s="12">
        <f t="shared" si="32"/>
        <v>310.5</v>
      </c>
      <c r="DZ87" s="12">
        <f t="shared" ref="DZ87" si="35">DZ26</f>
        <v>759</v>
      </c>
      <c r="EA87" s="12">
        <f t="shared" si="33"/>
        <v>525.5</v>
      </c>
      <c r="EB87" s="12">
        <f t="shared" si="33"/>
        <v>582</v>
      </c>
      <c r="EC87" s="12">
        <f t="shared" si="33"/>
        <v>311</v>
      </c>
      <c r="ED87" s="12">
        <f t="shared" si="33"/>
        <v>1635.5</v>
      </c>
      <c r="EE87" s="12">
        <f t="shared" si="33"/>
        <v>181</v>
      </c>
      <c r="EF87" s="12">
        <f t="shared" si="33"/>
        <v>1471</v>
      </c>
      <c r="EG87" s="12">
        <f t="shared" si="33"/>
        <v>247</v>
      </c>
      <c r="EH87" s="12">
        <f t="shared" si="33"/>
        <v>242.5</v>
      </c>
      <c r="EI87" s="12">
        <f t="shared" si="33"/>
        <v>14421.5</v>
      </c>
      <c r="EJ87" s="12">
        <f t="shared" si="33"/>
        <v>10062.5</v>
      </c>
      <c r="EK87" s="12">
        <f t="shared" si="33"/>
        <v>681</v>
      </c>
      <c r="EL87" s="12">
        <f t="shared" si="33"/>
        <v>468</v>
      </c>
      <c r="EM87" s="12">
        <f t="shared" si="33"/>
        <v>406</v>
      </c>
      <c r="EN87" s="12">
        <f t="shared" si="33"/>
        <v>930</v>
      </c>
      <c r="EO87" s="12">
        <f t="shared" si="33"/>
        <v>329</v>
      </c>
      <c r="EP87" s="12">
        <f t="shared" si="33"/>
        <v>398.5</v>
      </c>
      <c r="EQ87" s="12">
        <f t="shared" si="33"/>
        <v>2589.5</v>
      </c>
      <c r="ER87" s="12">
        <f t="shared" si="33"/>
        <v>302</v>
      </c>
      <c r="ES87" s="12">
        <f t="shared" si="33"/>
        <v>145.5</v>
      </c>
      <c r="ET87" s="12">
        <f t="shared" si="33"/>
        <v>202</v>
      </c>
      <c r="EU87" s="12">
        <f t="shared" si="33"/>
        <v>582.5</v>
      </c>
      <c r="EV87" s="12">
        <f t="shared" si="33"/>
        <v>74</v>
      </c>
      <c r="EW87" s="12">
        <f t="shared" si="33"/>
        <v>879.5</v>
      </c>
      <c r="EX87" s="12">
        <f t="shared" si="33"/>
        <v>174.5</v>
      </c>
      <c r="EY87" s="12">
        <f t="shared" si="33"/>
        <v>210.5</v>
      </c>
      <c r="EZ87" s="12">
        <f t="shared" si="33"/>
        <v>134.5</v>
      </c>
      <c r="FA87" s="12">
        <f t="shared" si="33"/>
        <v>3492</v>
      </c>
      <c r="FB87" s="12">
        <f t="shared" si="33"/>
        <v>336</v>
      </c>
      <c r="FC87" s="12">
        <f t="shared" si="33"/>
        <v>2023.5</v>
      </c>
      <c r="FD87" s="12">
        <f t="shared" si="33"/>
        <v>399.5</v>
      </c>
      <c r="FE87" s="12">
        <f t="shared" si="33"/>
        <v>86</v>
      </c>
      <c r="FF87" s="12">
        <f t="shared" si="33"/>
        <v>201</v>
      </c>
      <c r="FG87" s="12">
        <f t="shared" si="33"/>
        <v>125</v>
      </c>
      <c r="FH87" s="12">
        <f t="shared" si="33"/>
        <v>65</v>
      </c>
      <c r="FI87" s="12">
        <f t="shared" si="33"/>
        <v>1785</v>
      </c>
      <c r="FJ87" s="12">
        <f t="shared" si="33"/>
        <v>1999.5</v>
      </c>
      <c r="FK87" s="12">
        <f t="shared" si="33"/>
        <v>2534</v>
      </c>
      <c r="FL87" s="12">
        <f t="shared" si="33"/>
        <v>7895.5</v>
      </c>
      <c r="FM87" s="12">
        <f t="shared" si="33"/>
        <v>3662</v>
      </c>
      <c r="FN87" s="12">
        <f t="shared" si="33"/>
        <v>21110.5</v>
      </c>
      <c r="FO87" s="12">
        <f t="shared" si="33"/>
        <v>1090.5</v>
      </c>
      <c r="FP87" s="12">
        <f t="shared" si="33"/>
        <v>2312.5</v>
      </c>
      <c r="FQ87" s="12">
        <f t="shared" si="33"/>
        <v>1016.5</v>
      </c>
      <c r="FR87" s="12">
        <f t="shared" si="33"/>
        <v>179</v>
      </c>
      <c r="FS87" s="12">
        <f t="shared" si="33"/>
        <v>183</v>
      </c>
      <c r="FT87" s="12">
        <f t="shared" si="33"/>
        <v>59.5</v>
      </c>
      <c r="FU87" s="12">
        <f t="shared" si="33"/>
        <v>818.5</v>
      </c>
      <c r="FV87" s="12">
        <f t="shared" si="33"/>
        <v>700.5</v>
      </c>
      <c r="FW87" s="12">
        <f t="shared" si="33"/>
        <v>172.5</v>
      </c>
      <c r="FX87" s="12">
        <f t="shared" si="33"/>
        <v>53.5</v>
      </c>
      <c r="FY87" s="12"/>
      <c r="FZ87" s="12">
        <f t="shared" si="30"/>
        <v>801350.5</v>
      </c>
      <c r="GA87" s="15"/>
      <c r="GB87" s="12"/>
      <c r="GC87" s="12"/>
      <c r="GD87" s="12"/>
      <c r="GE87" s="12"/>
      <c r="GF87" s="12"/>
      <c r="GN87" s="12"/>
      <c r="GO87" s="12"/>
    </row>
    <row r="88" spans="1:197" x14ac:dyDescent="0.35">
      <c r="A88" s="3" t="s">
        <v>478</v>
      </c>
      <c r="B88" s="2" t="s">
        <v>850</v>
      </c>
      <c r="C88" s="12">
        <f t="shared" ref="C88:BN88" si="36">ROUND(MAX(C83,ROUND(AVERAGE(C83:C84),1),ROUND(AVERAGE(C83:C85),1),ROUND(AVERAGE(C83:C86),1),ROUND(AVERAGE(C83:C87),1)),1)</f>
        <v>6449</v>
      </c>
      <c r="D88" s="12">
        <f t="shared" si="36"/>
        <v>33305.5</v>
      </c>
      <c r="E88" s="12">
        <f t="shared" si="36"/>
        <v>4984.8999999999996</v>
      </c>
      <c r="F88" s="12">
        <f t="shared" si="36"/>
        <v>21448.5</v>
      </c>
      <c r="G88" s="12">
        <f t="shared" si="36"/>
        <v>1542.8</v>
      </c>
      <c r="H88" s="12">
        <f t="shared" si="36"/>
        <v>1123</v>
      </c>
      <c r="I88" s="12">
        <f t="shared" si="36"/>
        <v>7037.6</v>
      </c>
      <c r="J88" s="12">
        <f t="shared" si="36"/>
        <v>2064</v>
      </c>
      <c r="K88" s="12">
        <f t="shared" si="36"/>
        <v>273.5</v>
      </c>
      <c r="L88" s="12">
        <f t="shared" si="36"/>
        <v>2130.5</v>
      </c>
      <c r="M88" s="12">
        <f t="shared" si="36"/>
        <v>952.9</v>
      </c>
      <c r="N88" s="12">
        <f t="shared" si="36"/>
        <v>49975.1</v>
      </c>
      <c r="O88" s="12">
        <f t="shared" si="36"/>
        <v>12909.9</v>
      </c>
      <c r="P88" s="12">
        <f t="shared" si="36"/>
        <v>358</v>
      </c>
      <c r="Q88" s="12">
        <f t="shared" si="36"/>
        <v>36860.5</v>
      </c>
      <c r="R88" s="12">
        <f t="shared" si="36"/>
        <v>520</v>
      </c>
      <c r="S88" s="12">
        <f t="shared" si="36"/>
        <v>1576.2</v>
      </c>
      <c r="T88" s="12">
        <f t="shared" si="36"/>
        <v>164</v>
      </c>
      <c r="U88" s="12">
        <f t="shared" si="36"/>
        <v>50.4</v>
      </c>
      <c r="V88" s="12">
        <f t="shared" si="36"/>
        <v>257.60000000000002</v>
      </c>
      <c r="W88" s="12">
        <f t="shared" si="36"/>
        <v>208.5</v>
      </c>
      <c r="X88" s="12">
        <f t="shared" si="36"/>
        <v>32.200000000000003</v>
      </c>
      <c r="Y88" s="12">
        <f t="shared" si="36"/>
        <v>431.2</v>
      </c>
      <c r="Z88" s="12">
        <f t="shared" si="36"/>
        <v>226.9</v>
      </c>
      <c r="AA88" s="12">
        <f t="shared" si="36"/>
        <v>30545.3</v>
      </c>
      <c r="AB88" s="12">
        <f t="shared" si="36"/>
        <v>26944.2</v>
      </c>
      <c r="AC88" s="12">
        <f t="shared" si="36"/>
        <v>928</v>
      </c>
      <c r="AD88" s="12">
        <f t="shared" si="36"/>
        <v>1260.5</v>
      </c>
      <c r="AE88" s="12">
        <f t="shared" si="36"/>
        <v>93.3</v>
      </c>
      <c r="AF88" s="12">
        <f t="shared" si="36"/>
        <v>179</v>
      </c>
      <c r="AG88" s="12">
        <f t="shared" si="36"/>
        <v>597.20000000000005</v>
      </c>
      <c r="AH88" s="12">
        <f t="shared" si="36"/>
        <v>963.7</v>
      </c>
      <c r="AI88" s="12">
        <f t="shared" si="36"/>
        <v>414</v>
      </c>
      <c r="AJ88" s="12">
        <f t="shared" si="36"/>
        <v>170</v>
      </c>
      <c r="AK88" s="12">
        <f t="shared" si="36"/>
        <v>162.4</v>
      </c>
      <c r="AL88" s="12">
        <f t="shared" si="36"/>
        <v>284</v>
      </c>
      <c r="AM88" s="12">
        <f t="shared" si="36"/>
        <v>360.2</v>
      </c>
      <c r="AN88" s="12">
        <f t="shared" si="36"/>
        <v>308.39999999999998</v>
      </c>
      <c r="AO88" s="12">
        <f t="shared" si="36"/>
        <v>4148</v>
      </c>
      <c r="AP88" s="12">
        <f t="shared" si="36"/>
        <v>82208.100000000006</v>
      </c>
      <c r="AQ88" s="12">
        <f t="shared" si="36"/>
        <v>235</v>
      </c>
      <c r="AR88" s="12">
        <f t="shared" si="36"/>
        <v>58699.5</v>
      </c>
      <c r="AS88" s="12">
        <f t="shared" si="36"/>
        <v>6210.4</v>
      </c>
      <c r="AT88" s="12">
        <f t="shared" si="36"/>
        <v>2428</v>
      </c>
      <c r="AU88" s="12">
        <f t="shared" si="36"/>
        <v>315.5</v>
      </c>
      <c r="AV88" s="12">
        <f t="shared" si="36"/>
        <v>305.39999999999998</v>
      </c>
      <c r="AW88" s="12">
        <f t="shared" si="36"/>
        <v>255.5</v>
      </c>
      <c r="AX88" s="12">
        <f t="shared" si="36"/>
        <v>65</v>
      </c>
      <c r="AY88" s="12">
        <f t="shared" si="36"/>
        <v>427</v>
      </c>
      <c r="AZ88" s="12">
        <f t="shared" si="36"/>
        <v>12112.3</v>
      </c>
      <c r="BA88" s="12">
        <f t="shared" si="36"/>
        <v>8893.4</v>
      </c>
      <c r="BB88" s="12">
        <f t="shared" si="36"/>
        <v>7402.8</v>
      </c>
      <c r="BC88" s="12">
        <f t="shared" si="36"/>
        <v>21099</v>
      </c>
      <c r="BD88" s="12">
        <f t="shared" si="36"/>
        <v>3648</v>
      </c>
      <c r="BE88" s="12">
        <f t="shared" si="36"/>
        <v>1233.4000000000001</v>
      </c>
      <c r="BF88" s="12">
        <f t="shared" si="36"/>
        <v>24551.5</v>
      </c>
      <c r="BG88" s="12">
        <f t="shared" si="36"/>
        <v>888</v>
      </c>
      <c r="BH88" s="12">
        <f t="shared" si="36"/>
        <v>548</v>
      </c>
      <c r="BI88" s="12">
        <f t="shared" si="36"/>
        <v>255</v>
      </c>
      <c r="BJ88" s="12">
        <f t="shared" si="36"/>
        <v>6276.1</v>
      </c>
      <c r="BK88" s="12">
        <f t="shared" si="36"/>
        <v>20853</v>
      </c>
      <c r="BL88" s="12">
        <f t="shared" si="36"/>
        <v>71.400000000000006</v>
      </c>
      <c r="BM88" s="12">
        <f t="shared" si="36"/>
        <v>420</v>
      </c>
      <c r="BN88" s="12">
        <f t="shared" si="36"/>
        <v>3093.3</v>
      </c>
      <c r="BO88" s="12">
        <f t="shared" ref="BO88:DZ88" si="37">ROUND(MAX(BO83,ROUND(AVERAGE(BO83:BO84),1),ROUND(AVERAGE(BO83:BO85),1),ROUND(AVERAGE(BO83:BO86),1),ROUND(AVERAGE(BO83:BO87),1)),1)</f>
        <v>1271.3</v>
      </c>
      <c r="BP88" s="12">
        <f t="shared" si="37"/>
        <v>164</v>
      </c>
      <c r="BQ88" s="12">
        <f t="shared" si="37"/>
        <v>5735.5</v>
      </c>
      <c r="BR88" s="12">
        <f t="shared" si="37"/>
        <v>4497.8</v>
      </c>
      <c r="BS88" s="12">
        <f t="shared" si="37"/>
        <v>1113</v>
      </c>
      <c r="BT88" s="12">
        <f t="shared" si="37"/>
        <v>377.2</v>
      </c>
      <c r="BU88" s="12">
        <f t="shared" si="37"/>
        <v>422.5</v>
      </c>
      <c r="BV88" s="12">
        <f t="shared" si="37"/>
        <v>1231.7</v>
      </c>
      <c r="BW88" s="12">
        <f t="shared" si="37"/>
        <v>1989</v>
      </c>
      <c r="BX88" s="12">
        <f t="shared" si="37"/>
        <v>69.099999999999994</v>
      </c>
      <c r="BY88" s="12">
        <f t="shared" si="37"/>
        <v>446.7</v>
      </c>
      <c r="BZ88" s="12">
        <f t="shared" si="37"/>
        <v>202.3</v>
      </c>
      <c r="CA88" s="12">
        <f>ROUND(MAX(CA83,ROUND(AVERAGE(CA83:CA84),1),ROUND(AVERAGE(CA83:CA85),1),ROUND(AVERAGE(CA83:CA86),1),ROUND(AVERAGE(CA83:CA87),1)),1)</f>
        <v>148.4</v>
      </c>
      <c r="CB88" s="12">
        <f t="shared" si="37"/>
        <v>71410.8</v>
      </c>
      <c r="CC88" s="12">
        <f t="shared" si="37"/>
        <v>190</v>
      </c>
      <c r="CD88" s="12">
        <f t="shared" si="37"/>
        <v>207.3</v>
      </c>
      <c r="CE88" s="12">
        <f t="shared" si="37"/>
        <v>150.9</v>
      </c>
      <c r="CF88" s="12">
        <f t="shared" si="37"/>
        <v>109.1</v>
      </c>
      <c r="CG88" s="12">
        <f t="shared" si="37"/>
        <v>199.8</v>
      </c>
      <c r="CH88" s="12">
        <f t="shared" si="37"/>
        <v>99.1</v>
      </c>
      <c r="CI88" s="12">
        <f t="shared" si="37"/>
        <v>697.4</v>
      </c>
      <c r="CJ88" s="12">
        <f t="shared" si="37"/>
        <v>872.1</v>
      </c>
      <c r="CK88" s="12">
        <f t="shared" si="37"/>
        <v>4316.3999999999996</v>
      </c>
      <c r="CL88" s="12">
        <f t="shared" si="37"/>
        <v>1250</v>
      </c>
      <c r="CM88" s="12">
        <f t="shared" si="37"/>
        <v>715.5</v>
      </c>
      <c r="CN88" s="12">
        <f t="shared" si="37"/>
        <v>28463.5</v>
      </c>
      <c r="CO88" s="12">
        <f t="shared" si="37"/>
        <v>14374.2</v>
      </c>
      <c r="CP88" s="12">
        <f t="shared" si="37"/>
        <v>947.6</v>
      </c>
      <c r="CQ88" s="12">
        <f t="shared" si="37"/>
        <v>759.9</v>
      </c>
      <c r="CR88" s="12">
        <f t="shared" si="37"/>
        <v>232.6</v>
      </c>
      <c r="CS88" s="12">
        <f t="shared" si="37"/>
        <v>291</v>
      </c>
      <c r="CT88" s="12">
        <f t="shared" si="37"/>
        <v>106</v>
      </c>
      <c r="CU88" s="12">
        <f t="shared" si="37"/>
        <v>74.3</v>
      </c>
      <c r="CV88" s="12">
        <f t="shared" si="37"/>
        <v>26</v>
      </c>
      <c r="CW88" s="12">
        <f t="shared" si="37"/>
        <v>208</v>
      </c>
      <c r="CX88" s="12">
        <f t="shared" si="37"/>
        <v>461.5</v>
      </c>
      <c r="CY88" s="12">
        <f t="shared" si="37"/>
        <v>34.5</v>
      </c>
      <c r="CZ88" s="12">
        <f t="shared" si="37"/>
        <v>1792.6</v>
      </c>
      <c r="DA88" s="12">
        <f t="shared" si="37"/>
        <v>196.7</v>
      </c>
      <c r="DB88" s="12">
        <f t="shared" si="37"/>
        <v>319</v>
      </c>
      <c r="DC88" s="12">
        <f t="shared" si="37"/>
        <v>188</v>
      </c>
      <c r="DD88" s="12">
        <f t="shared" si="37"/>
        <v>158.5</v>
      </c>
      <c r="DE88" s="12">
        <f t="shared" si="37"/>
        <v>310.5</v>
      </c>
      <c r="DF88" s="12">
        <f t="shared" si="37"/>
        <v>19293.900000000001</v>
      </c>
      <c r="DG88" s="12">
        <f t="shared" si="37"/>
        <v>114</v>
      </c>
      <c r="DH88" s="12">
        <f t="shared" si="37"/>
        <v>1834.2</v>
      </c>
      <c r="DI88" s="12">
        <f t="shared" si="37"/>
        <v>2390.4</v>
      </c>
      <c r="DJ88" s="12">
        <f t="shared" si="37"/>
        <v>648</v>
      </c>
      <c r="DK88" s="12">
        <f t="shared" si="37"/>
        <v>515</v>
      </c>
      <c r="DL88" s="12">
        <f t="shared" si="37"/>
        <v>5717.5</v>
      </c>
      <c r="DM88" s="12">
        <f t="shared" si="37"/>
        <v>230.7</v>
      </c>
      <c r="DN88" s="12">
        <f t="shared" si="37"/>
        <v>1358</v>
      </c>
      <c r="DO88" s="12">
        <f t="shared" si="37"/>
        <v>3262</v>
      </c>
      <c r="DP88" s="12">
        <f t="shared" si="37"/>
        <v>196.8</v>
      </c>
      <c r="DQ88" s="12">
        <f t="shared" si="37"/>
        <v>852</v>
      </c>
      <c r="DR88" s="12">
        <f t="shared" si="37"/>
        <v>1325.1</v>
      </c>
      <c r="DS88" s="12">
        <f t="shared" si="37"/>
        <v>610.70000000000005</v>
      </c>
      <c r="DT88" s="12">
        <f t="shared" si="37"/>
        <v>173.7</v>
      </c>
      <c r="DU88" s="12">
        <f t="shared" si="37"/>
        <v>360.5</v>
      </c>
      <c r="DV88" s="12">
        <f t="shared" si="37"/>
        <v>216</v>
      </c>
      <c r="DW88" s="12">
        <f t="shared" si="37"/>
        <v>304.5</v>
      </c>
      <c r="DX88" s="12">
        <f t="shared" si="37"/>
        <v>158.9</v>
      </c>
      <c r="DY88" s="12">
        <f t="shared" si="37"/>
        <v>299.39999999999998</v>
      </c>
      <c r="DZ88" s="12">
        <f t="shared" si="37"/>
        <v>708.1</v>
      </c>
      <c r="EA88" s="12">
        <f t="shared" ref="EA88:FX88" si="38">ROUND(MAX(EA83,ROUND(AVERAGE(EA83:EA84),1),ROUND(AVERAGE(EA83:EA85),1),ROUND(AVERAGE(EA83:EA86),1),ROUND(AVERAGE(EA83:EA87),1)),1)</f>
        <v>520.9</v>
      </c>
      <c r="EB88" s="12">
        <f t="shared" si="38"/>
        <v>532.29999999999995</v>
      </c>
      <c r="EC88" s="12">
        <f t="shared" si="38"/>
        <v>289.2</v>
      </c>
      <c r="ED88" s="12">
        <f t="shared" si="38"/>
        <v>1548.4</v>
      </c>
      <c r="EE88" s="12">
        <f t="shared" si="38"/>
        <v>188.6</v>
      </c>
      <c r="EF88" s="12">
        <f t="shared" si="38"/>
        <v>1380.8</v>
      </c>
      <c r="EG88" s="12">
        <f t="shared" si="38"/>
        <v>244.9</v>
      </c>
      <c r="EH88" s="12">
        <f t="shared" si="38"/>
        <v>244.4</v>
      </c>
      <c r="EI88" s="12">
        <f t="shared" si="38"/>
        <v>13931.3</v>
      </c>
      <c r="EJ88" s="12">
        <f t="shared" si="38"/>
        <v>10039.799999999999</v>
      </c>
      <c r="EK88" s="12">
        <f t="shared" si="38"/>
        <v>679.2</v>
      </c>
      <c r="EL88" s="12">
        <f t="shared" si="38"/>
        <v>484.5</v>
      </c>
      <c r="EM88" s="12">
        <f t="shared" si="38"/>
        <v>378.5</v>
      </c>
      <c r="EN88" s="12">
        <f t="shared" si="38"/>
        <v>898.5</v>
      </c>
      <c r="EO88" s="12">
        <f t="shared" si="38"/>
        <v>304.39999999999998</v>
      </c>
      <c r="EP88" s="12">
        <f t="shared" si="38"/>
        <v>420</v>
      </c>
      <c r="EQ88" s="12">
        <f t="shared" si="38"/>
        <v>2510.9</v>
      </c>
      <c r="ER88" s="12">
        <f t="shared" si="38"/>
        <v>321</v>
      </c>
      <c r="ES88" s="12">
        <f t="shared" si="38"/>
        <v>182.5</v>
      </c>
      <c r="ET88" s="12">
        <f t="shared" si="38"/>
        <v>186.5</v>
      </c>
      <c r="EU88" s="12">
        <f t="shared" si="38"/>
        <v>569.5</v>
      </c>
      <c r="EV88" s="12">
        <f t="shared" si="38"/>
        <v>73.7</v>
      </c>
      <c r="EW88" s="12">
        <f t="shared" si="38"/>
        <v>807.8</v>
      </c>
      <c r="EX88" s="12">
        <f t="shared" si="38"/>
        <v>169</v>
      </c>
      <c r="EY88" s="12">
        <f t="shared" si="38"/>
        <v>210.3</v>
      </c>
      <c r="EZ88" s="12">
        <f t="shared" si="38"/>
        <v>125.3</v>
      </c>
      <c r="FA88" s="12">
        <f t="shared" si="38"/>
        <v>3432.8</v>
      </c>
      <c r="FB88" s="12">
        <f t="shared" si="38"/>
        <v>290.39999999999998</v>
      </c>
      <c r="FC88" s="12">
        <f t="shared" si="38"/>
        <v>1831.7</v>
      </c>
      <c r="FD88" s="12">
        <f t="shared" si="38"/>
        <v>408</v>
      </c>
      <c r="FE88" s="12">
        <f t="shared" si="38"/>
        <v>81.599999999999994</v>
      </c>
      <c r="FF88" s="12">
        <f t="shared" si="38"/>
        <v>201</v>
      </c>
      <c r="FG88" s="12">
        <f t="shared" si="38"/>
        <v>123.6</v>
      </c>
      <c r="FH88" s="12">
        <f t="shared" si="38"/>
        <v>72</v>
      </c>
      <c r="FI88" s="12">
        <f t="shared" si="38"/>
        <v>1710.6</v>
      </c>
      <c r="FJ88" s="12">
        <f t="shared" si="38"/>
        <v>2049</v>
      </c>
      <c r="FK88" s="12">
        <f>ROUND(MAX(FK83,ROUND(AVERAGE(FK83:FK84),1),ROUND(AVERAGE(FK83:FK85),1),ROUND(AVERAGE(FK83:FK86),1),ROUND(AVERAGE(FK83:FK87),1)),1)</f>
        <v>2593</v>
      </c>
      <c r="FL88" s="12">
        <f t="shared" si="38"/>
        <v>8371</v>
      </c>
      <c r="FM88" s="12">
        <f t="shared" si="38"/>
        <v>3938</v>
      </c>
      <c r="FN88" s="12">
        <f t="shared" si="38"/>
        <v>21983</v>
      </c>
      <c r="FO88" s="12">
        <f t="shared" si="38"/>
        <v>1083.7</v>
      </c>
      <c r="FP88" s="12">
        <f t="shared" si="38"/>
        <v>2273.4</v>
      </c>
      <c r="FQ88" s="12">
        <f t="shared" si="38"/>
        <v>997</v>
      </c>
      <c r="FR88" s="12">
        <f t="shared" si="38"/>
        <v>168.9</v>
      </c>
      <c r="FS88" s="12">
        <f t="shared" si="38"/>
        <v>170</v>
      </c>
      <c r="FT88" s="12">
        <f t="shared" si="38"/>
        <v>60</v>
      </c>
      <c r="FU88" s="12">
        <f t="shared" si="38"/>
        <v>800.2</v>
      </c>
      <c r="FV88" s="12">
        <f t="shared" si="38"/>
        <v>800</v>
      </c>
      <c r="FW88" s="12">
        <f t="shared" si="38"/>
        <v>151.1</v>
      </c>
      <c r="FX88" s="12">
        <f t="shared" si="38"/>
        <v>56.6</v>
      </c>
      <c r="FY88" s="12"/>
      <c r="FZ88" s="12">
        <f t="shared" si="30"/>
        <v>793025.00000000012</v>
      </c>
      <c r="GA88" s="62">
        <v>799310.9</v>
      </c>
      <c r="GB88" s="12">
        <f>FZ88-GA88</f>
        <v>-6285.8999999999069</v>
      </c>
      <c r="GC88" s="12"/>
      <c r="GD88" s="12"/>
      <c r="GE88" s="12"/>
      <c r="GF88" s="12"/>
      <c r="GN88" s="12"/>
      <c r="GO88" s="12"/>
    </row>
    <row r="89" spans="1:197" x14ac:dyDescent="0.35">
      <c r="B89" s="2" t="s">
        <v>851</v>
      </c>
      <c r="FY89" s="12"/>
      <c r="FZ89" s="14"/>
      <c r="GA89" s="15"/>
      <c r="GB89" s="12"/>
      <c r="GC89" s="12"/>
      <c r="GD89" s="12"/>
      <c r="GE89" s="12"/>
      <c r="GF89" s="12"/>
      <c r="GN89" s="12"/>
      <c r="GO89" s="12"/>
    </row>
    <row r="90" spans="1:197" x14ac:dyDescent="0.35">
      <c r="B90" s="2" t="s">
        <v>852</v>
      </c>
      <c r="FY90" s="12"/>
      <c r="FZ90" s="14"/>
      <c r="GA90" s="15"/>
      <c r="GB90" s="12"/>
      <c r="GC90" s="12"/>
      <c r="GD90" s="12"/>
      <c r="GE90" s="12"/>
      <c r="GF90" s="12"/>
      <c r="GN90" s="12"/>
      <c r="GO90" s="12"/>
    </row>
    <row r="91" spans="1:197" x14ac:dyDescent="0.35">
      <c r="A91" s="3" t="s">
        <v>479</v>
      </c>
      <c r="B91" s="2" t="s">
        <v>674</v>
      </c>
      <c r="C91" s="38">
        <f t="shared" ref="C91:BN91" si="39">ROUND(C10*2*$A$81,2)</f>
        <v>0</v>
      </c>
      <c r="D91" s="38">
        <f t="shared" si="39"/>
        <v>0</v>
      </c>
      <c r="E91" s="38">
        <f t="shared" si="39"/>
        <v>0.16</v>
      </c>
      <c r="F91" s="38">
        <f t="shared" si="39"/>
        <v>0</v>
      </c>
      <c r="G91" s="38">
        <f t="shared" si="39"/>
        <v>0</v>
      </c>
      <c r="H91" s="38">
        <f t="shared" si="39"/>
        <v>0</v>
      </c>
      <c r="I91" s="38">
        <f t="shared" si="39"/>
        <v>0.08</v>
      </c>
      <c r="J91" s="38">
        <f t="shared" si="39"/>
        <v>0</v>
      </c>
      <c r="K91" s="38">
        <f t="shared" si="39"/>
        <v>0</v>
      </c>
      <c r="L91" s="38">
        <f t="shared" si="39"/>
        <v>0</v>
      </c>
      <c r="M91" s="38">
        <f t="shared" si="39"/>
        <v>0</v>
      </c>
      <c r="N91" s="38">
        <f t="shared" si="39"/>
        <v>3.44</v>
      </c>
      <c r="O91" s="38">
        <f t="shared" si="39"/>
        <v>0</v>
      </c>
      <c r="P91" s="38">
        <f t="shared" si="39"/>
        <v>0</v>
      </c>
      <c r="Q91" s="38">
        <f t="shared" si="39"/>
        <v>4.96</v>
      </c>
      <c r="R91" s="38">
        <f t="shared" si="39"/>
        <v>0</v>
      </c>
      <c r="S91" s="38">
        <f t="shared" si="39"/>
        <v>0.8</v>
      </c>
      <c r="T91" s="38">
        <f t="shared" si="39"/>
        <v>0</v>
      </c>
      <c r="U91" s="38">
        <f t="shared" si="39"/>
        <v>0</v>
      </c>
      <c r="V91" s="38">
        <f t="shared" si="39"/>
        <v>0.08</v>
      </c>
      <c r="W91" s="38">
        <f t="shared" si="39"/>
        <v>0.88</v>
      </c>
      <c r="X91" s="38">
        <f t="shared" si="39"/>
        <v>0</v>
      </c>
      <c r="Y91" s="38">
        <f t="shared" si="39"/>
        <v>0</v>
      </c>
      <c r="Z91" s="38">
        <f t="shared" si="39"/>
        <v>0</v>
      </c>
      <c r="AA91" s="38">
        <f t="shared" si="39"/>
        <v>4.4000000000000004</v>
      </c>
      <c r="AB91" s="38">
        <f t="shared" si="39"/>
        <v>0.16</v>
      </c>
      <c r="AC91" s="38">
        <f t="shared" si="39"/>
        <v>0</v>
      </c>
      <c r="AD91" s="38">
        <f t="shared" si="39"/>
        <v>0.08</v>
      </c>
      <c r="AE91" s="38">
        <f t="shared" si="39"/>
        <v>0</v>
      </c>
      <c r="AF91" s="38">
        <f t="shared" si="39"/>
        <v>0</v>
      </c>
      <c r="AG91" s="38">
        <f t="shared" si="39"/>
        <v>0</v>
      </c>
      <c r="AH91" s="38">
        <f t="shared" si="39"/>
        <v>0</v>
      </c>
      <c r="AI91" s="38">
        <f t="shared" si="39"/>
        <v>0</v>
      </c>
      <c r="AJ91" s="38">
        <f t="shared" si="39"/>
        <v>0</v>
      </c>
      <c r="AK91" s="38">
        <f t="shared" si="39"/>
        <v>0</v>
      </c>
      <c r="AL91" s="38">
        <f t="shared" si="39"/>
        <v>0</v>
      </c>
      <c r="AM91" s="38">
        <f t="shared" si="39"/>
        <v>0</v>
      </c>
      <c r="AN91" s="38">
        <f t="shared" si="39"/>
        <v>0</v>
      </c>
      <c r="AO91" s="38">
        <f t="shared" si="39"/>
        <v>0.56000000000000005</v>
      </c>
      <c r="AP91" s="38">
        <f t="shared" si="39"/>
        <v>0.08</v>
      </c>
      <c r="AQ91" s="38">
        <f t="shared" si="39"/>
        <v>0</v>
      </c>
      <c r="AR91" s="38">
        <f t="shared" si="39"/>
        <v>14.56</v>
      </c>
      <c r="AS91" s="38">
        <f t="shared" si="39"/>
        <v>0</v>
      </c>
      <c r="AT91" s="38">
        <f t="shared" si="39"/>
        <v>2.4</v>
      </c>
      <c r="AU91" s="38">
        <f t="shared" si="39"/>
        <v>0</v>
      </c>
      <c r="AV91" s="38">
        <f t="shared" si="39"/>
        <v>0</v>
      </c>
      <c r="AW91" s="38">
        <f t="shared" si="39"/>
        <v>0</v>
      </c>
      <c r="AX91" s="38">
        <f t="shared" si="39"/>
        <v>0</v>
      </c>
      <c r="AY91" s="38">
        <f t="shared" si="39"/>
        <v>0</v>
      </c>
      <c r="AZ91" s="38">
        <f t="shared" si="39"/>
        <v>2.2400000000000002</v>
      </c>
      <c r="BA91" s="38">
        <f t="shared" si="39"/>
        <v>0</v>
      </c>
      <c r="BB91" s="38">
        <f t="shared" si="39"/>
        <v>0.08</v>
      </c>
      <c r="BC91" s="38">
        <f t="shared" si="39"/>
        <v>5.52</v>
      </c>
      <c r="BD91" s="38">
        <f t="shared" si="39"/>
        <v>0</v>
      </c>
      <c r="BE91" s="38">
        <f t="shared" si="39"/>
        <v>0</v>
      </c>
      <c r="BF91" s="38">
        <f t="shared" si="39"/>
        <v>29.68</v>
      </c>
      <c r="BG91" s="38">
        <f t="shared" si="39"/>
        <v>0</v>
      </c>
      <c r="BH91" s="38">
        <f t="shared" si="39"/>
        <v>0</v>
      </c>
      <c r="BI91" s="38">
        <f t="shared" si="39"/>
        <v>0</v>
      </c>
      <c r="BJ91" s="38">
        <f t="shared" si="39"/>
        <v>3.76</v>
      </c>
      <c r="BK91" s="38">
        <f t="shared" si="39"/>
        <v>36.4</v>
      </c>
      <c r="BL91" s="38">
        <f t="shared" si="39"/>
        <v>0</v>
      </c>
      <c r="BM91" s="38">
        <f t="shared" si="39"/>
        <v>0</v>
      </c>
      <c r="BN91" s="38">
        <f t="shared" si="39"/>
        <v>0.08</v>
      </c>
      <c r="BO91" s="38">
        <f t="shared" ref="BO91:DZ91" si="40">ROUND(BO10*2*$A$81,2)</f>
        <v>0</v>
      </c>
      <c r="BP91" s="38">
        <f t="shared" si="40"/>
        <v>0</v>
      </c>
      <c r="BQ91" s="38">
        <f t="shared" si="40"/>
        <v>0</v>
      </c>
      <c r="BR91" s="38">
        <f t="shared" si="40"/>
        <v>0.08</v>
      </c>
      <c r="BS91" s="38">
        <f t="shared" si="40"/>
        <v>0</v>
      </c>
      <c r="BT91" s="38">
        <f t="shared" si="40"/>
        <v>0</v>
      </c>
      <c r="BU91" s="38">
        <f t="shared" si="40"/>
        <v>0</v>
      </c>
      <c r="BV91" s="38">
        <f t="shared" si="40"/>
        <v>0</v>
      </c>
      <c r="BW91" s="38">
        <f t="shared" si="40"/>
        <v>0.16</v>
      </c>
      <c r="BX91" s="38">
        <f t="shared" si="40"/>
        <v>0</v>
      </c>
      <c r="BY91" s="38">
        <f t="shared" si="40"/>
        <v>0</v>
      </c>
      <c r="BZ91" s="38">
        <f t="shared" si="40"/>
        <v>0</v>
      </c>
      <c r="CA91" s="38">
        <f t="shared" si="40"/>
        <v>0</v>
      </c>
      <c r="CB91" s="38">
        <f t="shared" si="40"/>
        <v>11.68</v>
      </c>
      <c r="CC91" s="38">
        <f t="shared" si="40"/>
        <v>0</v>
      </c>
      <c r="CD91" s="38">
        <f t="shared" si="40"/>
        <v>1.84</v>
      </c>
      <c r="CE91" s="38">
        <f t="shared" si="40"/>
        <v>0</v>
      </c>
      <c r="CF91" s="38">
        <f t="shared" si="40"/>
        <v>0</v>
      </c>
      <c r="CG91" s="38">
        <f t="shared" si="40"/>
        <v>0</v>
      </c>
      <c r="CH91" s="38">
        <f t="shared" si="40"/>
        <v>0</v>
      </c>
      <c r="CI91" s="38">
        <f t="shared" si="40"/>
        <v>0</v>
      </c>
      <c r="CJ91" s="38">
        <f t="shared" si="40"/>
        <v>0</v>
      </c>
      <c r="CK91" s="38">
        <f t="shared" si="40"/>
        <v>1.04</v>
      </c>
      <c r="CL91" s="38">
        <f t="shared" si="40"/>
        <v>0.16</v>
      </c>
      <c r="CM91" s="38">
        <f t="shared" si="40"/>
        <v>1.2</v>
      </c>
      <c r="CN91" s="38">
        <f t="shared" si="40"/>
        <v>33.840000000000003</v>
      </c>
      <c r="CO91" s="38">
        <f t="shared" si="40"/>
        <v>4</v>
      </c>
      <c r="CP91" s="38">
        <f t="shared" si="40"/>
        <v>0.24</v>
      </c>
      <c r="CQ91" s="38">
        <f t="shared" si="40"/>
        <v>0</v>
      </c>
      <c r="CR91" s="38">
        <f t="shared" si="40"/>
        <v>0</v>
      </c>
      <c r="CS91" s="38">
        <f t="shared" si="40"/>
        <v>0</v>
      </c>
      <c r="CT91" s="38">
        <f t="shared" si="40"/>
        <v>0</v>
      </c>
      <c r="CU91" s="38">
        <f t="shared" si="40"/>
        <v>0</v>
      </c>
      <c r="CV91" s="38">
        <f t="shared" si="40"/>
        <v>0</v>
      </c>
      <c r="CW91" s="38">
        <f t="shared" si="40"/>
        <v>0</v>
      </c>
      <c r="CX91" s="38">
        <f t="shared" si="40"/>
        <v>0</v>
      </c>
      <c r="CY91" s="38">
        <f t="shared" si="40"/>
        <v>0</v>
      </c>
      <c r="CZ91" s="38">
        <f t="shared" si="40"/>
        <v>0</v>
      </c>
      <c r="DA91" s="38">
        <f t="shared" si="40"/>
        <v>0</v>
      </c>
      <c r="DB91" s="38">
        <f t="shared" si="40"/>
        <v>0</v>
      </c>
      <c r="DC91" s="38">
        <f t="shared" si="40"/>
        <v>0</v>
      </c>
      <c r="DD91" s="38">
        <f t="shared" si="40"/>
        <v>0</v>
      </c>
      <c r="DE91" s="38">
        <f t="shared" si="40"/>
        <v>0</v>
      </c>
      <c r="DF91" s="38">
        <f t="shared" si="40"/>
        <v>1.92</v>
      </c>
      <c r="DG91" s="38">
        <f t="shared" si="40"/>
        <v>0</v>
      </c>
      <c r="DH91" s="38">
        <f t="shared" si="40"/>
        <v>0</v>
      </c>
      <c r="DI91" s="38">
        <f t="shared" si="40"/>
        <v>0.24</v>
      </c>
      <c r="DJ91" s="38">
        <f t="shared" si="40"/>
        <v>0</v>
      </c>
      <c r="DK91" s="38">
        <f t="shared" si="40"/>
        <v>0</v>
      </c>
      <c r="DL91" s="38">
        <f t="shared" si="40"/>
        <v>0.08</v>
      </c>
      <c r="DM91" s="38">
        <f t="shared" si="40"/>
        <v>0.08</v>
      </c>
      <c r="DN91" s="38">
        <f t="shared" si="40"/>
        <v>0</v>
      </c>
      <c r="DO91" s="38">
        <f t="shared" si="40"/>
        <v>0</v>
      </c>
      <c r="DP91" s="38">
        <f t="shared" si="40"/>
        <v>0</v>
      </c>
      <c r="DQ91" s="38">
        <f t="shared" si="40"/>
        <v>0</v>
      </c>
      <c r="DR91" s="38">
        <f t="shared" si="40"/>
        <v>0</v>
      </c>
      <c r="DS91" s="38">
        <f t="shared" si="40"/>
        <v>0</v>
      </c>
      <c r="DT91" s="38">
        <f t="shared" si="40"/>
        <v>0</v>
      </c>
      <c r="DU91" s="38">
        <f t="shared" si="40"/>
        <v>0</v>
      </c>
      <c r="DV91" s="38">
        <f t="shared" si="40"/>
        <v>0</v>
      </c>
      <c r="DW91" s="38">
        <f t="shared" si="40"/>
        <v>0</v>
      </c>
      <c r="DX91" s="38">
        <f t="shared" si="40"/>
        <v>0</v>
      </c>
      <c r="DY91" s="38">
        <f t="shared" si="40"/>
        <v>0</v>
      </c>
      <c r="DZ91" s="38">
        <f t="shared" si="40"/>
        <v>0</v>
      </c>
      <c r="EA91" s="38">
        <f t="shared" ref="EA91:FX91" si="41">ROUND(EA10*2*$A$81,2)</f>
        <v>0</v>
      </c>
      <c r="EB91" s="38">
        <f t="shared" si="41"/>
        <v>0</v>
      </c>
      <c r="EC91" s="38">
        <f t="shared" si="41"/>
        <v>0</v>
      </c>
      <c r="ED91" s="38">
        <f t="shared" si="41"/>
        <v>0</v>
      </c>
      <c r="EE91" s="38">
        <f t="shared" si="41"/>
        <v>0</v>
      </c>
      <c r="EF91" s="38">
        <f t="shared" si="41"/>
        <v>0</v>
      </c>
      <c r="EG91" s="38">
        <f t="shared" si="41"/>
        <v>0</v>
      </c>
      <c r="EH91" s="38">
        <f t="shared" si="41"/>
        <v>0</v>
      </c>
      <c r="EI91" s="38">
        <f t="shared" si="41"/>
        <v>0</v>
      </c>
      <c r="EJ91" s="38">
        <f t="shared" si="41"/>
        <v>0.08</v>
      </c>
      <c r="EK91" s="38">
        <f t="shared" si="41"/>
        <v>0</v>
      </c>
      <c r="EL91" s="38">
        <f t="shared" si="41"/>
        <v>0</v>
      </c>
      <c r="EM91" s="38">
        <f t="shared" si="41"/>
        <v>0</v>
      </c>
      <c r="EN91" s="38">
        <f t="shared" si="41"/>
        <v>0</v>
      </c>
      <c r="EO91" s="38">
        <f t="shared" si="41"/>
        <v>0</v>
      </c>
      <c r="EP91" s="38">
        <f t="shared" si="41"/>
        <v>0</v>
      </c>
      <c r="EQ91" s="38">
        <f t="shared" si="41"/>
        <v>0</v>
      </c>
      <c r="ER91" s="38">
        <f t="shared" si="41"/>
        <v>0</v>
      </c>
      <c r="ES91" s="38">
        <f t="shared" si="41"/>
        <v>0.88</v>
      </c>
      <c r="ET91" s="38">
        <f t="shared" si="41"/>
        <v>0</v>
      </c>
      <c r="EU91" s="38">
        <f t="shared" si="41"/>
        <v>0</v>
      </c>
      <c r="EV91" s="38">
        <f t="shared" si="41"/>
        <v>0</v>
      </c>
      <c r="EW91" s="38">
        <f t="shared" si="41"/>
        <v>0</v>
      </c>
      <c r="EX91" s="38">
        <f t="shared" si="41"/>
        <v>0</v>
      </c>
      <c r="EY91" s="38">
        <f t="shared" si="41"/>
        <v>0</v>
      </c>
      <c r="EZ91" s="38">
        <f t="shared" si="41"/>
        <v>0</v>
      </c>
      <c r="FA91" s="38">
        <f t="shared" si="41"/>
        <v>0</v>
      </c>
      <c r="FB91" s="38">
        <f t="shared" si="41"/>
        <v>0</v>
      </c>
      <c r="FC91" s="38">
        <f t="shared" si="41"/>
        <v>0.72</v>
      </c>
      <c r="FD91" s="38">
        <f t="shared" si="41"/>
        <v>0</v>
      </c>
      <c r="FE91" s="38">
        <f t="shared" si="41"/>
        <v>0</v>
      </c>
      <c r="FF91" s="38">
        <f t="shared" si="41"/>
        <v>0</v>
      </c>
      <c r="FG91" s="38">
        <f t="shared" si="41"/>
        <v>0</v>
      </c>
      <c r="FH91" s="38">
        <f t="shared" si="41"/>
        <v>0</v>
      </c>
      <c r="FI91" s="38">
        <f t="shared" si="41"/>
        <v>0</v>
      </c>
      <c r="FJ91" s="38">
        <f t="shared" si="41"/>
        <v>0</v>
      </c>
      <c r="FK91" s="38">
        <f t="shared" si="41"/>
        <v>0</v>
      </c>
      <c r="FL91" s="38">
        <f t="shared" si="41"/>
        <v>0</v>
      </c>
      <c r="FM91" s="38">
        <f t="shared" si="41"/>
        <v>0</v>
      </c>
      <c r="FN91" s="38">
        <f t="shared" si="41"/>
        <v>1.36</v>
      </c>
      <c r="FO91" s="38">
        <f t="shared" si="41"/>
        <v>0</v>
      </c>
      <c r="FP91" s="38">
        <f t="shared" si="41"/>
        <v>0</v>
      </c>
      <c r="FQ91" s="38">
        <f t="shared" si="41"/>
        <v>0</v>
      </c>
      <c r="FR91" s="38">
        <f t="shared" si="41"/>
        <v>0</v>
      </c>
      <c r="FS91" s="38">
        <f t="shared" si="41"/>
        <v>0</v>
      </c>
      <c r="FT91" s="38">
        <f t="shared" si="41"/>
        <v>0</v>
      </c>
      <c r="FU91" s="38">
        <f t="shared" si="41"/>
        <v>0</v>
      </c>
      <c r="FV91" s="38">
        <f t="shared" si="41"/>
        <v>0</v>
      </c>
      <c r="FW91" s="38">
        <f t="shared" si="41"/>
        <v>0</v>
      </c>
      <c r="FX91" s="38">
        <f t="shared" si="41"/>
        <v>0</v>
      </c>
      <c r="FZ91" s="2">
        <f>SUM(C91:FX91)</f>
        <v>170.00000000000006</v>
      </c>
      <c r="GA91" s="15"/>
      <c r="GB91" s="14"/>
      <c r="GC91" s="14"/>
      <c r="GD91" s="14"/>
      <c r="GE91" s="14"/>
      <c r="GH91" s="12"/>
      <c r="GI91" s="12"/>
      <c r="GJ91" s="12"/>
      <c r="GK91" s="12"/>
      <c r="GL91" s="12"/>
      <c r="GM91" s="12"/>
      <c r="GN91" s="12"/>
      <c r="GO91" s="12"/>
    </row>
    <row r="92" spans="1:197" x14ac:dyDescent="0.35">
      <c r="A92" s="3" t="s">
        <v>480</v>
      </c>
      <c r="B92" s="2" t="s">
        <v>853</v>
      </c>
      <c r="C92" s="15">
        <f>C29+C34</f>
        <v>0</v>
      </c>
      <c r="D92" s="15">
        <f t="shared" ref="D92:BO92" si="42">D29+D34</f>
        <v>4707.3</v>
      </c>
      <c r="E92" s="15">
        <f t="shared" si="42"/>
        <v>815.8</v>
      </c>
      <c r="F92" s="15">
        <f t="shared" si="42"/>
        <v>875.8</v>
      </c>
      <c r="G92" s="15">
        <f t="shared" si="42"/>
        <v>0</v>
      </c>
      <c r="H92" s="15">
        <f t="shared" si="42"/>
        <v>0</v>
      </c>
      <c r="I92" s="15">
        <f t="shared" si="42"/>
        <v>969.1</v>
      </c>
      <c r="J92" s="15">
        <f t="shared" si="42"/>
        <v>0</v>
      </c>
      <c r="K92" s="15">
        <f t="shared" si="42"/>
        <v>0</v>
      </c>
      <c r="L92" s="15">
        <f t="shared" si="42"/>
        <v>0</v>
      </c>
      <c r="M92" s="15">
        <f t="shared" si="42"/>
        <v>0</v>
      </c>
      <c r="N92" s="15">
        <f t="shared" si="42"/>
        <v>0</v>
      </c>
      <c r="O92" s="15">
        <f t="shared" si="42"/>
        <v>0</v>
      </c>
      <c r="P92" s="15">
        <f t="shared" si="42"/>
        <v>0</v>
      </c>
      <c r="Q92" s="15">
        <f t="shared" si="42"/>
        <v>1060.3</v>
      </c>
      <c r="R92" s="15">
        <f t="shared" si="42"/>
        <v>0</v>
      </c>
      <c r="S92" s="15">
        <f t="shared" si="42"/>
        <v>0</v>
      </c>
      <c r="T92" s="15">
        <f t="shared" si="42"/>
        <v>0</v>
      </c>
      <c r="U92" s="15">
        <f t="shared" si="42"/>
        <v>0</v>
      </c>
      <c r="V92" s="15">
        <f t="shared" si="42"/>
        <v>0</v>
      </c>
      <c r="W92" s="15">
        <f t="shared" si="42"/>
        <v>0</v>
      </c>
      <c r="X92" s="15">
        <f t="shared" si="42"/>
        <v>0</v>
      </c>
      <c r="Y92" s="15">
        <f t="shared" si="42"/>
        <v>0</v>
      </c>
      <c r="Z92" s="15">
        <f t="shared" si="42"/>
        <v>0</v>
      </c>
      <c r="AA92" s="15">
        <f t="shared" si="42"/>
        <v>0</v>
      </c>
      <c r="AB92" s="15">
        <f t="shared" si="42"/>
        <v>0</v>
      </c>
      <c r="AC92" s="15">
        <f t="shared" si="42"/>
        <v>0</v>
      </c>
      <c r="AD92" s="15">
        <f t="shared" si="42"/>
        <v>151</v>
      </c>
      <c r="AE92" s="15">
        <f t="shared" si="42"/>
        <v>0</v>
      </c>
      <c r="AF92" s="15">
        <f t="shared" si="42"/>
        <v>0</v>
      </c>
      <c r="AG92" s="15">
        <f t="shared" si="42"/>
        <v>0</v>
      </c>
      <c r="AH92" s="15">
        <f t="shared" si="42"/>
        <v>0</v>
      </c>
      <c r="AI92" s="15">
        <f t="shared" si="42"/>
        <v>0</v>
      </c>
      <c r="AJ92" s="15">
        <f t="shared" si="42"/>
        <v>0</v>
      </c>
      <c r="AK92" s="15">
        <f t="shared" si="42"/>
        <v>0</v>
      </c>
      <c r="AL92" s="15">
        <f t="shared" si="42"/>
        <v>0</v>
      </c>
      <c r="AM92" s="15">
        <f t="shared" si="42"/>
        <v>0</v>
      </c>
      <c r="AN92" s="15">
        <f t="shared" si="42"/>
        <v>0</v>
      </c>
      <c r="AO92" s="15">
        <f t="shared" si="42"/>
        <v>0</v>
      </c>
      <c r="AP92" s="15">
        <f t="shared" si="42"/>
        <v>0</v>
      </c>
      <c r="AQ92" s="15">
        <f t="shared" si="42"/>
        <v>0</v>
      </c>
      <c r="AR92" s="15">
        <f t="shared" si="42"/>
        <v>2205</v>
      </c>
      <c r="AS92" s="15">
        <f t="shared" si="42"/>
        <v>307.60000000000002</v>
      </c>
      <c r="AT92" s="15">
        <f t="shared" si="42"/>
        <v>0</v>
      </c>
      <c r="AU92" s="15">
        <f t="shared" si="42"/>
        <v>0</v>
      </c>
      <c r="AV92" s="15">
        <f t="shared" si="42"/>
        <v>0</v>
      </c>
      <c r="AW92" s="15">
        <f t="shared" si="42"/>
        <v>0</v>
      </c>
      <c r="AX92" s="15">
        <f t="shared" si="42"/>
        <v>0</v>
      </c>
      <c r="AY92" s="15">
        <f t="shared" si="42"/>
        <v>0</v>
      </c>
      <c r="AZ92" s="15">
        <f t="shared" si="42"/>
        <v>0</v>
      </c>
      <c r="BA92" s="15">
        <f t="shared" si="42"/>
        <v>0</v>
      </c>
      <c r="BB92" s="15">
        <f t="shared" si="42"/>
        <v>0</v>
      </c>
      <c r="BC92" s="15">
        <f t="shared" si="42"/>
        <v>3884.1</v>
      </c>
      <c r="BD92" s="15">
        <f t="shared" si="42"/>
        <v>0</v>
      </c>
      <c r="BE92" s="15">
        <f t="shared" si="42"/>
        <v>0</v>
      </c>
      <c r="BF92" s="15">
        <f t="shared" si="42"/>
        <v>0</v>
      </c>
      <c r="BG92" s="15">
        <f t="shared" si="42"/>
        <v>0</v>
      </c>
      <c r="BH92" s="15">
        <f t="shared" si="42"/>
        <v>0</v>
      </c>
      <c r="BI92" s="15">
        <f t="shared" si="42"/>
        <v>0</v>
      </c>
      <c r="BJ92" s="15">
        <f t="shared" si="42"/>
        <v>0</v>
      </c>
      <c r="BK92" s="15">
        <f t="shared" si="42"/>
        <v>0</v>
      </c>
      <c r="BL92" s="15">
        <f t="shared" si="42"/>
        <v>0</v>
      </c>
      <c r="BM92" s="15">
        <f t="shared" si="42"/>
        <v>0</v>
      </c>
      <c r="BN92" s="15">
        <f t="shared" si="42"/>
        <v>0</v>
      </c>
      <c r="BO92" s="15">
        <f t="shared" si="42"/>
        <v>0</v>
      </c>
      <c r="BP92" s="15">
        <f t="shared" ref="BP92:EA92" si="43">BP29+BP34</f>
        <v>0</v>
      </c>
      <c r="BQ92" s="15">
        <f t="shared" si="43"/>
        <v>275.60000000000002</v>
      </c>
      <c r="BR92" s="15">
        <f t="shared" si="43"/>
        <v>0</v>
      </c>
      <c r="BS92" s="15">
        <f t="shared" si="43"/>
        <v>0</v>
      </c>
      <c r="BT92" s="15">
        <f t="shared" si="43"/>
        <v>0</v>
      </c>
      <c r="BU92" s="15">
        <f t="shared" si="43"/>
        <v>0</v>
      </c>
      <c r="BV92" s="15">
        <f t="shared" si="43"/>
        <v>0</v>
      </c>
      <c r="BW92" s="15">
        <f t="shared" si="43"/>
        <v>0</v>
      </c>
      <c r="BX92" s="15">
        <f t="shared" si="43"/>
        <v>0</v>
      </c>
      <c r="BY92" s="15">
        <f t="shared" si="43"/>
        <v>0</v>
      </c>
      <c r="BZ92" s="15">
        <f t="shared" si="43"/>
        <v>0</v>
      </c>
      <c r="CA92" s="15">
        <f t="shared" si="43"/>
        <v>0</v>
      </c>
      <c r="CB92" s="15">
        <f t="shared" si="43"/>
        <v>825.8</v>
      </c>
      <c r="CC92" s="15">
        <f t="shared" si="43"/>
        <v>0</v>
      </c>
      <c r="CD92" s="15">
        <f t="shared" si="43"/>
        <v>0</v>
      </c>
      <c r="CE92" s="15">
        <f t="shared" si="43"/>
        <v>0</v>
      </c>
      <c r="CF92" s="15">
        <f t="shared" si="43"/>
        <v>0</v>
      </c>
      <c r="CG92" s="15">
        <f t="shared" si="43"/>
        <v>0</v>
      </c>
      <c r="CH92" s="15">
        <f t="shared" si="43"/>
        <v>0</v>
      </c>
      <c r="CI92" s="15">
        <f t="shared" si="43"/>
        <v>0</v>
      </c>
      <c r="CJ92" s="15">
        <f t="shared" si="43"/>
        <v>0</v>
      </c>
      <c r="CK92" s="15">
        <f t="shared" si="43"/>
        <v>581</v>
      </c>
      <c r="CL92" s="15">
        <f t="shared" si="43"/>
        <v>0</v>
      </c>
      <c r="CM92" s="15">
        <f t="shared" si="43"/>
        <v>0</v>
      </c>
      <c r="CN92" s="15">
        <f t="shared" si="43"/>
        <v>3313.3</v>
      </c>
      <c r="CO92" s="15">
        <f t="shared" si="43"/>
        <v>0</v>
      </c>
      <c r="CP92" s="15">
        <f t="shared" si="43"/>
        <v>0</v>
      </c>
      <c r="CQ92" s="15">
        <f t="shared" si="43"/>
        <v>0</v>
      </c>
      <c r="CR92" s="15">
        <f t="shared" si="43"/>
        <v>0</v>
      </c>
      <c r="CS92" s="15">
        <f t="shared" si="43"/>
        <v>0</v>
      </c>
      <c r="CT92" s="15">
        <f t="shared" si="43"/>
        <v>0</v>
      </c>
      <c r="CU92" s="15">
        <f t="shared" si="43"/>
        <v>0</v>
      </c>
      <c r="CV92" s="15">
        <f t="shared" si="43"/>
        <v>0</v>
      </c>
      <c r="CW92" s="15">
        <f t="shared" si="43"/>
        <v>0</v>
      </c>
      <c r="CX92" s="15">
        <f t="shared" si="43"/>
        <v>0</v>
      </c>
      <c r="CY92" s="15">
        <f t="shared" si="43"/>
        <v>0</v>
      </c>
      <c r="CZ92" s="15">
        <f t="shared" si="43"/>
        <v>0</v>
      </c>
      <c r="DA92" s="15">
        <f t="shared" si="43"/>
        <v>0</v>
      </c>
      <c r="DB92" s="15">
        <f t="shared" si="43"/>
        <v>0</v>
      </c>
      <c r="DC92" s="15">
        <f t="shared" si="43"/>
        <v>0</v>
      </c>
      <c r="DD92" s="15">
        <f t="shared" si="43"/>
        <v>0</v>
      </c>
      <c r="DE92" s="15">
        <f t="shared" si="43"/>
        <v>0</v>
      </c>
      <c r="DF92" s="15">
        <f t="shared" si="43"/>
        <v>1275.3</v>
      </c>
      <c r="DG92" s="15">
        <f t="shared" si="43"/>
        <v>0</v>
      </c>
      <c r="DH92" s="15">
        <f t="shared" si="43"/>
        <v>0</v>
      </c>
      <c r="DI92" s="15">
        <f t="shared" si="43"/>
        <v>55</v>
      </c>
      <c r="DJ92" s="15">
        <f t="shared" si="43"/>
        <v>0</v>
      </c>
      <c r="DK92" s="15">
        <f t="shared" si="43"/>
        <v>0</v>
      </c>
      <c r="DL92" s="15">
        <f t="shared" si="43"/>
        <v>0</v>
      </c>
      <c r="DM92" s="15">
        <f t="shared" si="43"/>
        <v>0</v>
      </c>
      <c r="DN92" s="15">
        <f t="shared" si="43"/>
        <v>0</v>
      </c>
      <c r="DO92" s="15">
        <f t="shared" si="43"/>
        <v>0</v>
      </c>
      <c r="DP92" s="15">
        <f t="shared" si="43"/>
        <v>0</v>
      </c>
      <c r="DQ92" s="15">
        <f t="shared" si="43"/>
        <v>0</v>
      </c>
      <c r="DR92" s="15">
        <f t="shared" si="43"/>
        <v>0</v>
      </c>
      <c r="DS92" s="15">
        <f t="shared" si="43"/>
        <v>0</v>
      </c>
      <c r="DT92" s="15">
        <f t="shared" si="43"/>
        <v>0</v>
      </c>
      <c r="DU92" s="15">
        <f t="shared" si="43"/>
        <v>0</v>
      </c>
      <c r="DV92" s="15">
        <f t="shared" si="43"/>
        <v>0</v>
      </c>
      <c r="DW92" s="15">
        <f t="shared" si="43"/>
        <v>0</v>
      </c>
      <c r="DX92" s="15">
        <f t="shared" si="43"/>
        <v>0</v>
      </c>
      <c r="DY92" s="15">
        <f t="shared" si="43"/>
        <v>0</v>
      </c>
      <c r="DZ92" s="15">
        <f t="shared" si="43"/>
        <v>0</v>
      </c>
      <c r="EA92" s="15">
        <f t="shared" si="43"/>
        <v>0</v>
      </c>
      <c r="EB92" s="15">
        <f t="shared" ref="EB92:FX92" si="44">EB29+EB34</f>
        <v>0</v>
      </c>
      <c r="EC92" s="15">
        <f t="shared" si="44"/>
        <v>0</v>
      </c>
      <c r="ED92" s="15">
        <f t="shared" si="44"/>
        <v>0</v>
      </c>
      <c r="EE92" s="15">
        <f t="shared" si="44"/>
        <v>0</v>
      </c>
      <c r="EF92" s="15">
        <f t="shared" si="44"/>
        <v>0</v>
      </c>
      <c r="EG92" s="15">
        <f t="shared" si="44"/>
        <v>0</v>
      </c>
      <c r="EH92" s="15">
        <f t="shared" si="44"/>
        <v>0</v>
      </c>
      <c r="EI92" s="15">
        <f t="shared" si="44"/>
        <v>0</v>
      </c>
      <c r="EJ92" s="15">
        <f t="shared" si="44"/>
        <v>0</v>
      </c>
      <c r="EK92" s="15">
        <f t="shared" si="44"/>
        <v>0</v>
      </c>
      <c r="EL92" s="15">
        <f t="shared" si="44"/>
        <v>0</v>
      </c>
      <c r="EM92" s="15">
        <f t="shared" si="44"/>
        <v>0</v>
      </c>
      <c r="EN92" s="15">
        <f t="shared" si="44"/>
        <v>0</v>
      </c>
      <c r="EO92" s="15">
        <f t="shared" si="44"/>
        <v>0</v>
      </c>
      <c r="EP92" s="15">
        <f t="shared" si="44"/>
        <v>0</v>
      </c>
      <c r="EQ92" s="15">
        <f t="shared" si="44"/>
        <v>128</v>
      </c>
      <c r="ER92" s="15">
        <f t="shared" si="44"/>
        <v>0</v>
      </c>
      <c r="ES92" s="15">
        <f t="shared" si="44"/>
        <v>0</v>
      </c>
      <c r="ET92" s="15">
        <f t="shared" si="44"/>
        <v>0</v>
      </c>
      <c r="EU92" s="15">
        <f t="shared" si="44"/>
        <v>0</v>
      </c>
      <c r="EV92" s="15">
        <f t="shared" si="44"/>
        <v>0</v>
      </c>
      <c r="EW92" s="15">
        <f t="shared" si="44"/>
        <v>0</v>
      </c>
      <c r="EX92" s="15">
        <f t="shared" si="44"/>
        <v>0</v>
      </c>
      <c r="EY92" s="15">
        <f t="shared" si="44"/>
        <v>0</v>
      </c>
      <c r="EZ92" s="15">
        <f t="shared" si="44"/>
        <v>0</v>
      </c>
      <c r="FA92" s="15">
        <f t="shared" si="44"/>
        <v>0</v>
      </c>
      <c r="FB92" s="15">
        <f t="shared" si="44"/>
        <v>0</v>
      </c>
      <c r="FC92" s="15">
        <f t="shared" si="44"/>
        <v>0</v>
      </c>
      <c r="FD92" s="15">
        <f t="shared" si="44"/>
        <v>0</v>
      </c>
      <c r="FE92" s="15">
        <f t="shared" si="44"/>
        <v>0</v>
      </c>
      <c r="FF92" s="15">
        <f t="shared" si="44"/>
        <v>0</v>
      </c>
      <c r="FG92" s="15">
        <f t="shared" si="44"/>
        <v>0</v>
      </c>
      <c r="FH92" s="15">
        <f t="shared" si="44"/>
        <v>0</v>
      </c>
      <c r="FI92" s="15">
        <f t="shared" si="44"/>
        <v>0</v>
      </c>
      <c r="FJ92" s="15">
        <f t="shared" si="44"/>
        <v>0</v>
      </c>
      <c r="FK92" s="15">
        <f t="shared" si="44"/>
        <v>0</v>
      </c>
      <c r="FL92" s="15">
        <f t="shared" si="44"/>
        <v>0</v>
      </c>
      <c r="FM92" s="15">
        <f t="shared" si="44"/>
        <v>0</v>
      </c>
      <c r="FN92" s="15">
        <f t="shared" si="44"/>
        <v>0</v>
      </c>
      <c r="FO92" s="15">
        <f t="shared" si="44"/>
        <v>0</v>
      </c>
      <c r="FP92" s="15">
        <f t="shared" si="44"/>
        <v>0</v>
      </c>
      <c r="FQ92" s="15">
        <f t="shared" si="44"/>
        <v>0</v>
      </c>
      <c r="FR92" s="15">
        <f t="shared" si="44"/>
        <v>0</v>
      </c>
      <c r="FS92" s="15">
        <f t="shared" si="44"/>
        <v>0</v>
      </c>
      <c r="FT92" s="15">
        <f t="shared" si="44"/>
        <v>0</v>
      </c>
      <c r="FU92" s="15">
        <f t="shared" si="44"/>
        <v>0</v>
      </c>
      <c r="FV92" s="15">
        <f t="shared" si="44"/>
        <v>0</v>
      </c>
      <c r="FW92" s="15">
        <f t="shared" si="44"/>
        <v>0</v>
      </c>
      <c r="FX92" s="15">
        <f t="shared" si="44"/>
        <v>0</v>
      </c>
      <c r="FY92" s="15"/>
      <c r="FZ92" s="15">
        <f>SUM(C92:FY92)</f>
        <v>21430</v>
      </c>
      <c r="GA92" s="14"/>
      <c r="GB92" s="14"/>
      <c r="GC92" s="14"/>
      <c r="GD92" s="14"/>
      <c r="GE92" s="14"/>
      <c r="GF92" s="14"/>
      <c r="GH92" s="12"/>
      <c r="GI92" s="12"/>
      <c r="GJ92" s="12"/>
      <c r="GK92" s="12"/>
      <c r="GL92" s="12"/>
      <c r="GM92" s="12"/>
      <c r="GN92" s="12"/>
      <c r="GO92" s="12"/>
    </row>
    <row r="93" spans="1:197" x14ac:dyDescent="0.35">
      <c r="A93" s="3" t="s">
        <v>481</v>
      </c>
      <c r="B93" s="2" t="s">
        <v>675</v>
      </c>
      <c r="C93" s="15">
        <f t="shared" ref="C93:BN93" si="45">ROUND(C31*2*$A$81,2)</f>
        <v>0</v>
      </c>
      <c r="D93" s="15">
        <f t="shared" si="45"/>
        <v>0</v>
      </c>
      <c r="E93" s="15">
        <f t="shared" si="45"/>
        <v>0</v>
      </c>
      <c r="F93" s="15">
        <f t="shared" si="45"/>
        <v>0</v>
      </c>
      <c r="G93" s="15">
        <f t="shared" si="45"/>
        <v>0</v>
      </c>
      <c r="H93" s="15">
        <f t="shared" si="45"/>
        <v>0</v>
      </c>
      <c r="I93" s="15">
        <f t="shared" si="45"/>
        <v>0</v>
      </c>
      <c r="J93" s="15">
        <f t="shared" si="45"/>
        <v>0</v>
      </c>
      <c r="K93" s="15">
        <f t="shared" si="45"/>
        <v>0</v>
      </c>
      <c r="L93" s="15">
        <f t="shared" si="45"/>
        <v>0</v>
      </c>
      <c r="M93" s="15">
        <f t="shared" si="45"/>
        <v>0</v>
      </c>
      <c r="N93" s="15">
        <f t="shared" si="45"/>
        <v>0</v>
      </c>
      <c r="O93" s="15">
        <f t="shared" si="45"/>
        <v>0</v>
      </c>
      <c r="P93" s="15">
        <f t="shared" si="45"/>
        <v>0</v>
      </c>
      <c r="Q93" s="15">
        <f t="shared" si="45"/>
        <v>0</v>
      </c>
      <c r="R93" s="15">
        <f t="shared" si="45"/>
        <v>0</v>
      </c>
      <c r="S93" s="15">
        <f t="shared" si="45"/>
        <v>0</v>
      </c>
      <c r="T93" s="15">
        <f t="shared" si="45"/>
        <v>0</v>
      </c>
      <c r="U93" s="15">
        <f t="shared" si="45"/>
        <v>0</v>
      </c>
      <c r="V93" s="15">
        <f t="shared" si="45"/>
        <v>0</v>
      </c>
      <c r="W93" s="15">
        <f t="shared" si="45"/>
        <v>0</v>
      </c>
      <c r="X93" s="15">
        <f t="shared" si="45"/>
        <v>0</v>
      </c>
      <c r="Y93" s="15">
        <f t="shared" si="45"/>
        <v>0</v>
      </c>
      <c r="Z93" s="15">
        <f t="shared" si="45"/>
        <v>0</v>
      </c>
      <c r="AA93" s="15">
        <f t="shared" si="45"/>
        <v>0</v>
      </c>
      <c r="AB93" s="15">
        <f t="shared" si="45"/>
        <v>0</v>
      </c>
      <c r="AC93" s="15">
        <f t="shared" si="45"/>
        <v>0</v>
      </c>
      <c r="AD93" s="15">
        <f t="shared" si="45"/>
        <v>0</v>
      </c>
      <c r="AE93" s="15">
        <f t="shared" si="45"/>
        <v>0</v>
      </c>
      <c r="AF93" s="15">
        <f t="shared" si="45"/>
        <v>0</v>
      </c>
      <c r="AG93" s="15">
        <f t="shared" si="45"/>
        <v>0</v>
      </c>
      <c r="AH93" s="15">
        <f t="shared" si="45"/>
        <v>0</v>
      </c>
      <c r="AI93" s="15">
        <f t="shared" si="45"/>
        <v>0</v>
      </c>
      <c r="AJ93" s="15">
        <f t="shared" si="45"/>
        <v>0</v>
      </c>
      <c r="AK93" s="15">
        <f t="shared" si="45"/>
        <v>0</v>
      </c>
      <c r="AL93" s="15">
        <f t="shared" si="45"/>
        <v>0</v>
      </c>
      <c r="AM93" s="15">
        <f t="shared" si="45"/>
        <v>0</v>
      </c>
      <c r="AN93" s="15">
        <f t="shared" si="45"/>
        <v>0</v>
      </c>
      <c r="AO93" s="15">
        <f t="shared" si="45"/>
        <v>0</v>
      </c>
      <c r="AP93" s="15">
        <f t="shared" si="45"/>
        <v>0</v>
      </c>
      <c r="AQ93" s="15">
        <f t="shared" si="45"/>
        <v>0</v>
      </c>
      <c r="AR93" s="15">
        <f t="shared" si="45"/>
        <v>0</v>
      </c>
      <c r="AS93" s="15">
        <f t="shared" si="45"/>
        <v>0</v>
      </c>
      <c r="AT93" s="15">
        <f t="shared" si="45"/>
        <v>0</v>
      </c>
      <c r="AU93" s="15">
        <f t="shared" si="45"/>
        <v>0</v>
      </c>
      <c r="AV93" s="15">
        <f t="shared" si="45"/>
        <v>0</v>
      </c>
      <c r="AW93" s="15">
        <f t="shared" si="45"/>
        <v>0</v>
      </c>
      <c r="AX93" s="15">
        <f t="shared" si="45"/>
        <v>0</v>
      </c>
      <c r="AY93" s="15">
        <f t="shared" si="45"/>
        <v>0</v>
      </c>
      <c r="AZ93" s="15">
        <f t="shared" si="45"/>
        <v>0</v>
      </c>
      <c r="BA93" s="15">
        <f t="shared" si="45"/>
        <v>0</v>
      </c>
      <c r="BB93" s="15">
        <f t="shared" si="45"/>
        <v>0</v>
      </c>
      <c r="BC93" s="15">
        <f t="shared" si="45"/>
        <v>0</v>
      </c>
      <c r="BD93" s="15">
        <f t="shared" si="45"/>
        <v>0</v>
      </c>
      <c r="BE93" s="15">
        <f t="shared" si="45"/>
        <v>0</v>
      </c>
      <c r="BF93" s="15">
        <f t="shared" si="45"/>
        <v>0</v>
      </c>
      <c r="BG93" s="15">
        <f t="shared" si="45"/>
        <v>0</v>
      </c>
      <c r="BH93" s="15">
        <f t="shared" si="45"/>
        <v>0</v>
      </c>
      <c r="BI93" s="15">
        <f t="shared" si="45"/>
        <v>0</v>
      </c>
      <c r="BJ93" s="15">
        <f t="shared" si="45"/>
        <v>0</v>
      </c>
      <c r="BK93" s="15">
        <f t="shared" si="45"/>
        <v>0</v>
      </c>
      <c r="BL93" s="15">
        <f t="shared" si="45"/>
        <v>0</v>
      </c>
      <c r="BM93" s="15">
        <f t="shared" si="45"/>
        <v>0</v>
      </c>
      <c r="BN93" s="15">
        <f t="shared" si="45"/>
        <v>0</v>
      </c>
      <c r="BO93" s="15">
        <f t="shared" ref="BO93:DZ93" si="46">ROUND(BO31*2*$A$81,2)</f>
        <v>0</v>
      </c>
      <c r="BP93" s="15">
        <f t="shared" si="46"/>
        <v>0</v>
      </c>
      <c r="BQ93" s="15">
        <f t="shared" si="46"/>
        <v>0</v>
      </c>
      <c r="BR93" s="15">
        <f t="shared" si="46"/>
        <v>0</v>
      </c>
      <c r="BS93" s="15">
        <f t="shared" si="46"/>
        <v>0</v>
      </c>
      <c r="BT93" s="15">
        <f t="shared" si="46"/>
        <v>0</v>
      </c>
      <c r="BU93" s="15">
        <f t="shared" si="46"/>
        <v>0</v>
      </c>
      <c r="BV93" s="15">
        <f t="shared" si="46"/>
        <v>0</v>
      </c>
      <c r="BW93" s="15">
        <f t="shared" si="46"/>
        <v>0</v>
      </c>
      <c r="BX93" s="15">
        <f t="shared" si="46"/>
        <v>0</v>
      </c>
      <c r="BY93" s="15">
        <f t="shared" si="46"/>
        <v>0</v>
      </c>
      <c r="BZ93" s="15">
        <f t="shared" si="46"/>
        <v>0</v>
      </c>
      <c r="CA93" s="15">
        <f t="shared" si="46"/>
        <v>0</v>
      </c>
      <c r="CB93" s="15">
        <f t="shared" si="46"/>
        <v>0</v>
      </c>
      <c r="CC93" s="15">
        <f t="shared" si="46"/>
        <v>0</v>
      </c>
      <c r="CD93" s="15">
        <f t="shared" si="46"/>
        <v>0</v>
      </c>
      <c r="CE93" s="15">
        <f t="shared" si="46"/>
        <v>0</v>
      </c>
      <c r="CF93" s="15">
        <f t="shared" si="46"/>
        <v>0</v>
      </c>
      <c r="CG93" s="15">
        <f t="shared" si="46"/>
        <v>0</v>
      </c>
      <c r="CH93" s="15">
        <f t="shared" si="46"/>
        <v>0</v>
      </c>
      <c r="CI93" s="15">
        <f t="shared" si="46"/>
        <v>0</v>
      </c>
      <c r="CJ93" s="15">
        <f t="shared" si="46"/>
        <v>0</v>
      </c>
      <c r="CK93" s="15">
        <f t="shared" si="46"/>
        <v>0</v>
      </c>
      <c r="CL93" s="15">
        <f t="shared" si="46"/>
        <v>0</v>
      </c>
      <c r="CM93" s="15">
        <f t="shared" si="46"/>
        <v>0</v>
      </c>
      <c r="CN93" s="15">
        <f t="shared" si="46"/>
        <v>0</v>
      </c>
      <c r="CO93" s="15">
        <f t="shared" si="46"/>
        <v>0</v>
      </c>
      <c r="CP93" s="15">
        <f t="shared" si="46"/>
        <v>0</v>
      </c>
      <c r="CQ93" s="15">
        <f t="shared" si="46"/>
        <v>0</v>
      </c>
      <c r="CR93" s="15">
        <f t="shared" si="46"/>
        <v>0</v>
      </c>
      <c r="CS93" s="15">
        <f t="shared" si="46"/>
        <v>0</v>
      </c>
      <c r="CT93" s="15">
        <f t="shared" si="46"/>
        <v>0</v>
      </c>
      <c r="CU93" s="15">
        <f t="shared" si="46"/>
        <v>0</v>
      </c>
      <c r="CV93" s="15">
        <f t="shared" si="46"/>
        <v>0</v>
      </c>
      <c r="CW93" s="15">
        <f t="shared" si="46"/>
        <v>0</v>
      </c>
      <c r="CX93" s="15">
        <f t="shared" si="46"/>
        <v>0</v>
      </c>
      <c r="CY93" s="15">
        <f t="shared" si="46"/>
        <v>0</v>
      </c>
      <c r="CZ93" s="15">
        <f t="shared" si="46"/>
        <v>0</v>
      </c>
      <c r="DA93" s="15">
        <f t="shared" si="46"/>
        <v>0</v>
      </c>
      <c r="DB93" s="15">
        <f t="shared" si="46"/>
        <v>0</v>
      </c>
      <c r="DC93" s="15">
        <f t="shared" si="46"/>
        <v>0</v>
      </c>
      <c r="DD93" s="15">
        <f t="shared" si="46"/>
        <v>0</v>
      </c>
      <c r="DE93" s="15">
        <f t="shared" si="46"/>
        <v>0</v>
      </c>
      <c r="DF93" s="15">
        <f t="shared" si="46"/>
        <v>0</v>
      </c>
      <c r="DG93" s="15">
        <f t="shared" si="46"/>
        <v>0</v>
      </c>
      <c r="DH93" s="15">
        <f t="shared" si="46"/>
        <v>0</v>
      </c>
      <c r="DI93" s="15">
        <f t="shared" si="46"/>
        <v>0</v>
      </c>
      <c r="DJ93" s="15">
        <f t="shared" si="46"/>
        <v>0</v>
      </c>
      <c r="DK93" s="15">
        <f t="shared" si="46"/>
        <v>0</v>
      </c>
      <c r="DL93" s="15">
        <f t="shared" si="46"/>
        <v>0</v>
      </c>
      <c r="DM93" s="15">
        <f t="shared" si="46"/>
        <v>0</v>
      </c>
      <c r="DN93" s="15">
        <f t="shared" si="46"/>
        <v>0</v>
      </c>
      <c r="DO93" s="15">
        <f t="shared" si="46"/>
        <v>0</v>
      </c>
      <c r="DP93" s="15">
        <f t="shared" si="46"/>
        <v>0</v>
      </c>
      <c r="DQ93" s="15">
        <f t="shared" si="46"/>
        <v>0</v>
      </c>
      <c r="DR93" s="15">
        <f t="shared" si="46"/>
        <v>0</v>
      </c>
      <c r="DS93" s="15">
        <f t="shared" si="46"/>
        <v>0</v>
      </c>
      <c r="DT93" s="15">
        <f t="shared" si="46"/>
        <v>0</v>
      </c>
      <c r="DU93" s="15">
        <f t="shared" si="46"/>
        <v>0</v>
      </c>
      <c r="DV93" s="15">
        <f t="shared" si="46"/>
        <v>0</v>
      </c>
      <c r="DW93" s="15">
        <f t="shared" si="46"/>
        <v>0</v>
      </c>
      <c r="DX93" s="15">
        <f t="shared" si="46"/>
        <v>0</v>
      </c>
      <c r="DY93" s="15">
        <f t="shared" si="46"/>
        <v>0</v>
      </c>
      <c r="DZ93" s="15">
        <f t="shared" si="46"/>
        <v>0</v>
      </c>
      <c r="EA93" s="15">
        <f t="shared" ref="EA93:FX93" si="47">ROUND(EA31*2*$A$81,2)</f>
        <v>0</v>
      </c>
      <c r="EB93" s="15">
        <f t="shared" si="47"/>
        <v>0</v>
      </c>
      <c r="EC93" s="15">
        <f t="shared" si="47"/>
        <v>0</v>
      </c>
      <c r="ED93" s="15">
        <f t="shared" si="47"/>
        <v>0</v>
      </c>
      <c r="EE93" s="15">
        <f t="shared" si="47"/>
        <v>0</v>
      </c>
      <c r="EF93" s="15">
        <f t="shared" si="47"/>
        <v>0</v>
      </c>
      <c r="EG93" s="15">
        <f t="shared" si="47"/>
        <v>0</v>
      </c>
      <c r="EH93" s="15">
        <f t="shared" si="47"/>
        <v>0</v>
      </c>
      <c r="EI93" s="15">
        <f t="shared" si="47"/>
        <v>0</v>
      </c>
      <c r="EJ93" s="15">
        <f t="shared" si="47"/>
        <v>0</v>
      </c>
      <c r="EK93" s="15">
        <f t="shared" si="47"/>
        <v>0</v>
      </c>
      <c r="EL93" s="15">
        <f t="shared" si="47"/>
        <v>0</v>
      </c>
      <c r="EM93" s="15">
        <f t="shared" si="47"/>
        <v>0</v>
      </c>
      <c r="EN93" s="15">
        <f t="shared" si="47"/>
        <v>0</v>
      </c>
      <c r="EO93" s="15">
        <f t="shared" si="47"/>
        <v>0</v>
      </c>
      <c r="EP93" s="15">
        <f t="shared" si="47"/>
        <v>0</v>
      </c>
      <c r="EQ93" s="15">
        <f t="shared" si="47"/>
        <v>0</v>
      </c>
      <c r="ER93" s="15">
        <f t="shared" si="47"/>
        <v>0</v>
      </c>
      <c r="ES93" s="15">
        <f t="shared" si="47"/>
        <v>0</v>
      </c>
      <c r="ET93" s="15">
        <f t="shared" si="47"/>
        <v>0</v>
      </c>
      <c r="EU93" s="15">
        <f t="shared" si="47"/>
        <v>0</v>
      </c>
      <c r="EV93" s="15">
        <f t="shared" si="47"/>
        <v>0</v>
      </c>
      <c r="EW93" s="15">
        <f t="shared" si="47"/>
        <v>0</v>
      </c>
      <c r="EX93" s="15">
        <f t="shared" si="47"/>
        <v>0</v>
      </c>
      <c r="EY93" s="15">
        <f t="shared" si="47"/>
        <v>0</v>
      </c>
      <c r="EZ93" s="15">
        <f t="shared" si="47"/>
        <v>0</v>
      </c>
      <c r="FA93" s="15">
        <f t="shared" si="47"/>
        <v>0</v>
      </c>
      <c r="FB93" s="15">
        <f t="shared" si="47"/>
        <v>0</v>
      </c>
      <c r="FC93" s="15">
        <f t="shared" si="47"/>
        <v>0</v>
      </c>
      <c r="FD93" s="15">
        <f t="shared" si="47"/>
        <v>0</v>
      </c>
      <c r="FE93" s="15">
        <f t="shared" si="47"/>
        <v>0</v>
      </c>
      <c r="FF93" s="15">
        <f t="shared" si="47"/>
        <v>0</v>
      </c>
      <c r="FG93" s="15">
        <f t="shared" si="47"/>
        <v>0</v>
      </c>
      <c r="FH93" s="15">
        <f t="shared" si="47"/>
        <v>0</v>
      </c>
      <c r="FI93" s="15">
        <f t="shared" si="47"/>
        <v>0</v>
      </c>
      <c r="FJ93" s="15">
        <f t="shared" si="47"/>
        <v>0</v>
      </c>
      <c r="FK93" s="15">
        <f t="shared" si="47"/>
        <v>0</v>
      </c>
      <c r="FL93" s="15">
        <f t="shared" si="47"/>
        <v>0</v>
      </c>
      <c r="FM93" s="15">
        <f t="shared" si="47"/>
        <v>0</v>
      </c>
      <c r="FN93" s="15">
        <f t="shared" si="47"/>
        <v>0</v>
      </c>
      <c r="FO93" s="15">
        <f t="shared" si="47"/>
        <v>0</v>
      </c>
      <c r="FP93" s="15">
        <f t="shared" si="47"/>
        <v>0</v>
      </c>
      <c r="FQ93" s="15">
        <f t="shared" si="47"/>
        <v>0</v>
      </c>
      <c r="FR93" s="15">
        <f t="shared" si="47"/>
        <v>0</v>
      </c>
      <c r="FS93" s="15">
        <f t="shared" si="47"/>
        <v>0</v>
      </c>
      <c r="FT93" s="15">
        <f t="shared" si="47"/>
        <v>0</v>
      </c>
      <c r="FU93" s="15">
        <f t="shared" si="47"/>
        <v>0</v>
      </c>
      <c r="FV93" s="15">
        <f t="shared" si="47"/>
        <v>0</v>
      </c>
      <c r="FW93" s="15">
        <f t="shared" si="47"/>
        <v>0</v>
      </c>
      <c r="FX93" s="15">
        <f t="shared" si="47"/>
        <v>0</v>
      </c>
      <c r="FY93" s="15"/>
      <c r="FZ93" s="38">
        <f>SUM(C93:FY93)</f>
        <v>0</v>
      </c>
      <c r="GA93" s="14"/>
      <c r="GB93" s="15"/>
      <c r="GC93" s="15"/>
      <c r="GD93" s="15"/>
      <c r="GE93" s="15"/>
      <c r="GH93" s="12"/>
      <c r="GI93" s="12"/>
      <c r="GJ93" s="12"/>
      <c r="GK93" s="12"/>
      <c r="GL93" s="12"/>
      <c r="GM93" s="12"/>
      <c r="GN93" s="12"/>
      <c r="GO93" s="12"/>
    </row>
    <row r="94" spans="1:197" x14ac:dyDescent="0.35">
      <c r="A94" s="3" t="s">
        <v>482</v>
      </c>
      <c r="B94" s="2" t="s">
        <v>854</v>
      </c>
      <c r="C94" s="24">
        <f>IF(AND((SUM(C88:C93))&lt;50,(C12=0)),50,(C88+C91+C92+C93))</f>
        <v>6449</v>
      </c>
      <c r="D94" s="24">
        <f t="shared" ref="D94:BO94" si="48">IF(AND((D88+D91+D92+D93)&lt;50,(D12=0)),50,(D88+D91+D92+D93))</f>
        <v>38012.800000000003</v>
      </c>
      <c r="E94" s="24">
        <f t="shared" si="48"/>
        <v>5800.86</v>
      </c>
      <c r="F94" s="24">
        <f t="shared" si="48"/>
        <v>22324.3</v>
      </c>
      <c r="G94" s="24">
        <f t="shared" si="48"/>
        <v>1542.8</v>
      </c>
      <c r="H94" s="24">
        <f t="shared" si="48"/>
        <v>1123</v>
      </c>
      <c r="I94" s="24">
        <f t="shared" si="48"/>
        <v>8006.7800000000007</v>
      </c>
      <c r="J94" s="24">
        <f t="shared" si="48"/>
        <v>2064</v>
      </c>
      <c r="K94" s="24">
        <f t="shared" si="48"/>
        <v>273.5</v>
      </c>
      <c r="L94" s="24">
        <f t="shared" si="48"/>
        <v>2130.5</v>
      </c>
      <c r="M94" s="24">
        <f t="shared" si="48"/>
        <v>952.9</v>
      </c>
      <c r="N94" s="24">
        <f t="shared" si="48"/>
        <v>49978.54</v>
      </c>
      <c r="O94" s="24">
        <f t="shared" si="48"/>
        <v>12909.9</v>
      </c>
      <c r="P94" s="24">
        <f t="shared" si="48"/>
        <v>358</v>
      </c>
      <c r="Q94" s="24">
        <f t="shared" si="48"/>
        <v>37925.760000000002</v>
      </c>
      <c r="R94" s="24">
        <f t="shared" si="48"/>
        <v>520</v>
      </c>
      <c r="S94" s="24">
        <f t="shared" si="48"/>
        <v>1577</v>
      </c>
      <c r="T94" s="24">
        <f t="shared" si="48"/>
        <v>164</v>
      </c>
      <c r="U94" s="24">
        <f t="shared" si="48"/>
        <v>50.4</v>
      </c>
      <c r="V94" s="24">
        <f t="shared" si="48"/>
        <v>257.68</v>
      </c>
      <c r="W94" s="24">
        <f t="shared" si="48"/>
        <v>209.38</v>
      </c>
      <c r="X94" s="24">
        <f t="shared" si="48"/>
        <v>50</v>
      </c>
      <c r="Y94" s="24">
        <f t="shared" si="48"/>
        <v>431.2</v>
      </c>
      <c r="Z94" s="24">
        <f t="shared" si="48"/>
        <v>226.9</v>
      </c>
      <c r="AA94" s="24">
        <f t="shared" si="48"/>
        <v>30549.7</v>
      </c>
      <c r="AB94" s="24">
        <f t="shared" si="48"/>
        <v>26944.36</v>
      </c>
      <c r="AC94" s="24">
        <f t="shared" si="48"/>
        <v>928</v>
      </c>
      <c r="AD94" s="24">
        <f t="shared" si="48"/>
        <v>1411.58</v>
      </c>
      <c r="AE94" s="24">
        <f t="shared" si="48"/>
        <v>93.3</v>
      </c>
      <c r="AF94" s="24">
        <f t="shared" si="48"/>
        <v>179</v>
      </c>
      <c r="AG94" s="24">
        <f t="shared" si="48"/>
        <v>597.20000000000005</v>
      </c>
      <c r="AH94" s="24">
        <f t="shared" si="48"/>
        <v>963.7</v>
      </c>
      <c r="AI94" s="24">
        <f t="shared" si="48"/>
        <v>414</v>
      </c>
      <c r="AJ94" s="24">
        <f t="shared" si="48"/>
        <v>170</v>
      </c>
      <c r="AK94" s="24">
        <f t="shared" si="48"/>
        <v>162.4</v>
      </c>
      <c r="AL94" s="24">
        <f t="shared" si="48"/>
        <v>284</v>
      </c>
      <c r="AM94" s="24">
        <f t="shared" si="48"/>
        <v>360.2</v>
      </c>
      <c r="AN94" s="24">
        <f t="shared" si="48"/>
        <v>308.39999999999998</v>
      </c>
      <c r="AO94" s="24">
        <f t="shared" si="48"/>
        <v>4148.5600000000004</v>
      </c>
      <c r="AP94" s="24">
        <f t="shared" si="48"/>
        <v>82208.180000000008</v>
      </c>
      <c r="AQ94" s="24">
        <f t="shared" si="48"/>
        <v>235</v>
      </c>
      <c r="AR94" s="24">
        <f t="shared" si="48"/>
        <v>60919.06</v>
      </c>
      <c r="AS94" s="24">
        <f t="shared" si="48"/>
        <v>6518</v>
      </c>
      <c r="AT94" s="24">
        <f t="shared" si="48"/>
        <v>2430.4</v>
      </c>
      <c r="AU94" s="24">
        <f t="shared" si="48"/>
        <v>315.5</v>
      </c>
      <c r="AV94" s="24">
        <f t="shared" si="48"/>
        <v>305.39999999999998</v>
      </c>
      <c r="AW94" s="24">
        <f t="shared" si="48"/>
        <v>255.5</v>
      </c>
      <c r="AX94" s="24">
        <f t="shared" si="48"/>
        <v>65</v>
      </c>
      <c r="AY94" s="24">
        <f t="shared" si="48"/>
        <v>427</v>
      </c>
      <c r="AZ94" s="24">
        <f t="shared" si="48"/>
        <v>12114.539999999999</v>
      </c>
      <c r="BA94" s="24">
        <f t="shared" si="48"/>
        <v>8893.4</v>
      </c>
      <c r="BB94" s="24">
        <f t="shared" si="48"/>
        <v>7402.88</v>
      </c>
      <c r="BC94" s="24">
        <f t="shared" si="48"/>
        <v>24988.62</v>
      </c>
      <c r="BD94" s="24">
        <f t="shared" si="48"/>
        <v>3648</v>
      </c>
      <c r="BE94" s="24">
        <f t="shared" si="48"/>
        <v>1233.4000000000001</v>
      </c>
      <c r="BF94" s="24">
        <f t="shared" si="48"/>
        <v>24581.18</v>
      </c>
      <c r="BG94" s="24">
        <f t="shared" si="48"/>
        <v>888</v>
      </c>
      <c r="BH94" s="24">
        <f t="shared" si="48"/>
        <v>548</v>
      </c>
      <c r="BI94" s="24">
        <f t="shared" si="48"/>
        <v>255</v>
      </c>
      <c r="BJ94" s="24">
        <f t="shared" si="48"/>
        <v>6279.8600000000006</v>
      </c>
      <c r="BK94" s="24">
        <f t="shared" si="48"/>
        <v>20889.400000000001</v>
      </c>
      <c r="BL94" s="24">
        <f t="shared" si="48"/>
        <v>71.400000000000006</v>
      </c>
      <c r="BM94" s="24">
        <f t="shared" si="48"/>
        <v>420</v>
      </c>
      <c r="BN94" s="24">
        <f t="shared" si="48"/>
        <v>3093.38</v>
      </c>
      <c r="BO94" s="24">
        <f t="shared" si="48"/>
        <v>1271.3</v>
      </c>
      <c r="BP94" s="24">
        <f t="shared" ref="BP94:EA94" si="49">IF(AND((BP88+BP91+BP92+BP93)&lt;50,(BP12=0)),50,(BP88+BP91+BP92+BP93))</f>
        <v>164</v>
      </c>
      <c r="BQ94" s="24">
        <f t="shared" si="49"/>
        <v>6011.1</v>
      </c>
      <c r="BR94" s="24">
        <f t="shared" si="49"/>
        <v>4497.88</v>
      </c>
      <c r="BS94" s="24">
        <f t="shared" si="49"/>
        <v>1113</v>
      </c>
      <c r="BT94" s="24">
        <f t="shared" si="49"/>
        <v>377.2</v>
      </c>
      <c r="BU94" s="24">
        <f t="shared" si="49"/>
        <v>422.5</v>
      </c>
      <c r="BV94" s="24">
        <f t="shared" si="49"/>
        <v>1231.7</v>
      </c>
      <c r="BW94" s="24">
        <f t="shared" si="49"/>
        <v>1989.16</v>
      </c>
      <c r="BX94" s="24">
        <f t="shared" si="49"/>
        <v>69.099999999999994</v>
      </c>
      <c r="BY94" s="24">
        <f t="shared" si="49"/>
        <v>446.7</v>
      </c>
      <c r="BZ94" s="24">
        <f t="shared" si="49"/>
        <v>202.3</v>
      </c>
      <c r="CA94" s="24">
        <f t="shared" si="49"/>
        <v>148.4</v>
      </c>
      <c r="CB94" s="24">
        <f t="shared" si="49"/>
        <v>72248.28</v>
      </c>
      <c r="CC94" s="24">
        <f t="shared" si="49"/>
        <v>190</v>
      </c>
      <c r="CD94" s="24">
        <f t="shared" si="49"/>
        <v>209.14000000000001</v>
      </c>
      <c r="CE94" s="24">
        <f t="shared" si="49"/>
        <v>150.9</v>
      </c>
      <c r="CF94" s="24">
        <f t="shared" si="49"/>
        <v>109.1</v>
      </c>
      <c r="CG94" s="24">
        <f t="shared" si="49"/>
        <v>199.8</v>
      </c>
      <c r="CH94" s="24">
        <f t="shared" si="49"/>
        <v>99.1</v>
      </c>
      <c r="CI94" s="24">
        <f t="shared" si="49"/>
        <v>697.4</v>
      </c>
      <c r="CJ94" s="24">
        <f t="shared" si="49"/>
        <v>872.1</v>
      </c>
      <c r="CK94" s="24">
        <f t="shared" si="49"/>
        <v>4898.4399999999996</v>
      </c>
      <c r="CL94" s="24">
        <f t="shared" si="49"/>
        <v>1250.1600000000001</v>
      </c>
      <c r="CM94" s="24">
        <f t="shared" si="49"/>
        <v>716.7</v>
      </c>
      <c r="CN94" s="24">
        <f t="shared" si="49"/>
        <v>31810.639999999999</v>
      </c>
      <c r="CO94" s="24">
        <f t="shared" si="49"/>
        <v>14378.2</v>
      </c>
      <c r="CP94" s="24">
        <f t="shared" si="49"/>
        <v>947.84</v>
      </c>
      <c r="CQ94" s="24">
        <f t="shared" si="49"/>
        <v>759.9</v>
      </c>
      <c r="CR94" s="24">
        <f t="shared" si="49"/>
        <v>232.6</v>
      </c>
      <c r="CS94" s="24">
        <f t="shared" si="49"/>
        <v>291</v>
      </c>
      <c r="CT94" s="24">
        <f t="shared" si="49"/>
        <v>106</v>
      </c>
      <c r="CU94" s="24">
        <f t="shared" si="49"/>
        <v>74.3</v>
      </c>
      <c r="CV94" s="24">
        <f t="shared" si="49"/>
        <v>50</v>
      </c>
      <c r="CW94" s="24">
        <f t="shared" si="49"/>
        <v>208</v>
      </c>
      <c r="CX94" s="24">
        <f t="shared" si="49"/>
        <v>461.5</v>
      </c>
      <c r="CY94" s="24">
        <f t="shared" si="49"/>
        <v>50</v>
      </c>
      <c r="CZ94" s="24">
        <f t="shared" si="49"/>
        <v>1792.6</v>
      </c>
      <c r="DA94" s="24">
        <f t="shared" si="49"/>
        <v>196.7</v>
      </c>
      <c r="DB94" s="24">
        <f t="shared" si="49"/>
        <v>319</v>
      </c>
      <c r="DC94" s="24">
        <f t="shared" si="49"/>
        <v>188</v>
      </c>
      <c r="DD94" s="24">
        <f t="shared" si="49"/>
        <v>158.5</v>
      </c>
      <c r="DE94" s="24">
        <f t="shared" si="49"/>
        <v>310.5</v>
      </c>
      <c r="DF94" s="24">
        <f t="shared" si="49"/>
        <v>20571.12</v>
      </c>
      <c r="DG94" s="24">
        <f t="shared" si="49"/>
        <v>114</v>
      </c>
      <c r="DH94" s="24">
        <f t="shared" si="49"/>
        <v>1834.2</v>
      </c>
      <c r="DI94" s="24">
        <f t="shared" si="49"/>
        <v>2445.64</v>
      </c>
      <c r="DJ94" s="24">
        <f t="shared" si="49"/>
        <v>648</v>
      </c>
      <c r="DK94" s="24">
        <f t="shared" si="49"/>
        <v>515</v>
      </c>
      <c r="DL94" s="24">
        <f t="shared" si="49"/>
        <v>5717.58</v>
      </c>
      <c r="DM94" s="24">
        <f t="shared" si="49"/>
        <v>230.78</v>
      </c>
      <c r="DN94" s="24">
        <f t="shared" si="49"/>
        <v>1358</v>
      </c>
      <c r="DO94" s="24">
        <f t="shared" si="49"/>
        <v>3262</v>
      </c>
      <c r="DP94" s="24">
        <f t="shared" si="49"/>
        <v>196.8</v>
      </c>
      <c r="DQ94" s="24">
        <f t="shared" si="49"/>
        <v>852</v>
      </c>
      <c r="DR94" s="24">
        <f t="shared" si="49"/>
        <v>1325.1</v>
      </c>
      <c r="DS94" s="24">
        <f t="shared" si="49"/>
        <v>610.70000000000005</v>
      </c>
      <c r="DT94" s="24">
        <f t="shared" si="49"/>
        <v>173.7</v>
      </c>
      <c r="DU94" s="24">
        <f t="shared" si="49"/>
        <v>360.5</v>
      </c>
      <c r="DV94" s="24">
        <f t="shared" si="49"/>
        <v>216</v>
      </c>
      <c r="DW94" s="24">
        <f t="shared" si="49"/>
        <v>304.5</v>
      </c>
      <c r="DX94" s="24">
        <f t="shared" si="49"/>
        <v>158.9</v>
      </c>
      <c r="DY94" s="24">
        <f t="shared" si="49"/>
        <v>299.39999999999998</v>
      </c>
      <c r="DZ94" s="24">
        <f t="shared" si="49"/>
        <v>708.1</v>
      </c>
      <c r="EA94" s="24">
        <f t="shared" si="49"/>
        <v>520.9</v>
      </c>
      <c r="EB94" s="24">
        <f t="shared" ref="EB94:FX94" si="50">IF(AND((EB88+EB91+EB92+EB93)&lt;50,(EB12=0)),50,(EB88+EB91+EB92+EB93))</f>
        <v>532.29999999999995</v>
      </c>
      <c r="EC94" s="24">
        <f t="shared" si="50"/>
        <v>289.2</v>
      </c>
      <c r="ED94" s="24">
        <f t="shared" si="50"/>
        <v>1548.4</v>
      </c>
      <c r="EE94" s="24">
        <f t="shared" si="50"/>
        <v>188.6</v>
      </c>
      <c r="EF94" s="24">
        <f t="shared" si="50"/>
        <v>1380.8</v>
      </c>
      <c r="EG94" s="24">
        <f t="shared" si="50"/>
        <v>244.9</v>
      </c>
      <c r="EH94" s="24">
        <f t="shared" si="50"/>
        <v>244.4</v>
      </c>
      <c r="EI94" s="24">
        <f t="shared" si="50"/>
        <v>13931.3</v>
      </c>
      <c r="EJ94" s="24">
        <f t="shared" si="50"/>
        <v>10039.879999999999</v>
      </c>
      <c r="EK94" s="24">
        <f t="shared" si="50"/>
        <v>679.2</v>
      </c>
      <c r="EL94" s="24">
        <f t="shared" si="50"/>
        <v>484.5</v>
      </c>
      <c r="EM94" s="24">
        <f t="shared" si="50"/>
        <v>378.5</v>
      </c>
      <c r="EN94" s="24">
        <f t="shared" si="50"/>
        <v>898.5</v>
      </c>
      <c r="EO94" s="24">
        <f t="shared" si="50"/>
        <v>304.39999999999998</v>
      </c>
      <c r="EP94" s="24">
        <f t="shared" si="50"/>
        <v>420</v>
      </c>
      <c r="EQ94" s="24">
        <f t="shared" si="50"/>
        <v>2638.9</v>
      </c>
      <c r="ER94" s="24">
        <f t="shared" si="50"/>
        <v>321</v>
      </c>
      <c r="ES94" s="24">
        <f t="shared" si="50"/>
        <v>183.38</v>
      </c>
      <c r="ET94" s="24">
        <f t="shared" si="50"/>
        <v>186.5</v>
      </c>
      <c r="EU94" s="24">
        <f t="shared" si="50"/>
        <v>569.5</v>
      </c>
      <c r="EV94" s="24">
        <f t="shared" si="50"/>
        <v>73.7</v>
      </c>
      <c r="EW94" s="24">
        <f t="shared" si="50"/>
        <v>807.8</v>
      </c>
      <c r="EX94" s="24">
        <f t="shared" si="50"/>
        <v>169</v>
      </c>
      <c r="EY94" s="24">
        <f t="shared" si="50"/>
        <v>210.3</v>
      </c>
      <c r="EZ94" s="24">
        <f t="shared" si="50"/>
        <v>125.3</v>
      </c>
      <c r="FA94" s="24">
        <f t="shared" si="50"/>
        <v>3432.8</v>
      </c>
      <c r="FB94" s="24">
        <f t="shared" si="50"/>
        <v>290.39999999999998</v>
      </c>
      <c r="FC94" s="24">
        <f t="shared" si="50"/>
        <v>1832.42</v>
      </c>
      <c r="FD94" s="24">
        <f t="shared" si="50"/>
        <v>408</v>
      </c>
      <c r="FE94" s="24">
        <f t="shared" si="50"/>
        <v>81.599999999999994</v>
      </c>
      <c r="FF94" s="24">
        <f t="shared" si="50"/>
        <v>201</v>
      </c>
      <c r="FG94" s="24">
        <f t="shared" si="50"/>
        <v>123.6</v>
      </c>
      <c r="FH94" s="24">
        <f t="shared" si="50"/>
        <v>72</v>
      </c>
      <c r="FI94" s="24">
        <f t="shared" si="50"/>
        <v>1710.6</v>
      </c>
      <c r="FJ94" s="24">
        <f t="shared" si="50"/>
        <v>2049</v>
      </c>
      <c r="FK94" s="24">
        <f t="shared" si="50"/>
        <v>2593</v>
      </c>
      <c r="FL94" s="24">
        <f t="shared" si="50"/>
        <v>8371</v>
      </c>
      <c r="FM94" s="24">
        <f t="shared" si="50"/>
        <v>3938</v>
      </c>
      <c r="FN94" s="24">
        <f t="shared" si="50"/>
        <v>21984.36</v>
      </c>
      <c r="FO94" s="24">
        <f t="shared" si="50"/>
        <v>1083.7</v>
      </c>
      <c r="FP94" s="24">
        <f t="shared" si="50"/>
        <v>2273.4</v>
      </c>
      <c r="FQ94" s="24">
        <f t="shared" si="50"/>
        <v>997</v>
      </c>
      <c r="FR94" s="24">
        <f t="shared" si="50"/>
        <v>168.9</v>
      </c>
      <c r="FS94" s="24">
        <f t="shared" si="50"/>
        <v>170</v>
      </c>
      <c r="FT94" s="24">
        <f t="shared" si="50"/>
        <v>60</v>
      </c>
      <c r="FU94" s="24">
        <f t="shared" si="50"/>
        <v>800.2</v>
      </c>
      <c r="FV94" s="24">
        <f t="shared" si="50"/>
        <v>800</v>
      </c>
      <c r="FW94" s="24">
        <f t="shared" si="50"/>
        <v>151.1</v>
      </c>
      <c r="FX94" s="24">
        <f t="shared" si="50"/>
        <v>56.6</v>
      </c>
      <c r="FY94" s="15"/>
      <c r="FZ94" s="15">
        <f t="shared" ref="FZ94:FZ101" si="51">SUM(C94:FX94)</f>
        <v>814682.3</v>
      </c>
      <c r="GA94" s="14"/>
      <c r="GB94" s="15"/>
      <c r="GC94" s="15"/>
      <c r="GD94" s="15"/>
      <c r="GE94" s="15"/>
      <c r="GH94" s="12"/>
      <c r="GI94" s="12"/>
      <c r="GJ94" s="12"/>
      <c r="GK94" s="12"/>
      <c r="GL94" s="12"/>
      <c r="GM94" s="12"/>
      <c r="GN94" s="12"/>
      <c r="GO94" s="12"/>
    </row>
    <row r="95" spans="1:197" x14ac:dyDescent="0.35">
      <c r="A95" s="3" t="s">
        <v>483</v>
      </c>
      <c r="B95" s="2" t="s">
        <v>855</v>
      </c>
      <c r="C95" s="15">
        <f t="shared" ref="C95:BN95" si="52">C13</f>
        <v>2</v>
      </c>
      <c r="D95" s="15">
        <f t="shared" si="52"/>
        <v>36.5</v>
      </c>
      <c r="E95" s="15">
        <f t="shared" si="52"/>
        <v>0</v>
      </c>
      <c r="F95" s="15">
        <f t="shared" si="52"/>
        <v>4</v>
      </c>
      <c r="G95" s="15">
        <f t="shared" si="52"/>
        <v>2</v>
      </c>
      <c r="H95" s="15">
        <f t="shared" si="52"/>
        <v>2</v>
      </c>
      <c r="I95" s="15">
        <f t="shared" si="52"/>
        <v>16.5</v>
      </c>
      <c r="J95" s="15">
        <f t="shared" si="52"/>
        <v>0</v>
      </c>
      <c r="K95" s="15">
        <f t="shared" si="52"/>
        <v>0</v>
      </c>
      <c r="L95" s="15">
        <f t="shared" si="52"/>
        <v>23.5</v>
      </c>
      <c r="M95" s="15">
        <f t="shared" si="52"/>
        <v>6</v>
      </c>
      <c r="N95" s="15">
        <f t="shared" si="52"/>
        <v>145.5</v>
      </c>
      <c r="O95" s="15">
        <f t="shared" si="52"/>
        <v>63</v>
      </c>
      <c r="P95" s="15">
        <f t="shared" si="52"/>
        <v>0</v>
      </c>
      <c r="Q95" s="15">
        <f t="shared" si="52"/>
        <v>148</v>
      </c>
      <c r="R95" s="15">
        <f t="shared" si="52"/>
        <v>2</v>
      </c>
      <c r="S95" s="15">
        <f t="shared" si="52"/>
        <v>0</v>
      </c>
      <c r="T95" s="15">
        <f t="shared" si="52"/>
        <v>0</v>
      </c>
      <c r="U95" s="15">
        <f t="shared" si="52"/>
        <v>0</v>
      </c>
      <c r="V95" s="15">
        <f t="shared" si="52"/>
        <v>0</v>
      </c>
      <c r="W95" s="15">
        <f t="shared" si="52"/>
        <v>1</v>
      </c>
      <c r="X95" s="15">
        <f t="shared" si="52"/>
        <v>0</v>
      </c>
      <c r="Y95" s="15">
        <f t="shared" si="52"/>
        <v>0</v>
      </c>
      <c r="Z95" s="15">
        <f t="shared" si="52"/>
        <v>1</v>
      </c>
      <c r="AA95" s="15">
        <f t="shared" si="52"/>
        <v>66.5</v>
      </c>
      <c r="AB95" s="15">
        <f t="shared" si="52"/>
        <v>50.5</v>
      </c>
      <c r="AC95" s="15">
        <f t="shared" si="52"/>
        <v>0</v>
      </c>
      <c r="AD95" s="15">
        <f t="shared" si="52"/>
        <v>2</v>
      </c>
      <c r="AE95" s="15">
        <f t="shared" si="52"/>
        <v>0</v>
      </c>
      <c r="AF95" s="15">
        <f t="shared" si="52"/>
        <v>0</v>
      </c>
      <c r="AG95" s="15">
        <f t="shared" si="52"/>
        <v>2.5</v>
      </c>
      <c r="AH95" s="15">
        <f t="shared" si="52"/>
        <v>0</v>
      </c>
      <c r="AI95" s="15">
        <f t="shared" si="52"/>
        <v>0</v>
      </c>
      <c r="AJ95" s="15">
        <f t="shared" si="52"/>
        <v>0</v>
      </c>
      <c r="AK95" s="15">
        <f t="shared" si="52"/>
        <v>0</v>
      </c>
      <c r="AL95" s="15">
        <f t="shared" si="52"/>
        <v>0</v>
      </c>
      <c r="AM95" s="15">
        <f t="shared" si="52"/>
        <v>0</v>
      </c>
      <c r="AN95" s="15">
        <f t="shared" si="52"/>
        <v>0</v>
      </c>
      <c r="AO95" s="15">
        <f t="shared" si="52"/>
        <v>4</v>
      </c>
      <c r="AP95" s="15">
        <f t="shared" si="52"/>
        <v>202</v>
      </c>
      <c r="AQ95" s="15">
        <f t="shared" si="52"/>
        <v>1</v>
      </c>
      <c r="AR95" s="15">
        <f t="shared" si="52"/>
        <v>79</v>
      </c>
      <c r="AS95" s="15">
        <f t="shared" si="52"/>
        <v>22</v>
      </c>
      <c r="AT95" s="15">
        <f t="shared" si="52"/>
        <v>6</v>
      </c>
      <c r="AU95" s="15">
        <f t="shared" si="52"/>
        <v>0</v>
      </c>
      <c r="AV95" s="15">
        <f t="shared" si="52"/>
        <v>0</v>
      </c>
      <c r="AW95" s="15">
        <f t="shared" si="52"/>
        <v>1</v>
      </c>
      <c r="AX95" s="15">
        <f t="shared" si="52"/>
        <v>0</v>
      </c>
      <c r="AY95" s="15">
        <f t="shared" si="52"/>
        <v>4</v>
      </c>
      <c r="AZ95" s="15">
        <f t="shared" si="52"/>
        <v>0</v>
      </c>
      <c r="BA95" s="15">
        <f t="shared" si="52"/>
        <v>7</v>
      </c>
      <c r="BB95" s="15">
        <f t="shared" si="52"/>
        <v>14</v>
      </c>
      <c r="BC95" s="15">
        <f t="shared" si="52"/>
        <v>26.5</v>
      </c>
      <c r="BD95" s="15">
        <f t="shared" si="52"/>
        <v>5</v>
      </c>
      <c r="BE95" s="15">
        <f t="shared" si="52"/>
        <v>0</v>
      </c>
      <c r="BF95" s="15">
        <f t="shared" si="52"/>
        <v>36</v>
      </c>
      <c r="BG95" s="15">
        <f t="shared" si="52"/>
        <v>0</v>
      </c>
      <c r="BH95" s="15">
        <f t="shared" si="52"/>
        <v>13.5</v>
      </c>
      <c r="BI95" s="15">
        <f t="shared" si="52"/>
        <v>0</v>
      </c>
      <c r="BJ95" s="15">
        <f t="shared" si="52"/>
        <v>24</v>
      </c>
      <c r="BK95" s="15">
        <f t="shared" si="52"/>
        <v>129.5</v>
      </c>
      <c r="BL95" s="15">
        <f t="shared" si="52"/>
        <v>6.5</v>
      </c>
      <c r="BM95" s="15">
        <f t="shared" si="52"/>
        <v>4</v>
      </c>
      <c r="BN95" s="15">
        <f t="shared" si="52"/>
        <v>55</v>
      </c>
      <c r="BO95" s="15">
        <f t="shared" ref="BO95:DZ95" si="53">BO13</f>
        <v>2.5</v>
      </c>
      <c r="BP95" s="15">
        <f t="shared" si="53"/>
        <v>0</v>
      </c>
      <c r="BQ95" s="15">
        <f t="shared" si="53"/>
        <v>1.5</v>
      </c>
      <c r="BR95" s="15">
        <f t="shared" si="53"/>
        <v>0</v>
      </c>
      <c r="BS95" s="15">
        <f t="shared" si="53"/>
        <v>0</v>
      </c>
      <c r="BT95" s="15">
        <f t="shared" si="53"/>
        <v>1</v>
      </c>
      <c r="BU95" s="15">
        <f t="shared" si="53"/>
        <v>2</v>
      </c>
      <c r="BV95" s="15">
        <f t="shared" si="53"/>
        <v>0</v>
      </c>
      <c r="BW95" s="15">
        <f t="shared" si="53"/>
        <v>0</v>
      </c>
      <c r="BX95" s="15">
        <f t="shared" si="53"/>
        <v>0</v>
      </c>
      <c r="BY95" s="15">
        <f t="shared" si="53"/>
        <v>0</v>
      </c>
      <c r="BZ95" s="15">
        <f t="shared" si="53"/>
        <v>0</v>
      </c>
      <c r="CA95" s="15">
        <f t="shared" si="53"/>
        <v>0</v>
      </c>
      <c r="CB95" s="15">
        <f t="shared" si="53"/>
        <v>212</v>
      </c>
      <c r="CC95" s="15">
        <f t="shared" si="53"/>
        <v>0</v>
      </c>
      <c r="CD95" s="15">
        <f t="shared" si="53"/>
        <v>0</v>
      </c>
      <c r="CE95" s="15">
        <f t="shared" si="53"/>
        <v>0</v>
      </c>
      <c r="CF95" s="15">
        <f t="shared" si="53"/>
        <v>0</v>
      </c>
      <c r="CG95" s="15">
        <f t="shared" si="53"/>
        <v>0</v>
      </c>
      <c r="CH95" s="15">
        <f t="shared" si="53"/>
        <v>0</v>
      </c>
      <c r="CI95" s="15">
        <f t="shared" si="53"/>
        <v>0</v>
      </c>
      <c r="CJ95" s="15">
        <f t="shared" si="53"/>
        <v>2</v>
      </c>
      <c r="CK95" s="15">
        <f t="shared" si="53"/>
        <v>0</v>
      </c>
      <c r="CL95" s="15">
        <f t="shared" si="53"/>
        <v>3</v>
      </c>
      <c r="CM95" s="15">
        <f t="shared" si="53"/>
        <v>1</v>
      </c>
      <c r="CN95" s="15">
        <f t="shared" si="53"/>
        <v>183</v>
      </c>
      <c r="CO95" s="15">
        <f t="shared" si="53"/>
        <v>75.5</v>
      </c>
      <c r="CP95" s="15">
        <f t="shared" si="53"/>
        <v>7</v>
      </c>
      <c r="CQ95" s="15">
        <f t="shared" si="53"/>
        <v>2</v>
      </c>
      <c r="CR95" s="15">
        <f t="shared" si="53"/>
        <v>0</v>
      </c>
      <c r="CS95" s="15">
        <f t="shared" si="53"/>
        <v>0</v>
      </c>
      <c r="CT95" s="15">
        <f t="shared" si="53"/>
        <v>0</v>
      </c>
      <c r="CU95" s="15">
        <f t="shared" si="53"/>
        <v>1</v>
      </c>
      <c r="CV95" s="15">
        <f t="shared" si="53"/>
        <v>0</v>
      </c>
      <c r="CW95" s="15">
        <f t="shared" si="53"/>
        <v>0</v>
      </c>
      <c r="CX95" s="15">
        <f t="shared" si="53"/>
        <v>0</v>
      </c>
      <c r="CY95" s="15">
        <f t="shared" si="53"/>
        <v>0</v>
      </c>
      <c r="CZ95" s="15">
        <f t="shared" si="53"/>
        <v>0</v>
      </c>
      <c r="DA95" s="15">
        <f t="shared" si="53"/>
        <v>1</v>
      </c>
      <c r="DB95" s="15">
        <f t="shared" si="53"/>
        <v>0</v>
      </c>
      <c r="DC95" s="15">
        <f t="shared" si="53"/>
        <v>0</v>
      </c>
      <c r="DD95" s="15">
        <f t="shared" si="53"/>
        <v>0</v>
      </c>
      <c r="DE95" s="15">
        <f t="shared" si="53"/>
        <v>0</v>
      </c>
      <c r="DF95" s="15">
        <f t="shared" si="53"/>
        <v>43.5</v>
      </c>
      <c r="DG95" s="15">
        <f t="shared" si="53"/>
        <v>0</v>
      </c>
      <c r="DH95" s="15">
        <f t="shared" si="53"/>
        <v>0</v>
      </c>
      <c r="DI95" s="15">
        <f t="shared" si="53"/>
        <v>4.5</v>
      </c>
      <c r="DJ95" s="15">
        <f t="shared" si="53"/>
        <v>0</v>
      </c>
      <c r="DK95" s="15">
        <f t="shared" si="53"/>
        <v>0</v>
      </c>
      <c r="DL95" s="15">
        <f t="shared" si="53"/>
        <v>6</v>
      </c>
      <c r="DM95" s="15">
        <f t="shared" si="53"/>
        <v>0</v>
      </c>
      <c r="DN95" s="15">
        <f t="shared" si="53"/>
        <v>2</v>
      </c>
      <c r="DO95" s="15">
        <f t="shared" si="53"/>
        <v>1</v>
      </c>
      <c r="DP95" s="15">
        <f t="shared" si="53"/>
        <v>0</v>
      </c>
      <c r="DQ95" s="15">
        <f t="shared" si="53"/>
        <v>0</v>
      </c>
      <c r="DR95" s="15">
        <f t="shared" si="53"/>
        <v>0</v>
      </c>
      <c r="DS95" s="15">
        <f t="shared" si="53"/>
        <v>0</v>
      </c>
      <c r="DT95" s="15">
        <f t="shared" si="53"/>
        <v>0</v>
      </c>
      <c r="DU95" s="15">
        <f t="shared" si="53"/>
        <v>0</v>
      </c>
      <c r="DV95" s="15">
        <f t="shared" si="53"/>
        <v>0</v>
      </c>
      <c r="DW95" s="15">
        <f t="shared" si="53"/>
        <v>0</v>
      </c>
      <c r="DX95" s="15">
        <f t="shared" si="53"/>
        <v>0</v>
      </c>
      <c r="DY95" s="15">
        <f t="shared" si="53"/>
        <v>0</v>
      </c>
      <c r="DZ95" s="15">
        <f t="shared" si="53"/>
        <v>2</v>
      </c>
      <c r="EA95" s="15">
        <f t="shared" ref="EA95:FX95" si="54">EA13</f>
        <v>2</v>
      </c>
      <c r="EB95" s="15">
        <f t="shared" si="54"/>
        <v>0</v>
      </c>
      <c r="EC95" s="15">
        <f t="shared" si="54"/>
        <v>2</v>
      </c>
      <c r="ED95" s="15">
        <f t="shared" si="54"/>
        <v>0</v>
      </c>
      <c r="EE95" s="15">
        <f t="shared" si="54"/>
        <v>0</v>
      </c>
      <c r="EF95" s="15">
        <f t="shared" si="54"/>
        <v>2</v>
      </c>
      <c r="EG95" s="15">
        <f t="shared" si="54"/>
        <v>1</v>
      </c>
      <c r="EH95" s="15">
        <f t="shared" si="54"/>
        <v>1</v>
      </c>
      <c r="EI95" s="15">
        <f t="shared" si="54"/>
        <v>12.5</v>
      </c>
      <c r="EJ95" s="15">
        <f t="shared" si="54"/>
        <v>32</v>
      </c>
      <c r="EK95" s="15">
        <f t="shared" si="54"/>
        <v>0</v>
      </c>
      <c r="EL95" s="15">
        <f t="shared" si="54"/>
        <v>0</v>
      </c>
      <c r="EM95" s="15">
        <f t="shared" si="54"/>
        <v>1</v>
      </c>
      <c r="EN95" s="15">
        <f t="shared" si="54"/>
        <v>0</v>
      </c>
      <c r="EO95" s="15">
        <f t="shared" si="54"/>
        <v>0</v>
      </c>
      <c r="EP95" s="15">
        <f t="shared" si="54"/>
        <v>0</v>
      </c>
      <c r="EQ95" s="15">
        <f t="shared" si="54"/>
        <v>0</v>
      </c>
      <c r="ER95" s="15">
        <f t="shared" si="54"/>
        <v>0</v>
      </c>
      <c r="ES95" s="15">
        <f t="shared" si="54"/>
        <v>0</v>
      </c>
      <c r="ET95" s="15">
        <f t="shared" si="54"/>
        <v>0</v>
      </c>
      <c r="EU95" s="15">
        <f t="shared" si="54"/>
        <v>2</v>
      </c>
      <c r="EV95" s="15">
        <f t="shared" si="54"/>
        <v>5</v>
      </c>
      <c r="EW95" s="15">
        <f t="shared" si="54"/>
        <v>0</v>
      </c>
      <c r="EX95" s="15">
        <f t="shared" si="54"/>
        <v>0</v>
      </c>
      <c r="EY95" s="15">
        <f t="shared" si="54"/>
        <v>0</v>
      </c>
      <c r="EZ95" s="15">
        <f t="shared" si="54"/>
        <v>0</v>
      </c>
      <c r="FA95" s="15">
        <f t="shared" si="54"/>
        <v>9.5</v>
      </c>
      <c r="FB95" s="15">
        <f t="shared" si="54"/>
        <v>0</v>
      </c>
      <c r="FC95" s="15">
        <f t="shared" si="54"/>
        <v>9.5</v>
      </c>
      <c r="FD95" s="15">
        <f t="shared" si="54"/>
        <v>1</v>
      </c>
      <c r="FE95" s="15">
        <f t="shared" si="54"/>
        <v>0</v>
      </c>
      <c r="FF95" s="15">
        <f t="shared" si="54"/>
        <v>0</v>
      </c>
      <c r="FG95" s="15">
        <f t="shared" si="54"/>
        <v>0</v>
      </c>
      <c r="FH95" s="15">
        <f t="shared" si="54"/>
        <v>0</v>
      </c>
      <c r="FI95" s="15">
        <f t="shared" si="54"/>
        <v>0</v>
      </c>
      <c r="FJ95" s="15">
        <f t="shared" si="54"/>
        <v>0</v>
      </c>
      <c r="FK95" s="15">
        <f t="shared" si="54"/>
        <v>0</v>
      </c>
      <c r="FL95" s="15">
        <f t="shared" si="54"/>
        <v>0</v>
      </c>
      <c r="FM95" s="15">
        <f t="shared" si="54"/>
        <v>5</v>
      </c>
      <c r="FN95" s="15">
        <f t="shared" si="54"/>
        <v>34.5</v>
      </c>
      <c r="FO95" s="15">
        <f t="shared" si="54"/>
        <v>1</v>
      </c>
      <c r="FP95" s="15">
        <f t="shared" si="54"/>
        <v>0</v>
      </c>
      <c r="FQ95" s="15">
        <f t="shared" si="54"/>
        <v>0</v>
      </c>
      <c r="FR95" s="15">
        <f t="shared" si="54"/>
        <v>0</v>
      </c>
      <c r="FS95" s="15">
        <f t="shared" si="54"/>
        <v>0</v>
      </c>
      <c r="FT95" s="15">
        <f t="shared" si="54"/>
        <v>0</v>
      </c>
      <c r="FU95" s="15">
        <f t="shared" si="54"/>
        <v>0</v>
      </c>
      <c r="FV95" s="15">
        <f t="shared" si="54"/>
        <v>2</v>
      </c>
      <c r="FW95" s="15">
        <f t="shared" si="54"/>
        <v>0</v>
      </c>
      <c r="FX95" s="15">
        <f t="shared" si="54"/>
        <v>0</v>
      </c>
      <c r="FZ95" s="15">
        <f t="shared" si="51"/>
        <v>1891</v>
      </c>
      <c r="GA95" s="14"/>
      <c r="GB95" s="15"/>
      <c r="GC95" s="15"/>
      <c r="GD95" s="15"/>
      <c r="GE95" s="15"/>
      <c r="GF95" s="15"/>
      <c r="GH95" s="12"/>
      <c r="GI95" s="12"/>
      <c r="GJ95" s="12"/>
      <c r="GK95" s="12"/>
      <c r="GL95" s="12"/>
      <c r="GM95" s="12"/>
      <c r="GN95" s="12"/>
      <c r="GO95" s="12"/>
    </row>
    <row r="96" spans="1:197" x14ac:dyDescent="0.35">
      <c r="A96" s="3" t="s">
        <v>484</v>
      </c>
      <c r="B96" s="2" t="s">
        <v>856</v>
      </c>
      <c r="C96" s="15">
        <f t="shared" ref="C96:BN96" si="55">C33</f>
        <v>0</v>
      </c>
      <c r="D96" s="15">
        <f t="shared" si="55"/>
        <v>10</v>
      </c>
      <c r="E96" s="15">
        <f t="shared" si="55"/>
        <v>0</v>
      </c>
      <c r="F96" s="15">
        <f t="shared" si="55"/>
        <v>0</v>
      </c>
      <c r="G96" s="15">
        <f t="shared" si="55"/>
        <v>0</v>
      </c>
      <c r="H96" s="15">
        <f t="shared" si="55"/>
        <v>0</v>
      </c>
      <c r="I96" s="15">
        <f t="shared" si="55"/>
        <v>0</v>
      </c>
      <c r="J96" s="15">
        <f t="shared" si="55"/>
        <v>0</v>
      </c>
      <c r="K96" s="15">
        <f t="shared" si="55"/>
        <v>0</v>
      </c>
      <c r="L96" s="15">
        <f t="shared" si="55"/>
        <v>0</v>
      </c>
      <c r="M96" s="15">
        <f t="shared" si="55"/>
        <v>0</v>
      </c>
      <c r="N96" s="15">
        <f t="shared" si="55"/>
        <v>0</v>
      </c>
      <c r="O96" s="15">
        <f t="shared" si="55"/>
        <v>0</v>
      </c>
      <c r="P96" s="15">
        <f t="shared" si="55"/>
        <v>0</v>
      </c>
      <c r="Q96" s="15">
        <f t="shared" si="55"/>
        <v>0</v>
      </c>
      <c r="R96" s="15">
        <f t="shared" si="55"/>
        <v>0</v>
      </c>
      <c r="S96" s="15">
        <f t="shared" si="55"/>
        <v>0</v>
      </c>
      <c r="T96" s="15">
        <f t="shared" si="55"/>
        <v>0</v>
      </c>
      <c r="U96" s="15">
        <f t="shared" si="55"/>
        <v>0</v>
      </c>
      <c r="V96" s="15">
        <f t="shared" si="55"/>
        <v>0</v>
      </c>
      <c r="W96" s="15">
        <f t="shared" si="55"/>
        <v>0</v>
      </c>
      <c r="X96" s="15">
        <f t="shared" si="55"/>
        <v>0</v>
      </c>
      <c r="Y96" s="15">
        <f t="shared" si="55"/>
        <v>0</v>
      </c>
      <c r="Z96" s="15">
        <f t="shared" si="55"/>
        <v>0</v>
      </c>
      <c r="AA96" s="15">
        <f t="shared" si="55"/>
        <v>0</v>
      </c>
      <c r="AB96" s="15">
        <f t="shared" si="55"/>
        <v>0</v>
      </c>
      <c r="AC96" s="15">
        <f t="shared" si="55"/>
        <v>0</v>
      </c>
      <c r="AD96" s="15">
        <f t="shared" si="55"/>
        <v>0</v>
      </c>
      <c r="AE96" s="15">
        <f t="shared" si="55"/>
        <v>0</v>
      </c>
      <c r="AF96" s="15">
        <f t="shared" si="55"/>
        <v>0</v>
      </c>
      <c r="AG96" s="15">
        <f t="shared" si="55"/>
        <v>0</v>
      </c>
      <c r="AH96" s="15">
        <f t="shared" si="55"/>
        <v>0</v>
      </c>
      <c r="AI96" s="15">
        <f t="shared" si="55"/>
        <v>0</v>
      </c>
      <c r="AJ96" s="15">
        <f t="shared" si="55"/>
        <v>0</v>
      </c>
      <c r="AK96" s="15">
        <f t="shared" si="55"/>
        <v>0</v>
      </c>
      <c r="AL96" s="15">
        <f t="shared" si="55"/>
        <v>0</v>
      </c>
      <c r="AM96" s="15">
        <f t="shared" si="55"/>
        <v>0</v>
      </c>
      <c r="AN96" s="15">
        <f t="shared" si="55"/>
        <v>0</v>
      </c>
      <c r="AO96" s="15">
        <f t="shared" si="55"/>
        <v>0</v>
      </c>
      <c r="AP96" s="15">
        <f t="shared" si="55"/>
        <v>0</v>
      </c>
      <c r="AQ96" s="15">
        <f t="shared" si="55"/>
        <v>0</v>
      </c>
      <c r="AR96" s="15">
        <f t="shared" si="55"/>
        <v>0</v>
      </c>
      <c r="AS96" s="15">
        <f t="shared" si="55"/>
        <v>0</v>
      </c>
      <c r="AT96" s="15">
        <f t="shared" si="55"/>
        <v>0</v>
      </c>
      <c r="AU96" s="15">
        <f t="shared" si="55"/>
        <v>0</v>
      </c>
      <c r="AV96" s="15">
        <f t="shared" si="55"/>
        <v>0</v>
      </c>
      <c r="AW96" s="15">
        <f t="shared" si="55"/>
        <v>0</v>
      </c>
      <c r="AX96" s="15">
        <f t="shared" si="55"/>
        <v>0</v>
      </c>
      <c r="AY96" s="15">
        <f t="shared" si="55"/>
        <v>0</v>
      </c>
      <c r="AZ96" s="15">
        <f t="shared" si="55"/>
        <v>0</v>
      </c>
      <c r="BA96" s="15">
        <f t="shared" si="55"/>
        <v>0</v>
      </c>
      <c r="BB96" s="15">
        <f t="shared" si="55"/>
        <v>0</v>
      </c>
      <c r="BC96" s="15">
        <f t="shared" si="55"/>
        <v>0</v>
      </c>
      <c r="BD96" s="15">
        <f t="shared" si="55"/>
        <v>0</v>
      </c>
      <c r="BE96" s="15">
        <f t="shared" si="55"/>
        <v>0</v>
      </c>
      <c r="BF96" s="15">
        <f t="shared" si="55"/>
        <v>0</v>
      </c>
      <c r="BG96" s="15">
        <f t="shared" si="55"/>
        <v>0</v>
      </c>
      <c r="BH96" s="15">
        <f t="shared" si="55"/>
        <v>0</v>
      </c>
      <c r="BI96" s="15">
        <f t="shared" si="55"/>
        <v>0</v>
      </c>
      <c r="BJ96" s="15">
        <f t="shared" si="55"/>
        <v>0</v>
      </c>
      <c r="BK96" s="15">
        <f t="shared" si="55"/>
        <v>0</v>
      </c>
      <c r="BL96" s="15">
        <f t="shared" si="55"/>
        <v>0</v>
      </c>
      <c r="BM96" s="15">
        <f t="shared" si="55"/>
        <v>0</v>
      </c>
      <c r="BN96" s="15">
        <f t="shared" si="55"/>
        <v>0</v>
      </c>
      <c r="BO96" s="15">
        <f t="shared" ref="BO96:DZ96" si="56">BO33</f>
        <v>0</v>
      </c>
      <c r="BP96" s="15">
        <f t="shared" si="56"/>
        <v>0</v>
      </c>
      <c r="BQ96" s="15">
        <f t="shared" si="56"/>
        <v>0</v>
      </c>
      <c r="BR96" s="15">
        <f t="shared" si="56"/>
        <v>0</v>
      </c>
      <c r="BS96" s="15">
        <f t="shared" si="56"/>
        <v>0</v>
      </c>
      <c r="BT96" s="15">
        <f t="shared" si="56"/>
        <v>0</v>
      </c>
      <c r="BU96" s="15">
        <f t="shared" si="56"/>
        <v>0</v>
      </c>
      <c r="BV96" s="15">
        <f t="shared" si="56"/>
        <v>0</v>
      </c>
      <c r="BW96" s="15">
        <f t="shared" si="56"/>
        <v>0</v>
      </c>
      <c r="BX96" s="15">
        <f t="shared" si="56"/>
        <v>0</v>
      </c>
      <c r="BY96" s="15">
        <f t="shared" si="56"/>
        <v>0</v>
      </c>
      <c r="BZ96" s="15">
        <f t="shared" si="56"/>
        <v>0</v>
      </c>
      <c r="CA96" s="15">
        <f t="shared" si="56"/>
        <v>0</v>
      </c>
      <c r="CB96" s="15">
        <f t="shared" si="56"/>
        <v>0</v>
      </c>
      <c r="CC96" s="15">
        <f t="shared" si="56"/>
        <v>0</v>
      </c>
      <c r="CD96" s="15">
        <f t="shared" si="56"/>
        <v>0</v>
      </c>
      <c r="CE96" s="15">
        <f t="shared" si="56"/>
        <v>0</v>
      </c>
      <c r="CF96" s="15">
        <f t="shared" si="56"/>
        <v>0</v>
      </c>
      <c r="CG96" s="15">
        <f t="shared" si="56"/>
        <v>0</v>
      </c>
      <c r="CH96" s="15">
        <f t="shared" si="56"/>
        <v>0</v>
      </c>
      <c r="CI96" s="15">
        <f t="shared" si="56"/>
        <v>0</v>
      </c>
      <c r="CJ96" s="15">
        <f t="shared" si="56"/>
        <v>0</v>
      </c>
      <c r="CK96" s="15">
        <f t="shared" si="56"/>
        <v>0</v>
      </c>
      <c r="CL96" s="15">
        <f t="shared" si="56"/>
        <v>0</v>
      </c>
      <c r="CM96" s="15">
        <f t="shared" si="56"/>
        <v>0</v>
      </c>
      <c r="CN96" s="15">
        <f t="shared" si="56"/>
        <v>0</v>
      </c>
      <c r="CO96" s="15">
        <f t="shared" si="56"/>
        <v>0</v>
      </c>
      <c r="CP96" s="15">
        <f t="shared" si="56"/>
        <v>0</v>
      </c>
      <c r="CQ96" s="15">
        <f t="shared" si="56"/>
        <v>0</v>
      </c>
      <c r="CR96" s="15">
        <f t="shared" si="56"/>
        <v>0</v>
      </c>
      <c r="CS96" s="15">
        <f t="shared" si="56"/>
        <v>0</v>
      </c>
      <c r="CT96" s="15">
        <f t="shared" si="56"/>
        <v>0</v>
      </c>
      <c r="CU96" s="15">
        <f t="shared" si="56"/>
        <v>0</v>
      </c>
      <c r="CV96" s="15">
        <f t="shared" si="56"/>
        <v>0</v>
      </c>
      <c r="CW96" s="15">
        <f t="shared" si="56"/>
        <v>0</v>
      </c>
      <c r="CX96" s="15">
        <f t="shared" si="56"/>
        <v>0</v>
      </c>
      <c r="CY96" s="15">
        <f t="shared" si="56"/>
        <v>0</v>
      </c>
      <c r="CZ96" s="15">
        <f t="shared" si="56"/>
        <v>0</v>
      </c>
      <c r="DA96" s="15">
        <f t="shared" si="56"/>
        <v>0</v>
      </c>
      <c r="DB96" s="15">
        <f t="shared" si="56"/>
        <v>0</v>
      </c>
      <c r="DC96" s="15">
        <f t="shared" si="56"/>
        <v>0</v>
      </c>
      <c r="DD96" s="15">
        <f t="shared" si="56"/>
        <v>0</v>
      </c>
      <c r="DE96" s="15">
        <f t="shared" si="56"/>
        <v>0</v>
      </c>
      <c r="DF96" s="15">
        <f t="shared" si="56"/>
        <v>0</v>
      </c>
      <c r="DG96" s="15">
        <f t="shared" si="56"/>
        <v>0</v>
      </c>
      <c r="DH96" s="15">
        <f t="shared" si="56"/>
        <v>0</v>
      </c>
      <c r="DI96" s="15">
        <f t="shared" si="56"/>
        <v>0</v>
      </c>
      <c r="DJ96" s="15">
        <f t="shared" si="56"/>
        <v>0</v>
      </c>
      <c r="DK96" s="15">
        <f t="shared" si="56"/>
        <v>0</v>
      </c>
      <c r="DL96" s="15">
        <f t="shared" si="56"/>
        <v>0</v>
      </c>
      <c r="DM96" s="15">
        <f t="shared" si="56"/>
        <v>0</v>
      </c>
      <c r="DN96" s="15">
        <f t="shared" si="56"/>
        <v>0</v>
      </c>
      <c r="DO96" s="15">
        <f t="shared" si="56"/>
        <v>0</v>
      </c>
      <c r="DP96" s="15">
        <f t="shared" si="56"/>
        <v>0</v>
      </c>
      <c r="DQ96" s="15">
        <f t="shared" si="56"/>
        <v>0</v>
      </c>
      <c r="DR96" s="15">
        <f t="shared" si="56"/>
        <v>0</v>
      </c>
      <c r="DS96" s="15">
        <f t="shared" si="56"/>
        <v>0</v>
      </c>
      <c r="DT96" s="15">
        <f t="shared" si="56"/>
        <v>0</v>
      </c>
      <c r="DU96" s="15">
        <f t="shared" si="56"/>
        <v>0</v>
      </c>
      <c r="DV96" s="15">
        <f t="shared" si="56"/>
        <v>0</v>
      </c>
      <c r="DW96" s="15">
        <f t="shared" si="56"/>
        <v>0</v>
      </c>
      <c r="DX96" s="15">
        <f t="shared" si="56"/>
        <v>0</v>
      </c>
      <c r="DY96" s="15">
        <f t="shared" si="56"/>
        <v>0</v>
      </c>
      <c r="DZ96" s="15">
        <f t="shared" si="56"/>
        <v>0</v>
      </c>
      <c r="EA96" s="15">
        <f t="shared" ref="EA96:FX96" si="57">EA33</f>
        <v>0</v>
      </c>
      <c r="EB96" s="15">
        <f t="shared" si="57"/>
        <v>0</v>
      </c>
      <c r="EC96" s="15">
        <f t="shared" si="57"/>
        <v>0</v>
      </c>
      <c r="ED96" s="15">
        <f t="shared" si="57"/>
        <v>0</v>
      </c>
      <c r="EE96" s="15">
        <f t="shared" si="57"/>
        <v>0</v>
      </c>
      <c r="EF96" s="15">
        <f t="shared" si="57"/>
        <v>0</v>
      </c>
      <c r="EG96" s="15">
        <f t="shared" si="57"/>
        <v>0</v>
      </c>
      <c r="EH96" s="15">
        <f t="shared" si="57"/>
        <v>0</v>
      </c>
      <c r="EI96" s="15">
        <f t="shared" si="57"/>
        <v>0</v>
      </c>
      <c r="EJ96" s="15">
        <f t="shared" si="57"/>
        <v>0</v>
      </c>
      <c r="EK96" s="15">
        <f t="shared" si="57"/>
        <v>0</v>
      </c>
      <c r="EL96" s="15">
        <f t="shared" si="57"/>
        <v>0</v>
      </c>
      <c r="EM96" s="15">
        <f t="shared" si="57"/>
        <v>0</v>
      </c>
      <c r="EN96" s="15">
        <f t="shared" si="57"/>
        <v>0</v>
      </c>
      <c r="EO96" s="15">
        <f t="shared" si="57"/>
        <v>0</v>
      </c>
      <c r="EP96" s="15">
        <f t="shared" si="57"/>
        <v>0</v>
      </c>
      <c r="EQ96" s="15">
        <f t="shared" si="57"/>
        <v>0</v>
      </c>
      <c r="ER96" s="15">
        <f t="shared" si="57"/>
        <v>0</v>
      </c>
      <c r="ES96" s="15">
        <f t="shared" si="57"/>
        <v>0</v>
      </c>
      <c r="ET96" s="15">
        <f t="shared" si="57"/>
        <v>0</v>
      </c>
      <c r="EU96" s="15">
        <f t="shared" si="57"/>
        <v>0</v>
      </c>
      <c r="EV96" s="15">
        <f t="shared" si="57"/>
        <v>0</v>
      </c>
      <c r="EW96" s="15">
        <f t="shared" si="57"/>
        <v>0</v>
      </c>
      <c r="EX96" s="15">
        <f t="shared" si="57"/>
        <v>0</v>
      </c>
      <c r="EY96" s="15">
        <f t="shared" si="57"/>
        <v>0</v>
      </c>
      <c r="EZ96" s="15">
        <f t="shared" si="57"/>
        <v>0</v>
      </c>
      <c r="FA96" s="15">
        <f t="shared" si="57"/>
        <v>0</v>
      </c>
      <c r="FB96" s="15">
        <f t="shared" si="57"/>
        <v>0</v>
      </c>
      <c r="FC96" s="15">
        <f t="shared" si="57"/>
        <v>0</v>
      </c>
      <c r="FD96" s="15">
        <f t="shared" si="57"/>
        <v>0</v>
      </c>
      <c r="FE96" s="15">
        <f t="shared" si="57"/>
        <v>0</v>
      </c>
      <c r="FF96" s="15">
        <f t="shared" si="57"/>
        <v>0</v>
      </c>
      <c r="FG96" s="15">
        <f t="shared" si="57"/>
        <v>0</v>
      </c>
      <c r="FH96" s="15">
        <f t="shared" si="57"/>
        <v>0</v>
      </c>
      <c r="FI96" s="15">
        <f t="shared" si="57"/>
        <v>0</v>
      </c>
      <c r="FJ96" s="15">
        <f t="shared" si="57"/>
        <v>0</v>
      </c>
      <c r="FK96" s="15">
        <f t="shared" si="57"/>
        <v>0</v>
      </c>
      <c r="FL96" s="15">
        <f t="shared" si="57"/>
        <v>0</v>
      </c>
      <c r="FM96" s="15">
        <f t="shared" si="57"/>
        <v>0</v>
      </c>
      <c r="FN96" s="15">
        <f t="shared" si="57"/>
        <v>0</v>
      </c>
      <c r="FO96" s="15">
        <f t="shared" si="57"/>
        <v>0</v>
      </c>
      <c r="FP96" s="15">
        <f t="shared" si="57"/>
        <v>0</v>
      </c>
      <c r="FQ96" s="15">
        <f t="shared" si="57"/>
        <v>0</v>
      </c>
      <c r="FR96" s="15">
        <f t="shared" si="57"/>
        <v>0</v>
      </c>
      <c r="FS96" s="15">
        <f t="shared" si="57"/>
        <v>0</v>
      </c>
      <c r="FT96" s="15">
        <f t="shared" si="57"/>
        <v>0</v>
      </c>
      <c r="FU96" s="15">
        <f t="shared" si="57"/>
        <v>0</v>
      </c>
      <c r="FV96" s="15">
        <f t="shared" si="57"/>
        <v>0</v>
      </c>
      <c r="FW96" s="15">
        <f t="shared" si="57"/>
        <v>0</v>
      </c>
      <c r="FX96" s="15">
        <f t="shared" si="57"/>
        <v>0</v>
      </c>
      <c r="FY96" s="24"/>
      <c r="FZ96" s="15">
        <f t="shared" si="51"/>
        <v>10</v>
      </c>
      <c r="GA96" s="14"/>
      <c r="GB96" s="15"/>
      <c r="GC96" s="15"/>
      <c r="GD96" s="15"/>
      <c r="GE96" s="15"/>
      <c r="GF96" s="15"/>
      <c r="GH96" s="12"/>
      <c r="GI96" s="12"/>
      <c r="GJ96" s="12"/>
      <c r="GK96" s="12"/>
      <c r="GL96" s="12"/>
      <c r="GM96" s="12"/>
      <c r="GN96" s="12"/>
      <c r="GO96" s="12"/>
    </row>
    <row r="97" spans="1:256" x14ac:dyDescent="0.35">
      <c r="A97" s="3" t="s">
        <v>485</v>
      </c>
      <c r="B97" s="2" t="s">
        <v>857</v>
      </c>
      <c r="C97" s="14">
        <f t="shared" ref="C97:BN97" si="58">C12</f>
        <v>167</v>
      </c>
      <c r="D97" s="14">
        <f t="shared" si="58"/>
        <v>424</v>
      </c>
      <c r="E97" s="14">
        <f t="shared" si="58"/>
        <v>0</v>
      </c>
      <c r="F97" s="14">
        <f t="shared" si="58"/>
        <v>1648</v>
      </c>
      <c r="G97" s="14">
        <f t="shared" si="58"/>
        <v>0</v>
      </c>
      <c r="H97" s="14">
        <f t="shared" si="58"/>
        <v>0</v>
      </c>
      <c r="I97" s="14">
        <f t="shared" si="58"/>
        <v>0</v>
      </c>
      <c r="J97" s="14">
        <f t="shared" si="58"/>
        <v>0</v>
      </c>
      <c r="K97" s="14">
        <f t="shared" si="58"/>
        <v>0</v>
      </c>
      <c r="L97" s="14">
        <f t="shared" si="58"/>
        <v>0</v>
      </c>
      <c r="M97" s="14">
        <f t="shared" si="58"/>
        <v>0</v>
      </c>
      <c r="N97" s="14">
        <f t="shared" si="58"/>
        <v>0</v>
      </c>
      <c r="O97" s="14">
        <f t="shared" si="58"/>
        <v>0</v>
      </c>
      <c r="P97" s="14">
        <f t="shared" si="58"/>
        <v>0</v>
      </c>
      <c r="Q97" s="14">
        <f t="shared" si="58"/>
        <v>0</v>
      </c>
      <c r="R97" s="14">
        <f t="shared" si="58"/>
        <v>5567.5</v>
      </c>
      <c r="S97" s="14">
        <f t="shared" si="58"/>
        <v>6</v>
      </c>
      <c r="T97" s="14">
        <f t="shared" si="58"/>
        <v>0</v>
      </c>
      <c r="U97" s="14">
        <f t="shared" si="58"/>
        <v>0</v>
      </c>
      <c r="V97" s="14">
        <f t="shared" si="58"/>
        <v>0</v>
      </c>
      <c r="W97" s="14">
        <f t="shared" si="58"/>
        <v>0</v>
      </c>
      <c r="X97" s="14">
        <f t="shared" si="58"/>
        <v>0</v>
      </c>
      <c r="Y97" s="14">
        <f t="shared" si="58"/>
        <v>512</v>
      </c>
      <c r="Z97" s="14">
        <f t="shared" si="58"/>
        <v>0</v>
      </c>
      <c r="AA97" s="14">
        <f t="shared" si="58"/>
        <v>325.5</v>
      </c>
      <c r="AB97" s="14">
        <f t="shared" si="58"/>
        <v>215.5</v>
      </c>
      <c r="AC97" s="14">
        <f t="shared" si="58"/>
        <v>0</v>
      </c>
      <c r="AD97" s="14">
        <f t="shared" si="58"/>
        <v>0</v>
      </c>
      <c r="AE97" s="14">
        <f t="shared" si="58"/>
        <v>0</v>
      </c>
      <c r="AF97" s="14">
        <f t="shared" si="58"/>
        <v>0</v>
      </c>
      <c r="AG97" s="14">
        <f t="shared" si="58"/>
        <v>0</v>
      </c>
      <c r="AH97" s="14">
        <f t="shared" si="58"/>
        <v>0</v>
      </c>
      <c r="AI97" s="14">
        <f t="shared" si="58"/>
        <v>0</v>
      </c>
      <c r="AJ97" s="14">
        <f t="shared" si="58"/>
        <v>0</v>
      </c>
      <c r="AK97" s="14">
        <f t="shared" si="58"/>
        <v>0</v>
      </c>
      <c r="AL97" s="14">
        <f t="shared" si="58"/>
        <v>0</v>
      </c>
      <c r="AM97" s="14">
        <f t="shared" si="58"/>
        <v>0</v>
      </c>
      <c r="AN97" s="14">
        <f t="shared" si="58"/>
        <v>0</v>
      </c>
      <c r="AO97" s="14">
        <f t="shared" si="58"/>
        <v>104.5</v>
      </c>
      <c r="AP97" s="14">
        <f t="shared" si="58"/>
        <v>579</v>
      </c>
      <c r="AQ97" s="14">
        <f t="shared" si="58"/>
        <v>0</v>
      </c>
      <c r="AR97" s="14">
        <f t="shared" si="58"/>
        <v>1356.5</v>
      </c>
      <c r="AS97" s="14">
        <f t="shared" si="58"/>
        <v>0</v>
      </c>
      <c r="AT97" s="14">
        <f t="shared" si="58"/>
        <v>500</v>
      </c>
      <c r="AU97" s="14">
        <f t="shared" si="58"/>
        <v>0</v>
      </c>
      <c r="AV97" s="14">
        <f t="shared" si="58"/>
        <v>0</v>
      </c>
      <c r="AW97" s="14">
        <f t="shared" si="58"/>
        <v>0</v>
      </c>
      <c r="AX97" s="14">
        <f t="shared" si="58"/>
        <v>0</v>
      </c>
      <c r="AY97" s="14">
        <f t="shared" si="58"/>
        <v>0</v>
      </c>
      <c r="AZ97" s="14">
        <f t="shared" si="58"/>
        <v>120</v>
      </c>
      <c r="BA97" s="14">
        <f t="shared" si="58"/>
        <v>238</v>
      </c>
      <c r="BB97" s="14">
        <f t="shared" si="58"/>
        <v>0</v>
      </c>
      <c r="BC97" s="14">
        <f t="shared" si="58"/>
        <v>522</v>
      </c>
      <c r="BD97" s="14">
        <f t="shared" si="58"/>
        <v>0</v>
      </c>
      <c r="BE97" s="14">
        <f t="shared" si="58"/>
        <v>0</v>
      </c>
      <c r="BF97" s="14">
        <f t="shared" si="58"/>
        <v>1127.5</v>
      </c>
      <c r="BG97" s="14">
        <f t="shared" si="58"/>
        <v>0</v>
      </c>
      <c r="BH97" s="14">
        <f t="shared" si="58"/>
        <v>27</v>
      </c>
      <c r="BI97" s="14">
        <f t="shared" si="58"/>
        <v>0</v>
      </c>
      <c r="BJ97" s="14">
        <f t="shared" si="58"/>
        <v>0</v>
      </c>
      <c r="BK97" s="14">
        <f t="shared" si="58"/>
        <v>10518</v>
      </c>
      <c r="BL97" s="14">
        <f t="shared" si="58"/>
        <v>0</v>
      </c>
      <c r="BM97" s="14">
        <f t="shared" si="58"/>
        <v>0</v>
      </c>
      <c r="BN97" s="14">
        <f t="shared" si="58"/>
        <v>0</v>
      </c>
      <c r="BO97" s="14">
        <f t="shared" ref="BO97:CM97" si="59">BO12</f>
        <v>0</v>
      </c>
      <c r="BP97" s="14">
        <f t="shared" si="59"/>
        <v>0</v>
      </c>
      <c r="BQ97" s="14">
        <f t="shared" si="59"/>
        <v>0</v>
      </c>
      <c r="BR97" s="14">
        <f t="shared" si="59"/>
        <v>0</v>
      </c>
      <c r="BS97" s="14">
        <f t="shared" si="59"/>
        <v>0</v>
      </c>
      <c r="BT97" s="14">
        <f t="shared" si="59"/>
        <v>0</v>
      </c>
      <c r="BU97" s="14">
        <f t="shared" si="59"/>
        <v>0</v>
      </c>
      <c r="BV97" s="14">
        <f t="shared" si="59"/>
        <v>0</v>
      </c>
      <c r="BW97" s="14">
        <f t="shared" si="59"/>
        <v>0</v>
      </c>
      <c r="BX97" s="14">
        <f t="shared" si="59"/>
        <v>0</v>
      </c>
      <c r="BY97" s="14">
        <f t="shared" si="59"/>
        <v>0</v>
      </c>
      <c r="BZ97" s="14">
        <f t="shared" si="59"/>
        <v>0</v>
      </c>
      <c r="CA97" s="14">
        <f t="shared" si="59"/>
        <v>0</v>
      </c>
      <c r="CB97" s="14">
        <f t="shared" si="59"/>
        <v>898</v>
      </c>
      <c r="CC97" s="14">
        <f t="shared" si="59"/>
        <v>0</v>
      </c>
      <c r="CD97" s="14">
        <f t="shared" si="59"/>
        <v>0</v>
      </c>
      <c r="CE97" s="14">
        <f t="shared" si="59"/>
        <v>0</v>
      </c>
      <c r="CF97" s="14">
        <f t="shared" si="59"/>
        <v>0</v>
      </c>
      <c r="CG97" s="14">
        <f t="shared" si="59"/>
        <v>0</v>
      </c>
      <c r="CH97" s="14">
        <f t="shared" si="59"/>
        <v>0</v>
      </c>
      <c r="CI97" s="14">
        <f t="shared" si="59"/>
        <v>0</v>
      </c>
      <c r="CJ97" s="14">
        <f t="shared" si="59"/>
        <v>0</v>
      </c>
      <c r="CK97" s="14">
        <f t="shared" si="59"/>
        <v>747</v>
      </c>
      <c r="CL97" s="14">
        <f t="shared" si="59"/>
        <v>7.5</v>
      </c>
      <c r="CM97" s="14">
        <f t="shared" si="59"/>
        <v>25.5</v>
      </c>
      <c r="CN97" s="14">
        <f>CN12+CN32</f>
        <v>611.5</v>
      </c>
      <c r="CO97" s="14">
        <f t="shared" ref="CO97:EZ97" si="60">CO12</f>
        <v>0</v>
      </c>
      <c r="CP97" s="14">
        <f t="shared" si="60"/>
        <v>0</v>
      </c>
      <c r="CQ97" s="14">
        <f t="shared" si="60"/>
        <v>0</v>
      </c>
      <c r="CR97" s="14">
        <f t="shared" si="60"/>
        <v>0</v>
      </c>
      <c r="CS97" s="14">
        <f t="shared" si="60"/>
        <v>0</v>
      </c>
      <c r="CT97" s="14">
        <f t="shared" si="60"/>
        <v>0</v>
      </c>
      <c r="CU97" s="14">
        <f t="shared" si="60"/>
        <v>331</v>
      </c>
      <c r="CV97" s="14">
        <f t="shared" si="60"/>
        <v>0</v>
      </c>
      <c r="CW97" s="14">
        <f t="shared" si="60"/>
        <v>0</v>
      </c>
      <c r="CX97" s="14">
        <f t="shared" si="60"/>
        <v>0</v>
      </c>
      <c r="CY97" s="14">
        <f t="shared" si="60"/>
        <v>0</v>
      </c>
      <c r="CZ97" s="14">
        <f t="shared" si="60"/>
        <v>0</v>
      </c>
      <c r="DA97" s="14">
        <f t="shared" si="60"/>
        <v>0</v>
      </c>
      <c r="DB97" s="14">
        <f t="shared" si="60"/>
        <v>0</v>
      </c>
      <c r="DC97" s="14">
        <f t="shared" si="60"/>
        <v>0</v>
      </c>
      <c r="DD97" s="14">
        <f t="shared" si="60"/>
        <v>0</v>
      </c>
      <c r="DE97" s="14">
        <f t="shared" si="60"/>
        <v>0</v>
      </c>
      <c r="DF97" s="14">
        <f t="shared" si="60"/>
        <v>0</v>
      </c>
      <c r="DG97" s="14">
        <f t="shared" si="60"/>
        <v>0</v>
      </c>
      <c r="DH97" s="14">
        <f t="shared" si="60"/>
        <v>0</v>
      </c>
      <c r="DI97" s="14">
        <f t="shared" si="60"/>
        <v>4</v>
      </c>
      <c r="DJ97" s="14">
        <f t="shared" si="60"/>
        <v>1</v>
      </c>
      <c r="DK97" s="14">
        <f t="shared" si="60"/>
        <v>0</v>
      </c>
      <c r="DL97" s="14">
        <f t="shared" si="60"/>
        <v>0</v>
      </c>
      <c r="DM97" s="14">
        <f t="shared" si="60"/>
        <v>0</v>
      </c>
      <c r="DN97" s="14">
        <f t="shared" si="60"/>
        <v>0</v>
      </c>
      <c r="DO97" s="14">
        <f t="shared" si="60"/>
        <v>0</v>
      </c>
      <c r="DP97" s="14">
        <f t="shared" si="60"/>
        <v>0</v>
      </c>
      <c r="DQ97" s="14">
        <f t="shared" si="60"/>
        <v>0</v>
      </c>
      <c r="DR97" s="14">
        <f t="shared" si="60"/>
        <v>0</v>
      </c>
      <c r="DS97" s="14">
        <f t="shared" si="60"/>
        <v>0</v>
      </c>
      <c r="DT97" s="14">
        <f t="shared" si="60"/>
        <v>0</v>
      </c>
      <c r="DU97" s="14">
        <f t="shared" si="60"/>
        <v>0</v>
      </c>
      <c r="DV97" s="14">
        <f t="shared" si="60"/>
        <v>0</v>
      </c>
      <c r="DW97" s="14">
        <f t="shared" si="60"/>
        <v>0</v>
      </c>
      <c r="DX97" s="14">
        <f t="shared" si="60"/>
        <v>0</v>
      </c>
      <c r="DY97" s="14">
        <f t="shared" si="60"/>
        <v>0</v>
      </c>
      <c r="DZ97" s="14">
        <f t="shared" si="60"/>
        <v>0</v>
      </c>
      <c r="EA97" s="14">
        <f t="shared" si="60"/>
        <v>0</v>
      </c>
      <c r="EB97" s="14">
        <f t="shared" si="60"/>
        <v>17</v>
      </c>
      <c r="EC97" s="14">
        <f t="shared" si="60"/>
        <v>0</v>
      </c>
      <c r="ED97" s="14">
        <f t="shared" si="60"/>
        <v>0</v>
      </c>
      <c r="EE97" s="14">
        <f t="shared" si="60"/>
        <v>0</v>
      </c>
      <c r="EF97" s="14">
        <f t="shared" si="60"/>
        <v>0</v>
      </c>
      <c r="EG97" s="14">
        <f t="shared" si="60"/>
        <v>0</v>
      </c>
      <c r="EH97" s="14">
        <f t="shared" si="60"/>
        <v>0</v>
      </c>
      <c r="EI97" s="14">
        <f t="shared" si="60"/>
        <v>0</v>
      </c>
      <c r="EJ97" s="14">
        <f t="shared" si="60"/>
        <v>196</v>
      </c>
      <c r="EK97" s="14">
        <f t="shared" si="60"/>
        <v>0</v>
      </c>
      <c r="EL97" s="14">
        <f t="shared" si="60"/>
        <v>0</v>
      </c>
      <c r="EM97" s="14">
        <f t="shared" si="60"/>
        <v>0</v>
      </c>
      <c r="EN97" s="14">
        <f t="shared" si="60"/>
        <v>55</v>
      </c>
      <c r="EO97" s="14">
        <f t="shared" si="60"/>
        <v>0</v>
      </c>
      <c r="EP97" s="14">
        <f t="shared" si="60"/>
        <v>0</v>
      </c>
      <c r="EQ97" s="14">
        <f t="shared" si="60"/>
        <v>0</v>
      </c>
      <c r="ER97" s="14">
        <f t="shared" si="60"/>
        <v>0</v>
      </c>
      <c r="ES97" s="14">
        <f t="shared" si="60"/>
        <v>0</v>
      </c>
      <c r="ET97" s="14">
        <f t="shared" si="60"/>
        <v>0</v>
      </c>
      <c r="EU97" s="14">
        <f t="shared" si="60"/>
        <v>0</v>
      </c>
      <c r="EV97" s="14">
        <f t="shared" si="60"/>
        <v>0</v>
      </c>
      <c r="EW97" s="14">
        <f t="shared" si="60"/>
        <v>0</v>
      </c>
      <c r="EX97" s="14">
        <f t="shared" si="60"/>
        <v>0</v>
      </c>
      <c r="EY97" s="14">
        <f t="shared" si="60"/>
        <v>565</v>
      </c>
      <c r="EZ97" s="14">
        <f t="shared" si="60"/>
        <v>0</v>
      </c>
      <c r="FA97" s="14">
        <f t="shared" ref="FA97:FX97" si="61">FA12</f>
        <v>0</v>
      </c>
      <c r="FB97" s="14">
        <f t="shared" si="61"/>
        <v>0</v>
      </c>
      <c r="FC97" s="14">
        <f t="shared" si="61"/>
        <v>0</v>
      </c>
      <c r="FD97" s="14">
        <f t="shared" si="61"/>
        <v>0</v>
      </c>
      <c r="FE97" s="14">
        <f t="shared" si="61"/>
        <v>0</v>
      </c>
      <c r="FF97" s="14">
        <f t="shared" si="61"/>
        <v>0</v>
      </c>
      <c r="FG97" s="14">
        <f t="shared" si="61"/>
        <v>0</v>
      </c>
      <c r="FH97" s="14">
        <f t="shared" si="61"/>
        <v>0</v>
      </c>
      <c r="FI97" s="14">
        <f t="shared" si="61"/>
        <v>0</v>
      </c>
      <c r="FJ97" s="14">
        <f t="shared" si="61"/>
        <v>0</v>
      </c>
      <c r="FK97" s="14">
        <f t="shared" si="61"/>
        <v>0</v>
      </c>
      <c r="FL97" s="14">
        <f t="shared" si="61"/>
        <v>0</v>
      </c>
      <c r="FM97" s="14">
        <f t="shared" si="61"/>
        <v>0</v>
      </c>
      <c r="FN97" s="14">
        <f t="shared" si="61"/>
        <v>281</v>
      </c>
      <c r="FO97" s="14">
        <f t="shared" si="61"/>
        <v>0</v>
      </c>
      <c r="FP97" s="14">
        <f t="shared" si="61"/>
        <v>0</v>
      </c>
      <c r="FQ97" s="14">
        <f t="shared" si="61"/>
        <v>0</v>
      </c>
      <c r="FR97" s="14">
        <f t="shared" si="61"/>
        <v>0</v>
      </c>
      <c r="FS97" s="14">
        <f t="shared" si="61"/>
        <v>0</v>
      </c>
      <c r="FT97" s="14">
        <f t="shared" si="61"/>
        <v>0</v>
      </c>
      <c r="FU97" s="14">
        <f t="shared" si="61"/>
        <v>0</v>
      </c>
      <c r="FV97" s="14">
        <f t="shared" si="61"/>
        <v>0</v>
      </c>
      <c r="FW97" s="14">
        <f t="shared" si="61"/>
        <v>0</v>
      </c>
      <c r="FX97" s="14">
        <f t="shared" si="61"/>
        <v>0</v>
      </c>
      <c r="FY97" s="24"/>
      <c r="FZ97" s="14">
        <f t="shared" si="51"/>
        <v>27697.5</v>
      </c>
      <c r="GA97" s="14"/>
      <c r="GB97" s="15"/>
      <c r="GC97" s="15"/>
      <c r="GD97" s="15"/>
      <c r="GE97" s="15"/>
      <c r="GH97" s="12"/>
      <c r="GI97" s="12"/>
      <c r="GJ97" s="12"/>
      <c r="GK97" s="12"/>
      <c r="GL97" s="12"/>
      <c r="GM97" s="12"/>
      <c r="GN97" s="12"/>
      <c r="GO97" s="12"/>
    </row>
    <row r="98" spans="1:256" x14ac:dyDescent="0.35">
      <c r="A98" s="3" t="s">
        <v>486</v>
      </c>
      <c r="B98" s="2" t="s">
        <v>858</v>
      </c>
      <c r="C98" s="14">
        <f t="shared" ref="C98:BN98" si="62">C32</f>
        <v>0</v>
      </c>
      <c r="D98" s="14">
        <f t="shared" si="62"/>
        <v>0</v>
      </c>
      <c r="E98" s="14">
        <f t="shared" si="62"/>
        <v>0</v>
      </c>
      <c r="F98" s="14">
        <f t="shared" si="62"/>
        <v>0</v>
      </c>
      <c r="G98" s="14">
        <f t="shared" si="62"/>
        <v>0</v>
      </c>
      <c r="H98" s="14">
        <f t="shared" si="62"/>
        <v>0</v>
      </c>
      <c r="I98" s="14">
        <f t="shared" si="62"/>
        <v>0</v>
      </c>
      <c r="J98" s="14">
        <f t="shared" si="62"/>
        <v>0</v>
      </c>
      <c r="K98" s="14">
        <f t="shared" si="62"/>
        <v>0</v>
      </c>
      <c r="L98" s="14">
        <f t="shared" si="62"/>
        <v>0</v>
      </c>
      <c r="M98" s="14">
        <f t="shared" si="62"/>
        <v>0</v>
      </c>
      <c r="N98" s="14">
        <f t="shared" si="62"/>
        <v>0</v>
      </c>
      <c r="O98" s="14">
        <f t="shared" si="62"/>
        <v>0</v>
      </c>
      <c r="P98" s="14">
        <f t="shared" si="62"/>
        <v>0</v>
      </c>
      <c r="Q98" s="14">
        <f t="shared" si="62"/>
        <v>0</v>
      </c>
      <c r="R98" s="14">
        <f t="shared" si="62"/>
        <v>0</v>
      </c>
      <c r="S98" s="14">
        <f t="shared" si="62"/>
        <v>0</v>
      </c>
      <c r="T98" s="14">
        <f t="shared" si="62"/>
        <v>0</v>
      </c>
      <c r="U98" s="14">
        <f t="shared" si="62"/>
        <v>0</v>
      </c>
      <c r="V98" s="14">
        <f t="shared" si="62"/>
        <v>0</v>
      </c>
      <c r="W98" s="14">
        <f t="shared" si="62"/>
        <v>0</v>
      </c>
      <c r="X98" s="14">
        <f t="shared" si="62"/>
        <v>0</v>
      </c>
      <c r="Y98" s="14">
        <f t="shared" si="62"/>
        <v>0</v>
      </c>
      <c r="Z98" s="14">
        <f t="shared" si="62"/>
        <v>0</v>
      </c>
      <c r="AA98" s="14">
        <f t="shared" si="62"/>
        <v>0</v>
      </c>
      <c r="AB98" s="14">
        <f t="shared" si="62"/>
        <v>0</v>
      </c>
      <c r="AC98" s="14">
        <f t="shared" si="62"/>
        <v>0</v>
      </c>
      <c r="AD98" s="14">
        <f t="shared" si="62"/>
        <v>0</v>
      </c>
      <c r="AE98" s="14">
        <f t="shared" si="62"/>
        <v>0</v>
      </c>
      <c r="AF98" s="14">
        <f t="shared" si="62"/>
        <v>0</v>
      </c>
      <c r="AG98" s="14">
        <f t="shared" si="62"/>
        <v>0</v>
      </c>
      <c r="AH98" s="14">
        <f t="shared" si="62"/>
        <v>0</v>
      </c>
      <c r="AI98" s="14">
        <f t="shared" si="62"/>
        <v>0</v>
      </c>
      <c r="AJ98" s="14">
        <f t="shared" si="62"/>
        <v>0</v>
      </c>
      <c r="AK98" s="14">
        <f t="shared" si="62"/>
        <v>0</v>
      </c>
      <c r="AL98" s="14">
        <f t="shared" si="62"/>
        <v>0</v>
      </c>
      <c r="AM98" s="14">
        <f t="shared" si="62"/>
        <v>0</v>
      </c>
      <c r="AN98" s="14">
        <f t="shared" si="62"/>
        <v>0</v>
      </c>
      <c r="AO98" s="14">
        <f t="shared" si="62"/>
        <v>0</v>
      </c>
      <c r="AP98" s="14">
        <f t="shared" si="62"/>
        <v>0</v>
      </c>
      <c r="AQ98" s="14">
        <f t="shared" si="62"/>
        <v>0</v>
      </c>
      <c r="AR98" s="14">
        <f t="shared" si="62"/>
        <v>0</v>
      </c>
      <c r="AS98" s="14">
        <f t="shared" si="62"/>
        <v>0</v>
      </c>
      <c r="AT98" s="14">
        <f t="shared" si="62"/>
        <v>0</v>
      </c>
      <c r="AU98" s="14">
        <f t="shared" si="62"/>
        <v>0</v>
      </c>
      <c r="AV98" s="14">
        <f t="shared" si="62"/>
        <v>0</v>
      </c>
      <c r="AW98" s="14">
        <f t="shared" si="62"/>
        <v>0</v>
      </c>
      <c r="AX98" s="14">
        <f t="shared" si="62"/>
        <v>0</v>
      </c>
      <c r="AY98" s="14">
        <f t="shared" si="62"/>
        <v>0</v>
      </c>
      <c r="AZ98" s="14">
        <f t="shared" si="62"/>
        <v>0</v>
      </c>
      <c r="BA98" s="14">
        <f t="shared" si="62"/>
        <v>0</v>
      </c>
      <c r="BB98" s="14">
        <f t="shared" si="62"/>
        <v>0</v>
      </c>
      <c r="BC98" s="14">
        <f t="shared" si="62"/>
        <v>0</v>
      </c>
      <c r="BD98" s="14">
        <f t="shared" si="62"/>
        <v>0</v>
      </c>
      <c r="BE98" s="14">
        <f t="shared" si="62"/>
        <v>0</v>
      </c>
      <c r="BF98" s="14">
        <f t="shared" si="62"/>
        <v>0</v>
      </c>
      <c r="BG98" s="14">
        <f t="shared" si="62"/>
        <v>0</v>
      </c>
      <c r="BH98" s="14">
        <f t="shared" si="62"/>
        <v>0</v>
      </c>
      <c r="BI98" s="14">
        <f t="shared" si="62"/>
        <v>0</v>
      </c>
      <c r="BJ98" s="14">
        <f t="shared" si="62"/>
        <v>0</v>
      </c>
      <c r="BK98" s="14">
        <f t="shared" si="62"/>
        <v>0</v>
      </c>
      <c r="BL98" s="14">
        <f t="shared" si="62"/>
        <v>0</v>
      </c>
      <c r="BM98" s="14">
        <f t="shared" si="62"/>
        <v>0</v>
      </c>
      <c r="BN98" s="14">
        <f t="shared" si="62"/>
        <v>0</v>
      </c>
      <c r="BO98" s="14">
        <f t="shared" ref="BO98:CM98" si="63">BO32</f>
        <v>0</v>
      </c>
      <c r="BP98" s="14">
        <f t="shared" si="63"/>
        <v>0</v>
      </c>
      <c r="BQ98" s="14">
        <f t="shared" si="63"/>
        <v>0</v>
      </c>
      <c r="BR98" s="14">
        <f t="shared" si="63"/>
        <v>0</v>
      </c>
      <c r="BS98" s="14">
        <f t="shared" si="63"/>
        <v>0</v>
      </c>
      <c r="BT98" s="14">
        <f t="shared" si="63"/>
        <v>0</v>
      </c>
      <c r="BU98" s="14">
        <f t="shared" si="63"/>
        <v>0</v>
      </c>
      <c r="BV98" s="14">
        <f t="shared" si="63"/>
        <v>0</v>
      </c>
      <c r="BW98" s="14">
        <f t="shared" si="63"/>
        <v>0</v>
      </c>
      <c r="BX98" s="14">
        <f t="shared" si="63"/>
        <v>0</v>
      </c>
      <c r="BY98" s="14">
        <f t="shared" si="63"/>
        <v>0</v>
      </c>
      <c r="BZ98" s="14">
        <f t="shared" si="63"/>
        <v>0</v>
      </c>
      <c r="CA98" s="14">
        <f t="shared" si="63"/>
        <v>0</v>
      </c>
      <c r="CB98" s="14">
        <f t="shared" si="63"/>
        <v>0</v>
      </c>
      <c r="CC98" s="14">
        <f t="shared" si="63"/>
        <v>0</v>
      </c>
      <c r="CD98" s="14">
        <f t="shared" si="63"/>
        <v>0</v>
      </c>
      <c r="CE98" s="14">
        <f t="shared" si="63"/>
        <v>0</v>
      </c>
      <c r="CF98" s="14">
        <f t="shared" si="63"/>
        <v>0</v>
      </c>
      <c r="CG98" s="14">
        <f t="shared" si="63"/>
        <v>0</v>
      </c>
      <c r="CH98" s="14">
        <f t="shared" si="63"/>
        <v>0</v>
      </c>
      <c r="CI98" s="14">
        <f t="shared" si="63"/>
        <v>0</v>
      </c>
      <c r="CJ98" s="14">
        <f t="shared" si="63"/>
        <v>0</v>
      </c>
      <c r="CK98" s="14">
        <f t="shared" si="63"/>
        <v>0</v>
      </c>
      <c r="CL98" s="14">
        <f t="shared" si="63"/>
        <v>0</v>
      </c>
      <c r="CM98" s="14">
        <f t="shared" si="63"/>
        <v>0</v>
      </c>
      <c r="CN98" s="14">
        <v>0</v>
      </c>
      <c r="CO98" s="14">
        <f t="shared" ref="CO98:EZ98" si="64">CO32</f>
        <v>0</v>
      </c>
      <c r="CP98" s="14">
        <f t="shared" si="64"/>
        <v>0</v>
      </c>
      <c r="CQ98" s="14">
        <f t="shared" si="64"/>
        <v>0</v>
      </c>
      <c r="CR98" s="14">
        <f t="shared" si="64"/>
        <v>0</v>
      </c>
      <c r="CS98" s="14">
        <f t="shared" si="64"/>
        <v>0</v>
      </c>
      <c r="CT98" s="14">
        <f t="shared" si="64"/>
        <v>0</v>
      </c>
      <c r="CU98" s="14">
        <f t="shared" si="64"/>
        <v>0</v>
      </c>
      <c r="CV98" s="14">
        <f t="shared" si="64"/>
        <v>0</v>
      </c>
      <c r="CW98" s="14">
        <f t="shared" si="64"/>
        <v>0</v>
      </c>
      <c r="CX98" s="14">
        <f t="shared" si="64"/>
        <v>0</v>
      </c>
      <c r="CY98" s="14">
        <f t="shared" si="64"/>
        <v>0</v>
      </c>
      <c r="CZ98" s="14">
        <f t="shared" si="64"/>
        <v>0</v>
      </c>
      <c r="DA98" s="14">
        <f t="shared" si="64"/>
        <v>0</v>
      </c>
      <c r="DB98" s="14">
        <f t="shared" si="64"/>
        <v>0</v>
      </c>
      <c r="DC98" s="14">
        <f t="shared" si="64"/>
        <v>0</v>
      </c>
      <c r="DD98" s="14">
        <f t="shared" si="64"/>
        <v>0</v>
      </c>
      <c r="DE98" s="14">
        <f t="shared" si="64"/>
        <v>0</v>
      </c>
      <c r="DF98" s="14">
        <f t="shared" si="64"/>
        <v>0</v>
      </c>
      <c r="DG98" s="14">
        <f t="shared" si="64"/>
        <v>0</v>
      </c>
      <c r="DH98" s="14">
        <f t="shared" si="64"/>
        <v>0</v>
      </c>
      <c r="DI98" s="14">
        <f t="shared" si="64"/>
        <v>0</v>
      </c>
      <c r="DJ98" s="14">
        <f t="shared" si="64"/>
        <v>0</v>
      </c>
      <c r="DK98" s="14">
        <f t="shared" si="64"/>
        <v>0</v>
      </c>
      <c r="DL98" s="14">
        <f t="shared" si="64"/>
        <v>0</v>
      </c>
      <c r="DM98" s="14">
        <f t="shared" si="64"/>
        <v>0</v>
      </c>
      <c r="DN98" s="14">
        <f t="shared" si="64"/>
        <v>0</v>
      </c>
      <c r="DO98" s="14">
        <f t="shared" si="64"/>
        <v>0</v>
      </c>
      <c r="DP98" s="14">
        <f t="shared" si="64"/>
        <v>0</v>
      </c>
      <c r="DQ98" s="14">
        <f t="shared" si="64"/>
        <v>0</v>
      </c>
      <c r="DR98" s="14">
        <f t="shared" si="64"/>
        <v>0</v>
      </c>
      <c r="DS98" s="14">
        <f t="shared" si="64"/>
        <v>0</v>
      </c>
      <c r="DT98" s="14">
        <f t="shared" si="64"/>
        <v>0</v>
      </c>
      <c r="DU98" s="14">
        <f t="shared" si="64"/>
        <v>0</v>
      </c>
      <c r="DV98" s="14">
        <f t="shared" si="64"/>
        <v>0</v>
      </c>
      <c r="DW98" s="14">
        <f t="shared" si="64"/>
        <v>0</v>
      </c>
      <c r="DX98" s="14">
        <f t="shared" si="64"/>
        <v>0</v>
      </c>
      <c r="DY98" s="14">
        <f t="shared" si="64"/>
        <v>0</v>
      </c>
      <c r="DZ98" s="14">
        <f t="shared" si="64"/>
        <v>0</v>
      </c>
      <c r="EA98" s="14">
        <f t="shared" si="64"/>
        <v>0</v>
      </c>
      <c r="EB98" s="14">
        <f t="shared" si="64"/>
        <v>0</v>
      </c>
      <c r="EC98" s="14">
        <f t="shared" si="64"/>
        <v>0</v>
      </c>
      <c r="ED98" s="14">
        <f t="shared" si="64"/>
        <v>0</v>
      </c>
      <c r="EE98" s="14">
        <f t="shared" si="64"/>
        <v>0</v>
      </c>
      <c r="EF98" s="14">
        <f t="shared" si="64"/>
        <v>0</v>
      </c>
      <c r="EG98" s="14">
        <f t="shared" si="64"/>
        <v>0</v>
      </c>
      <c r="EH98" s="14">
        <f t="shared" si="64"/>
        <v>0</v>
      </c>
      <c r="EI98" s="14">
        <f t="shared" si="64"/>
        <v>0</v>
      </c>
      <c r="EJ98" s="14">
        <f t="shared" si="64"/>
        <v>0</v>
      </c>
      <c r="EK98" s="14">
        <f t="shared" si="64"/>
        <v>0</v>
      </c>
      <c r="EL98" s="14">
        <f t="shared" si="64"/>
        <v>0</v>
      </c>
      <c r="EM98" s="14">
        <f t="shared" si="64"/>
        <v>0</v>
      </c>
      <c r="EN98" s="14">
        <f t="shared" si="64"/>
        <v>0</v>
      </c>
      <c r="EO98" s="14">
        <f t="shared" si="64"/>
        <v>0</v>
      </c>
      <c r="EP98" s="14">
        <f t="shared" si="64"/>
        <v>0</v>
      </c>
      <c r="EQ98" s="14">
        <f t="shared" si="64"/>
        <v>0</v>
      </c>
      <c r="ER98" s="14">
        <f t="shared" si="64"/>
        <v>0</v>
      </c>
      <c r="ES98" s="14">
        <f t="shared" si="64"/>
        <v>0</v>
      </c>
      <c r="ET98" s="14">
        <f t="shared" si="64"/>
        <v>0</v>
      </c>
      <c r="EU98" s="14">
        <f t="shared" si="64"/>
        <v>0</v>
      </c>
      <c r="EV98" s="14">
        <f t="shared" si="64"/>
        <v>0</v>
      </c>
      <c r="EW98" s="14">
        <f t="shared" si="64"/>
        <v>0</v>
      </c>
      <c r="EX98" s="14">
        <f t="shared" si="64"/>
        <v>0</v>
      </c>
      <c r="EY98" s="14">
        <f t="shared" si="64"/>
        <v>0</v>
      </c>
      <c r="EZ98" s="14">
        <f t="shared" si="64"/>
        <v>0</v>
      </c>
      <c r="FA98" s="14">
        <f t="shared" ref="FA98:FX98" si="65">FA32</f>
        <v>0</v>
      </c>
      <c r="FB98" s="14">
        <f t="shared" si="65"/>
        <v>0</v>
      </c>
      <c r="FC98" s="14">
        <f t="shared" si="65"/>
        <v>0</v>
      </c>
      <c r="FD98" s="14">
        <f t="shared" si="65"/>
        <v>0</v>
      </c>
      <c r="FE98" s="14">
        <f t="shared" si="65"/>
        <v>0</v>
      </c>
      <c r="FF98" s="14">
        <f t="shared" si="65"/>
        <v>0</v>
      </c>
      <c r="FG98" s="14">
        <f t="shared" si="65"/>
        <v>0</v>
      </c>
      <c r="FH98" s="14">
        <f t="shared" si="65"/>
        <v>0</v>
      </c>
      <c r="FI98" s="14">
        <f t="shared" si="65"/>
        <v>0</v>
      </c>
      <c r="FJ98" s="14">
        <f t="shared" si="65"/>
        <v>0</v>
      </c>
      <c r="FK98" s="14">
        <f t="shared" si="65"/>
        <v>0</v>
      </c>
      <c r="FL98" s="14">
        <f t="shared" si="65"/>
        <v>0</v>
      </c>
      <c r="FM98" s="14">
        <f t="shared" si="65"/>
        <v>0</v>
      </c>
      <c r="FN98" s="14">
        <f t="shared" si="65"/>
        <v>0</v>
      </c>
      <c r="FO98" s="14">
        <f t="shared" si="65"/>
        <v>0</v>
      </c>
      <c r="FP98" s="14">
        <f t="shared" si="65"/>
        <v>0</v>
      </c>
      <c r="FQ98" s="14">
        <f t="shared" si="65"/>
        <v>0</v>
      </c>
      <c r="FR98" s="14">
        <f t="shared" si="65"/>
        <v>0</v>
      </c>
      <c r="FS98" s="14">
        <f t="shared" si="65"/>
        <v>0</v>
      </c>
      <c r="FT98" s="14">
        <f t="shared" si="65"/>
        <v>0</v>
      </c>
      <c r="FU98" s="14">
        <f t="shared" si="65"/>
        <v>0</v>
      </c>
      <c r="FV98" s="14">
        <f t="shared" si="65"/>
        <v>0</v>
      </c>
      <c r="FW98" s="14">
        <f t="shared" si="65"/>
        <v>0</v>
      </c>
      <c r="FX98" s="14">
        <f t="shared" si="65"/>
        <v>0</v>
      </c>
      <c r="FY98" s="14"/>
      <c r="FZ98" s="14">
        <f t="shared" si="51"/>
        <v>0</v>
      </c>
      <c r="GA98" s="66"/>
      <c r="GB98" s="15"/>
      <c r="GC98" s="15"/>
      <c r="GD98" s="15"/>
      <c r="GE98" s="15"/>
      <c r="GH98" s="12"/>
      <c r="GI98" s="12"/>
      <c r="GJ98" s="12"/>
      <c r="GK98" s="12"/>
      <c r="GL98" s="12"/>
      <c r="GM98" s="12"/>
      <c r="GN98" s="12"/>
      <c r="GO98" s="12"/>
    </row>
    <row r="99" spans="1:256" x14ac:dyDescent="0.35">
      <c r="A99" s="3" t="s">
        <v>487</v>
      </c>
      <c r="B99" s="2" t="s">
        <v>859</v>
      </c>
      <c r="C99" s="24">
        <f>ROUND(SUM(C94:C98),1)</f>
        <v>6618</v>
      </c>
      <c r="D99" s="24">
        <f t="shared" ref="D99:BO99" si="66">ROUND(SUM(D94:D98),1)</f>
        <v>38483.300000000003</v>
      </c>
      <c r="E99" s="24">
        <f t="shared" si="66"/>
        <v>5800.9</v>
      </c>
      <c r="F99" s="24">
        <f t="shared" si="66"/>
        <v>23976.3</v>
      </c>
      <c r="G99" s="24">
        <f t="shared" si="66"/>
        <v>1544.8</v>
      </c>
      <c r="H99" s="24">
        <f t="shared" si="66"/>
        <v>1125</v>
      </c>
      <c r="I99" s="24">
        <f t="shared" si="66"/>
        <v>8023.3</v>
      </c>
      <c r="J99" s="24">
        <f t="shared" si="66"/>
        <v>2064</v>
      </c>
      <c r="K99" s="24">
        <f t="shared" si="66"/>
        <v>273.5</v>
      </c>
      <c r="L99" s="24">
        <f t="shared" si="66"/>
        <v>2154</v>
      </c>
      <c r="M99" s="24">
        <f t="shared" si="66"/>
        <v>958.9</v>
      </c>
      <c r="N99" s="24">
        <f t="shared" si="66"/>
        <v>50124</v>
      </c>
      <c r="O99" s="24">
        <f t="shared" si="66"/>
        <v>12972.9</v>
      </c>
      <c r="P99" s="24">
        <f t="shared" si="66"/>
        <v>358</v>
      </c>
      <c r="Q99" s="24">
        <f t="shared" si="66"/>
        <v>38073.800000000003</v>
      </c>
      <c r="R99" s="24">
        <f t="shared" si="66"/>
        <v>6089.5</v>
      </c>
      <c r="S99" s="24">
        <f t="shared" si="66"/>
        <v>1583</v>
      </c>
      <c r="T99" s="24">
        <f t="shared" si="66"/>
        <v>164</v>
      </c>
      <c r="U99" s="24">
        <f t="shared" si="66"/>
        <v>50.4</v>
      </c>
      <c r="V99" s="24">
        <f t="shared" si="66"/>
        <v>257.7</v>
      </c>
      <c r="W99" s="24">
        <f t="shared" si="66"/>
        <v>210.4</v>
      </c>
      <c r="X99" s="24">
        <f t="shared" si="66"/>
        <v>50</v>
      </c>
      <c r="Y99" s="24">
        <f t="shared" si="66"/>
        <v>943.2</v>
      </c>
      <c r="Z99" s="24">
        <f t="shared" si="66"/>
        <v>227.9</v>
      </c>
      <c r="AA99" s="24">
        <f t="shared" si="66"/>
        <v>30941.7</v>
      </c>
      <c r="AB99" s="24">
        <f t="shared" si="66"/>
        <v>27210.400000000001</v>
      </c>
      <c r="AC99" s="24">
        <f t="shared" si="66"/>
        <v>928</v>
      </c>
      <c r="AD99" s="24">
        <f t="shared" si="66"/>
        <v>1413.6</v>
      </c>
      <c r="AE99" s="24">
        <f t="shared" si="66"/>
        <v>93.3</v>
      </c>
      <c r="AF99" s="24">
        <f t="shared" si="66"/>
        <v>179</v>
      </c>
      <c r="AG99" s="24">
        <f t="shared" si="66"/>
        <v>599.70000000000005</v>
      </c>
      <c r="AH99" s="24">
        <f t="shared" si="66"/>
        <v>963.7</v>
      </c>
      <c r="AI99" s="24">
        <f t="shared" si="66"/>
        <v>414</v>
      </c>
      <c r="AJ99" s="24">
        <f t="shared" si="66"/>
        <v>170</v>
      </c>
      <c r="AK99" s="24">
        <f t="shared" si="66"/>
        <v>162.4</v>
      </c>
      <c r="AL99" s="24">
        <f t="shared" si="66"/>
        <v>284</v>
      </c>
      <c r="AM99" s="24">
        <f t="shared" si="66"/>
        <v>360.2</v>
      </c>
      <c r="AN99" s="24">
        <f t="shared" si="66"/>
        <v>308.39999999999998</v>
      </c>
      <c r="AO99" s="24">
        <f t="shared" si="66"/>
        <v>4257.1000000000004</v>
      </c>
      <c r="AP99" s="24">
        <f t="shared" si="66"/>
        <v>82989.2</v>
      </c>
      <c r="AQ99" s="24">
        <f t="shared" si="66"/>
        <v>236</v>
      </c>
      <c r="AR99" s="24">
        <f>ROUND(SUM(AR94:AR98),2)</f>
        <v>62354.559999999998</v>
      </c>
      <c r="AS99" s="24">
        <f t="shared" si="66"/>
        <v>6540</v>
      </c>
      <c r="AT99" s="24">
        <f t="shared" si="66"/>
        <v>2936.4</v>
      </c>
      <c r="AU99" s="24">
        <f t="shared" si="66"/>
        <v>315.5</v>
      </c>
      <c r="AV99" s="24">
        <f t="shared" si="66"/>
        <v>305.39999999999998</v>
      </c>
      <c r="AW99" s="24">
        <f t="shared" si="66"/>
        <v>256.5</v>
      </c>
      <c r="AX99" s="24">
        <f t="shared" si="66"/>
        <v>65</v>
      </c>
      <c r="AY99" s="24">
        <f t="shared" si="66"/>
        <v>431</v>
      </c>
      <c r="AZ99" s="24">
        <f t="shared" si="66"/>
        <v>12234.5</v>
      </c>
      <c r="BA99" s="24">
        <f t="shared" si="66"/>
        <v>9138.4</v>
      </c>
      <c r="BB99" s="24">
        <f t="shared" si="66"/>
        <v>7416.9</v>
      </c>
      <c r="BC99" s="24">
        <f t="shared" si="66"/>
        <v>25537.1</v>
      </c>
      <c r="BD99" s="24">
        <f t="shared" si="66"/>
        <v>3653</v>
      </c>
      <c r="BE99" s="24">
        <f t="shared" si="66"/>
        <v>1233.4000000000001</v>
      </c>
      <c r="BF99" s="24">
        <f t="shared" si="66"/>
        <v>25744.7</v>
      </c>
      <c r="BG99" s="24">
        <f t="shared" si="66"/>
        <v>888</v>
      </c>
      <c r="BH99" s="24">
        <f t="shared" si="66"/>
        <v>588.5</v>
      </c>
      <c r="BI99" s="24">
        <f t="shared" si="66"/>
        <v>255</v>
      </c>
      <c r="BJ99" s="24">
        <f t="shared" si="66"/>
        <v>6303.9</v>
      </c>
      <c r="BK99" s="24">
        <f t="shared" si="66"/>
        <v>31536.9</v>
      </c>
      <c r="BL99" s="24">
        <f t="shared" si="66"/>
        <v>77.900000000000006</v>
      </c>
      <c r="BM99" s="24">
        <f t="shared" si="66"/>
        <v>424</v>
      </c>
      <c r="BN99" s="24">
        <f t="shared" si="66"/>
        <v>3148.4</v>
      </c>
      <c r="BO99" s="24">
        <f t="shared" si="66"/>
        <v>1273.8</v>
      </c>
      <c r="BP99" s="24">
        <f t="shared" ref="BP99:EA99" si="67">ROUND(SUM(BP94:BP98),1)</f>
        <v>164</v>
      </c>
      <c r="BQ99" s="24">
        <f t="shared" si="67"/>
        <v>6012.6</v>
      </c>
      <c r="BR99" s="24">
        <f t="shared" si="67"/>
        <v>4497.8999999999996</v>
      </c>
      <c r="BS99" s="24">
        <f t="shared" si="67"/>
        <v>1113</v>
      </c>
      <c r="BT99" s="24">
        <f t="shared" si="67"/>
        <v>378.2</v>
      </c>
      <c r="BU99" s="24">
        <f t="shared" si="67"/>
        <v>424.5</v>
      </c>
      <c r="BV99" s="24">
        <f t="shared" si="67"/>
        <v>1231.7</v>
      </c>
      <c r="BW99" s="24">
        <f t="shared" si="67"/>
        <v>1989.2</v>
      </c>
      <c r="BX99" s="24">
        <f t="shared" si="67"/>
        <v>69.099999999999994</v>
      </c>
      <c r="BY99" s="24">
        <f t="shared" si="67"/>
        <v>446.7</v>
      </c>
      <c r="BZ99" s="24">
        <f t="shared" si="67"/>
        <v>202.3</v>
      </c>
      <c r="CA99" s="24">
        <f t="shared" si="67"/>
        <v>148.4</v>
      </c>
      <c r="CB99" s="24">
        <f t="shared" si="67"/>
        <v>73358.3</v>
      </c>
      <c r="CC99" s="24">
        <f t="shared" si="67"/>
        <v>190</v>
      </c>
      <c r="CD99" s="24">
        <f t="shared" si="67"/>
        <v>209.1</v>
      </c>
      <c r="CE99" s="24">
        <f t="shared" si="67"/>
        <v>150.9</v>
      </c>
      <c r="CF99" s="24">
        <f t="shared" si="67"/>
        <v>109.1</v>
      </c>
      <c r="CG99" s="24">
        <f t="shared" si="67"/>
        <v>199.8</v>
      </c>
      <c r="CH99" s="24">
        <f t="shared" si="67"/>
        <v>99.1</v>
      </c>
      <c r="CI99" s="24">
        <f t="shared" si="67"/>
        <v>697.4</v>
      </c>
      <c r="CJ99" s="24">
        <f t="shared" si="67"/>
        <v>874.1</v>
      </c>
      <c r="CK99" s="24">
        <f t="shared" si="67"/>
        <v>5645.4</v>
      </c>
      <c r="CL99" s="24">
        <f t="shared" si="67"/>
        <v>1260.7</v>
      </c>
      <c r="CM99" s="24">
        <f t="shared" si="67"/>
        <v>743.2</v>
      </c>
      <c r="CN99" s="24">
        <f t="shared" si="67"/>
        <v>32605.1</v>
      </c>
      <c r="CO99" s="24">
        <f t="shared" si="67"/>
        <v>14453.7</v>
      </c>
      <c r="CP99" s="24">
        <f t="shared" si="67"/>
        <v>954.8</v>
      </c>
      <c r="CQ99" s="24">
        <f t="shared" si="67"/>
        <v>761.9</v>
      </c>
      <c r="CR99" s="24">
        <f t="shared" si="67"/>
        <v>232.6</v>
      </c>
      <c r="CS99" s="24">
        <f t="shared" si="67"/>
        <v>291</v>
      </c>
      <c r="CT99" s="24">
        <f t="shared" si="67"/>
        <v>106</v>
      </c>
      <c r="CU99" s="24">
        <f t="shared" si="67"/>
        <v>406.3</v>
      </c>
      <c r="CV99" s="24">
        <f t="shared" si="67"/>
        <v>50</v>
      </c>
      <c r="CW99" s="24">
        <f t="shared" si="67"/>
        <v>208</v>
      </c>
      <c r="CX99" s="24">
        <f t="shared" si="67"/>
        <v>461.5</v>
      </c>
      <c r="CY99" s="24">
        <f t="shared" si="67"/>
        <v>50</v>
      </c>
      <c r="CZ99" s="24">
        <f t="shared" si="67"/>
        <v>1792.6</v>
      </c>
      <c r="DA99" s="24">
        <f t="shared" si="67"/>
        <v>197.7</v>
      </c>
      <c r="DB99" s="24">
        <f t="shared" si="67"/>
        <v>319</v>
      </c>
      <c r="DC99" s="24">
        <f t="shared" si="67"/>
        <v>188</v>
      </c>
      <c r="DD99" s="24">
        <f t="shared" si="67"/>
        <v>158.5</v>
      </c>
      <c r="DE99" s="24">
        <f t="shared" si="67"/>
        <v>310.5</v>
      </c>
      <c r="DF99" s="24">
        <f t="shared" si="67"/>
        <v>20614.599999999999</v>
      </c>
      <c r="DG99" s="24">
        <f t="shared" si="67"/>
        <v>114</v>
      </c>
      <c r="DH99" s="24">
        <f t="shared" si="67"/>
        <v>1834.2</v>
      </c>
      <c r="DI99" s="24">
        <f t="shared" si="67"/>
        <v>2454.1</v>
      </c>
      <c r="DJ99" s="24">
        <f t="shared" si="67"/>
        <v>649</v>
      </c>
      <c r="DK99" s="24">
        <f t="shared" si="67"/>
        <v>515</v>
      </c>
      <c r="DL99" s="24">
        <f t="shared" si="67"/>
        <v>5723.6</v>
      </c>
      <c r="DM99" s="24">
        <f t="shared" si="67"/>
        <v>230.8</v>
      </c>
      <c r="DN99" s="24">
        <f t="shared" si="67"/>
        <v>1360</v>
      </c>
      <c r="DO99" s="24">
        <f t="shared" si="67"/>
        <v>3263</v>
      </c>
      <c r="DP99" s="24">
        <f t="shared" si="67"/>
        <v>196.8</v>
      </c>
      <c r="DQ99" s="24">
        <f t="shared" si="67"/>
        <v>852</v>
      </c>
      <c r="DR99" s="24">
        <f t="shared" si="67"/>
        <v>1325.1</v>
      </c>
      <c r="DS99" s="24">
        <f t="shared" si="67"/>
        <v>610.70000000000005</v>
      </c>
      <c r="DT99" s="24">
        <f t="shared" si="67"/>
        <v>173.7</v>
      </c>
      <c r="DU99" s="24">
        <f t="shared" si="67"/>
        <v>360.5</v>
      </c>
      <c r="DV99" s="24">
        <f t="shared" si="67"/>
        <v>216</v>
      </c>
      <c r="DW99" s="24">
        <f t="shared" si="67"/>
        <v>304.5</v>
      </c>
      <c r="DX99" s="24">
        <f t="shared" si="67"/>
        <v>158.9</v>
      </c>
      <c r="DY99" s="24">
        <f t="shared" si="67"/>
        <v>299.39999999999998</v>
      </c>
      <c r="DZ99" s="24">
        <f t="shared" si="67"/>
        <v>710.1</v>
      </c>
      <c r="EA99" s="24">
        <f t="shared" si="67"/>
        <v>522.9</v>
      </c>
      <c r="EB99" s="24">
        <f t="shared" ref="EB99:FX99" si="68">ROUND(SUM(EB94:EB98),1)</f>
        <v>549.29999999999995</v>
      </c>
      <c r="EC99" s="24">
        <f t="shared" si="68"/>
        <v>291.2</v>
      </c>
      <c r="ED99" s="24">
        <f t="shared" si="68"/>
        <v>1548.4</v>
      </c>
      <c r="EE99" s="24">
        <f t="shared" si="68"/>
        <v>188.6</v>
      </c>
      <c r="EF99" s="24">
        <f t="shared" si="68"/>
        <v>1382.8</v>
      </c>
      <c r="EG99" s="24">
        <f t="shared" si="68"/>
        <v>245.9</v>
      </c>
      <c r="EH99" s="24">
        <f t="shared" si="68"/>
        <v>245.4</v>
      </c>
      <c r="EI99" s="24">
        <f t="shared" si="68"/>
        <v>13943.8</v>
      </c>
      <c r="EJ99" s="24">
        <f t="shared" si="68"/>
        <v>10267.9</v>
      </c>
      <c r="EK99" s="24">
        <f t="shared" si="68"/>
        <v>679.2</v>
      </c>
      <c r="EL99" s="24">
        <f t="shared" si="68"/>
        <v>484.5</v>
      </c>
      <c r="EM99" s="24">
        <f t="shared" si="68"/>
        <v>379.5</v>
      </c>
      <c r="EN99" s="24">
        <f t="shared" si="68"/>
        <v>953.5</v>
      </c>
      <c r="EO99" s="24">
        <f t="shared" si="68"/>
        <v>304.39999999999998</v>
      </c>
      <c r="EP99" s="24">
        <f t="shared" si="68"/>
        <v>420</v>
      </c>
      <c r="EQ99" s="24">
        <f t="shared" si="68"/>
        <v>2638.9</v>
      </c>
      <c r="ER99" s="24">
        <f t="shared" si="68"/>
        <v>321</v>
      </c>
      <c r="ES99" s="24">
        <f t="shared" si="68"/>
        <v>183.4</v>
      </c>
      <c r="ET99" s="24">
        <f t="shared" si="68"/>
        <v>186.5</v>
      </c>
      <c r="EU99" s="24">
        <f t="shared" si="68"/>
        <v>571.5</v>
      </c>
      <c r="EV99" s="24">
        <f t="shared" si="68"/>
        <v>78.7</v>
      </c>
      <c r="EW99" s="24">
        <f t="shared" si="68"/>
        <v>807.8</v>
      </c>
      <c r="EX99" s="24">
        <f t="shared" si="68"/>
        <v>169</v>
      </c>
      <c r="EY99" s="24">
        <f t="shared" si="68"/>
        <v>775.3</v>
      </c>
      <c r="EZ99" s="24">
        <f t="shared" si="68"/>
        <v>125.3</v>
      </c>
      <c r="FA99" s="24">
        <f t="shared" si="68"/>
        <v>3442.3</v>
      </c>
      <c r="FB99" s="24">
        <f t="shared" si="68"/>
        <v>290.39999999999998</v>
      </c>
      <c r="FC99" s="24">
        <f t="shared" si="68"/>
        <v>1841.9</v>
      </c>
      <c r="FD99" s="24">
        <f t="shared" si="68"/>
        <v>409</v>
      </c>
      <c r="FE99" s="24">
        <f t="shared" si="68"/>
        <v>81.599999999999994</v>
      </c>
      <c r="FF99" s="24">
        <f t="shared" si="68"/>
        <v>201</v>
      </c>
      <c r="FG99" s="24">
        <f t="shared" si="68"/>
        <v>123.6</v>
      </c>
      <c r="FH99" s="24">
        <f t="shared" si="68"/>
        <v>72</v>
      </c>
      <c r="FI99" s="24">
        <f t="shared" si="68"/>
        <v>1710.6</v>
      </c>
      <c r="FJ99" s="24">
        <f t="shared" si="68"/>
        <v>2049</v>
      </c>
      <c r="FK99" s="24">
        <f t="shared" si="68"/>
        <v>2593</v>
      </c>
      <c r="FL99" s="24">
        <f t="shared" si="68"/>
        <v>8371</v>
      </c>
      <c r="FM99" s="24">
        <f t="shared" si="68"/>
        <v>3943</v>
      </c>
      <c r="FN99" s="24">
        <f t="shared" si="68"/>
        <v>22299.9</v>
      </c>
      <c r="FO99" s="24">
        <f t="shared" si="68"/>
        <v>1084.7</v>
      </c>
      <c r="FP99" s="24">
        <f t="shared" si="68"/>
        <v>2273.4</v>
      </c>
      <c r="FQ99" s="24">
        <f t="shared" si="68"/>
        <v>997</v>
      </c>
      <c r="FR99" s="24">
        <f t="shared" si="68"/>
        <v>168.9</v>
      </c>
      <c r="FS99" s="24">
        <f t="shared" si="68"/>
        <v>170</v>
      </c>
      <c r="FT99" s="24">
        <f t="shared" si="68"/>
        <v>60</v>
      </c>
      <c r="FU99" s="24">
        <f t="shared" si="68"/>
        <v>800.2</v>
      </c>
      <c r="FV99" s="24">
        <f t="shared" si="68"/>
        <v>802</v>
      </c>
      <c r="FW99" s="24">
        <f t="shared" si="68"/>
        <v>151.1</v>
      </c>
      <c r="FX99" s="24">
        <f t="shared" si="68"/>
        <v>56.6</v>
      </c>
      <c r="FY99" s="14"/>
      <c r="FZ99" s="64">
        <f>SUM(C99:FX99)</f>
        <v>844281.06000000017</v>
      </c>
      <c r="GA99" s="65">
        <v>844272.5</v>
      </c>
      <c r="GB99" s="15">
        <f>FZ99-GA99</f>
        <v>8.5600000001722947</v>
      </c>
      <c r="GC99" s="15"/>
      <c r="GD99" s="15"/>
      <c r="GE99" s="15"/>
      <c r="GH99" s="12"/>
      <c r="GI99" s="12"/>
      <c r="GJ99" s="12"/>
      <c r="GK99" s="12"/>
      <c r="GL99" s="12"/>
      <c r="GM99" s="12"/>
      <c r="GN99" s="12"/>
      <c r="GO99" s="12"/>
    </row>
    <row r="100" spans="1:256" x14ac:dyDescent="0.35">
      <c r="A100" s="3" t="s">
        <v>488</v>
      </c>
      <c r="B100" s="35" t="s">
        <v>860</v>
      </c>
      <c r="C100" s="15">
        <f t="shared" ref="C100:BN100" si="69">C99-C101</f>
        <v>6618</v>
      </c>
      <c r="D100" s="15">
        <f t="shared" si="69"/>
        <v>33766</v>
      </c>
      <c r="E100" s="15">
        <f t="shared" si="69"/>
        <v>4985.0999999999995</v>
      </c>
      <c r="F100" s="15">
        <f t="shared" si="69"/>
        <v>23100.5</v>
      </c>
      <c r="G100" s="15">
        <f t="shared" si="69"/>
        <v>1544.8</v>
      </c>
      <c r="H100" s="15">
        <f t="shared" si="69"/>
        <v>1125</v>
      </c>
      <c r="I100" s="15">
        <f t="shared" si="69"/>
        <v>7054.2</v>
      </c>
      <c r="J100" s="15">
        <f t="shared" si="69"/>
        <v>2064</v>
      </c>
      <c r="K100" s="15">
        <f t="shared" si="69"/>
        <v>273.5</v>
      </c>
      <c r="L100" s="15">
        <f t="shared" si="69"/>
        <v>2154</v>
      </c>
      <c r="M100" s="15">
        <f t="shared" si="69"/>
        <v>958.9</v>
      </c>
      <c r="N100" s="15">
        <f t="shared" si="69"/>
        <v>50124</v>
      </c>
      <c r="O100" s="15">
        <f t="shared" si="69"/>
        <v>12972.9</v>
      </c>
      <c r="P100" s="15">
        <f t="shared" si="69"/>
        <v>358</v>
      </c>
      <c r="Q100" s="15">
        <f t="shared" si="69"/>
        <v>37013.5</v>
      </c>
      <c r="R100" s="15">
        <f t="shared" si="69"/>
        <v>6089.5</v>
      </c>
      <c r="S100" s="15">
        <f t="shared" si="69"/>
        <v>1583</v>
      </c>
      <c r="T100" s="15">
        <f t="shared" si="69"/>
        <v>164</v>
      </c>
      <c r="U100" s="15">
        <f t="shared" si="69"/>
        <v>50.4</v>
      </c>
      <c r="V100" s="15">
        <f t="shared" si="69"/>
        <v>257.7</v>
      </c>
      <c r="W100" s="15">
        <f t="shared" si="69"/>
        <v>210.4</v>
      </c>
      <c r="X100" s="15">
        <f t="shared" si="69"/>
        <v>50</v>
      </c>
      <c r="Y100" s="15">
        <f t="shared" si="69"/>
        <v>943.2</v>
      </c>
      <c r="Z100" s="15">
        <f t="shared" si="69"/>
        <v>227.9</v>
      </c>
      <c r="AA100" s="15">
        <f t="shared" si="69"/>
        <v>30941.7</v>
      </c>
      <c r="AB100" s="15">
        <f t="shared" si="69"/>
        <v>27210.400000000001</v>
      </c>
      <c r="AC100" s="15">
        <f t="shared" si="69"/>
        <v>928</v>
      </c>
      <c r="AD100" s="15">
        <f t="shared" si="69"/>
        <v>1262.5999999999999</v>
      </c>
      <c r="AE100" s="15">
        <f t="shared" si="69"/>
        <v>93.3</v>
      </c>
      <c r="AF100" s="15">
        <f t="shared" si="69"/>
        <v>179</v>
      </c>
      <c r="AG100" s="15">
        <f t="shared" si="69"/>
        <v>599.70000000000005</v>
      </c>
      <c r="AH100" s="15">
        <f t="shared" si="69"/>
        <v>963.7</v>
      </c>
      <c r="AI100" s="15">
        <f t="shared" si="69"/>
        <v>414</v>
      </c>
      <c r="AJ100" s="15">
        <f t="shared" si="69"/>
        <v>170</v>
      </c>
      <c r="AK100" s="15">
        <f t="shared" si="69"/>
        <v>162.4</v>
      </c>
      <c r="AL100" s="15">
        <f t="shared" si="69"/>
        <v>284</v>
      </c>
      <c r="AM100" s="15">
        <f t="shared" si="69"/>
        <v>360.2</v>
      </c>
      <c r="AN100" s="15">
        <f t="shared" si="69"/>
        <v>308.39999999999998</v>
      </c>
      <c r="AO100" s="15">
        <f t="shared" si="69"/>
        <v>4257.1000000000004</v>
      </c>
      <c r="AP100" s="15">
        <f t="shared" si="69"/>
        <v>82989.2</v>
      </c>
      <c r="AQ100" s="15">
        <f t="shared" si="69"/>
        <v>236</v>
      </c>
      <c r="AR100" s="15">
        <f t="shared" si="69"/>
        <v>60149.56</v>
      </c>
      <c r="AS100" s="15">
        <f t="shared" si="69"/>
        <v>6232.4</v>
      </c>
      <c r="AT100" s="15">
        <f t="shared" si="69"/>
        <v>2936.4</v>
      </c>
      <c r="AU100" s="15">
        <f t="shared" si="69"/>
        <v>315.5</v>
      </c>
      <c r="AV100" s="15">
        <f t="shared" si="69"/>
        <v>305.39999999999998</v>
      </c>
      <c r="AW100" s="15">
        <f t="shared" si="69"/>
        <v>256.5</v>
      </c>
      <c r="AX100" s="15">
        <f t="shared" si="69"/>
        <v>65</v>
      </c>
      <c r="AY100" s="15">
        <f t="shared" si="69"/>
        <v>431</v>
      </c>
      <c r="AZ100" s="15">
        <f t="shared" si="69"/>
        <v>12234.5</v>
      </c>
      <c r="BA100" s="15">
        <f t="shared" si="69"/>
        <v>9138.4</v>
      </c>
      <c r="BB100" s="15">
        <f t="shared" si="69"/>
        <v>7416.9</v>
      </c>
      <c r="BC100" s="15">
        <f t="shared" si="69"/>
        <v>21653</v>
      </c>
      <c r="BD100" s="15">
        <f t="shared" si="69"/>
        <v>3653</v>
      </c>
      <c r="BE100" s="15">
        <f t="shared" si="69"/>
        <v>1233.4000000000001</v>
      </c>
      <c r="BF100" s="15">
        <f t="shared" si="69"/>
        <v>25744.7</v>
      </c>
      <c r="BG100" s="15">
        <f t="shared" si="69"/>
        <v>888</v>
      </c>
      <c r="BH100" s="15">
        <f t="shared" si="69"/>
        <v>588.5</v>
      </c>
      <c r="BI100" s="15">
        <f t="shared" si="69"/>
        <v>255</v>
      </c>
      <c r="BJ100" s="15">
        <f t="shared" si="69"/>
        <v>6303.9</v>
      </c>
      <c r="BK100" s="15">
        <f t="shared" si="69"/>
        <v>31536.9</v>
      </c>
      <c r="BL100" s="15">
        <f t="shared" si="69"/>
        <v>77.900000000000006</v>
      </c>
      <c r="BM100" s="15">
        <f t="shared" si="69"/>
        <v>424</v>
      </c>
      <c r="BN100" s="15">
        <f t="shared" si="69"/>
        <v>3148.4</v>
      </c>
      <c r="BO100" s="15">
        <f t="shared" ref="BO100:DZ100" si="70">BO99-BO101</f>
        <v>1273.8</v>
      </c>
      <c r="BP100" s="15">
        <f t="shared" si="70"/>
        <v>164</v>
      </c>
      <c r="BQ100" s="15">
        <f t="shared" si="70"/>
        <v>5737</v>
      </c>
      <c r="BR100" s="15">
        <f t="shared" si="70"/>
        <v>4497.8999999999996</v>
      </c>
      <c r="BS100" s="15">
        <f t="shared" si="70"/>
        <v>1113</v>
      </c>
      <c r="BT100" s="15">
        <f t="shared" si="70"/>
        <v>378.2</v>
      </c>
      <c r="BU100" s="15">
        <f t="shared" si="70"/>
        <v>424.5</v>
      </c>
      <c r="BV100" s="15">
        <f t="shared" si="70"/>
        <v>1231.7</v>
      </c>
      <c r="BW100" s="15">
        <f t="shared" si="70"/>
        <v>1989.2</v>
      </c>
      <c r="BX100" s="15">
        <f t="shared" si="70"/>
        <v>69.099999999999994</v>
      </c>
      <c r="BY100" s="15">
        <f t="shared" si="70"/>
        <v>446.7</v>
      </c>
      <c r="BZ100" s="15">
        <f t="shared" si="70"/>
        <v>202.3</v>
      </c>
      <c r="CA100" s="15">
        <f t="shared" si="70"/>
        <v>148.4</v>
      </c>
      <c r="CB100" s="15">
        <f t="shared" si="70"/>
        <v>72532.5</v>
      </c>
      <c r="CC100" s="15">
        <f t="shared" si="70"/>
        <v>190</v>
      </c>
      <c r="CD100" s="15">
        <f t="shared" si="70"/>
        <v>209.1</v>
      </c>
      <c r="CE100" s="15">
        <f t="shared" si="70"/>
        <v>150.9</v>
      </c>
      <c r="CF100" s="15">
        <f t="shared" si="70"/>
        <v>109.1</v>
      </c>
      <c r="CG100" s="15">
        <f t="shared" si="70"/>
        <v>199.8</v>
      </c>
      <c r="CH100" s="15">
        <f t="shared" si="70"/>
        <v>99.1</v>
      </c>
      <c r="CI100" s="15">
        <f t="shared" si="70"/>
        <v>697.4</v>
      </c>
      <c r="CJ100" s="15">
        <f t="shared" si="70"/>
        <v>874.1</v>
      </c>
      <c r="CK100" s="15">
        <f t="shared" si="70"/>
        <v>5064.3999999999996</v>
      </c>
      <c r="CL100" s="15">
        <f t="shared" si="70"/>
        <v>1260.7</v>
      </c>
      <c r="CM100" s="15">
        <f t="shared" si="70"/>
        <v>743.2</v>
      </c>
      <c r="CN100" s="15">
        <f t="shared" si="70"/>
        <v>29291.8</v>
      </c>
      <c r="CO100" s="15">
        <f t="shared" si="70"/>
        <v>14453.7</v>
      </c>
      <c r="CP100" s="15">
        <f t="shared" si="70"/>
        <v>954.8</v>
      </c>
      <c r="CQ100" s="15">
        <f t="shared" si="70"/>
        <v>761.9</v>
      </c>
      <c r="CR100" s="15">
        <f t="shared" si="70"/>
        <v>232.6</v>
      </c>
      <c r="CS100" s="15">
        <f t="shared" si="70"/>
        <v>291</v>
      </c>
      <c r="CT100" s="15">
        <f t="shared" si="70"/>
        <v>106</v>
      </c>
      <c r="CU100" s="15">
        <f t="shared" si="70"/>
        <v>406.3</v>
      </c>
      <c r="CV100" s="15">
        <f t="shared" si="70"/>
        <v>50</v>
      </c>
      <c r="CW100" s="15">
        <f t="shared" si="70"/>
        <v>208</v>
      </c>
      <c r="CX100" s="15">
        <f t="shared" si="70"/>
        <v>461.5</v>
      </c>
      <c r="CY100" s="15">
        <f t="shared" si="70"/>
        <v>50</v>
      </c>
      <c r="CZ100" s="15">
        <f t="shared" si="70"/>
        <v>1792.6</v>
      </c>
      <c r="DA100" s="15">
        <f t="shared" si="70"/>
        <v>197.7</v>
      </c>
      <c r="DB100" s="15">
        <f t="shared" si="70"/>
        <v>319</v>
      </c>
      <c r="DC100" s="15">
        <f t="shared" si="70"/>
        <v>188</v>
      </c>
      <c r="DD100" s="15">
        <f t="shared" si="70"/>
        <v>158.5</v>
      </c>
      <c r="DE100" s="15">
        <f t="shared" si="70"/>
        <v>310.5</v>
      </c>
      <c r="DF100" s="15">
        <f t="shared" si="70"/>
        <v>19339.3</v>
      </c>
      <c r="DG100" s="15">
        <f t="shared" si="70"/>
        <v>114</v>
      </c>
      <c r="DH100" s="15">
        <f t="shared" si="70"/>
        <v>1834.2</v>
      </c>
      <c r="DI100" s="15">
        <f t="shared" si="70"/>
        <v>2399.1</v>
      </c>
      <c r="DJ100" s="15">
        <f t="shared" si="70"/>
        <v>649</v>
      </c>
      <c r="DK100" s="15">
        <f t="shared" si="70"/>
        <v>515</v>
      </c>
      <c r="DL100" s="15">
        <f t="shared" si="70"/>
        <v>5723.6</v>
      </c>
      <c r="DM100" s="15">
        <f t="shared" si="70"/>
        <v>230.8</v>
      </c>
      <c r="DN100" s="15">
        <f t="shared" si="70"/>
        <v>1360</v>
      </c>
      <c r="DO100" s="15">
        <f t="shared" si="70"/>
        <v>3263</v>
      </c>
      <c r="DP100" s="15">
        <f t="shared" si="70"/>
        <v>196.8</v>
      </c>
      <c r="DQ100" s="15">
        <f t="shared" si="70"/>
        <v>852</v>
      </c>
      <c r="DR100" s="15">
        <f t="shared" si="70"/>
        <v>1325.1</v>
      </c>
      <c r="DS100" s="15">
        <f t="shared" si="70"/>
        <v>610.70000000000005</v>
      </c>
      <c r="DT100" s="15">
        <f t="shared" si="70"/>
        <v>173.7</v>
      </c>
      <c r="DU100" s="15">
        <f t="shared" si="70"/>
        <v>360.5</v>
      </c>
      <c r="DV100" s="15">
        <f t="shared" si="70"/>
        <v>216</v>
      </c>
      <c r="DW100" s="15">
        <f t="shared" si="70"/>
        <v>304.5</v>
      </c>
      <c r="DX100" s="15">
        <f t="shared" si="70"/>
        <v>158.9</v>
      </c>
      <c r="DY100" s="15">
        <f t="shared" si="70"/>
        <v>299.39999999999998</v>
      </c>
      <c r="DZ100" s="15">
        <f t="shared" si="70"/>
        <v>710.1</v>
      </c>
      <c r="EA100" s="15">
        <f t="shared" ref="EA100:FX100" si="71">EA99-EA101</f>
        <v>522.9</v>
      </c>
      <c r="EB100" s="15">
        <f t="shared" si="71"/>
        <v>549.29999999999995</v>
      </c>
      <c r="EC100" s="15">
        <f t="shared" si="71"/>
        <v>291.2</v>
      </c>
      <c r="ED100" s="15">
        <f t="shared" si="71"/>
        <v>1548.4</v>
      </c>
      <c r="EE100" s="15">
        <f t="shared" si="71"/>
        <v>188.6</v>
      </c>
      <c r="EF100" s="15">
        <f t="shared" si="71"/>
        <v>1382.8</v>
      </c>
      <c r="EG100" s="15">
        <f t="shared" si="71"/>
        <v>245.9</v>
      </c>
      <c r="EH100" s="15">
        <f t="shared" si="71"/>
        <v>245.4</v>
      </c>
      <c r="EI100" s="15">
        <f t="shared" si="71"/>
        <v>13943.8</v>
      </c>
      <c r="EJ100" s="15">
        <f t="shared" si="71"/>
        <v>10267.9</v>
      </c>
      <c r="EK100" s="15">
        <f t="shared" si="71"/>
        <v>679.2</v>
      </c>
      <c r="EL100" s="15">
        <f t="shared" si="71"/>
        <v>484.5</v>
      </c>
      <c r="EM100" s="15">
        <f t="shared" si="71"/>
        <v>379.5</v>
      </c>
      <c r="EN100" s="15">
        <f t="shared" si="71"/>
        <v>953.5</v>
      </c>
      <c r="EO100" s="15">
        <f t="shared" si="71"/>
        <v>304.39999999999998</v>
      </c>
      <c r="EP100" s="15">
        <f t="shared" si="71"/>
        <v>420</v>
      </c>
      <c r="EQ100" s="15">
        <f t="shared" si="71"/>
        <v>2510.9</v>
      </c>
      <c r="ER100" s="15">
        <f t="shared" si="71"/>
        <v>321</v>
      </c>
      <c r="ES100" s="15">
        <f t="shared" si="71"/>
        <v>183.4</v>
      </c>
      <c r="ET100" s="15">
        <f t="shared" si="71"/>
        <v>186.5</v>
      </c>
      <c r="EU100" s="15">
        <f t="shared" si="71"/>
        <v>571.5</v>
      </c>
      <c r="EV100" s="15">
        <f t="shared" si="71"/>
        <v>78.7</v>
      </c>
      <c r="EW100" s="15">
        <f t="shared" si="71"/>
        <v>807.8</v>
      </c>
      <c r="EX100" s="15">
        <f t="shared" si="71"/>
        <v>169</v>
      </c>
      <c r="EY100" s="15">
        <f t="shared" si="71"/>
        <v>775.3</v>
      </c>
      <c r="EZ100" s="15">
        <f t="shared" si="71"/>
        <v>125.3</v>
      </c>
      <c r="FA100" s="15">
        <f t="shared" si="71"/>
        <v>3442.3</v>
      </c>
      <c r="FB100" s="15">
        <f t="shared" si="71"/>
        <v>290.39999999999998</v>
      </c>
      <c r="FC100" s="15">
        <f t="shared" si="71"/>
        <v>1841.9</v>
      </c>
      <c r="FD100" s="15">
        <f t="shared" si="71"/>
        <v>409</v>
      </c>
      <c r="FE100" s="15">
        <f t="shared" si="71"/>
        <v>81.599999999999994</v>
      </c>
      <c r="FF100" s="15">
        <f t="shared" si="71"/>
        <v>201</v>
      </c>
      <c r="FG100" s="15">
        <f t="shared" si="71"/>
        <v>123.6</v>
      </c>
      <c r="FH100" s="15">
        <f t="shared" si="71"/>
        <v>72</v>
      </c>
      <c r="FI100" s="15">
        <f t="shared" si="71"/>
        <v>1710.6</v>
      </c>
      <c r="FJ100" s="15">
        <f t="shared" si="71"/>
        <v>2049</v>
      </c>
      <c r="FK100" s="15">
        <f t="shared" si="71"/>
        <v>2593</v>
      </c>
      <c r="FL100" s="15">
        <f t="shared" si="71"/>
        <v>8371</v>
      </c>
      <c r="FM100" s="15">
        <f t="shared" si="71"/>
        <v>3943</v>
      </c>
      <c r="FN100" s="15">
        <f t="shared" si="71"/>
        <v>22299.9</v>
      </c>
      <c r="FO100" s="15">
        <f t="shared" si="71"/>
        <v>1084.7</v>
      </c>
      <c r="FP100" s="15">
        <f t="shared" si="71"/>
        <v>2273.4</v>
      </c>
      <c r="FQ100" s="15">
        <f t="shared" si="71"/>
        <v>997</v>
      </c>
      <c r="FR100" s="15">
        <f t="shared" si="71"/>
        <v>168.9</v>
      </c>
      <c r="FS100" s="15">
        <f t="shared" si="71"/>
        <v>170</v>
      </c>
      <c r="FT100" s="15">
        <f t="shared" si="71"/>
        <v>60</v>
      </c>
      <c r="FU100" s="15">
        <f t="shared" si="71"/>
        <v>800.2</v>
      </c>
      <c r="FV100" s="15">
        <f t="shared" si="71"/>
        <v>802</v>
      </c>
      <c r="FW100" s="15">
        <f t="shared" si="71"/>
        <v>151.1</v>
      </c>
      <c r="FX100" s="15">
        <f t="shared" si="71"/>
        <v>56.6</v>
      </c>
      <c r="FZ100" s="14">
        <f t="shared" si="51"/>
        <v>822841.06000000029</v>
      </c>
      <c r="GA100" s="14"/>
      <c r="GB100" s="14"/>
      <c r="GC100" s="14"/>
      <c r="GD100" s="14"/>
      <c r="GE100" s="14"/>
      <c r="GH100" s="12"/>
      <c r="GI100" s="12"/>
      <c r="GJ100" s="12"/>
      <c r="GK100" s="12"/>
      <c r="GL100" s="12"/>
      <c r="GM100" s="12"/>
      <c r="GN100" s="12"/>
      <c r="GO100" s="12"/>
    </row>
    <row r="101" spans="1:256" x14ac:dyDescent="0.35">
      <c r="A101" s="3" t="s">
        <v>489</v>
      </c>
      <c r="B101" s="35" t="s">
        <v>861</v>
      </c>
      <c r="C101" s="12">
        <f>C92+C93+C98+C96</f>
        <v>0</v>
      </c>
      <c r="D101" s="12">
        <f t="shared" ref="D101:BO101" si="72">D92+D93+D98+D96</f>
        <v>4717.3</v>
      </c>
      <c r="E101" s="12">
        <f t="shared" si="72"/>
        <v>815.8</v>
      </c>
      <c r="F101" s="12">
        <f t="shared" si="72"/>
        <v>875.8</v>
      </c>
      <c r="G101" s="12">
        <f t="shared" si="72"/>
        <v>0</v>
      </c>
      <c r="H101" s="12">
        <f t="shared" si="72"/>
        <v>0</v>
      </c>
      <c r="I101" s="12">
        <f t="shared" si="72"/>
        <v>969.1</v>
      </c>
      <c r="J101" s="12">
        <f t="shared" si="72"/>
        <v>0</v>
      </c>
      <c r="K101" s="12">
        <f t="shared" si="72"/>
        <v>0</v>
      </c>
      <c r="L101" s="12">
        <f t="shared" si="72"/>
        <v>0</v>
      </c>
      <c r="M101" s="12">
        <f t="shared" si="72"/>
        <v>0</v>
      </c>
      <c r="N101" s="12">
        <f t="shared" si="72"/>
        <v>0</v>
      </c>
      <c r="O101" s="12">
        <f t="shared" si="72"/>
        <v>0</v>
      </c>
      <c r="P101" s="12">
        <f t="shared" si="72"/>
        <v>0</v>
      </c>
      <c r="Q101" s="12">
        <f t="shared" si="72"/>
        <v>1060.3</v>
      </c>
      <c r="R101" s="12">
        <f t="shared" si="72"/>
        <v>0</v>
      </c>
      <c r="S101" s="12">
        <f t="shared" si="72"/>
        <v>0</v>
      </c>
      <c r="T101" s="12">
        <f t="shared" si="72"/>
        <v>0</v>
      </c>
      <c r="U101" s="12">
        <f t="shared" si="72"/>
        <v>0</v>
      </c>
      <c r="V101" s="12">
        <f t="shared" si="72"/>
        <v>0</v>
      </c>
      <c r="W101" s="12">
        <f t="shared" si="72"/>
        <v>0</v>
      </c>
      <c r="X101" s="12">
        <f t="shared" si="72"/>
        <v>0</v>
      </c>
      <c r="Y101" s="12">
        <f t="shared" si="72"/>
        <v>0</v>
      </c>
      <c r="Z101" s="12">
        <f t="shared" si="72"/>
        <v>0</v>
      </c>
      <c r="AA101" s="12">
        <f t="shared" si="72"/>
        <v>0</v>
      </c>
      <c r="AB101" s="12">
        <f t="shared" si="72"/>
        <v>0</v>
      </c>
      <c r="AC101" s="12">
        <f t="shared" si="72"/>
        <v>0</v>
      </c>
      <c r="AD101" s="12">
        <f t="shared" si="72"/>
        <v>151</v>
      </c>
      <c r="AE101" s="12">
        <f t="shared" si="72"/>
        <v>0</v>
      </c>
      <c r="AF101" s="12">
        <f t="shared" si="72"/>
        <v>0</v>
      </c>
      <c r="AG101" s="12">
        <f t="shared" si="72"/>
        <v>0</v>
      </c>
      <c r="AH101" s="12">
        <f t="shared" si="72"/>
        <v>0</v>
      </c>
      <c r="AI101" s="12">
        <f t="shared" si="72"/>
        <v>0</v>
      </c>
      <c r="AJ101" s="12">
        <f t="shared" si="72"/>
        <v>0</v>
      </c>
      <c r="AK101" s="12">
        <f t="shared" si="72"/>
        <v>0</v>
      </c>
      <c r="AL101" s="12">
        <f t="shared" si="72"/>
        <v>0</v>
      </c>
      <c r="AM101" s="12">
        <f t="shared" si="72"/>
        <v>0</v>
      </c>
      <c r="AN101" s="12">
        <f t="shared" si="72"/>
        <v>0</v>
      </c>
      <c r="AO101" s="12">
        <f t="shared" si="72"/>
        <v>0</v>
      </c>
      <c r="AP101" s="12">
        <f t="shared" si="72"/>
        <v>0</v>
      </c>
      <c r="AQ101" s="12">
        <f t="shared" si="72"/>
        <v>0</v>
      </c>
      <c r="AR101" s="12">
        <f t="shared" si="72"/>
        <v>2205</v>
      </c>
      <c r="AS101" s="12">
        <f t="shared" si="72"/>
        <v>307.60000000000002</v>
      </c>
      <c r="AT101" s="12">
        <f t="shared" si="72"/>
        <v>0</v>
      </c>
      <c r="AU101" s="12">
        <f t="shared" si="72"/>
        <v>0</v>
      </c>
      <c r="AV101" s="12">
        <f t="shared" si="72"/>
        <v>0</v>
      </c>
      <c r="AW101" s="12">
        <f t="shared" si="72"/>
        <v>0</v>
      </c>
      <c r="AX101" s="12">
        <f t="shared" si="72"/>
        <v>0</v>
      </c>
      <c r="AY101" s="12">
        <f t="shared" si="72"/>
        <v>0</v>
      </c>
      <c r="AZ101" s="12">
        <f t="shared" si="72"/>
        <v>0</v>
      </c>
      <c r="BA101" s="12">
        <f t="shared" si="72"/>
        <v>0</v>
      </c>
      <c r="BB101" s="12">
        <f t="shared" si="72"/>
        <v>0</v>
      </c>
      <c r="BC101" s="12">
        <f t="shared" si="72"/>
        <v>3884.1</v>
      </c>
      <c r="BD101" s="12">
        <f t="shared" si="72"/>
        <v>0</v>
      </c>
      <c r="BE101" s="12">
        <f t="shared" si="72"/>
        <v>0</v>
      </c>
      <c r="BF101" s="12">
        <f t="shared" si="72"/>
        <v>0</v>
      </c>
      <c r="BG101" s="12">
        <f t="shared" si="72"/>
        <v>0</v>
      </c>
      <c r="BH101" s="12">
        <f t="shared" si="72"/>
        <v>0</v>
      </c>
      <c r="BI101" s="12">
        <f t="shared" si="72"/>
        <v>0</v>
      </c>
      <c r="BJ101" s="12">
        <f t="shared" si="72"/>
        <v>0</v>
      </c>
      <c r="BK101" s="12">
        <f t="shared" si="72"/>
        <v>0</v>
      </c>
      <c r="BL101" s="12">
        <f t="shared" si="72"/>
        <v>0</v>
      </c>
      <c r="BM101" s="12">
        <f t="shared" si="72"/>
        <v>0</v>
      </c>
      <c r="BN101" s="12">
        <f t="shared" si="72"/>
        <v>0</v>
      </c>
      <c r="BO101" s="12">
        <f t="shared" si="72"/>
        <v>0</v>
      </c>
      <c r="BP101" s="12">
        <f t="shared" ref="BP101:EA101" si="73">BP92+BP93+BP98+BP96</f>
        <v>0</v>
      </c>
      <c r="BQ101" s="12">
        <f t="shared" si="73"/>
        <v>275.60000000000002</v>
      </c>
      <c r="BR101" s="12">
        <f t="shared" si="73"/>
        <v>0</v>
      </c>
      <c r="BS101" s="12">
        <f t="shared" si="73"/>
        <v>0</v>
      </c>
      <c r="BT101" s="12">
        <f t="shared" si="73"/>
        <v>0</v>
      </c>
      <c r="BU101" s="12">
        <f t="shared" si="73"/>
        <v>0</v>
      </c>
      <c r="BV101" s="12">
        <f t="shared" si="73"/>
        <v>0</v>
      </c>
      <c r="BW101" s="12">
        <f t="shared" si="73"/>
        <v>0</v>
      </c>
      <c r="BX101" s="12">
        <f t="shared" si="73"/>
        <v>0</v>
      </c>
      <c r="BY101" s="12">
        <f t="shared" si="73"/>
        <v>0</v>
      </c>
      <c r="BZ101" s="12">
        <f t="shared" si="73"/>
        <v>0</v>
      </c>
      <c r="CA101" s="12">
        <f t="shared" si="73"/>
        <v>0</v>
      </c>
      <c r="CB101" s="12">
        <f t="shared" si="73"/>
        <v>825.8</v>
      </c>
      <c r="CC101" s="12">
        <f t="shared" si="73"/>
        <v>0</v>
      </c>
      <c r="CD101" s="12">
        <f t="shared" si="73"/>
        <v>0</v>
      </c>
      <c r="CE101" s="12">
        <f t="shared" si="73"/>
        <v>0</v>
      </c>
      <c r="CF101" s="12">
        <f t="shared" si="73"/>
        <v>0</v>
      </c>
      <c r="CG101" s="12">
        <f t="shared" si="73"/>
        <v>0</v>
      </c>
      <c r="CH101" s="12">
        <f t="shared" si="73"/>
        <v>0</v>
      </c>
      <c r="CI101" s="12">
        <f t="shared" si="73"/>
        <v>0</v>
      </c>
      <c r="CJ101" s="12">
        <f t="shared" si="73"/>
        <v>0</v>
      </c>
      <c r="CK101" s="12">
        <f t="shared" si="73"/>
        <v>581</v>
      </c>
      <c r="CL101" s="12">
        <f t="shared" si="73"/>
        <v>0</v>
      </c>
      <c r="CM101" s="12">
        <f t="shared" si="73"/>
        <v>0</v>
      </c>
      <c r="CN101" s="12">
        <f t="shared" si="73"/>
        <v>3313.3</v>
      </c>
      <c r="CO101" s="12">
        <f t="shared" si="73"/>
        <v>0</v>
      </c>
      <c r="CP101" s="12">
        <f t="shared" si="73"/>
        <v>0</v>
      </c>
      <c r="CQ101" s="12">
        <f t="shared" si="73"/>
        <v>0</v>
      </c>
      <c r="CR101" s="12">
        <f t="shared" si="73"/>
        <v>0</v>
      </c>
      <c r="CS101" s="12">
        <f t="shared" si="73"/>
        <v>0</v>
      </c>
      <c r="CT101" s="12">
        <f t="shared" si="73"/>
        <v>0</v>
      </c>
      <c r="CU101" s="12">
        <f t="shared" si="73"/>
        <v>0</v>
      </c>
      <c r="CV101" s="12">
        <f t="shared" si="73"/>
        <v>0</v>
      </c>
      <c r="CW101" s="12">
        <f t="shared" si="73"/>
        <v>0</v>
      </c>
      <c r="CX101" s="12">
        <f t="shared" si="73"/>
        <v>0</v>
      </c>
      <c r="CY101" s="12">
        <f t="shared" si="73"/>
        <v>0</v>
      </c>
      <c r="CZ101" s="12">
        <f t="shared" si="73"/>
        <v>0</v>
      </c>
      <c r="DA101" s="12">
        <f t="shared" si="73"/>
        <v>0</v>
      </c>
      <c r="DB101" s="12">
        <f t="shared" si="73"/>
        <v>0</v>
      </c>
      <c r="DC101" s="12">
        <f t="shared" si="73"/>
        <v>0</v>
      </c>
      <c r="DD101" s="12">
        <f t="shared" si="73"/>
        <v>0</v>
      </c>
      <c r="DE101" s="12">
        <f t="shared" si="73"/>
        <v>0</v>
      </c>
      <c r="DF101" s="12">
        <f t="shared" si="73"/>
        <v>1275.3</v>
      </c>
      <c r="DG101" s="12">
        <f t="shared" si="73"/>
        <v>0</v>
      </c>
      <c r="DH101" s="12">
        <f t="shared" si="73"/>
        <v>0</v>
      </c>
      <c r="DI101" s="12">
        <f t="shared" si="73"/>
        <v>55</v>
      </c>
      <c r="DJ101" s="12">
        <f t="shared" si="73"/>
        <v>0</v>
      </c>
      <c r="DK101" s="12">
        <f t="shared" si="73"/>
        <v>0</v>
      </c>
      <c r="DL101" s="12">
        <f t="shared" si="73"/>
        <v>0</v>
      </c>
      <c r="DM101" s="12">
        <f t="shared" si="73"/>
        <v>0</v>
      </c>
      <c r="DN101" s="12">
        <f t="shared" si="73"/>
        <v>0</v>
      </c>
      <c r="DO101" s="12">
        <f t="shared" si="73"/>
        <v>0</v>
      </c>
      <c r="DP101" s="12">
        <f t="shared" si="73"/>
        <v>0</v>
      </c>
      <c r="DQ101" s="12">
        <f t="shared" si="73"/>
        <v>0</v>
      </c>
      <c r="DR101" s="12">
        <f t="shared" si="73"/>
        <v>0</v>
      </c>
      <c r="DS101" s="12">
        <f t="shared" si="73"/>
        <v>0</v>
      </c>
      <c r="DT101" s="12">
        <f t="shared" si="73"/>
        <v>0</v>
      </c>
      <c r="DU101" s="12">
        <f t="shared" si="73"/>
        <v>0</v>
      </c>
      <c r="DV101" s="12">
        <f t="shared" si="73"/>
        <v>0</v>
      </c>
      <c r="DW101" s="12">
        <f t="shared" si="73"/>
        <v>0</v>
      </c>
      <c r="DX101" s="12">
        <f t="shared" si="73"/>
        <v>0</v>
      </c>
      <c r="DY101" s="12">
        <f t="shared" si="73"/>
        <v>0</v>
      </c>
      <c r="DZ101" s="12">
        <f t="shared" si="73"/>
        <v>0</v>
      </c>
      <c r="EA101" s="12">
        <f t="shared" si="73"/>
        <v>0</v>
      </c>
      <c r="EB101" s="12">
        <f t="shared" ref="EB101:FX101" si="74">EB92+EB93+EB98+EB96</f>
        <v>0</v>
      </c>
      <c r="EC101" s="12">
        <f t="shared" si="74"/>
        <v>0</v>
      </c>
      <c r="ED101" s="12">
        <f t="shared" si="74"/>
        <v>0</v>
      </c>
      <c r="EE101" s="12">
        <f t="shared" si="74"/>
        <v>0</v>
      </c>
      <c r="EF101" s="12">
        <f t="shared" si="74"/>
        <v>0</v>
      </c>
      <c r="EG101" s="12">
        <f t="shared" si="74"/>
        <v>0</v>
      </c>
      <c r="EH101" s="12">
        <f t="shared" si="74"/>
        <v>0</v>
      </c>
      <c r="EI101" s="12">
        <f t="shared" si="74"/>
        <v>0</v>
      </c>
      <c r="EJ101" s="12">
        <f t="shared" si="74"/>
        <v>0</v>
      </c>
      <c r="EK101" s="12">
        <f t="shared" si="74"/>
        <v>0</v>
      </c>
      <c r="EL101" s="12">
        <f t="shared" si="74"/>
        <v>0</v>
      </c>
      <c r="EM101" s="12">
        <f t="shared" si="74"/>
        <v>0</v>
      </c>
      <c r="EN101" s="12">
        <f t="shared" si="74"/>
        <v>0</v>
      </c>
      <c r="EO101" s="12">
        <f t="shared" si="74"/>
        <v>0</v>
      </c>
      <c r="EP101" s="12">
        <f t="shared" si="74"/>
        <v>0</v>
      </c>
      <c r="EQ101" s="12">
        <f t="shared" si="74"/>
        <v>128</v>
      </c>
      <c r="ER101" s="12">
        <f t="shared" si="74"/>
        <v>0</v>
      </c>
      <c r="ES101" s="12">
        <f t="shared" si="74"/>
        <v>0</v>
      </c>
      <c r="ET101" s="12">
        <f t="shared" si="74"/>
        <v>0</v>
      </c>
      <c r="EU101" s="12">
        <f t="shared" si="74"/>
        <v>0</v>
      </c>
      <c r="EV101" s="12">
        <f t="shared" si="74"/>
        <v>0</v>
      </c>
      <c r="EW101" s="12">
        <f t="shared" si="74"/>
        <v>0</v>
      </c>
      <c r="EX101" s="12">
        <f t="shared" si="74"/>
        <v>0</v>
      </c>
      <c r="EY101" s="12">
        <f t="shared" si="74"/>
        <v>0</v>
      </c>
      <c r="EZ101" s="12">
        <f t="shared" si="74"/>
        <v>0</v>
      </c>
      <c r="FA101" s="12">
        <f t="shared" si="74"/>
        <v>0</v>
      </c>
      <c r="FB101" s="12">
        <f t="shared" si="74"/>
        <v>0</v>
      </c>
      <c r="FC101" s="12">
        <f t="shared" si="74"/>
        <v>0</v>
      </c>
      <c r="FD101" s="12">
        <f t="shared" si="74"/>
        <v>0</v>
      </c>
      <c r="FE101" s="12">
        <f t="shared" si="74"/>
        <v>0</v>
      </c>
      <c r="FF101" s="12">
        <f t="shared" si="74"/>
        <v>0</v>
      </c>
      <c r="FG101" s="12">
        <f t="shared" si="74"/>
        <v>0</v>
      </c>
      <c r="FH101" s="12">
        <f t="shared" si="74"/>
        <v>0</v>
      </c>
      <c r="FI101" s="12">
        <f t="shared" si="74"/>
        <v>0</v>
      </c>
      <c r="FJ101" s="12">
        <f t="shared" si="74"/>
        <v>0</v>
      </c>
      <c r="FK101" s="12">
        <f t="shared" si="74"/>
        <v>0</v>
      </c>
      <c r="FL101" s="12">
        <f t="shared" si="74"/>
        <v>0</v>
      </c>
      <c r="FM101" s="12">
        <f t="shared" si="74"/>
        <v>0</v>
      </c>
      <c r="FN101" s="12">
        <f t="shared" si="74"/>
        <v>0</v>
      </c>
      <c r="FO101" s="12">
        <f t="shared" si="74"/>
        <v>0</v>
      </c>
      <c r="FP101" s="12">
        <f t="shared" si="74"/>
        <v>0</v>
      </c>
      <c r="FQ101" s="12">
        <f t="shared" si="74"/>
        <v>0</v>
      </c>
      <c r="FR101" s="12">
        <f t="shared" si="74"/>
        <v>0</v>
      </c>
      <c r="FS101" s="12">
        <f t="shared" si="74"/>
        <v>0</v>
      </c>
      <c r="FT101" s="12">
        <f t="shared" si="74"/>
        <v>0</v>
      </c>
      <c r="FU101" s="12">
        <f t="shared" si="74"/>
        <v>0</v>
      </c>
      <c r="FV101" s="12">
        <f t="shared" si="74"/>
        <v>0</v>
      </c>
      <c r="FW101" s="12">
        <f t="shared" si="74"/>
        <v>0</v>
      </c>
      <c r="FX101" s="12">
        <f t="shared" si="74"/>
        <v>0</v>
      </c>
      <c r="FY101" s="14"/>
      <c r="FZ101" s="14">
        <f t="shared" si="51"/>
        <v>21440</v>
      </c>
      <c r="GB101" s="14"/>
      <c r="GC101" s="14"/>
      <c r="GD101" s="14"/>
      <c r="GE101" s="14"/>
      <c r="GF101" s="14"/>
      <c r="GH101" s="12"/>
      <c r="GI101" s="12"/>
      <c r="GJ101" s="12"/>
      <c r="GK101" s="12"/>
      <c r="GL101" s="12"/>
      <c r="GM101" s="12"/>
      <c r="GN101" s="12"/>
      <c r="GO101" s="12"/>
    </row>
    <row r="102" spans="1:256" x14ac:dyDescent="0.35">
      <c r="A102" s="3"/>
      <c r="B102" s="3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4"/>
      <c r="FZ102" s="14"/>
      <c r="GB102" s="14"/>
      <c r="GC102" s="14"/>
      <c r="GD102" s="14"/>
      <c r="GE102" s="14"/>
      <c r="GF102" s="14"/>
      <c r="GH102" s="12"/>
      <c r="GI102" s="12"/>
      <c r="GJ102" s="12"/>
      <c r="GK102" s="12"/>
      <c r="GL102" s="12"/>
      <c r="GM102" s="12"/>
      <c r="GN102" s="12"/>
      <c r="GO102" s="12"/>
    </row>
    <row r="103" spans="1:256" x14ac:dyDescent="0.35">
      <c r="A103" s="3"/>
      <c r="B103" s="35"/>
      <c r="C103" s="12">
        <f>C99-C102</f>
        <v>6618</v>
      </c>
      <c r="D103" s="12">
        <f t="shared" ref="D103:BO103" si="75">D99-D102</f>
        <v>38483.300000000003</v>
      </c>
      <c r="E103" s="12">
        <f t="shared" si="75"/>
        <v>5800.9</v>
      </c>
      <c r="F103" s="12">
        <f t="shared" si="75"/>
        <v>23976.3</v>
      </c>
      <c r="G103" s="12">
        <f t="shared" si="75"/>
        <v>1544.8</v>
      </c>
      <c r="H103" s="12">
        <f t="shared" si="75"/>
        <v>1125</v>
      </c>
      <c r="I103" s="12">
        <f t="shared" si="75"/>
        <v>8023.3</v>
      </c>
      <c r="J103" s="12">
        <f t="shared" si="75"/>
        <v>2064</v>
      </c>
      <c r="K103" s="12">
        <f t="shared" si="75"/>
        <v>273.5</v>
      </c>
      <c r="L103" s="12">
        <f t="shared" si="75"/>
        <v>2154</v>
      </c>
      <c r="M103" s="12">
        <f t="shared" si="75"/>
        <v>958.9</v>
      </c>
      <c r="N103" s="12">
        <f t="shared" si="75"/>
        <v>50124</v>
      </c>
      <c r="O103" s="12">
        <f t="shared" si="75"/>
        <v>12972.9</v>
      </c>
      <c r="P103" s="12">
        <f t="shared" si="75"/>
        <v>358</v>
      </c>
      <c r="Q103" s="12">
        <f t="shared" si="75"/>
        <v>38073.800000000003</v>
      </c>
      <c r="R103" s="12">
        <f t="shared" si="75"/>
        <v>6089.5</v>
      </c>
      <c r="S103" s="12">
        <f t="shared" si="75"/>
        <v>1583</v>
      </c>
      <c r="T103" s="12">
        <f t="shared" si="75"/>
        <v>164</v>
      </c>
      <c r="U103" s="12">
        <f t="shared" si="75"/>
        <v>50.4</v>
      </c>
      <c r="V103" s="12">
        <f t="shared" si="75"/>
        <v>257.7</v>
      </c>
      <c r="W103" s="12">
        <f t="shared" si="75"/>
        <v>210.4</v>
      </c>
      <c r="X103" s="12">
        <f t="shared" si="75"/>
        <v>50</v>
      </c>
      <c r="Y103" s="12">
        <f t="shared" si="75"/>
        <v>943.2</v>
      </c>
      <c r="Z103" s="12">
        <f t="shared" si="75"/>
        <v>227.9</v>
      </c>
      <c r="AA103" s="12">
        <f t="shared" si="75"/>
        <v>30941.7</v>
      </c>
      <c r="AB103" s="12">
        <f t="shared" si="75"/>
        <v>27210.400000000001</v>
      </c>
      <c r="AC103" s="12">
        <f t="shared" si="75"/>
        <v>928</v>
      </c>
      <c r="AD103" s="12">
        <f t="shared" si="75"/>
        <v>1413.6</v>
      </c>
      <c r="AE103" s="12">
        <f t="shared" si="75"/>
        <v>93.3</v>
      </c>
      <c r="AF103" s="12">
        <f t="shared" si="75"/>
        <v>179</v>
      </c>
      <c r="AG103" s="12">
        <f t="shared" si="75"/>
        <v>599.70000000000005</v>
      </c>
      <c r="AH103" s="12">
        <f t="shared" si="75"/>
        <v>963.7</v>
      </c>
      <c r="AI103" s="12">
        <f t="shared" si="75"/>
        <v>414</v>
      </c>
      <c r="AJ103" s="12">
        <f t="shared" si="75"/>
        <v>170</v>
      </c>
      <c r="AK103" s="12">
        <f t="shared" si="75"/>
        <v>162.4</v>
      </c>
      <c r="AL103" s="12">
        <f t="shared" si="75"/>
        <v>284</v>
      </c>
      <c r="AM103" s="12">
        <f t="shared" si="75"/>
        <v>360.2</v>
      </c>
      <c r="AN103" s="12">
        <f t="shared" si="75"/>
        <v>308.39999999999998</v>
      </c>
      <c r="AO103" s="12">
        <f t="shared" si="75"/>
        <v>4257.1000000000004</v>
      </c>
      <c r="AP103" s="12">
        <f t="shared" si="75"/>
        <v>82989.2</v>
      </c>
      <c r="AQ103" s="12">
        <f t="shared" si="75"/>
        <v>236</v>
      </c>
      <c r="AR103" s="12">
        <f t="shared" si="75"/>
        <v>62354.559999999998</v>
      </c>
      <c r="AS103" s="12">
        <f t="shared" si="75"/>
        <v>6540</v>
      </c>
      <c r="AT103" s="12">
        <f t="shared" si="75"/>
        <v>2936.4</v>
      </c>
      <c r="AU103" s="12">
        <f t="shared" si="75"/>
        <v>315.5</v>
      </c>
      <c r="AV103" s="12">
        <f t="shared" si="75"/>
        <v>305.39999999999998</v>
      </c>
      <c r="AW103" s="12">
        <f t="shared" si="75"/>
        <v>256.5</v>
      </c>
      <c r="AX103" s="12">
        <f t="shared" si="75"/>
        <v>65</v>
      </c>
      <c r="AY103" s="12">
        <f t="shared" si="75"/>
        <v>431</v>
      </c>
      <c r="AZ103" s="12">
        <f t="shared" si="75"/>
        <v>12234.5</v>
      </c>
      <c r="BA103" s="12">
        <f t="shared" si="75"/>
        <v>9138.4</v>
      </c>
      <c r="BB103" s="12">
        <f t="shared" si="75"/>
        <v>7416.9</v>
      </c>
      <c r="BC103" s="12">
        <f t="shared" si="75"/>
        <v>25537.1</v>
      </c>
      <c r="BD103" s="12">
        <f t="shared" si="75"/>
        <v>3653</v>
      </c>
      <c r="BE103" s="12">
        <f t="shared" si="75"/>
        <v>1233.4000000000001</v>
      </c>
      <c r="BF103" s="12">
        <f t="shared" si="75"/>
        <v>25744.7</v>
      </c>
      <c r="BG103" s="12">
        <f t="shared" si="75"/>
        <v>888</v>
      </c>
      <c r="BH103" s="12">
        <f t="shared" si="75"/>
        <v>588.5</v>
      </c>
      <c r="BI103" s="12">
        <f t="shared" si="75"/>
        <v>255</v>
      </c>
      <c r="BJ103" s="12">
        <f t="shared" si="75"/>
        <v>6303.9</v>
      </c>
      <c r="BK103" s="12">
        <f t="shared" si="75"/>
        <v>31536.9</v>
      </c>
      <c r="BL103" s="12">
        <f t="shared" si="75"/>
        <v>77.900000000000006</v>
      </c>
      <c r="BM103" s="12">
        <f t="shared" si="75"/>
        <v>424</v>
      </c>
      <c r="BN103" s="12">
        <f t="shared" si="75"/>
        <v>3148.4</v>
      </c>
      <c r="BO103" s="12">
        <f t="shared" si="75"/>
        <v>1273.8</v>
      </c>
      <c r="BP103" s="12">
        <f t="shared" ref="BP103:EA103" si="76">BP99-BP102</f>
        <v>164</v>
      </c>
      <c r="BQ103" s="12">
        <f t="shared" si="76"/>
        <v>6012.6</v>
      </c>
      <c r="BR103" s="12">
        <f t="shared" si="76"/>
        <v>4497.8999999999996</v>
      </c>
      <c r="BS103" s="12">
        <f t="shared" si="76"/>
        <v>1113</v>
      </c>
      <c r="BT103" s="12">
        <f t="shared" si="76"/>
        <v>378.2</v>
      </c>
      <c r="BU103" s="12">
        <f t="shared" si="76"/>
        <v>424.5</v>
      </c>
      <c r="BV103" s="12">
        <f t="shared" si="76"/>
        <v>1231.7</v>
      </c>
      <c r="BW103" s="12">
        <f t="shared" si="76"/>
        <v>1989.2</v>
      </c>
      <c r="BX103" s="12">
        <f t="shared" si="76"/>
        <v>69.099999999999994</v>
      </c>
      <c r="BY103" s="12">
        <f t="shared" si="76"/>
        <v>446.7</v>
      </c>
      <c r="BZ103" s="12">
        <f t="shared" si="76"/>
        <v>202.3</v>
      </c>
      <c r="CA103" s="12">
        <f t="shared" si="76"/>
        <v>148.4</v>
      </c>
      <c r="CB103" s="12">
        <f t="shared" si="76"/>
        <v>73358.3</v>
      </c>
      <c r="CC103" s="12">
        <f t="shared" si="76"/>
        <v>190</v>
      </c>
      <c r="CD103" s="12">
        <f t="shared" si="76"/>
        <v>209.1</v>
      </c>
      <c r="CE103" s="12">
        <f t="shared" si="76"/>
        <v>150.9</v>
      </c>
      <c r="CF103" s="12">
        <f t="shared" si="76"/>
        <v>109.1</v>
      </c>
      <c r="CG103" s="12">
        <f t="shared" si="76"/>
        <v>199.8</v>
      </c>
      <c r="CH103" s="12">
        <f t="shared" si="76"/>
        <v>99.1</v>
      </c>
      <c r="CI103" s="12">
        <f t="shared" si="76"/>
        <v>697.4</v>
      </c>
      <c r="CJ103" s="12">
        <f t="shared" si="76"/>
        <v>874.1</v>
      </c>
      <c r="CK103" s="12">
        <f t="shared" si="76"/>
        <v>5645.4</v>
      </c>
      <c r="CL103" s="12">
        <f t="shared" si="76"/>
        <v>1260.7</v>
      </c>
      <c r="CM103" s="12">
        <f t="shared" si="76"/>
        <v>743.2</v>
      </c>
      <c r="CN103" s="12">
        <f t="shared" si="76"/>
        <v>32605.1</v>
      </c>
      <c r="CO103" s="12">
        <f t="shared" si="76"/>
        <v>14453.7</v>
      </c>
      <c r="CP103" s="12">
        <f t="shared" si="76"/>
        <v>954.8</v>
      </c>
      <c r="CQ103" s="12">
        <f t="shared" si="76"/>
        <v>761.9</v>
      </c>
      <c r="CR103" s="12">
        <f t="shared" si="76"/>
        <v>232.6</v>
      </c>
      <c r="CS103" s="12">
        <f t="shared" si="76"/>
        <v>291</v>
      </c>
      <c r="CT103" s="12">
        <f t="shared" si="76"/>
        <v>106</v>
      </c>
      <c r="CU103" s="12">
        <f t="shared" si="76"/>
        <v>406.3</v>
      </c>
      <c r="CV103" s="12">
        <f t="shared" si="76"/>
        <v>50</v>
      </c>
      <c r="CW103" s="12">
        <f t="shared" si="76"/>
        <v>208</v>
      </c>
      <c r="CX103" s="12">
        <f t="shared" si="76"/>
        <v>461.5</v>
      </c>
      <c r="CY103" s="12">
        <f t="shared" si="76"/>
        <v>50</v>
      </c>
      <c r="CZ103" s="12">
        <f t="shared" si="76"/>
        <v>1792.6</v>
      </c>
      <c r="DA103" s="12">
        <f t="shared" si="76"/>
        <v>197.7</v>
      </c>
      <c r="DB103" s="12">
        <f t="shared" si="76"/>
        <v>319</v>
      </c>
      <c r="DC103" s="12">
        <f t="shared" si="76"/>
        <v>188</v>
      </c>
      <c r="DD103" s="12">
        <f t="shared" si="76"/>
        <v>158.5</v>
      </c>
      <c r="DE103" s="12">
        <f t="shared" si="76"/>
        <v>310.5</v>
      </c>
      <c r="DF103" s="12">
        <f t="shared" si="76"/>
        <v>20614.599999999999</v>
      </c>
      <c r="DG103" s="12">
        <f t="shared" si="76"/>
        <v>114</v>
      </c>
      <c r="DH103" s="12">
        <f t="shared" si="76"/>
        <v>1834.2</v>
      </c>
      <c r="DI103" s="12">
        <f t="shared" si="76"/>
        <v>2454.1</v>
      </c>
      <c r="DJ103" s="12">
        <f t="shared" si="76"/>
        <v>649</v>
      </c>
      <c r="DK103" s="12">
        <f t="shared" si="76"/>
        <v>515</v>
      </c>
      <c r="DL103" s="12">
        <f t="shared" si="76"/>
        <v>5723.6</v>
      </c>
      <c r="DM103" s="12">
        <f t="shared" si="76"/>
        <v>230.8</v>
      </c>
      <c r="DN103" s="12">
        <f t="shared" si="76"/>
        <v>1360</v>
      </c>
      <c r="DO103" s="12">
        <f t="shared" si="76"/>
        <v>3263</v>
      </c>
      <c r="DP103" s="12">
        <f t="shared" si="76"/>
        <v>196.8</v>
      </c>
      <c r="DQ103" s="12">
        <f t="shared" si="76"/>
        <v>852</v>
      </c>
      <c r="DR103" s="12">
        <f t="shared" si="76"/>
        <v>1325.1</v>
      </c>
      <c r="DS103" s="12">
        <f t="shared" si="76"/>
        <v>610.70000000000005</v>
      </c>
      <c r="DT103" s="12">
        <f t="shared" si="76"/>
        <v>173.7</v>
      </c>
      <c r="DU103" s="12">
        <f t="shared" si="76"/>
        <v>360.5</v>
      </c>
      <c r="DV103" s="12">
        <f t="shared" si="76"/>
        <v>216</v>
      </c>
      <c r="DW103" s="12">
        <f t="shared" si="76"/>
        <v>304.5</v>
      </c>
      <c r="DX103" s="12">
        <f t="shared" si="76"/>
        <v>158.9</v>
      </c>
      <c r="DY103" s="12">
        <f t="shared" si="76"/>
        <v>299.39999999999998</v>
      </c>
      <c r="DZ103" s="12">
        <f t="shared" si="76"/>
        <v>710.1</v>
      </c>
      <c r="EA103" s="12">
        <f t="shared" si="76"/>
        <v>522.9</v>
      </c>
      <c r="EB103" s="12">
        <f t="shared" ref="EB103:FX103" si="77">EB99-EB102</f>
        <v>549.29999999999995</v>
      </c>
      <c r="EC103" s="12">
        <f t="shared" si="77"/>
        <v>291.2</v>
      </c>
      <c r="ED103" s="12">
        <f t="shared" si="77"/>
        <v>1548.4</v>
      </c>
      <c r="EE103" s="12">
        <f t="shared" si="77"/>
        <v>188.6</v>
      </c>
      <c r="EF103" s="12">
        <f t="shared" si="77"/>
        <v>1382.8</v>
      </c>
      <c r="EG103" s="12">
        <f t="shared" si="77"/>
        <v>245.9</v>
      </c>
      <c r="EH103" s="12">
        <f t="shared" si="77"/>
        <v>245.4</v>
      </c>
      <c r="EI103" s="12">
        <f t="shared" si="77"/>
        <v>13943.8</v>
      </c>
      <c r="EJ103" s="12">
        <f t="shared" si="77"/>
        <v>10267.9</v>
      </c>
      <c r="EK103" s="12">
        <f t="shared" si="77"/>
        <v>679.2</v>
      </c>
      <c r="EL103" s="12">
        <f t="shared" si="77"/>
        <v>484.5</v>
      </c>
      <c r="EM103" s="12">
        <f t="shared" si="77"/>
        <v>379.5</v>
      </c>
      <c r="EN103" s="12">
        <f t="shared" si="77"/>
        <v>953.5</v>
      </c>
      <c r="EO103" s="12">
        <f t="shared" si="77"/>
        <v>304.39999999999998</v>
      </c>
      <c r="EP103" s="12">
        <f t="shared" si="77"/>
        <v>420</v>
      </c>
      <c r="EQ103" s="12">
        <f t="shared" si="77"/>
        <v>2638.9</v>
      </c>
      <c r="ER103" s="12">
        <f t="shared" si="77"/>
        <v>321</v>
      </c>
      <c r="ES103" s="12">
        <f t="shared" si="77"/>
        <v>183.4</v>
      </c>
      <c r="ET103" s="12">
        <f t="shared" si="77"/>
        <v>186.5</v>
      </c>
      <c r="EU103" s="12">
        <f t="shared" si="77"/>
        <v>571.5</v>
      </c>
      <c r="EV103" s="12">
        <f t="shared" si="77"/>
        <v>78.7</v>
      </c>
      <c r="EW103" s="12">
        <f t="shared" si="77"/>
        <v>807.8</v>
      </c>
      <c r="EX103" s="12">
        <f t="shared" si="77"/>
        <v>169</v>
      </c>
      <c r="EY103" s="12">
        <f t="shared" si="77"/>
        <v>775.3</v>
      </c>
      <c r="EZ103" s="12">
        <f t="shared" si="77"/>
        <v>125.3</v>
      </c>
      <c r="FA103" s="12">
        <f t="shared" si="77"/>
        <v>3442.3</v>
      </c>
      <c r="FB103" s="12">
        <f t="shared" si="77"/>
        <v>290.39999999999998</v>
      </c>
      <c r="FC103" s="12">
        <f t="shared" si="77"/>
        <v>1841.9</v>
      </c>
      <c r="FD103" s="12">
        <f t="shared" si="77"/>
        <v>409</v>
      </c>
      <c r="FE103" s="12">
        <f t="shared" si="77"/>
        <v>81.599999999999994</v>
      </c>
      <c r="FF103" s="12">
        <f t="shared" si="77"/>
        <v>201</v>
      </c>
      <c r="FG103" s="12">
        <f t="shared" si="77"/>
        <v>123.6</v>
      </c>
      <c r="FH103" s="12">
        <f t="shared" si="77"/>
        <v>72</v>
      </c>
      <c r="FI103" s="12">
        <f t="shared" si="77"/>
        <v>1710.6</v>
      </c>
      <c r="FJ103" s="12">
        <f t="shared" si="77"/>
        <v>2049</v>
      </c>
      <c r="FK103" s="12">
        <f t="shared" si="77"/>
        <v>2593</v>
      </c>
      <c r="FL103" s="12">
        <f t="shared" si="77"/>
        <v>8371</v>
      </c>
      <c r="FM103" s="12">
        <f t="shared" si="77"/>
        <v>3943</v>
      </c>
      <c r="FN103" s="12">
        <f t="shared" si="77"/>
        <v>22299.9</v>
      </c>
      <c r="FO103" s="12">
        <f t="shared" si="77"/>
        <v>1084.7</v>
      </c>
      <c r="FP103" s="12">
        <f t="shared" si="77"/>
        <v>2273.4</v>
      </c>
      <c r="FQ103" s="12">
        <f t="shared" si="77"/>
        <v>997</v>
      </c>
      <c r="FR103" s="12">
        <f t="shared" si="77"/>
        <v>168.9</v>
      </c>
      <c r="FS103" s="12">
        <f t="shared" si="77"/>
        <v>170</v>
      </c>
      <c r="FT103" s="12">
        <f t="shared" si="77"/>
        <v>60</v>
      </c>
      <c r="FU103" s="12">
        <f t="shared" si="77"/>
        <v>800.2</v>
      </c>
      <c r="FV103" s="12">
        <f t="shared" si="77"/>
        <v>802</v>
      </c>
      <c r="FW103" s="12">
        <f t="shared" si="77"/>
        <v>151.1</v>
      </c>
      <c r="FX103" s="12">
        <f t="shared" si="77"/>
        <v>56.6</v>
      </c>
      <c r="FY103" s="14"/>
      <c r="FZ103" s="14"/>
      <c r="GB103" s="14"/>
      <c r="GC103" s="14"/>
      <c r="GD103" s="14"/>
      <c r="GE103" s="14"/>
      <c r="GF103" s="14"/>
      <c r="GH103" s="12"/>
      <c r="GI103" s="12"/>
      <c r="GJ103" s="12"/>
      <c r="GK103" s="12"/>
      <c r="GL103" s="12"/>
      <c r="GM103" s="12"/>
      <c r="GN103" s="12"/>
      <c r="GO103" s="12"/>
    </row>
    <row r="104" spans="1:256" x14ac:dyDescent="0.35">
      <c r="A104" s="66"/>
      <c r="B104" s="100" t="s">
        <v>862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27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</row>
    <row r="105" spans="1:256" x14ac:dyDescent="0.35">
      <c r="A105" s="3" t="s">
        <v>863</v>
      </c>
      <c r="B105" s="2" t="s">
        <v>864</v>
      </c>
      <c r="C105" s="29">
        <f t="shared" ref="C105:BN105" si="78">IF(AND(C21&gt;0,C99&lt;=500),C99-ROUND((C21*0.65),1),0)</f>
        <v>0</v>
      </c>
      <c r="D105" s="29">
        <f t="shared" si="78"/>
        <v>0</v>
      </c>
      <c r="E105" s="29">
        <f t="shared" si="78"/>
        <v>0</v>
      </c>
      <c r="F105" s="29">
        <f t="shared" si="78"/>
        <v>0</v>
      </c>
      <c r="G105" s="29">
        <f t="shared" si="78"/>
        <v>0</v>
      </c>
      <c r="H105" s="29">
        <f t="shared" si="78"/>
        <v>0</v>
      </c>
      <c r="I105" s="29">
        <f t="shared" si="78"/>
        <v>0</v>
      </c>
      <c r="J105" s="29">
        <f t="shared" si="78"/>
        <v>0</v>
      </c>
      <c r="K105" s="29">
        <f t="shared" si="78"/>
        <v>0</v>
      </c>
      <c r="L105" s="29">
        <f t="shared" si="78"/>
        <v>0</v>
      </c>
      <c r="M105" s="29">
        <f t="shared" si="78"/>
        <v>0</v>
      </c>
      <c r="N105" s="29">
        <f t="shared" si="78"/>
        <v>0</v>
      </c>
      <c r="O105" s="29">
        <f t="shared" si="78"/>
        <v>0</v>
      </c>
      <c r="P105" s="29">
        <f t="shared" si="78"/>
        <v>0</v>
      </c>
      <c r="Q105" s="29">
        <f t="shared" si="78"/>
        <v>0</v>
      </c>
      <c r="R105" s="29">
        <f t="shared" si="78"/>
        <v>0</v>
      </c>
      <c r="S105" s="29">
        <f t="shared" si="78"/>
        <v>0</v>
      </c>
      <c r="T105" s="29">
        <f t="shared" si="78"/>
        <v>0</v>
      </c>
      <c r="U105" s="29">
        <f t="shared" si="78"/>
        <v>0</v>
      </c>
      <c r="V105" s="29">
        <f t="shared" si="78"/>
        <v>0</v>
      </c>
      <c r="W105" s="29">
        <f t="shared" si="78"/>
        <v>0</v>
      </c>
      <c r="X105" s="29">
        <f t="shared" si="78"/>
        <v>0</v>
      </c>
      <c r="Y105" s="29">
        <f t="shared" si="78"/>
        <v>0</v>
      </c>
      <c r="Z105" s="29">
        <f t="shared" si="78"/>
        <v>0</v>
      </c>
      <c r="AA105" s="29">
        <f t="shared" si="78"/>
        <v>0</v>
      </c>
      <c r="AB105" s="29">
        <f t="shared" si="78"/>
        <v>0</v>
      </c>
      <c r="AC105" s="29">
        <f t="shared" si="78"/>
        <v>0</v>
      </c>
      <c r="AD105" s="29">
        <f t="shared" si="78"/>
        <v>0</v>
      </c>
      <c r="AE105" s="29">
        <f t="shared" si="78"/>
        <v>0</v>
      </c>
      <c r="AF105" s="29">
        <f t="shared" si="78"/>
        <v>0</v>
      </c>
      <c r="AG105" s="29">
        <f t="shared" si="78"/>
        <v>0</v>
      </c>
      <c r="AH105" s="29">
        <f t="shared" si="78"/>
        <v>0</v>
      </c>
      <c r="AI105" s="29">
        <f t="shared" si="78"/>
        <v>0</v>
      </c>
      <c r="AJ105" s="29">
        <f t="shared" si="78"/>
        <v>0</v>
      </c>
      <c r="AK105" s="29">
        <f t="shared" si="78"/>
        <v>0</v>
      </c>
      <c r="AL105" s="29">
        <f t="shared" si="78"/>
        <v>0</v>
      </c>
      <c r="AM105" s="29">
        <f t="shared" si="78"/>
        <v>0</v>
      </c>
      <c r="AN105" s="29">
        <f t="shared" si="78"/>
        <v>0</v>
      </c>
      <c r="AO105" s="29">
        <f t="shared" si="78"/>
        <v>0</v>
      </c>
      <c r="AP105" s="29">
        <f t="shared" si="78"/>
        <v>0</v>
      </c>
      <c r="AQ105" s="29">
        <f t="shared" si="78"/>
        <v>0</v>
      </c>
      <c r="AR105" s="29">
        <f t="shared" si="78"/>
        <v>0</v>
      </c>
      <c r="AS105" s="29">
        <f t="shared" si="78"/>
        <v>0</v>
      </c>
      <c r="AT105" s="29">
        <f t="shared" si="78"/>
        <v>0</v>
      </c>
      <c r="AU105" s="29">
        <f t="shared" si="78"/>
        <v>0</v>
      </c>
      <c r="AV105" s="29">
        <f t="shared" si="78"/>
        <v>0</v>
      </c>
      <c r="AW105" s="29">
        <f t="shared" si="78"/>
        <v>0</v>
      </c>
      <c r="AX105" s="29">
        <f t="shared" si="78"/>
        <v>0</v>
      </c>
      <c r="AY105" s="29">
        <f t="shared" si="78"/>
        <v>0</v>
      </c>
      <c r="AZ105" s="29">
        <f t="shared" si="78"/>
        <v>0</v>
      </c>
      <c r="BA105" s="29">
        <f t="shared" si="78"/>
        <v>0</v>
      </c>
      <c r="BB105" s="29">
        <f t="shared" si="78"/>
        <v>0</v>
      </c>
      <c r="BC105" s="29">
        <f t="shared" si="78"/>
        <v>0</v>
      </c>
      <c r="BD105" s="29">
        <f t="shared" si="78"/>
        <v>0</v>
      </c>
      <c r="BE105" s="29">
        <f t="shared" si="78"/>
        <v>0</v>
      </c>
      <c r="BF105" s="29">
        <f t="shared" si="78"/>
        <v>0</v>
      </c>
      <c r="BG105" s="29">
        <f t="shared" si="78"/>
        <v>0</v>
      </c>
      <c r="BH105" s="29">
        <f t="shared" si="78"/>
        <v>0</v>
      </c>
      <c r="BI105" s="29">
        <f t="shared" si="78"/>
        <v>0</v>
      </c>
      <c r="BJ105" s="29">
        <f t="shared" si="78"/>
        <v>0</v>
      </c>
      <c r="BK105" s="29">
        <f t="shared" si="78"/>
        <v>0</v>
      </c>
      <c r="BL105" s="29">
        <f t="shared" si="78"/>
        <v>0</v>
      </c>
      <c r="BM105" s="29">
        <f t="shared" si="78"/>
        <v>0</v>
      </c>
      <c r="BN105" s="29">
        <f t="shared" si="78"/>
        <v>0</v>
      </c>
      <c r="BO105" s="29">
        <f t="shared" ref="BO105:DZ105" si="79">IF(AND(BO21&gt;0,BO99&lt;=500),BO99-ROUND((BO21*0.65),1),0)</f>
        <v>0</v>
      </c>
      <c r="BP105" s="29">
        <f t="shared" si="79"/>
        <v>0</v>
      </c>
      <c r="BQ105" s="29">
        <f t="shared" si="79"/>
        <v>0</v>
      </c>
      <c r="BR105" s="29">
        <f t="shared" si="79"/>
        <v>0</v>
      </c>
      <c r="BS105" s="29">
        <f t="shared" si="79"/>
        <v>0</v>
      </c>
      <c r="BT105" s="29">
        <f t="shared" si="79"/>
        <v>0</v>
      </c>
      <c r="BU105" s="29">
        <f t="shared" si="79"/>
        <v>0</v>
      </c>
      <c r="BV105" s="29">
        <f t="shared" si="79"/>
        <v>0</v>
      </c>
      <c r="BW105" s="29">
        <f t="shared" si="79"/>
        <v>0</v>
      </c>
      <c r="BX105" s="29">
        <f t="shared" si="79"/>
        <v>0</v>
      </c>
      <c r="BY105" s="29">
        <f t="shared" si="79"/>
        <v>396.59999999999997</v>
      </c>
      <c r="BZ105" s="29">
        <f t="shared" si="79"/>
        <v>0</v>
      </c>
      <c r="CA105" s="29">
        <f t="shared" si="79"/>
        <v>0</v>
      </c>
      <c r="CB105" s="29">
        <f t="shared" si="79"/>
        <v>0</v>
      </c>
      <c r="CC105" s="29">
        <f t="shared" si="79"/>
        <v>0</v>
      </c>
      <c r="CD105" s="29">
        <f t="shared" si="79"/>
        <v>0</v>
      </c>
      <c r="CE105" s="29">
        <f t="shared" si="79"/>
        <v>0</v>
      </c>
      <c r="CF105" s="29">
        <f t="shared" si="79"/>
        <v>0</v>
      </c>
      <c r="CG105" s="29">
        <f t="shared" si="79"/>
        <v>0</v>
      </c>
      <c r="CH105" s="29">
        <f t="shared" si="79"/>
        <v>0</v>
      </c>
      <c r="CI105" s="29">
        <f t="shared" si="79"/>
        <v>0</v>
      </c>
      <c r="CJ105" s="29">
        <f t="shared" si="79"/>
        <v>0</v>
      </c>
      <c r="CK105" s="29">
        <f t="shared" si="79"/>
        <v>0</v>
      </c>
      <c r="CL105" s="29">
        <f t="shared" si="79"/>
        <v>0</v>
      </c>
      <c r="CM105" s="29">
        <f t="shared" si="79"/>
        <v>0</v>
      </c>
      <c r="CN105" s="29">
        <f t="shared" si="79"/>
        <v>0</v>
      </c>
      <c r="CO105" s="29">
        <f t="shared" si="79"/>
        <v>0</v>
      </c>
      <c r="CP105" s="29">
        <f t="shared" si="79"/>
        <v>0</v>
      </c>
      <c r="CQ105" s="29">
        <f t="shared" si="79"/>
        <v>0</v>
      </c>
      <c r="CR105" s="29">
        <f t="shared" si="79"/>
        <v>0</v>
      </c>
      <c r="CS105" s="29">
        <f t="shared" si="79"/>
        <v>0</v>
      </c>
      <c r="CT105" s="29">
        <f t="shared" si="79"/>
        <v>0</v>
      </c>
      <c r="CU105" s="29">
        <f t="shared" si="79"/>
        <v>0</v>
      </c>
      <c r="CV105" s="29">
        <f t="shared" si="79"/>
        <v>0</v>
      </c>
      <c r="CW105" s="29">
        <f t="shared" si="79"/>
        <v>0</v>
      </c>
      <c r="CX105" s="29">
        <f t="shared" si="79"/>
        <v>0</v>
      </c>
      <c r="CY105" s="29">
        <f t="shared" si="79"/>
        <v>0</v>
      </c>
      <c r="CZ105" s="29">
        <f t="shared" si="79"/>
        <v>0</v>
      </c>
      <c r="DA105" s="29">
        <f t="shared" si="79"/>
        <v>0</v>
      </c>
      <c r="DB105" s="29">
        <f t="shared" si="79"/>
        <v>0</v>
      </c>
      <c r="DC105" s="29">
        <f t="shared" si="79"/>
        <v>0</v>
      </c>
      <c r="DD105" s="29">
        <f t="shared" si="79"/>
        <v>0</v>
      </c>
      <c r="DE105" s="29">
        <f t="shared" si="79"/>
        <v>0</v>
      </c>
      <c r="DF105" s="29">
        <f t="shared" si="79"/>
        <v>0</v>
      </c>
      <c r="DG105" s="29">
        <f t="shared" si="79"/>
        <v>0</v>
      </c>
      <c r="DH105" s="29">
        <f t="shared" si="79"/>
        <v>0</v>
      </c>
      <c r="DI105" s="29">
        <f t="shared" si="79"/>
        <v>0</v>
      </c>
      <c r="DJ105" s="29">
        <f t="shared" si="79"/>
        <v>0</v>
      </c>
      <c r="DK105" s="29">
        <f t="shared" si="79"/>
        <v>0</v>
      </c>
      <c r="DL105" s="29">
        <f t="shared" si="79"/>
        <v>0</v>
      </c>
      <c r="DM105" s="29">
        <f t="shared" si="79"/>
        <v>0</v>
      </c>
      <c r="DN105" s="29">
        <f t="shared" si="79"/>
        <v>0</v>
      </c>
      <c r="DO105" s="29">
        <f t="shared" si="79"/>
        <v>0</v>
      </c>
      <c r="DP105" s="29">
        <f t="shared" si="79"/>
        <v>0</v>
      </c>
      <c r="DQ105" s="29">
        <f t="shared" si="79"/>
        <v>0</v>
      </c>
      <c r="DR105" s="29">
        <f t="shared" si="79"/>
        <v>0</v>
      </c>
      <c r="DS105" s="29">
        <f t="shared" si="79"/>
        <v>0</v>
      </c>
      <c r="DT105" s="29">
        <f t="shared" si="79"/>
        <v>0</v>
      </c>
      <c r="DU105" s="29">
        <f t="shared" si="79"/>
        <v>0</v>
      </c>
      <c r="DV105" s="29">
        <f t="shared" si="79"/>
        <v>0</v>
      </c>
      <c r="DW105" s="29">
        <f t="shared" si="79"/>
        <v>0</v>
      </c>
      <c r="DX105" s="29">
        <f t="shared" si="79"/>
        <v>0</v>
      </c>
      <c r="DY105" s="29">
        <f t="shared" si="79"/>
        <v>0</v>
      </c>
      <c r="DZ105" s="29">
        <f t="shared" si="79"/>
        <v>0</v>
      </c>
      <c r="EA105" s="29">
        <f t="shared" ref="EA105:FX105" si="80">IF(AND(EA21&gt;0,EA99&lt;=500),EA99-ROUND((EA21*0.65),1),0)</f>
        <v>0</v>
      </c>
      <c r="EB105" s="29">
        <f t="shared" si="80"/>
        <v>0</v>
      </c>
      <c r="EC105" s="29">
        <f t="shared" si="80"/>
        <v>0</v>
      </c>
      <c r="ED105" s="29">
        <f t="shared" si="80"/>
        <v>0</v>
      </c>
      <c r="EE105" s="29">
        <f t="shared" si="80"/>
        <v>0</v>
      </c>
      <c r="EF105" s="29">
        <f t="shared" si="80"/>
        <v>0</v>
      </c>
      <c r="EG105" s="29">
        <f t="shared" si="80"/>
        <v>0</v>
      </c>
      <c r="EH105" s="29">
        <f t="shared" si="80"/>
        <v>0</v>
      </c>
      <c r="EI105" s="29">
        <f t="shared" si="80"/>
        <v>0</v>
      </c>
      <c r="EJ105" s="29">
        <f t="shared" si="80"/>
        <v>0</v>
      </c>
      <c r="EK105" s="29">
        <f t="shared" si="80"/>
        <v>0</v>
      </c>
      <c r="EL105" s="29">
        <f t="shared" si="80"/>
        <v>0</v>
      </c>
      <c r="EM105" s="29">
        <f t="shared" si="80"/>
        <v>0</v>
      </c>
      <c r="EN105" s="29">
        <f t="shared" si="80"/>
        <v>0</v>
      </c>
      <c r="EO105" s="29">
        <f t="shared" si="80"/>
        <v>0</v>
      </c>
      <c r="EP105" s="29">
        <f t="shared" si="80"/>
        <v>0</v>
      </c>
      <c r="EQ105" s="29">
        <f t="shared" si="80"/>
        <v>0</v>
      </c>
      <c r="ER105" s="29">
        <f t="shared" si="80"/>
        <v>0</v>
      </c>
      <c r="ES105" s="29">
        <f t="shared" si="80"/>
        <v>0</v>
      </c>
      <c r="ET105" s="29">
        <f t="shared" si="80"/>
        <v>129.9</v>
      </c>
      <c r="EU105" s="29">
        <f t="shared" si="80"/>
        <v>0</v>
      </c>
      <c r="EV105" s="29">
        <f t="shared" si="80"/>
        <v>0</v>
      </c>
      <c r="EW105" s="29">
        <f t="shared" si="80"/>
        <v>0</v>
      </c>
      <c r="EX105" s="29">
        <f t="shared" si="80"/>
        <v>0</v>
      </c>
      <c r="EY105" s="29">
        <f t="shared" si="80"/>
        <v>0</v>
      </c>
      <c r="EZ105" s="29">
        <f t="shared" si="80"/>
        <v>0</v>
      </c>
      <c r="FA105" s="29">
        <f t="shared" si="80"/>
        <v>0</v>
      </c>
      <c r="FB105" s="29">
        <f t="shared" si="80"/>
        <v>0</v>
      </c>
      <c r="FC105" s="29">
        <f t="shared" si="80"/>
        <v>0</v>
      </c>
      <c r="FD105" s="29">
        <f t="shared" si="80"/>
        <v>0</v>
      </c>
      <c r="FE105" s="29">
        <f t="shared" si="80"/>
        <v>0</v>
      </c>
      <c r="FF105" s="29">
        <f t="shared" si="80"/>
        <v>0</v>
      </c>
      <c r="FG105" s="29">
        <f t="shared" si="80"/>
        <v>0</v>
      </c>
      <c r="FH105" s="29">
        <f t="shared" si="80"/>
        <v>0</v>
      </c>
      <c r="FI105" s="29">
        <f t="shared" si="80"/>
        <v>0</v>
      </c>
      <c r="FJ105" s="29">
        <f t="shared" si="80"/>
        <v>0</v>
      </c>
      <c r="FK105" s="29">
        <f t="shared" si="80"/>
        <v>0</v>
      </c>
      <c r="FL105" s="29">
        <f t="shared" si="80"/>
        <v>0</v>
      </c>
      <c r="FM105" s="29">
        <f t="shared" si="80"/>
        <v>0</v>
      </c>
      <c r="FN105" s="29">
        <f t="shared" si="80"/>
        <v>0</v>
      </c>
      <c r="FO105" s="29">
        <f t="shared" si="80"/>
        <v>0</v>
      </c>
      <c r="FP105" s="29">
        <f t="shared" si="80"/>
        <v>0</v>
      </c>
      <c r="FQ105" s="29">
        <f t="shared" si="80"/>
        <v>0</v>
      </c>
      <c r="FR105" s="29">
        <f t="shared" si="80"/>
        <v>0</v>
      </c>
      <c r="FS105" s="29">
        <f t="shared" si="80"/>
        <v>0</v>
      </c>
      <c r="FT105" s="29">
        <f t="shared" si="80"/>
        <v>0</v>
      </c>
      <c r="FU105" s="29">
        <f t="shared" si="80"/>
        <v>0</v>
      </c>
      <c r="FV105" s="29">
        <f t="shared" si="80"/>
        <v>0</v>
      </c>
      <c r="FW105" s="29">
        <f t="shared" si="80"/>
        <v>0</v>
      </c>
      <c r="FX105" s="29">
        <f t="shared" si="80"/>
        <v>0</v>
      </c>
      <c r="FY105" s="15"/>
      <c r="FZ105" s="14">
        <f>SUM(C105:FY105)</f>
        <v>526.5</v>
      </c>
      <c r="GA105" s="27"/>
      <c r="GB105" s="15"/>
      <c r="GC105" s="14"/>
      <c r="GD105" s="14"/>
      <c r="GE105" s="14"/>
      <c r="GF105" s="14"/>
      <c r="GG105" s="12"/>
      <c r="GH105" s="12"/>
      <c r="GI105" s="12"/>
      <c r="GJ105" s="12"/>
      <c r="GK105" s="12"/>
      <c r="GL105" s="12"/>
      <c r="GM105" s="12"/>
    </row>
    <row r="106" spans="1:256" s="66" customFormat="1" x14ac:dyDescent="0.35">
      <c r="A106" s="2"/>
      <c r="B106" s="2" t="s">
        <v>865</v>
      </c>
      <c r="C106" s="101"/>
      <c r="D106" s="101"/>
      <c r="E106" s="101"/>
      <c r="F106" s="101"/>
      <c r="G106" s="101">
        <v>1.1217999999999999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29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5"/>
      <c r="FZ106" s="14"/>
      <c r="GA106" s="27"/>
      <c r="GB106" s="15"/>
      <c r="GC106" s="14"/>
      <c r="GD106" s="14"/>
      <c r="GE106" s="14"/>
      <c r="GF106" s="14"/>
      <c r="GG106" s="12"/>
      <c r="GH106" s="12"/>
      <c r="GI106" s="12"/>
      <c r="GJ106" s="12"/>
      <c r="GK106" s="12"/>
      <c r="GL106" s="12"/>
      <c r="GM106" s="12"/>
      <c r="GN106" s="27"/>
      <c r="GO106" s="27"/>
      <c r="GP106" s="27"/>
      <c r="GQ106" s="27"/>
      <c r="GR106" s="27"/>
      <c r="GS106" s="27"/>
      <c r="GT106" s="27"/>
      <c r="GU106" s="27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x14ac:dyDescent="0.35">
      <c r="A107" s="3" t="s">
        <v>866</v>
      </c>
      <c r="B107" s="2" t="s">
        <v>867</v>
      </c>
      <c r="C107" s="27">
        <f t="shared" ref="C107:BN107" si="81">IF(C105&gt;0,ROUND(IF(C105&lt;276,((276-C105)*0.00376159)+1.5457,IF(C105&lt;459,((459-C105)*0.00167869)+1.2385,IF(C105&lt;1027,((1027-C105)*0.00020599)+1.1215,0))),4),0)</f>
        <v>0</v>
      </c>
      <c r="D107" s="27">
        <f t="shared" si="81"/>
        <v>0</v>
      </c>
      <c r="E107" s="27">
        <f t="shared" si="81"/>
        <v>0</v>
      </c>
      <c r="F107" s="27">
        <f t="shared" si="81"/>
        <v>0</v>
      </c>
      <c r="G107" s="27">
        <f t="shared" si="81"/>
        <v>0</v>
      </c>
      <c r="H107" s="27">
        <f t="shared" si="81"/>
        <v>0</v>
      </c>
      <c r="I107" s="27">
        <f t="shared" si="81"/>
        <v>0</v>
      </c>
      <c r="J107" s="27">
        <f t="shared" si="81"/>
        <v>0</v>
      </c>
      <c r="K107" s="27">
        <f t="shared" si="81"/>
        <v>0</v>
      </c>
      <c r="L107" s="27">
        <f t="shared" si="81"/>
        <v>0</v>
      </c>
      <c r="M107" s="27">
        <f t="shared" si="81"/>
        <v>0</v>
      </c>
      <c r="N107" s="27">
        <f t="shared" si="81"/>
        <v>0</v>
      </c>
      <c r="O107" s="27">
        <f t="shared" si="81"/>
        <v>0</v>
      </c>
      <c r="P107" s="27">
        <f t="shared" si="81"/>
        <v>0</v>
      </c>
      <c r="Q107" s="27">
        <f t="shared" si="81"/>
        <v>0</v>
      </c>
      <c r="R107" s="27">
        <f t="shared" si="81"/>
        <v>0</v>
      </c>
      <c r="S107" s="27">
        <f t="shared" si="81"/>
        <v>0</v>
      </c>
      <c r="T107" s="27">
        <f t="shared" si="81"/>
        <v>0</v>
      </c>
      <c r="U107" s="27">
        <f t="shared" si="81"/>
        <v>0</v>
      </c>
      <c r="V107" s="27">
        <f t="shared" si="81"/>
        <v>0</v>
      </c>
      <c r="W107" s="27">
        <f t="shared" si="81"/>
        <v>0</v>
      </c>
      <c r="X107" s="27">
        <f t="shared" si="81"/>
        <v>0</v>
      </c>
      <c r="Y107" s="27">
        <f t="shared" si="81"/>
        <v>0</v>
      </c>
      <c r="Z107" s="27">
        <f t="shared" si="81"/>
        <v>0</v>
      </c>
      <c r="AA107" s="27">
        <f t="shared" si="81"/>
        <v>0</v>
      </c>
      <c r="AB107" s="27">
        <f t="shared" si="81"/>
        <v>0</v>
      </c>
      <c r="AC107" s="27">
        <f t="shared" si="81"/>
        <v>0</v>
      </c>
      <c r="AD107" s="27">
        <f t="shared" si="81"/>
        <v>0</v>
      </c>
      <c r="AE107" s="27">
        <f t="shared" si="81"/>
        <v>0</v>
      </c>
      <c r="AF107" s="27">
        <f t="shared" si="81"/>
        <v>0</v>
      </c>
      <c r="AG107" s="27">
        <f t="shared" si="81"/>
        <v>0</v>
      </c>
      <c r="AH107" s="27">
        <f t="shared" si="81"/>
        <v>0</v>
      </c>
      <c r="AI107" s="27">
        <f t="shared" si="81"/>
        <v>0</v>
      </c>
      <c r="AJ107" s="27">
        <f t="shared" si="81"/>
        <v>0</v>
      </c>
      <c r="AK107" s="27">
        <f t="shared" si="81"/>
        <v>0</v>
      </c>
      <c r="AL107" s="27">
        <f t="shared" si="81"/>
        <v>0</v>
      </c>
      <c r="AM107" s="27">
        <f t="shared" si="81"/>
        <v>0</v>
      </c>
      <c r="AN107" s="27">
        <f t="shared" si="81"/>
        <v>0</v>
      </c>
      <c r="AO107" s="27">
        <f t="shared" si="81"/>
        <v>0</v>
      </c>
      <c r="AP107" s="27">
        <f t="shared" si="81"/>
        <v>0</v>
      </c>
      <c r="AQ107" s="27">
        <f t="shared" si="81"/>
        <v>0</v>
      </c>
      <c r="AR107" s="27">
        <f t="shared" si="81"/>
        <v>0</v>
      </c>
      <c r="AS107" s="27">
        <f t="shared" si="81"/>
        <v>0</v>
      </c>
      <c r="AT107" s="27">
        <f t="shared" si="81"/>
        <v>0</v>
      </c>
      <c r="AU107" s="27">
        <f t="shared" si="81"/>
        <v>0</v>
      </c>
      <c r="AV107" s="27">
        <f t="shared" si="81"/>
        <v>0</v>
      </c>
      <c r="AW107" s="27">
        <f t="shared" si="81"/>
        <v>0</v>
      </c>
      <c r="AX107" s="27">
        <f t="shared" si="81"/>
        <v>0</v>
      </c>
      <c r="AY107" s="27">
        <f t="shared" si="81"/>
        <v>0</v>
      </c>
      <c r="AZ107" s="27">
        <f t="shared" si="81"/>
        <v>0</v>
      </c>
      <c r="BA107" s="27">
        <f t="shared" si="81"/>
        <v>0</v>
      </c>
      <c r="BB107" s="27">
        <f t="shared" si="81"/>
        <v>0</v>
      </c>
      <c r="BC107" s="27">
        <f t="shared" si="81"/>
        <v>0</v>
      </c>
      <c r="BD107" s="27">
        <f t="shared" si="81"/>
        <v>0</v>
      </c>
      <c r="BE107" s="27">
        <f t="shared" si="81"/>
        <v>0</v>
      </c>
      <c r="BF107" s="27">
        <f t="shared" si="81"/>
        <v>0</v>
      </c>
      <c r="BG107" s="27">
        <f t="shared" si="81"/>
        <v>0</v>
      </c>
      <c r="BH107" s="27">
        <f t="shared" si="81"/>
        <v>0</v>
      </c>
      <c r="BI107" s="27">
        <f t="shared" si="81"/>
        <v>0</v>
      </c>
      <c r="BJ107" s="27">
        <f t="shared" si="81"/>
        <v>0</v>
      </c>
      <c r="BK107" s="27">
        <f t="shared" si="81"/>
        <v>0</v>
      </c>
      <c r="BL107" s="27">
        <f t="shared" si="81"/>
        <v>0</v>
      </c>
      <c r="BM107" s="27">
        <f t="shared" si="81"/>
        <v>0</v>
      </c>
      <c r="BN107" s="27">
        <f t="shared" si="81"/>
        <v>0</v>
      </c>
      <c r="BO107" s="27">
        <f t="shared" ref="BO107:DZ107" si="82">IF(BO105&gt;0,ROUND(IF(BO105&lt;276,((276-BO105)*0.00376159)+1.5457,IF(BO105&lt;459,((459-BO105)*0.00167869)+1.2385,IF(BO105&lt;1027,((1027-BO105)*0.00020599)+1.1215,0))),4),0)</f>
        <v>0</v>
      </c>
      <c r="BP107" s="27">
        <f t="shared" si="82"/>
        <v>0</v>
      </c>
      <c r="BQ107" s="27">
        <f t="shared" si="82"/>
        <v>0</v>
      </c>
      <c r="BR107" s="27">
        <f t="shared" si="82"/>
        <v>0</v>
      </c>
      <c r="BS107" s="27">
        <f t="shared" si="82"/>
        <v>0</v>
      </c>
      <c r="BT107" s="27">
        <f t="shared" si="82"/>
        <v>0</v>
      </c>
      <c r="BU107" s="27">
        <f t="shared" si="82"/>
        <v>0</v>
      </c>
      <c r="BV107" s="27">
        <f t="shared" si="82"/>
        <v>0</v>
      </c>
      <c r="BW107" s="27">
        <f t="shared" si="82"/>
        <v>0</v>
      </c>
      <c r="BX107" s="27">
        <f t="shared" si="82"/>
        <v>0</v>
      </c>
      <c r="BY107" s="27">
        <f t="shared" si="82"/>
        <v>1.3432999999999999</v>
      </c>
      <c r="BZ107" s="27">
        <f t="shared" si="82"/>
        <v>0</v>
      </c>
      <c r="CA107" s="27">
        <f t="shared" si="82"/>
        <v>0</v>
      </c>
      <c r="CB107" s="27">
        <f t="shared" si="82"/>
        <v>0</v>
      </c>
      <c r="CC107" s="27">
        <f t="shared" si="82"/>
        <v>0</v>
      </c>
      <c r="CD107" s="27">
        <f t="shared" si="82"/>
        <v>0</v>
      </c>
      <c r="CE107" s="27">
        <f t="shared" si="82"/>
        <v>0</v>
      </c>
      <c r="CF107" s="27">
        <f t="shared" si="82"/>
        <v>0</v>
      </c>
      <c r="CG107" s="27">
        <f t="shared" si="82"/>
        <v>0</v>
      </c>
      <c r="CH107" s="27">
        <f t="shared" si="82"/>
        <v>0</v>
      </c>
      <c r="CI107" s="27">
        <f t="shared" si="82"/>
        <v>0</v>
      </c>
      <c r="CJ107" s="27">
        <f t="shared" si="82"/>
        <v>0</v>
      </c>
      <c r="CK107" s="27">
        <f t="shared" si="82"/>
        <v>0</v>
      </c>
      <c r="CL107" s="27">
        <f t="shared" si="82"/>
        <v>0</v>
      </c>
      <c r="CM107" s="27">
        <f t="shared" si="82"/>
        <v>0</v>
      </c>
      <c r="CN107" s="27">
        <f t="shared" si="82"/>
        <v>0</v>
      </c>
      <c r="CO107" s="27">
        <f t="shared" si="82"/>
        <v>0</v>
      </c>
      <c r="CP107" s="27">
        <f t="shared" si="82"/>
        <v>0</v>
      </c>
      <c r="CQ107" s="27">
        <f t="shared" si="82"/>
        <v>0</v>
      </c>
      <c r="CR107" s="27">
        <f t="shared" si="82"/>
        <v>0</v>
      </c>
      <c r="CS107" s="27">
        <f t="shared" si="82"/>
        <v>0</v>
      </c>
      <c r="CT107" s="27">
        <f t="shared" si="82"/>
        <v>0</v>
      </c>
      <c r="CU107" s="27">
        <f t="shared" si="82"/>
        <v>0</v>
      </c>
      <c r="CV107" s="27">
        <f t="shared" si="82"/>
        <v>0</v>
      </c>
      <c r="CW107" s="27">
        <f t="shared" si="82"/>
        <v>0</v>
      </c>
      <c r="CX107" s="27">
        <f t="shared" si="82"/>
        <v>0</v>
      </c>
      <c r="CY107" s="27">
        <f t="shared" si="82"/>
        <v>0</v>
      </c>
      <c r="CZ107" s="27">
        <f t="shared" si="82"/>
        <v>0</v>
      </c>
      <c r="DA107" s="27">
        <f t="shared" si="82"/>
        <v>0</v>
      </c>
      <c r="DB107" s="27">
        <f t="shared" si="82"/>
        <v>0</v>
      </c>
      <c r="DC107" s="27">
        <f t="shared" si="82"/>
        <v>0</v>
      </c>
      <c r="DD107" s="27">
        <f t="shared" si="82"/>
        <v>0</v>
      </c>
      <c r="DE107" s="27">
        <f t="shared" si="82"/>
        <v>0</v>
      </c>
      <c r="DF107" s="27">
        <f t="shared" si="82"/>
        <v>0</v>
      </c>
      <c r="DG107" s="27">
        <f t="shared" si="82"/>
        <v>0</v>
      </c>
      <c r="DH107" s="27">
        <f t="shared" si="82"/>
        <v>0</v>
      </c>
      <c r="DI107" s="27">
        <f t="shared" si="82"/>
        <v>0</v>
      </c>
      <c r="DJ107" s="27">
        <f t="shared" si="82"/>
        <v>0</v>
      </c>
      <c r="DK107" s="27">
        <f t="shared" si="82"/>
        <v>0</v>
      </c>
      <c r="DL107" s="27">
        <f t="shared" si="82"/>
        <v>0</v>
      </c>
      <c r="DM107" s="27">
        <f t="shared" si="82"/>
        <v>0</v>
      </c>
      <c r="DN107" s="27">
        <f t="shared" si="82"/>
        <v>0</v>
      </c>
      <c r="DO107" s="27">
        <f t="shared" si="82"/>
        <v>0</v>
      </c>
      <c r="DP107" s="27">
        <f t="shared" si="82"/>
        <v>0</v>
      </c>
      <c r="DQ107" s="27">
        <f t="shared" si="82"/>
        <v>0</v>
      </c>
      <c r="DR107" s="27">
        <f t="shared" si="82"/>
        <v>0</v>
      </c>
      <c r="DS107" s="27">
        <f t="shared" si="82"/>
        <v>0</v>
      </c>
      <c r="DT107" s="27">
        <f t="shared" si="82"/>
        <v>0</v>
      </c>
      <c r="DU107" s="27">
        <f t="shared" si="82"/>
        <v>0</v>
      </c>
      <c r="DV107" s="27">
        <f t="shared" si="82"/>
        <v>0</v>
      </c>
      <c r="DW107" s="27">
        <f t="shared" si="82"/>
        <v>0</v>
      </c>
      <c r="DX107" s="27">
        <f t="shared" si="82"/>
        <v>0</v>
      </c>
      <c r="DY107" s="27">
        <f t="shared" si="82"/>
        <v>0</v>
      </c>
      <c r="DZ107" s="27">
        <f t="shared" si="82"/>
        <v>0</v>
      </c>
      <c r="EA107" s="27">
        <f t="shared" ref="EA107:FX107" si="83">IF(EA105&gt;0,ROUND(IF(EA105&lt;276,((276-EA105)*0.00376159)+1.5457,IF(EA105&lt;459,((459-EA105)*0.00167869)+1.2385,IF(EA105&lt;1027,((1027-EA105)*0.00020599)+1.1215,0))),4),0)</f>
        <v>0</v>
      </c>
      <c r="EB107" s="27">
        <f t="shared" si="83"/>
        <v>0</v>
      </c>
      <c r="EC107" s="27">
        <f t="shared" si="83"/>
        <v>0</v>
      </c>
      <c r="ED107" s="27">
        <f t="shared" si="83"/>
        <v>0</v>
      </c>
      <c r="EE107" s="27">
        <f t="shared" si="83"/>
        <v>0</v>
      </c>
      <c r="EF107" s="27">
        <f t="shared" si="83"/>
        <v>0</v>
      </c>
      <c r="EG107" s="27">
        <f t="shared" si="83"/>
        <v>0</v>
      </c>
      <c r="EH107" s="27">
        <f t="shared" si="83"/>
        <v>0</v>
      </c>
      <c r="EI107" s="27">
        <f t="shared" si="83"/>
        <v>0</v>
      </c>
      <c r="EJ107" s="27">
        <f t="shared" si="83"/>
        <v>0</v>
      </c>
      <c r="EK107" s="27">
        <f t="shared" si="83"/>
        <v>0</v>
      </c>
      <c r="EL107" s="27">
        <f t="shared" si="83"/>
        <v>0</v>
      </c>
      <c r="EM107" s="27">
        <f t="shared" si="83"/>
        <v>0</v>
      </c>
      <c r="EN107" s="27">
        <f t="shared" si="83"/>
        <v>0</v>
      </c>
      <c r="EO107" s="27">
        <f t="shared" si="83"/>
        <v>0</v>
      </c>
      <c r="EP107" s="27">
        <f t="shared" si="83"/>
        <v>0</v>
      </c>
      <c r="EQ107" s="27">
        <f t="shared" si="83"/>
        <v>0</v>
      </c>
      <c r="ER107" s="27">
        <f t="shared" si="83"/>
        <v>0</v>
      </c>
      <c r="ES107" s="27">
        <f t="shared" si="83"/>
        <v>0</v>
      </c>
      <c r="ET107" s="27">
        <f t="shared" si="83"/>
        <v>2.0952999999999999</v>
      </c>
      <c r="EU107" s="27">
        <f t="shared" si="83"/>
        <v>0</v>
      </c>
      <c r="EV107" s="27">
        <f t="shared" si="83"/>
        <v>0</v>
      </c>
      <c r="EW107" s="27">
        <f t="shared" si="83"/>
        <v>0</v>
      </c>
      <c r="EX107" s="27">
        <f t="shared" si="83"/>
        <v>0</v>
      </c>
      <c r="EY107" s="27">
        <f t="shared" si="83"/>
        <v>0</v>
      </c>
      <c r="EZ107" s="27">
        <f t="shared" si="83"/>
        <v>0</v>
      </c>
      <c r="FA107" s="27">
        <f t="shared" si="83"/>
        <v>0</v>
      </c>
      <c r="FB107" s="27">
        <f t="shared" si="83"/>
        <v>0</v>
      </c>
      <c r="FC107" s="27">
        <f t="shared" si="83"/>
        <v>0</v>
      </c>
      <c r="FD107" s="27">
        <f t="shared" si="83"/>
        <v>0</v>
      </c>
      <c r="FE107" s="27">
        <f t="shared" si="83"/>
        <v>0</v>
      </c>
      <c r="FF107" s="27">
        <f t="shared" si="83"/>
        <v>0</v>
      </c>
      <c r="FG107" s="27">
        <f t="shared" si="83"/>
        <v>0</v>
      </c>
      <c r="FH107" s="27">
        <f t="shared" si="83"/>
        <v>0</v>
      </c>
      <c r="FI107" s="27">
        <f t="shared" si="83"/>
        <v>0</v>
      </c>
      <c r="FJ107" s="27">
        <f t="shared" si="83"/>
        <v>0</v>
      </c>
      <c r="FK107" s="27">
        <f t="shared" si="83"/>
        <v>0</v>
      </c>
      <c r="FL107" s="27">
        <f t="shared" si="83"/>
        <v>0</v>
      </c>
      <c r="FM107" s="27">
        <f t="shared" si="83"/>
        <v>0</v>
      </c>
      <c r="FN107" s="27">
        <f t="shared" si="83"/>
        <v>0</v>
      </c>
      <c r="FO107" s="27">
        <f t="shared" si="83"/>
        <v>0</v>
      </c>
      <c r="FP107" s="27">
        <f t="shared" si="83"/>
        <v>0</v>
      </c>
      <c r="FQ107" s="27">
        <f t="shared" si="83"/>
        <v>0</v>
      </c>
      <c r="FR107" s="27">
        <f t="shared" si="83"/>
        <v>0</v>
      </c>
      <c r="FS107" s="27">
        <f t="shared" si="83"/>
        <v>0</v>
      </c>
      <c r="FT107" s="27">
        <f t="shared" si="83"/>
        <v>0</v>
      </c>
      <c r="FU107" s="27">
        <f t="shared" si="83"/>
        <v>0</v>
      </c>
      <c r="FV107" s="27">
        <f t="shared" si="83"/>
        <v>0</v>
      </c>
      <c r="FW107" s="27">
        <f t="shared" si="83"/>
        <v>0</v>
      </c>
      <c r="FX107" s="27">
        <f t="shared" si="83"/>
        <v>0</v>
      </c>
      <c r="FY107" s="102"/>
      <c r="GB107" s="15"/>
      <c r="GC107" s="14"/>
      <c r="GD107" s="14"/>
      <c r="GE107" s="14"/>
      <c r="GF107" s="14"/>
      <c r="GG107" s="12"/>
      <c r="GH107" s="12"/>
      <c r="GI107" s="12"/>
      <c r="GJ107" s="12"/>
      <c r="GK107" s="12"/>
      <c r="GL107" s="12"/>
      <c r="GM107" s="12"/>
    </row>
    <row r="108" spans="1:256" x14ac:dyDescent="0.35">
      <c r="A108" s="3" t="s">
        <v>868</v>
      </c>
      <c r="B108" s="2" t="s">
        <v>869</v>
      </c>
      <c r="C108" s="27">
        <f t="shared" ref="C108:BN108" si="84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27">
        <f t="shared" si="84"/>
        <v>1.0297000000000001</v>
      </c>
      <c r="E108" s="27">
        <f t="shared" si="84"/>
        <v>1.0297000000000001</v>
      </c>
      <c r="F108" s="27">
        <f t="shared" si="84"/>
        <v>1.0297000000000001</v>
      </c>
      <c r="G108" s="27">
        <f t="shared" si="84"/>
        <v>1.0935999999999999</v>
      </c>
      <c r="H108" s="27">
        <f t="shared" si="84"/>
        <v>1.1162000000000001</v>
      </c>
      <c r="I108" s="27">
        <f t="shared" si="84"/>
        <v>1.0297000000000001</v>
      </c>
      <c r="J108" s="27">
        <f t="shared" si="84"/>
        <v>1.0656000000000001</v>
      </c>
      <c r="K108" s="27">
        <f t="shared" si="84"/>
        <v>1.5550999999999999</v>
      </c>
      <c r="L108" s="27">
        <f t="shared" si="84"/>
        <v>1.0608</v>
      </c>
      <c r="M108" s="27">
        <f t="shared" si="84"/>
        <v>1.1355</v>
      </c>
      <c r="N108" s="27">
        <f t="shared" si="84"/>
        <v>1.0297000000000001</v>
      </c>
      <c r="O108" s="27">
        <f t="shared" si="84"/>
        <v>1.0297000000000001</v>
      </c>
      <c r="P108" s="27">
        <f t="shared" si="84"/>
        <v>1.4079999999999999</v>
      </c>
      <c r="Q108" s="27">
        <f t="shared" si="84"/>
        <v>1.0297000000000001</v>
      </c>
      <c r="R108" s="27">
        <f t="shared" si="84"/>
        <v>1.0297000000000001</v>
      </c>
      <c r="S108" s="27">
        <f t="shared" si="84"/>
        <v>1.0914999999999999</v>
      </c>
      <c r="T108" s="27">
        <f t="shared" si="84"/>
        <v>1.9670000000000001</v>
      </c>
      <c r="U108" s="27">
        <f t="shared" si="84"/>
        <v>2.3942999999999999</v>
      </c>
      <c r="V108" s="27">
        <f t="shared" si="84"/>
        <v>1.6145</v>
      </c>
      <c r="W108" s="27">
        <f t="shared" si="84"/>
        <v>1.7925</v>
      </c>
      <c r="X108" s="27">
        <f t="shared" si="84"/>
        <v>2.3957999999999999</v>
      </c>
      <c r="Y108" s="27">
        <f t="shared" si="84"/>
        <v>1.1388</v>
      </c>
      <c r="Z108" s="27">
        <f t="shared" si="84"/>
        <v>1.7265999999999999</v>
      </c>
      <c r="AA108" s="27">
        <f t="shared" si="84"/>
        <v>1.0297000000000001</v>
      </c>
      <c r="AB108" s="27">
        <f t="shared" si="84"/>
        <v>1.0297000000000001</v>
      </c>
      <c r="AC108" s="27">
        <f t="shared" si="84"/>
        <v>1.1418999999999999</v>
      </c>
      <c r="AD108" s="27">
        <f t="shared" si="84"/>
        <v>1.1007</v>
      </c>
      <c r="AE108" s="27">
        <f t="shared" si="84"/>
        <v>2.2328999999999999</v>
      </c>
      <c r="AF108" s="27">
        <f t="shared" si="84"/>
        <v>1.9106000000000001</v>
      </c>
      <c r="AG108" s="27">
        <f t="shared" si="84"/>
        <v>1.2095</v>
      </c>
      <c r="AH108" s="27">
        <f t="shared" si="84"/>
        <v>1.1345000000000001</v>
      </c>
      <c r="AI108" s="27">
        <f t="shared" si="84"/>
        <v>1.3140000000000001</v>
      </c>
      <c r="AJ108" s="27">
        <f t="shared" si="84"/>
        <v>1.9443999999999999</v>
      </c>
      <c r="AK108" s="27">
        <f t="shared" si="84"/>
        <v>1.9730000000000001</v>
      </c>
      <c r="AL108" s="27">
        <f t="shared" si="84"/>
        <v>1.5323</v>
      </c>
      <c r="AM108" s="27">
        <f t="shared" si="84"/>
        <v>1.4044000000000001</v>
      </c>
      <c r="AN108" s="27">
        <f t="shared" si="84"/>
        <v>1.4913000000000001</v>
      </c>
      <c r="AO108" s="27">
        <f t="shared" si="84"/>
        <v>1.0331999999999999</v>
      </c>
      <c r="AP108" s="27">
        <f t="shared" si="84"/>
        <v>1.0297000000000001</v>
      </c>
      <c r="AQ108" s="27">
        <f t="shared" si="84"/>
        <v>1.6961999999999999</v>
      </c>
      <c r="AR108" s="27">
        <f t="shared" si="84"/>
        <v>1.0297000000000001</v>
      </c>
      <c r="AS108" s="27">
        <f t="shared" si="84"/>
        <v>1.0297000000000001</v>
      </c>
      <c r="AT108" s="27">
        <f t="shared" si="84"/>
        <v>1.0445</v>
      </c>
      <c r="AU108" s="27">
        <f t="shared" si="84"/>
        <v>1.4794</v>
      </c>
      <c r="AV108" s="27">
        <f t="shared" si="84"/>
        <v>1.4963</v>
      </c>
      <c r="AW108" s="27">
        <f t="shared" si="84"/>
        <v>1.6191</v>
      </c>
      <c r="AX108" s="27">
        <f t="shared" si="84"/>
        <v>2.3393999999999999</v>
      </c>
      <c r="AY108" s="27">
        <f t="shared" si="84"/>
        <v>1.2855000000000001</v>
      </c>
      <c r="AZ108" s="27">
        <f t="shared" si="84"/>
        <v>1.0297000000000001</v>
      </c>
      <c r="BA108" s="27">
        <f t="shared" si="84"/>
        <v>1.0297000000000001</v>
      </c>
      <c r="BB108" s="27">
        <f t="shared" si="84"/>
        <v>1.0297000000000001</v>
      </c>
      <c r="BC108" s="27">
        <f t="shared" si="84"/>
        <v>1.0297000000000001</v>
      </c>
      <c r="BD108" s="27">
        <f t="shared" si="84"/>
        <v>1.0361</v>
      </c>
      <c r="BE108" s="27">
        <f t="shared" si="84"/>
        <v>1.1104000000000001</v>
      </c>
      <c r="BF108" s="27">
        <f t="shared" si="84"/>
        <v>1.0297000000000001</v>
      </c>
      <c r="BG108" s="27">
        <f t="shared" si="84"/>
        <v>1.1500999999999999</v>
      </c>
      <c r="BH108" s="27">
        <f t="shared" si="84"/>
        <v>1.2118</v>
      </c>
      <c r="BI108" s="27">
        <f t="shared" si="84"/>
        <v>1.6247</v>
      </c>
      <c r="BJ108" s="27">
        <f t="shared" si="84"/>
        <v>1.0297000000000001</v>
      </c>
      <c r="BK108" s="27">
        <f t="shared" si="84"/>
        <v>1.0297000000000001</v>
      </c>
      <c r="BL108" s="27">
        <f t="shared" si="84"/>
        <v>2.2909000000000002</v>
      </c>
      <c r="BM108" s="27">
        <f t="shared" si="84"/>
        <v>1.2972999999999999</v>
      </c>
      <c r="BN108" s="27">
        <f t="shared" si="84"/>
        <v>1.0416000000000001</v>
      </c>
      <c r="BO108" s="27">
        <f t="shared" ref="BO108:DZ108" si="85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1.1082000000000001</v>
      </c>
      <c r="BP108" s="27">
        <f t="shared" si="85"/>
        <v>1.9670000000000001</v>
      </c>
      <c r="BQ108" s="27">
        <f t="shared" si="85"/>
        <v>1.0297000000000001</v>
      </c>
      <c r="BR108" s="27">
        <f t="shared" si="85"/>
        <v>1.0321</v>
      </c>
      <c r="BS108" s="27">
        <f t="shared" si="85"/>
        <v>1.1169</v>
      </c>
      <c r="BT108" s="27">
        <f t="shared" si="85"/>
        <v>1.3741000000000001</v>
      </c>
      <c r="BU108" s="27">
        <f t="shared" si="85"/>
        <v>1.2964</v>
      </c>
      <c r="BV108" s="27">
        <f t="shared" si="85"/>
        <v>1.1105</v>
      </c>
      <c r="BW108" s="27">
        <f t="shared" si="85"/>
        <v>1.0697000000000001</v>
      </c>
      <c r="BX108" s="27">
        <f t="shared" si="85"/>
        <v>2.3239999999999998</v>
      </c>
      <c r="BY108" s="27">
        <f t="shared" si="85"/>
        <v>1.2591000000000001</v>
      </c>
      <c r="BZ108" s="27">
        <f t="shared" si="85"/>
        <v>1.8229</v>
      </c>
      <c r="CA108" s="27">
        <f t="shared" si="85"/>
        <v>2.0257000000000001</v>
      </c>
      <c r="CB108" s="27">
        <f t="shared" si="85"/>
        <v>1.0297000000000001</v>
      </c>
      <c r="CC108" s="27">
        <f t="shared" si="85"/>
        <v>1.8692</v>
      </c>
      <c r="CD108" s="27">
        <f t="shared" si="85"/>
        <v>1.7974000000000001</v>
      </c>
      <c r="CE108" s="27">
        <f t="shared" si="85"/>
        <v>2.0163000000000002</v>
      </c>
      <c r="CF108" s="27">
        <f t="shared" si="85"/>
        <v>2.1735000000000002</v>
      </c>
      <c r="CG108" s="27">
        <f t="shared" si="85"/>
        <v>1.8323</v>
      </c>
      <c r="CH108" s="27">
        <f t="shared" si="85"/>
        <v>2.2111000000000001</v>
      </c>
      <c r="CI108" s="27">
        <f t="shared" si="85"/>
        <v>1.1894</v>
      </c>
      <c r="CJ108" s="27">
        <f t="shared" si="85"/>
        <v>1.153</v>
      </c>
      <c r="CK108" s="27">
        <f t="shared" si="85"/>
        <v>1.0297000000000001</v>
      </c>
      <c r="CL108" s="27">
        <f t="shared" si="85"/>
        <v>1.1089</v>
      </c>
      <c r="CM108" s="27">
        <f t="shared" si="85"/>
        <v>1.18</v>
      </c>
      <c r="CN108" s="27">
        <f t="shared" si="85"/>
        <v>1.0297000000000001</v>
      </c>
      <c r="CO108" s="27">
        <f t="shared" si="85"/>
        <v>1.0297000000000001</v>
      </c>
      <c r="CP108" s="27">
        <f t="shared" si="85"/>
        <v>1.1364000000000001</v>
      </c>
      <c r="CQ108" s="27">
        <f t="shared" si="85"/>
        <v>1.1760999999999999</v>
      </c>
      <c r="CR108" s="27">
        <f t="shared" si="85"/>
        <v>1.7090000000000001</v>
      </c>
      <c r="CS108" s="27">
        <f t="shared" si="85"/>
        <v>1.5205</v>
      </c>
      <c r="CT108" s="27">
        <f t="shared" si="85"/>
        <v>2.1852</v>
      </c>
      <c r="CU108" s="27">
        <f t="shared" si="85"/>
        <v>1.327</v>
      </c>
      <c r="CV108" s="27">
        <f t="shared" si="85"/>
        <v>2.3957999999999999</v>
      </c>
      <c r="CW108" s="27">
        <f t="shared" si="85"/>
        <v>1.8015000000000001</v>
      </c>
      <c r="CX108" s="27">
        <f t="shared" si="85"/>
        <v>1.238</v>
      </c>
      <c r="CY108" s="27">
        <f t="shared" si="85"/>
        <v>2.3957999999999999</v>
      </c>
      <c r="CZ108" s="27">
        <f t="shared" si="85"/>
        <v>1.0803</v>
      </c>
      <c r="DA108" s="27">
        <f t="shared" si="85"/>
        <v>1.8402000000000001</v>
      </c>
      <c r="DB108" s="27">
        <f t="shared" si="85"/>
        <v>1.4735</v>
      </c>
      <c r="DC108" s="27">
        <f t="shared" si="85"/>
        <v>1.8767</v>
      </c>
      <c r="DD108" s="27">
        <f t="shared" si="85"/>
        <v>1.9877</v>
      </c>
      <c r="DE108" s="27">
        <f t="shared" si="85"/>
        <v>1.4878</v>
      </c>
      <c r="DF108" s="27">
        <f t="shared" si="85"/>
        <v>1.0297000000000001</v>
      </c>
      <c r="DG108" s="27">
        <f t="shared" si="85"/>
        <v>2.1551</v>
      </c>
      <c r="DH108" s="27">
        <f t="shared" si="85"/>
        <v>1.0780000000000001</v>
      </c>
      <c r="DI108" s="27">
        <f t="shared" si="85"/>
        <v>1.0510999999999999</v>
      </c>
      <c r="DJ108" s="27">
        <f t="shared" si="85"/>
        <v>1.1994</v>
      </c>
      <c r="DK108" s="27">
        <f t="shared" si="85"/>
        <v>1.2270000000000001</v>
      </c>
      <c r="DL108" s="27">
        <f t="shared" si="85"/>
        <v>1.0297000000000001</v>
      </c>
      <c r="DM108" s="27">
        <f t="shared" si="85"/>
        <v>1.7157</v>
      </c>
      <c r="DN108" s="27">
        <f t="shared" si="85"/>
        <v>1.1035999999999999</v>
      </c>
      <c r="DO108" s="27">
        <f t="shared" si="85"/>
        <v>1.04</v>
      </c>
      <c r="DP108" s="27">
        <f t="shared" si="85"/>
        <v>1.8435999999999999</v>
      </c>
      <c r="DQ108" s="27">
        <f t="shared" si="85"/>
        <v>1.1575</v>
      </c>
      <c r="DR108" s="27">
        <f t="shared" si="85"/>
        <v>1.1053999999999999</v>
      </c>
      <c r="DS108" s="27">
        <f t="shared" si="85"/>
        <v>1.2073</v>
      </c>
      <c r="DT108" s="27">
        <f t="shared" si="85"/>
        <v>1.9305000000000001</v>
      </c>
      <c r="DU108" s="27">
        <f t="shared" si="85"/>
        <v>1.4038999999999999</v>
      </c>
      <c r="DV108" s="27">
        <f t="shared" si="85"/>
        <v>1.7714000000000001</v>
      </c>
      <c r="DW108" s="27">
        <f t="shared" si="85"/>
        <v>1.4979</v>
      </c>
      <c r="DX108" s="27">
        <f t="shared" si="85"/>
        <v>1.9862</v>
      </c>
      <c r="DY108" s="27">
        <f t="shared" si="85"/>
        <v>1.5064</v>
      </c>
      <c r="DZ108" s="27">
        <f t="shared" si="85"/>
        <v>1.1868000000000001</v>
      </c>
      <c r="EA108" s="27">
        <f t="shared" ref="EA108:FX108" si="86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1.2253000000000001</v>
      </c>
      <c r="EB108" s="27">
        <f t="shared" si="86"/>
        <v>1.2199</v>
      </c>
      <c r="EC108" s="27">
        <f t="shared" si="86"/>
        <v>1.5202</v>
      </c>
      <c r="ED108" s="27">
        <f t="shared" si="86"/>
        <v>1.0933999999999999</v>
      </c>
      <c r="EE108" s="27">
        <f t="shared" si="86"/>
        <v>1.8745000000000001</v>
      </c>
      <c r="EF108" s="27">
        <f t="shared" si="86"/>
        <v>1.1023000000000001</v>
      </c>
      <c r="EG108" s="27">
        <f t="shared" si="86"/>
        <v>1.6589</v>
      </c>
      <c r="EH108" s="27">
        <f t="shared" si="86"/>
        <v>1.6608000000000001</v>
      </c>
      <c r="EI108" s="27">
        <f t="shared" si="86"/>
        <v>1.0297000000000001</v>
      </c>
      <c r="EJ108" s="27">
        <f t="shared" si="86"/>
        <v>1.0297000000000001</v>
      </c>
      <c r="EK108" s="27">
        <f t="shared" si="86"/>
        <v>1.1931</v>
      </c>
      <c r="EL108" s="27">
        <f t="shared" si="86"/>
        <v>1.2332000000000001</v>
      </c>
      <c r="EM108" s="27">
        <f t="shared" si="86"/>
        <v>1.3720000000000001</v>
      </c>
      <c r="EN108" s="27">
        <f t="shared" si="86"/>
        <v>1.1366000000000001</v>
      </c>
      <c r="EO108" s="27">
        <f t="shared" si="86"/>
        <v>1.498</v>
      </c>
      <c r="EP108" s="27">
        <f t="shared" si="86"/>
        <v>1.304</v>
      </c>
      <c r="EQ108" s="27">
        <f t="shared" si="86"/>
        <v>1.0486</v>
      </c>
      <c r="ER108" s="27">
        <f t="shared" si="86"/>
        <v>1.4702</v>
      </c>
      <c r="ES108" s="27">
        <f t="shared" si="86"/>
        <v>1.8939999999999999</v>
      </c>
      <c r="ET108" s="27">
        <f t="shared" si="86"/>
        <v>1.8824000000000001</v>
      </c>
      <c r="EU108" s="27">
        <f t="shared" si="86"/>
        <v>1.2153</v>
      </c>
      <c r="EV108" s="27">
        <f t="shared" si="86"/>
        <v>2.2879</v>
      </c>
      <c r="EW108" s="27">
        <f t="shared" si="86"/>
        <v>1.1667000000000001</v>
      </c>
      <c r="EX108" s="27">
        <f t="shared" si="86"/>
        <v>1.9481999999999999</v>
      </c>
      <c r="EY108" s="27">
        <f t="shared" si="86"/>
        <v>1.1733</v>
      </c>
      <c r="EZ108" s="27">
        <f t="shared" si="86"/>
        <v>2.1126</v>
      </c>
      <c r="FA108" s="27">
        <f t="shared" si="86"/>
        <v>1.0376000000000001</v>
      </c>
      <c r="FB108" s="27">
        <f t="shared" si="86"/>
        <v>1.5215000000000001</v>
      </c>
      <c r="FC108" s="27">
        <f t="shared" si="86"/>
        <v>1.0775999999999999</v>
      </c>
      <c r="FD108" s="27">
        <f t="shared" si="86"/>
        <v>1.3224</v>
      </c>
      <c r="FE108" s="27">
        <f t="shared" si="86"/>
        <v>2.2770000000000001</v>
      </c>
      <c r="FF108" s="27">
        <f t="shared" si="86"/>
        <v>1.8278000000000001</v>
      </c>
      <c r="FG108" s="27">
        <f t="shared" si="86"/>
        <v>2.1190000000000002</v>
      </c>
      <c r="FH108" s="27">
        <f t="shared" si="86"/>
        <v>2.3130999999999999</v>
      </c>
      <c r="FI108" s="27">
        <f t="shared" si="86"/>
        <v>1.0847</v>
      </c>
      <c r="FJ108" s="27">
        <f t="shared" si="86"/>
        <v>1.0664</v>
      </c>
      <c r="FK108" s="27">
        <f t="shared" si="86"/>
        <v>1.0491999999999999</v>
      </c>
      <c r="FL108" s="27">
        <f t="shared" si="86"/>
        <v>1.0297000000000001</v>
      </c>
      <c r="FM108" s="27">
        <f t="shared" si="86"/>
        <v>1.0347</v>
      </c>
      <c r="FN108" s="27">
        <f t="shared" si="86"/>
        <v>1.0297000000000001</v>
      </c>
      <c r="FO108" s="27">
        <f t="shared" si="86"/>
        <v>1.1184000000000001</v>
      </c>
      <c r="FP108" s="27">
        <f t="shared" si="86"/>
        <v>1.0544</v>
      </c>
      <c r="FQ108" s="27">
        <f t="shared" si="86"/>
        <v>1.1276999999999999</v>
      </c>
      <c r="FR108" s="27">
        <f t="shared" si="86"/>
        <v>1.9486000000000001</v>
      </c>
      <c r="FS108" s="27">
        <f t="shared" si="86"/>
        <v>1.9443999999999999</v>
      </c>
      <c r="FT108" s="27">
        <f t="shared" si="86"/>
        <v>2.3582000000000001</v>
      </c>
      <c r="FU108" s="27">
        <f t="shared" si="86"/>
        <v>1.1681999999999999</v>
      </c>
      <c r="FV108" s="27">
        <f t="shared" si="86"/>
        <v>1.1677999999999999</v>
      </c>
      <c r="FW108" s="27">
        <f t="shared" si="86"/>
        <v>2.0154999999999998</v>
      </c>
      <c r="FX108" s="27">
        <f t="shared" si="86"/>
        <v>2.371</v>
      </c>
      <c r="FY108" s="29"/>
      <c r="GB108" s="15"/>
      <c r="GC108" s="14"/>
      <c r="GD108" s="14"/>
      <c r="GE108" s="14"/>
      <c r="GF108" s="14"/>
    </row>
    <row r="109" spans="1:256" x14ac:dyDescent="0.35">
      <c r="A109" s="3" t="s">
        <v>870</v>
      </c>
      <c r="B109" s="2" t="s">
        <v>871</v>
      </c>
      <c r="C109" s="27">
        <f t="shared" ref="C109:BN109" si="87">MAX(C107,C108)</f>
        <v>1.0297000000000001</v>
      </c>
      <c r="D109" s="27">
        <f t="shared" si="87"/>
        <v>1.0297000000000001</v>
      </c>
      <c r="E109" s="27">
        <f t="shared" si="87"/>
        <v>1.0297000000000001</v>
      </c>
      <c r="F109" s="27">
        <f t="shared" si="87"/>
        <v>1.0297000000000001</v>
      </c>
      <c r="G109" s="27">
        <f t="shared" si="87"/>
        <v>1.0935999999999999</v>
      </c>
      <c r="H109" s="27">
        <f t="shared" si="87"/>
        <v>1.1162000000000001</v>
      </c>
      <c r="I109" s="27">
        <f t="shared" si="87"/>
        <v>1.0297000000000001</v>
      </c>
      <c r="J109" s="27">
        <f t="shared" si="87"/>
        <v>1.0656000000000001</v>
      </c>
      <c r="K109" s="27">
        <f t="shared" si="87"/>
        <v>1.5550999999999999</v>
      </c>
      <c r="L109" s="27">
        <f t="shared" si="87"/>
        <v>1.0608</v>
      </c>
      <c r="M109" s="27">
        <f t="shared" si="87"/>
        <v>1.1355</v>
      </c>
      <c r="N109" s="27">
        <f t="shared" si="87"/>
        <v>1.0297000000000001</v>
      </c>
      <c r="O109" s="27">
        <f t="shared" si="87"/>
        <v>1.0297000000000001</v>
      </c>
      <c r="P109" s="27">
        <f t="shared" si="87"/>
        <v>1.4079999999999999</v>
      </c>
      <c r="Q109" s="27">
        <f t="shared" si="87"/>
        <v>1.0297000000000001</v>
      </c>
      <c r="R109" s="27">
        <f t="shared" si="87"/>
        <v>1.0297000000000001</v>
      </c>
      <c r="S109" s="27">
        <f t="shared" si="87"/>
        <v>1.0914999999999999</v>
      </c>
      <c r="T109" s="27">
        <f t="shared" si="87"/>
        <v>1.9670000000000001</v>
      </c>
      <c r="U109" s="27">
        <f t="shared" si="87"/>
        <v>2.3942999999999999</v>
      </c>
      <c r="V109" s="27">
        <f t="shared" si="87"/>
        <v>1.6145</v>
      </c>
      <c r="W109" s="27">
        <f t="shared" si="87"/>
        <v>1.7925</v>
      </c>
      <c r="X109" s="27">
        <f t="shared" si="87"/>
        <v>2.3957999999999999</v>
      </c>
      <c r="Y109" s="27">
        <f t="shared" si="87"/>
        <v>1.1388</v>
      </c>
      <c r="Z109" s="27">
        <f t="shared" si="87"/>
        <v>1.7265999999999999</v>
      </c>
      <c r="AA109" s="27">
        <f t="shared" si="87"/>
        <v>1.0297000000000001</v>
      </c>
      <c r="AB109" s="27">
        <f t="shared" si="87"/>
        <v>1.0297000000000001</v>
      </c>
      <c r="AC109" s="27">
        <f t="shared" si="87"/>
        <v>1.1418999999999999</v>
      </c>
      <c r="AD109" s="27">
        <f t="shared" si="87"/>
        <v>1.1007</v>
      </c>
      <c r="AE109" s="27">
        <f t="shared" si="87"/>
        <v>2.2328999999999999</v>
      </c>
      <c r="AF109" s="27">
        <f t="shared" si="87"/>
        <v>1.9106000000000001</v>
      </c>
      <c r="AG109" s="27">
        <f t="shared" si="87"/>
        <v>1.2095</v>
      </c>
      <c r="AH109" s="27">
        <f t="shared" si="87"/>
        <v>1.1345000000000001</v>
      </c>
      <c r="AI109" s="27">
        <f t="shared" si="87"/>
        <v>1.3140000000000001</v>
      </c>
      <c r="AJ109" s="27">
        <f t="shared" si="87"/>
        <v>1.9443999999999999</v>
      </c>
      <c r="AK109" s="27">
        <f t="shared" si="87"/>
        <v>1.9730000000000001</v>
      </c>
      <c r="AL109" s="27">
        <f t="shared" si="87"/>
        <v>1.5323</v>
      </c>
      <c r="AM109" s="27">
        <f t="shared" si="87"/>
        <v>1.4044000000000001</v>
      </c>
      <c r="AN109" s="27">
        <f t="shared" si="87"/>
        <v>1.4913000000000001</v>
      </c>
      <c r="AO109" s="27">
        <f t="shared" si="87"/>
        <v>1.0331999999999999</v>
      </c>
      <c r="AP109" s="27">
        <f t="shared" si="87"/>
        <v>1.0297000000000001</v>
      </c>
      <c r="AQ109" s="27">
        <f t="shared" si="87"/>
        <v>1.6961999999999999</v>
      </c>
      <c r="AR109" s="27">
        <f t="shared" si="87"/>
        <v>1.0297000000000001</v>
      </c>
      <c r="AS109" s="27">
        <f t="shared" si="87"/>
        <v>1.0297000000000001</v>
      </c>
      <c r="AT109" s="27">
        <f t="shared" si="87"/>
        <v>1.0445</v>
      </c>
      <c r="AU109" s="27">
        <f t="shared" si="87"/>
        <v>1.4794</v>
      </c>
      <c r="AV109" s="27">
        <f t="shared" si="87"/>
        <v>1.4963</v>
      </c>
      <c r="AW109" s="27">
        <f t="shared" si="87"/>
        <v>1.6191</v>
      </c>
      <c r="AX109" s="27">
        <f t="shared" si="87"/>
        <v>2.3393999999999999</v>
      </c>
      <c r="AY109" s="27">
        <f t="shared" si="87"/>
        <v>1.2855000000000001</v>
      </c>
      <c r="AZ109" s="27">
        <f t="shared" si="87"/>
        <v>1.0297000000000001</v>
      </c>
      <c r="BA109" s="27">
        <f t="shared" si="87"/>
        <v>1.0297000000000001</v>
      </c>
      <c r="BB109" s="27">
        <f t="shared" si="87"/>
        <v>1.0297000000000001</v>
      </c>
      <c r="BC109" s="27">
        <f t="shared" si="87"/>
        <v>1.0297000000000001</v>
      </c>
      <c r="BD109" s="27">
        <f t="shared" si="87"/>
        <v>1.0361</v>
      </c>
      <c r="BE109" s="27">
        <f t="shared" si="87"/>
        <v>1.1104000000000001</v>
      </c>
      <c r="BF109" s="27">
        <f t="shared" si="87"/>
        <v>1.0297000000000001</v>
      </c>
      <c r="BG109" s="27">
        <f t="shared" si="87"/>
        <v>1.1500999999999999</v>
      </c>
      <c r="BH109" s="27">
        <f t="shared" si="87"/>
        <v>1.2118</v>
      </c>
      <c r="BI109" s="27">
        <f t="shared" si="87"/>
        <v>1.6247</v>
      </c>
      <c r="BJ109" s="27">
        <f t="shared" si="87"/>
        <v>1.0297000000000001</v>
      </c>
      <c r="BK109" s="27">
        <f t="shared" si="87"/>
        <v>1.0297000000000001</v>
      </c>
      <c r="BL109" s="27">
        <f t="shared" si="87"/>
        <v>2.2909000000000002</v>
      </c>
      <c r="BM109" s="27">
        <f t="shared" si="87"/>
        <v>1.2972999999999999</v>
      </c>
      <c r="BN109" s="27">
        <f t="shared" si="87"/>
        <v>1.0416000000000001</v>
      </c>
      <c r="BO109" s="27">
        <f t="shared" ref="BO109:DZ109" si="88">MAX(BO107,BO108)</f>
        <v>1.1082000000000001</v>
      </c>
      <c r="BP109" s="27">
        <f t="shared" si="88"/>
        <v>1.9670000000000001</v>
      </c>
      <c r="BQ109" s="27">
        <f t="shared" si="88"/>
        <v>1.0297000000000001</v>
      </c>
      <c r="BR109" s="27">
        <f t="shared" si="88"/>
        <v>1.0321</v>
      </c>
      <c r="BS109" s="27">
        <f t="shared" si="88"/>
        <v>1.1169</v>
      </c>
      <c r="BT109" s="27">
        <f t="shared" si="88"/>
        <v>1.3741000000000001</v>
      </c>
      <c r="BU109" s="27">
        <f t="shared" si="88"/>
        <v>1.2964</v>
      </c>
      <c r="BV109" s="27">
        <f t="shared" si="88"/>
        <v>1.1105</v>
      </c>
      <c r="BW109" s="27">
        <f t="shared" si="88"/>
        <v>1.0697000000000001</v>
      </c>
      <c r="BX109" s="27">
        <f t="shared" si="88"/>
        <v>2.3239999999999998</v>
      </c>
      <c r="BY109" s="27">
        <f t="shared" si="88"/>
        <v>1.3432999999999999</v>
      </c>
      <c r="BZ109" s="27">
        <f t="shared" si="88"/>
        <v>1.8229</v>
      </c>
      <c r="CA109" s="27">
        <f t="shared" si="88"/>
        <v>2.0257000000000001</v>
      </c>
      <c r="CB109" s="27">
        <f t="shared" si="88"/>
        <v>1.0297000000000001</v>
      </c>
      <c r="CC109" s="27">
        <f t="shared" si="88"/>
        <v>1.8692</v>
      </c>
      <c r="CD109" s="27">
        <f t="shared" si="88"/>
        <v>1.7974000000000001</v>
      </c>
      <c r="CE109" s="27">
        <f t="shared" si="88"/>
        <v>2.0163000000000002</v>
      </c>
      <c r="CF109" s="27">
        <f t="shared" si="88"/>
        <v>2.1735000000000002</v>
      </c>
      <c r="CG109" s="27">
        <f t="shared" si="88"/>
        <v>1.8323</v>
      </c>
      <c r="CH109" s="27">
        <f t="shared" si="88"/>
        <v>2.2111000000000001</v>
      </c>
      <c r="CI109" s="27">
        <f t="shared" si="88"/>
        <v>1.1894</v>
      </c>
      <c r="CJ109" s="27">
        <f t="shared" si="88"/>
        <v>1.153</v>
      </c>
      <c r="CK109" s="27">
        <f t="shared" si="88"/>
        <v>1.0297000000000001</v>
      </c>
      <c r="CL109" s="27">
        <f t="shared" si="88"/>
        <v>1.1089</v>
      </c>
      <c r="CM109" s="27">
        <f t="shared" si="88"/>
        <v>1.18</v>
      </c>
      <c r="CN109" s="27">
        <f t="shared" si="88"/>
        <v>1.0297000000000001</v>
      </c>
      <c r="CO109" s="27">
        <f t="shared" si="88"/>
        <v>1.0297000000000001</v>
      </c>
      <c r="CP109" s="27">
        <f t="shared" si="88"/>
        <v>1.1364000000000001</v>
      </c>
      <c r="CQ109" s="27">
        <f t="shared" si="88"/>
        <v>1.1760999999999999</v>
      </c>
      <c r="CR109" s="27">
        <f t="shared" si="88"/>
        <v>1.7090000000000001</v>
      </c>
      <c r="CS109" s="27">
        <f t="shared" si="88"/>
        <v>1.5205</v>
      </c>
      <c r="CT109" s="27">
        <f t="shared" si="88"/>
        <v>2.1852</v>
      </c>
      <c r="CU109" s="27">
        <f t="shared" si="88"/>
        <v>1.327</v>
      </c>
      <c r="CV109" s="27">
        <f t="shared" si="88"/>
        <v>2.3957999999999999</v>
      </c>
      <c r="CW109" s="27">
        <f t="shared" si="88"/>
        <v>1.8015000000000001</v>
      </c>
      <c r="CX109" s="27">
        <f t="shared" si="88"/>
        <v>1.238</v>
      </c>
      <c r="CY109" s="27">
        <f t="shared" si="88"/>
        <v>2.3957999999999999</v>
      </c>
      <c r="CZ109" s="27">
        <f t="shared" si="88"/>
        <v>1.0803</v>
      </c>
      <c r="DA109" s="27">
        <f t="shared" si="88"/>
        <v>1.8402000000000001</v>
      </c>
      <c r="DB109" s="27">
        <f t="shared" si="88"/>
        <v>1.4735</v>
      </c>
      <c r="DC109" s="27">
        <f t="shared" si="88"/>
        <v>1.8767</v>
      </c>
      <c r="DD109" s="27">
        <f t="shared" si="88"/>
        <v>1.9877</v>
      </c>
      <c r="DE109" s="27">
        <f t="shared" si="88"/>
        <v>1.4878</v>
      </c>
      <c r="DF109" s="27">
        <f t="shared" si="88"/>
        <v>1.0297000000000001</v>
      </c>
      <c r="DG109" s="27">
        <f t="shared" si="88"/>
        <v>2.1551</v>
      </c>
      <c r="DH109" s="27">
        <f t="shared" si="88"/>
        <v>1.0780000000000001</v>
      </c>
      <c r="DI109" s="27">
        <f t="shared" si="88"/>
        <v>1.0510999999999999</v>
      </c>
      <c r="DJ109" s="27">
        <f t="shared" si="88"/>
        <v>1.1994</v>
      </c>
      <c r="DK109" s="27">
        <f t="shared" si="88"/>
        <v>1.2270000000000001</v>
      </c>
      <c r="DL109" s="27">
        <f t="shared" si="88"/>
        <v>1.0297000000000001</v>
      </c>
      <c r="DM109" s="27">
        <f t="shared" si="88"/>
        <v>1.7157</v>
      </c>
      <c r="DN109" s="27">
        <f t="shared" si="88"/>
        <v>1.1035999999999999</v>
      </c>
      <c r="DO109" s="27">
        <f t="shared" si="88"/>
        <v>1.04</v>
      </c>
      <c r="DP109" s="27">
        <f t="shared" si="88"/>
        <v>1.8435999999999999</v>
      </c>
      <c r="DQ109" s="27">
        <f t="shared" si="88"/>
        <v>1.1575</v>
      </c>
      <c r="DR109" s="27">
        <f t="shared" si="88"/>
        <v>1.1053999999999999</v>
      </c>
      <c r="DS109" s="27">
        <f t="shared" si="88"/>
        <v>1.2073</v>
      </c>
      <c r="DT109" s="27">
        <f t="shared" si="88"/>
        <v>1.9305000000000001</v>
      </c>
      <c r="DU109" s="27">
        <f t="shared" si="88"/>
        <v>1.4038999999999999</v>
      </c>
      <c r="DV109" s="27">
        <f t="shared" si="88"/>
        <v>1.7714000000000001</v>
      </c>
      <c r="DW109" s="27">
        <f t="shared" si="88"/>
        <v>1.4979</v>
      </c>
      <c r="DX109" s="27">
        <f t="shared" si="88"/>
        <v>1.9862</v>
      </c>
      <c r="DY109" s="27">
        <f t="shared" si="88"/>
        <v>1.5064</v>
      </c>
      <c r="DZ109" s="27">
        <f t="shared" si="88"/>
        <v>1.1868000000000001</v>
      </c>
      <c r="EA109" s="27">
        <f t="shared" ref="EA109:FX109" si="89">MAX(EA107,EA108)</f>
        <v>1.2253000000000001</v>
      </c>
      <c r="EB109" s="27">
        <f t="shared" si="89"/>
        <v>1.2199</v>
      </c>
      <c r="EC109" s="27">
        <f t="shared" si="89"/>
        <v>1.5202</v>
      </c>
      <c r="ED109" s="27">
        <f t="shared" si="89"/>
        <v>1.0933999999999999</v>
      </c>
      <c r="EE109" s="27">
        <f t="shared" si="89"/>
        <v>1.8745000000000001</v>
      </c>
      <c r="EF109" s="27">
        <f t="shared" si="89"/>
        <v>1.1023000000000001</v>
      </c>
      <c r="EG109" s="27">
        <f t="shared" si="89"/>
        <v>1.6589</v>
      </c>
      <c r="EH109" s="27">
        <f t="shared" si="89"/>
        <v>1.6608000000000001</v>
      </c>
      <c r="EI109" s="27">
        <f t="shared" si="89"/>
        <v>1.0297000000000001</v>
      </c>
      <c r="EJ109" s="27">
        <f t="shared" si="89"/>
        <v>1.0297000000000001</v>
      </c>
      <c r="EK109" s="27">
        <f t="shared" si="89"/>
        <v>1.1931</v>
      </c>
      <c r="EL109" s="27">
        <f t="shared" si="89"/>
        <v>1.2332000000000001</v>
      </c>
      <c r="EM109" s="27">
        <f t="shared" si="89"/>
        <v>1.3720000000000001</v>
      </c>
      <c r="EN109" s="27">
        <f t="shared" si="89"/>
        <v>1.1366000000000001</v>
      </c>
      <c r="EO109" s="27">
        <f t="shared" si="89"/>
        <v>1.498</v>
      </c>
      <c r="EP109" s="27">
        <f t="shared" si="89"/>
        <v>1.304</v>
      </c>
      <c r="EQ109" s="27">
        <f t="shared" si="89"/>
        <v>1.0486</v>
      </c>
      <c r="ER109" s="27">
        <f t="shared" si="89"/>
        <v>1.4702</v>
      </c>
      <c r="ES109" s="27">
        <f t="shared" si="89"/>
        <v>1.8939999999999999</v>
      </c>
      <c r="ET109" s="27">
        <f t="shared" si="89"/>
        <v>2.0952999999999999</v>
      </c>
      <c r="EU109" s="27">
        <f t="shared" si="89"/>
        <v>1.2153</v>
      </c>
      <c r="EV109" s="27">
        <f t="shared" si="89"/>
        <v>2.2879</v>
      </c>
      <c r="EW109" s="27">
        <f t="shared" si="89"/>
        <v>1.1667000000000001</v>
      </c>
      <c r="EX109" s="27">
        <f t="shared" si="89"/>
        <v>1.9481999999999999</v>
      </c>
      <c r="EY109" s="27">
        <f t="shared" si="89"/>
        <v>1.1733</v>
      </c>
      <c r="EZ109" s="27">
        <f t="shared" si="89"/>
        <v>2.1126</v>
      </c>
      <c r="FA109" s="27">
        <f t="shared" si="89"/>
        <v>1.0376000000000001</v>
      </c>
      <c r="FB109" s="27">
        <f t="shared" si="89"/>
        <v>1.5215000000000001</v>
      </c>
      <c r="FC109" s="27">
        <f t="shared" si="89"/>
        <v>1.0775999999999999</v>
      </c>
      <c r="FD109" s="27">
        <f t="shared" si="89"/>
        <v>1.3224</v>
      </c>
      <c r="FE109" s="27">
        <f t="shared" si="89"/>
        <v>2.2770000000000001</v>
      </c>
      <c r="FF109" s="27">
        <f t="shared" si="89"/>
        <v>1.8278000000000001</v>
      </c>
      <c r="FG109" s="27">
        <f t="shared" si="89"/>
        <v>2.1190000000000002</v>
      </c>
      <c r="FH109" s="27">
        <f t="shared" si="89"/>
        <v>2.3130999999999999</v>
      </c>
      <c r="FI109" s="27">
        <f t="shared" si="89"/>
        <v>1.0847</v>
      </c>
      <c r="FJ109" s="27">
        <f t="shared" si="89"/>
        <v>1.0664</v>
      </c>
      <c r="FK109" s="27">
        <f t="shared" si="89"/>
        <v>1.0491999999999999</v>
      </c>
      <c r="FL109" s="27">
        <f t="shared" si="89"/>
        <v>1.0297000000000001</v>
      </c>
      <c r="FM109" s="27">
        <f t="shared" si="89"/>
        <v>1.0347</v>
      </c>
      <c r="FN109" s="27">
        <f t="shared" si="89"/>
        <v>1.0297000000000001</v>
      </c>
      <c r="FO109" s="27">
        <f t="shared" si="89"/>
        <v>1.1184000000000001</v>
      </c>
      <c r="FP109" s="27">
        <f t="shared" si="89"/>
        <v>1.0544</v>
      </c>
      <c r="FQ109" s="27">
        <f t="shared" si="89"/>
        <v>1.1276999999999999</v>
      </c>
      <c r="FR109" s="27">
        <f t="shared" si="89"/>
        <v>1.9486000000000001</v>
      </c>
      <c r="FS109" s="27">
        <f t="shared" si="89"/>
        <v>1.9443999999999999</v>
      </c>
      <c r="FT109" s="27">
        <f t="shared" si="89"/>
        <v>2.3582000000000001</v>
      </c>
      <c r="FU109" s="27">
        <f t="shared" si="89"/>
        <v>1.1681999999999999</v>
      </c>
      <c r="FV109" s="27">
        <f t="shared" si="89"/>
        <v>1.1677999999999999</v>
      </c>
      <c r="FW109" s="27">
        <f t="shared" si="89"/>
        <v>2.0154999999999998</v>
      </c>
      <c r="FX109" s="27">
        <f t="shared" si="89"/>
        <v>2.371</v>
      </c>
      <c r="FY109" s="101"/>
      <c r="FZ109" s="101">
        <f>SUM(C109:FX109)</f>
        <v>254.08190000000008</v>
      </c>
      <c r="GB109" s="14"/>
      <c r="GC109" s="14"/>
      <c r="GD109" s="14"/>
      <c r="GE109" s="14"/>
      <c r="GF109" s="14"/>
    </row>
    <row r="110" spans="1:256" x14ac:dyDescent="0.35">
      <c r="B110" s="2" t="s">
        <v>490</v>
      </c>
      <c r="FY110" s="27"/>
      <c r="FZ110" s="27"/>
    </row>
    <row r="111" spans="1:256" x14ac:dyDescent="0.35">
      <c r="A111" s="3" t="s">
        <v>872</v>
      </c>
      <c r="B111" s="35" t="s">
        <v>873</v>
      </c>
      <c r="C111" s="27">
        <f t="shared" ref="C111:BN111" si="90">ROUND(IF(C99&lt;453.5,0.825-(0.0000639*(453.5-C99)),IF(C99&lt;1567.5,0.8595-(0.000031*(1567.5-C99)),IF(C99&lt;6682,0.885-(0.000005*(6682-C99)),IF(C99&lt;30000,0.905-(0.0000009*(30000-C99)),0.905)))),4)</f>
        <v>0.88470000000000004</v>
      </c>
      <c r="D111" s="27">
        <f t="shared" si="90"/>
        <v>0.90500000000000003</v>
      </c>
      <c r="E111" s="27">
        <f t="shared" si="90"/>
        <v>0.88060000000000005</v>
      </c>
      <c r="F111" s="27">
        <f t="shared" si="90"/>
        <v>0.89959999999999996</v>
      </c>
      <c r="G111" s="27">
        <f t="shared" si="90"/>
        <v>0.85880000000000001</v>
      </c>
      <c r="H111" s="27">
        <f t="shared" si="90"/>
        <v>0.8458</v>
      </c>
      <c r="I111" s="27">
        <f t="shared" si="90"/>
        <v>0.88519999999999999</v>
      </c>
      <c r="J111" s="27">
        <f t="shared" si="90"/>
        <v>0.8619</v>
      </c>
      <c r="K111" s="27">
        <f t="shared" si="90"/>
        <v>0.8135</v>
      </c>
      <c r="L111" s="27">
        <f t="shared" si="90"/>
        <v>0.86240000000000006</v>
      </c>
      <c r="M111" s="27">
        <f t="shared" si="90"/>
        <v>0.84060000000000001</v>
      </c>
      <c r="N111" s="27">
        <f t="shared" si="90"/>
        <v>0.90500000000000003</v>
      </c>
      <c r="O111" s="27">
        <f t="shared" si="90"/>
        <v>0.88970000000000005</v>
      </c>
      <c r="P111" s="27">
        <f t="shared" si="90"/>
        <v>0.81889999999999996</v>
      </c>
      <c r="Q111" s="27">
        <f t="shared" si="90"/>
        <v>0.90500000000000003</v>
      </c>
      <c r="R111" s="27">
        <f t="shared" si="90"/>
        <v>0.88200000000000001</v>
      </c>
      <c r="S111" s="27">
        <f t="shared" si="90"/>
        <v>0.85950000000000004</v>
      </c>
      <c r="T111" s="27">
        <f t="shared" si="90"/>
        <v>0.80649999999999999</v>
      </c>
      <c r="U111" s="27">
        <f t="shared" si="90"/>
        <v>0.79920000000000002</v>
      </c>
      <c r="V111" s="27">
        <f t="shared" si="90"/>
        <v>0.8125</v>
      </c>
      <c r="W111" s="27">
        <f t="shared" si="90"/>
        <v>0.8095</v>
      </c>
      <c r="X111" s="27">
        <f t="shared" si="90"/>
        <v>0.79920000000000002</v>
      </c>
      <c r="Y111" s="27">
        <f t="shared" si="90"/>
        <v>0.84009999999999996</v>
      </c>
      <c r="Z111" s="27">
        <f t="shared" si="90"/>
        <v>0.81059999999999999</v>
      </c>
      <c r="AA111" s="27">
        <f t="shared" si="90"/>
        <v>0.90500000000000003</v>
      </c>
      <c r="AB111" s="27">
        <f t="shared" si="90"/>
        <v>0.90249999999999997</v>
      </c>
      <c r="AC111" s="27">
        <f t="shared" si="90"/>
        <v>0.8397</v>
      </c>
      <c r="AD111" s="27">
        <f t="shared" si="90"/>
        <v>0.85470000000000002</v>
      </c>
      <c r="AE111" s="27">
        <f t="shared" si="90"/>
        <v>0.80200000000000005</v>
      </c>
      <c r="AF111" s="27">
        <f t="shared" si="90"/>
        <v>0.8075</v>
      </c>
      <c r="AG111" s="27">
        <f t="shared" si="90"/>
        <v>0.82950000000000002</v>
      </c>
      <c r="AH111" s="27">
        <f t="shared" si="90"/>
        <v>0.84079999999999999</v>
      </c>
      <c r="AI111" s="27">
        <f t="shared" si="90"/>
        <v>0.82250000000000001</v>
      </c>
      <c r="AJ111" s="27">
        <f t="shared" si="90"/>
        <v>0.80689999999999995</v>
      </c>
      <c r="AK111" s="27">
        <f t="shared" si="90"/>
        <v>0.80640000000000001</v>
      </c>
      <c r="AL111" s="27">
        <f t="shared" si="90"/>
        <v>0.81420000000000003</v>
      </c>
      <c r="AM111" s="27">
        <f t="shared" si="90"/>
        <v>0.81899999999999995</v>
      </c>
      <c r="AN111" s="27">
        <f t="shared" si="90"/>
        <v>0.81569999999999998</v>
      </c>
      <c r="AO111" s="27">
        <f t="shared" si="90"/>
        <v>0.87290000000000001</v>
      </c>
      <c r="AP111" s="27">
        <f t="shared" si="90"/>
        <v>0.90500000000000003</v>
      </c>
      <c r="AQ111" s="27">
        <f t="shared" si="90"/>
        <v>0.81110000000000004</v>
      </c>
      <c r="AR111" s="27">
        <f t="shared" si="90"/>
        <v>0.90500000000000003</v>
      </c>
      <c r="AS111" s="27">
        <f t="shared" si="90"/>
        <v>0.88429999999999997</v>
      </c>
      <c r="AT111" s="27">
        <f t="shared" si="90"/>
        <v>0.86629999999999996</v>
      </c>
      <c r="AU111" s="27">
        <f t="shared" si="90"/>
        <v>0.81620000000000004</v>
      </c>
      <c r="AV111" s="27">
        <f t="shared" si="90"/>
        <v>0.8155</v>
      </c>
      <c r="AW111" s="27">
        <f t="shared" si="90"/>
        <v>0.81240000000000001</v>
      </c>
      <c r="AX111" s="27">
        <f t="shared" si="90"/>
        <v>0.80020000000000002</v>
      </c>
      <c r="AY111" s="27">
        <f t="shared" si="90"/>
        <v>0.8236</v>
      </c>
      <c r="AZ111" s="27">
        <f t="shared" si="90"/>
        <v>0.88900000000000001</v>
      </c>
      <c r="BA111" s="27">
        <f t="shared" si="90"/>
        <v>0.88619999999999999</v>
      </c>
      <c r="BB111" s="27">
        <f t="shared" si="90"/>
        <v>0.88470000000000004</v>
      </c>
      <c r="BC111" s="27">
        <f t="shared" si="90"/>
        <v>0.90100000000000002</v>
      </c>
      <c r="BD111" s="27">
        <f t="shared" si="90"/>
        <v>0.86990000000000001</v>
      </c>
      <c r="BE111" s="27">
        <f t="shared" si="90"/>
        <v>0.84909999999999997</v>
      </c>
      <c r="BF111" s="27">
        <f t="shared" si="90"/>
        <v>0.9012</v>
      </c>
      <c r="BG111" s="27">
        <f t="shared" si="90"/>
        <v>0.83840000000000003</v>
      </c>
      <c r="BH111" s="27">
        <f t="shared" si="90"/>
        <v>0.82920000000000005</v>
      </c>
      <c r="BI111" s="27">
        <f t="shared" si="90"/>
        <v>0.81230000000000002</v>
      </c>
      <c r="BJ111" s="27">
        <f t="shared" si="90"/>
        <v>0.8831</v>
      </c>
      <c r="BK111" s="27">
        <f t="shared" si="90"/>
        <v>0.90500000000000003</v>
      </c>
      <c r="BL111" s="27">
        <f t="shared" si="90"/>
        <v>0.80100000000000005</v>
      </c>
      <c r="BM111" s="27">
        <f t="shared" si="90"/>
        <v>0.82310000000000005</v>
      </c>
      <c r="BN111" s="27">
        <f t="shared" si="90"/>
        <v>0.86729999999999996</v>
      </c>
      <c r="BO111" s="27">
        <f t="shared" ref="BO111:DZ111" si="91">ROUND(IF(BO99&lt;453.5,0.825-(0.0000639*(453.5-BO99)),IF(BO99&lt;1567.5,0.8595-(0.000031*(1567.5-BO99)),IF(BO99&lt;6682,0.885-(0.000005*(6682-BO99)),IF(BO99&lt;30000,0.905-(0.0000009*(30000-BO99)),0.905)))),4)</f>
        <v>0.85040000000000004</v>
      </c>
      <c r="BP111" s="27">
        <f t="shared" si="91"/>
        <v>0.80649999999999999</v>
      </c>
      <c r="BQ111" s="27">
        <f t="shared" si="91"/>
        <v>0.88170000000000004</v>
      </c>
      <c r="BR111" s="27">
        <f t="shared" si="91"/>
        <v>0.87409999999999999</v>
      </c>
      <c r="BS111" s="27">
        <f t="shared" si="91"/>
        <v>0.84540000000000004</v>
      </c>
      <c r="BT111" s="27">
        <f t="shared" si="91"/>
        <v>0.82020000000000004</v>
      </c>
      <c r="BU111" s="27">
        <f t="shared" si="91"/>
        <v>0.82310000000000005</v>
      </c>
      <c r="BV111" s="27">
        <f t="shared" si="91"/>
        <v>0.84909999999999997</v>
      </c>
      <c r="BW111" s="27">
        <f t="shared" si="91"/>
        <v>0.86150000000000004</v>
      </c>
      <c r="BX111" s="27">
        <f t="shared" si="91"/>
        <v>0.8004</v>
      </c>
      <c r="BY111" s="27">
        <f t="shared" si="91"/>
        <v>0.8246</v>
      </c>
      <c r="BZ111" s="27">
        <f t="shared" si="91"/>
        <v>0.80889999999999995</v>
      </c>
      <c r="CA111" s="27">
        <f t="shared" si="91"/>
        <v>0.80549999999999999</v>
      </c>
      <c r="CB111" s="27">
        <f t="shared" si="91"/>
        <v>0.90500000000000003</v>
      </c>
      <c r="CC111" s="27">
        <f t="shared" si="91"/>
        <v>0.80820000000000003</v>
      </c>
      <c r="CD111" s="27">
        <f t="shared" si="91"/>
        <v>0.80940000000000001</v>
      </c>
      <c r="CE111" s="27">
        <f t="shared" si="91"/>
        <v>0.80569999999999997</v>
      </c>
      <c r="CF111" s="27">
        <f t="shared" si="91"/>
        <v>0.80300000000000005</v>
      </c>
      <c r="CG111" s="27">
        <f t="shared" si="91"/>
        <v>0.80879999999999996</v>
      </c>
      <c r="CH111" s="27">
        <f t="shared" si="91"/>
        <v>0.8024</v>
      </c>
      <c r="CI111" s="27">
        <f t="shared" si="91"/>
        <v>0.83250000000000002</v>
      </c>
      <c r="CJ111" s="27">
        <f t="shared" si="91"/>
        <v>0.83799999999999997</v>
      </c>
      <c r="CK111" s="27">
        <f t="shared" si="91"/>
        <v>0.87980000000000003</v>
      </c>
      <c r="CL111" s="27">
        <f t="shared" si="91"/>
        <v>0.85</v>
      </c>
      <c r="CM111" s="27">
        <f t="shared" si="91"/>
        <v>0.83389999999999997</v>
      </c>
      <c r="CN111" s="27">
        <f t="shared" si="91"/>
        <v>0.90500000000000003</v>
      </c>
      <c r="CO111" s="27">
        <f t="shared" si="91"/>
        <v>0.89100000000000001</v>
      </c>
      <c r="CP111" s="27">
        <f t="shared" si="91"/>
        <v>0.84050000000000002</v>
      </c>
      <c r="CQ111" s="27">
        <f t="shared" si="91"/>
        <v>0.83450000000000002</v>
      </c>
      <c r="CR111" s="27">
        <f t="shared" si="91"/>
        <v>0.81089999999999995</v>
      </c>
      <c r="CS111" s="27">
        <f t="shared" si="91"/>
        <v>0.81459999999999999</v>
      </c>
      <c r="CT111" s="27">
        <f t="shared" si="91"/>
        <v>0.80279999999999996</v>
      </c>
      <c r="CU111" s="27">
        <f t="shared" si="91"/>
        <v>0.82199999999999995</v>
      </c>
      <c r="CV111" s="27">
        <f t="shared" si="91"/>
        <v>0.79920000000000002</v>
      </c>
      <c r="CW111" s="27">
        <f t="shared" si="91"/>
        <v>0.80930000000000002</v>
      </c>
      <c r="CX111" s="27">
        <f t="shared" si="91"/>
        <v>0.82520000000000004</v>
      </c>
      <c r="CY111" s="27">
        <f t="shared" si="91"/>
        <v>0.79920000000000002</v>
      </c>
      <c r="CZ111" s="27">
        <f t="shared" si="91"/>
        <v>0.86060000000000003</v>
      </c>
      <c r="DA111" s="27">
        <f t="shared" si="91"/>
        <v>0.80869999999999997</v>
      </c>
      <c r="DB111" s="27">
        <f t="shared" si="91"/>
        <v>0.81640000000000001</v>
      </c>
      <c r="DC111" s="27">
        <f t="shared" si="91"/>
        <v>0.80800000000000005</v>
      </c>
      <c r="DD111" s="27">
        <f t="shared" si="91"/>
        <v>0.80610000000000004</v>
      </c>
      <c r="DE111" s="27">
        <f t="shared" si="91"/>
        <v>0.81589999999999996</v>
      </c>
      <c r="DF111" s="27">
        <f t="shared" si="91"/>
        <v>0.89659999999999995</v>
      </c>
      <c r="DG111" s="27">
        <f t="shared" si="91"/>
        <v>0.80330000000000001</v>
      </c>
      <c r="DH111" s="27">
        <f t="shared" si="91"/>
        <v>0.86080000000000001</v>
      </c>
      <c r="DI111" s="27">
        <f t="shared" si="91"/>
        <v>0.8639</v>
      </c>
      <c r="DJ111" s="27">
        <f t="shared" si="91"/>
        <v>0.83099999999999996</v>
      </c>
      <c r="DK111" s="27">
        <f t="shared" si="91"/>
        <v>0.82689999999999997</v>
      </c>
      <c r="DL111" s="27">
        <f t="shared" si="91"/>
        <v>0.88019999999999998</v>
      </c>
      <c r="DM111" s="27">
        <f t="shared" si="91"/>
        <v>0.81079999999999997</v>
      </c>
      <c r="DN111" s="27">
        <f t="shared" si="91"/>
        <v>0.85309999999999997</v>
      </c>
      <c r="DO111" s="27">
        <f t="shared" si="91"/>
        <v>0.8679</v>
      </c>
      <c r="DP111" s="27">
        <f t="shared" si="91"/>
        <v>0.80859999999999999</v>
      </c>
      <c r="DQ111" s="27">
        <f t="shared" si="91"/>
        <v>0.83730000000000004</v>
      </c>
      <c r="DR111" s="27">
        <f t="shared" si="91"/>
        <v>0.85199999999999998</v>
      </c>
      <c r="DS111" s="27">
        <f t="shared" si="91"/>
        <v>0.82979999999999998</v>
      </c>
      <c r="DT111" s="27">
        <f t="shared" si="91"/>
        <v>0.80710000000000004</v>
      </c>
      <c r="DU111" s="27">
        <f t="shared" si="91"/>
        <v>0.81910000000000005</v>
      </c>
      <c r="DV111" s="27">
        <f t="shared" si="91"/>
        <v>0.80979999999999996</v>
      </c>
      <c r="DW111" s="27">
        <f t="shared" si="91"/>
        <v>0.8155</v>
      </c>
      <c r="DX111" s="27">
        <f t="shared" si="91"/>
        <v>0.80620000000000003</v>
      </c>
      <c r="DY111" s="27">
        <f t="shared" si="91"/>
        <v>0.81520000000000004</v>
      </c>
      <c r="DZ111" s="27">
        <f t="shared" si="91"/>
        <v>0.83289999999999997</v>
      </c>
      <c r="EA111" s="27">
        <f t="shared" ref="EA111:FX111" si="92">ROUND(IF(EA99&lt;453.5,0.825-(0.0000639*(453.5-EA99)),IF(EA99&lt;1567.5,0.8595-(0.000031*(1567.5-EA99)),IF(EA99&lt;6682,0.885-(0.000005*(6682-EA99)),IF(EA99&lt;30000,0.905-(0.0000009*(30000-EA99)),0.905)))),4)</f>
        <v>0.82709999999999995</v>
      </c>
      <c r="EB111" s="27">
        <f t="shared" si="92"/>
        <v>0.82789999999999997</v>
      </c>
      <c r="EC111" s="27">
        <f t="shared" si="92"/>
        <v>0.81459999999999999</v>
      </c>
      <c r="ED111" s="27">
        <f t="shared" si="92"/>
        <v>0.8589</v>
      </c>
      <c r="EE111" s="27">
        <f t="shared" si="92"/>
        <v>0.80810000000000004</v>
      </c>
      <c r="EF111" s="27">
        <f t="shared" si="92"/>
        <v>0.8538</v>
      </c>
      <c r="EG111" s="27">
        <f t="shared" si="92"/>
        <v>0.81169999999999998</v>
      </c>
      <c r="EH111" s="27">
        <f t="shared" si="92"/>
        <v>0.81169999999999998</v>
      </c>
      <c r="EI111" s="27">
        <f t="shared" si="92"/>
        <v>0.89049999999999996</v>
      </c>
      <c r="EJ111" s="27">
        <f t="shared" si="92"/>
        <v>0.88719999999999999</v>
      </c>
      <c r="EK111" s="27">
        <f t="shared" si="92"/>
        <v>0.83199999999999996</v>
      </c>
      <c r="EL111" s="27">
        <f t="shared" si="92"/>
        <v>0.82589999999999997</v>
      </c>
      <c r="EM111" s="27">
        <f t="shared" si="92"/>
        <v>0.82030000000000003</v>
      </c>
      <c r="EN111" s="27">
        <f t="shared" si="92"/>
        <v>0.84050000000000002</v>
      </c>
      <c r="EO111" s="27">
        <f t="shared" si="92"/>
        <v>0.8155</v>
      </c>
      <c r="EP111" s="27">
        <f t="shared" si="92"/>
        <v>0.82289999999999996</v>
      </c>
      <c r="EQ111" s="27">
        <f t="shared" si="92"/>
        <v>0.86480000000000001</v>
      </c>
      <c r="ER111" s="27">
        <f t="shared" si="92"/>
        <v>0.8165</v>
      </c>
      <c r="ES111" s="27">
        <f t="shared" si="92"/>
        <v>0.80769999999999997</v>
      </c>
      <c r="ET111" s="27">
        <f t="shared" si="92"/>
        <v>0.80789999999999995</v>
      </c>
      <c r="EU111" s="27">
        <f t="shared" si="92"/>
        <v>0.8286</v>
      </c>
      <c r="EV111" s="27">
        <f t="shared" si="92"/>
        <v>0.80110000000000003</v>
      </c>
      <c r="EW111" s="27">
        <f t="shared" si="92"/>
        <v>0.83589999999999998</v>
      </c>
      <c r="EX111" s="27">
        <f t="shared" si="92"/>
        <v>0.80679999999999996</v>
      </c>
      <c r="EY111" s="27">
        <f t="shared" si="92"/>
        <v>0.83489999999999998</v>
      </c>
      <c r="EZ111" s="27">
        <f t="shared" si="92"/>
        <v>0.80400000000000005</v>
      </c>
      <c r="FA111" s="27">
        <f t="shared" si="92"/>
        <v>0.86880000000000002</v>
      </c>
      <c r="FB111" s="27">
        <f t="shared" si="92"/>
        <v>0.81459999999999999</v>
      </c>
      <c r="FC111" s="27">
        <f t="shared" si="92"/>
        <v>0.86080000000000001</v>
      </c>
      <c r="FD111" s="27">
        <f t="shared" si="92"/>
        <v>0.82220000000000004</v>
      </c>
      <c r="FE111" s="27">
        <f t="shared" si="92"/>
        <v>0.80120000000000002</v>
      </c>
      <c r="FF111" s="27">
        <f t="shared" si="92"/>
        <v>0.80889999999999995</v>
      </c>
      <c r="FG111" s="27">
        <f t="shared" si="92"/>
        <v>0.80389999999999995</v>
      </c>
      <c r="FH111" s="27">
        <f t="shared" si="92"/>
        <v>0.80059999999999998</v>
      </c>
      <c r="FI111" s="27">
        <f t="shared" si="92"/>
        <v>0.86009999999999998</v>
      </c>
      <c r="FJ111" s="27">
        <f t="shared" si="92"/>
        <v>0.86180000000000001</v>
      </c>
      <c r="FK111" s="27">
        <f t="shared" si="92"/>
        <v>0.86460000000000004</v>
      </c>
      <c r="FL111" s="27">
        <f t="shared" si="92"/>
        <v>0.88549999999999995</v>
      </c>
      <c r="FM111" s="27">
        <f t="shared" si="92"/>
        <v>0.87129999999999996</v>
      </c>
      <c r="FN111" s="27">
        <f t="shared" si="92"/>
        <v>0.89810000000000001</v>
      </c>
      <c r="FO111" s="27">
        <f t="shared" si="92"/>
        <v>0.84450000000000003</v>
      </c>
      <c r="FP111" s="27">
        <f t="shared" si="92"/>
        <v>0.86299999999999999</v>
      </c>
      <c r="FQ111" s="27">
        <f t="shared" si="92"/>
        <v>0.84179999999999999</v>
      </c>
      <c r="FR111" s="27">
        <f t="shared" si="92"/>
        <v>0.80679999999999996</v>
      </c>
      <c r="FS111" s="27">
        <f t="shared" si="92"/>
        <v>0.80689999999999995</v>
      </c>
      <c r="FT111" s="27">
        <f t="shared" si="92"/>
        <v>0.79990000000000006</v>
      </c>
      <c r="FU111" s="27">
        <f t="shared" si="92"/>
        <v>0.8357</v>
      </c>
      <c r="FV111" s="27">
        <f t="shared" si="92"/>
        <v>0.83579999999999999</v>
      </c>
      <c r="FW111" s="27">
        <f t="shared" si="92"/>
        <v>0.80569999999999997</v>
      </c>
      <c r="FX111" s="27">
        <f t="shared" si="92"/>
        <v>0.79959999999999998</v>
      </c>
      <c r="FY111" s="27"/>
      <c r="FZ111" s="27" t="s">
        <v>456</v>
      </c>
      <c r="GA111" s="27"/>
    </row>
    <row r="112" spans="1:256" x14ac:dyDescent="0.35">
      <c r="B112" s="2" t="s">
        <v>490</v>
      </c>
      <c r="FY112" s="27"/>
      <c r="GB112" s="27"/>
      <c r="GC112" s="27"/>
      <c r="GD112" s="27"/>
      <c r="GE112" s="27"/>
      <c r="GF112" s="27"/>
      <c r="GG112" s="27"/>
      <c r="GH112" s="27"/>
      <c r="GI112" s="27"/>
      <c r="GJ112" s="27"/>
    </row>
    <row r="113" spans="1:204" x14ac:dyDescent="0.35">
      <c r="A113" s="3" t="s">
        <v>490</v>
      </c>
      <c r="B113" s="35" t="s">
        <v>874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</row>
    <row r="114" spans="1:204" x14ac:dyDescent="0.35">
      <c r="A114" s="3" t="s">
        <v>875</v>
      </c>
      <c r="B114" s="2" t="s">
        <v>876</v>
      </c>
      <c r="C114" s="2">
        <f t="shared" ref="C114:BN114" si="93">+C37</f>
        <v>8717.2900000000009</v>
      </c>
      <c r="D114" s="2">
        <f t="shared" si="93"/>
        <v>8717.2900000000009</v>
      </c>
      <c r="E114" s="2">
        <f t="shared" si="93"/>
        <v>8717.2900000000009</v>
      </c>
      <c r="F114" s="2">
        <f t="shared" si="93"/>
        <v>8717.2900000000009</v>
      </c>
      <c r="G114" s="2">
        <f t="shared" si="93"/>
        <v>8717.2900000000009</v>
      </c>
      <c r="H114" s="2">
        <f t="shared" si="93"/>
        <v>8717.2900000000009</v>
      </c>
      <c r="I114" s="2">
        <f t="shared" si="93"/>
        <v>8717.2900000000009</v>
      </c>
      <c r="J114" s="2">
        <f t="shared" si="93"/>
        <v>8717.2900000000009</v>
      </c>
      <c r="K114" s="2">
        <f t="shared" si="93"/>
        <v>8717.2900000000009</v>
      </c>
      <c r="L114" s="2">
        <f t="shared" si="93"/>
        <v>8717.2900000000009</v>
      </c>
      <c r="M114" s="2">
        <f t="shared" si="93"/>
        <v>8717.2900000000009</v>
      </c>
      <c r="N114" s="2">
        <f t="shared" si="93"/>
        <v>8717.2900000000009</v>
      </c>
      <c r="O114" s="2">
        <f t="shared" si="93"/>
        <v>8717.2900000000009</v>
      </c>
      <c r="P114" s="2">
        <f t="shared" si="93"/>
        <v>8717.2900000000009</v>
      </c>
      <c r="Q114" s="2">
        <f t="shared" si="93"/>
        <v>8717.2900000000009</v>
      </c>
      <c r="R114" s="2">
        <f t="shared" si="93"/>
        <v>8717.2900000000009</v>
      </c>
      <c r="S114" s="2">
        <f t="shared" si="93"/>
        <v>8717.2900000000009</v>
      </c>
      <c r="T114" s="2">
        <f t="shared" si="93"/>
        <v>8717.2900000000009</v>
      </c>
      <c r="U114" s="2">
        <f t="shared" si="93"/>
        <v>8717.2900000000009</v>
      </c>
      <c r="V114" s="2">
        <f t="shared" si="93"/>
        <v>8717.2900000000009</v>
      </c>
      <c r="W114" s="2">
        <f t="shared" si="93"/>
        <v>8717.2900000000009</v>
      </c>
      <c r="X114" s="2">
        <f t="shared" si="93"/>
        <v>8717.2900000000009</v>
      </c>
      <c r="Y114" s="2">
        <f t="shared" si="93"/>
        <v>8717.2900000000009</v>
      </c>
      <c r="Z114" s="2">
        <f t="shared" si="93"/>
        <v>8717.2900000000009</v>
      </c>
      <c r="AA114" s="2">
        <f t="shared" si="93"/>
        <v>8717.2900000000009</v>
      </c>
      <c r="AB114" s="2">
        <f t="shared" si="93"/>
        <v>8717.2900000000009</v>
      </c>
      <c r="AC114" s="2">
        <f t="shared" si="93"/>
        <v>8717.2900000000009</v>
      </c>
      <c r="AD114" s="2">
        <f t="shared" si="93"/>
        <v>8717.2900000000009</v>
      </c>
      <c r="AE114" s="2">
        <f t="shared" si="93"/>
        <v>8717.2900000000009</v>
      </c>
      <c r="AF114" s="2">
        <f t="shared" si="93"/>
        <v>8717.2900000000009</v>
      </c>
      <c r="AG114" s="2">
        <f t="shared" si="93"/>
        <v>8717.2900000000009</v>
      </c>
      <c r="AH114" s="2">
        <f t="shared" si="93"/>
        <v>8717.2900000000009</v>
      </c>
      <c r="AI114" s="2">
        <f t="shared" si="93"/>
        <v>8717.2900000000009</v>
      </c>
      <c r="AJ114" s="2">
        <f t="shared" si="93"/>
        <v>8717.2900000000009</v>
      </c>
      <c r="AK114" s="2">
        <f t="shared" si="93"/>
        <v>8717.2900000000009</v>
      </c>
      <c r="AL114" s="2">
        <f t="shared" si="93"/>
        <v>8717.2900000000009</v>
      </c>
      <c r="AM114" s="2">
        <f t="shared" si="93"/>
        <v>8717.2900000000009</v>
      </c>
      <c r="AN114" s="2">
        <f t="shared" si="93"/>
        <v>8717.2900000000009</v>
      </c>
      <c r="AO114" s="2">
        <f t="shared" si="93"/>
        <v>8717.2900000000009</v>
      </c>
      <c r="AP114" s="2">
        <f t="shared" si="93"/>
        <v>8717.2900000000009</v>
      </c>
      <c r="AQ114" s="2">
        <f t="shared" si="93"/>
        <v>8717.2900000000009</v>
      </c>
      <c r="AR114" s="2">
        <f t="shared" si="93"/>
        <v>8717.2900000000009</v>
      </c>
      <c r="AS114" s="2">
        <f t="shared" si="93"/>
        <v>8717.2900000000009</v>
      </c>
      <c r="AT114" s="2">
        <f t="shared" si="93"/>
        <v>8717.2900000000009</v>
      </c>
      <c r="AU114" s="2">
        <f t="shared" si="93"/>
        <v>8717.2900000000009</v>
      </c>
      <c r="AV114" s="2">
        <f t="shared" si="93"/>
        <v>8717.2900000000009</v>
      </c>
      <c r="AW114" s="2">
        <f t="shared" si="93"/>
        <v>8717.2900000000009</v>
      </c>
      <c r="AX114" s="2">
        <f t="shared" si="93"/>
        <v>8717.2900000000009</v>
      </c>
      <c r="AY114" s="2">
        <f t="shared" si="93"/>
        <v>8717.2900000000009</v>
      </c>
      <c r="AZ114" s="2">
        <f t="shared" si="93"/>
        <v>8717.2900000000009</v>
      </c>
      <c r="BA114" s="2">
        <f t="shared" si="93"/>
        <v>8717.2900000000009</v>
      </c>
      <c r="BB114" s="2">
        <f t="shared" si="93"/>
        <v>8717.2900000000009</v>
      </c>
      <c r="BC114" s="2">
        <f t="shared" si="93"/>
        <v>8717.2900000000009</v>
      </c>
      <c r="BD114" s="2">
        <f t="shared" si="93"/>
        <v>8717.2900000000009</v>
      </c>
      <c r="BE114" s="2">
        <f t="shared" si="93"/>
        <v>8717.2900000000009</v>
      </c>
      <c r="BF114" s="2">
        <f t="shared" si="93"/>
        <v>8717.2900000000009</v>
      </c>
      <c r="BG114" s="2">
        <f t="shared" si="93"/>
        <v>8717.2900000000009</v>
      </c>
      <c r="BH114" s="2">
        <f t="shared" si="93"/>
        <v>8717.2900000000009</v>
      </c>
      <c r="BI114" s="2">
        <f t="shared" si="93"/>
        <v>8717.2900000000009</v>
      </c>
      <c r="BJ114" s="2">
        <f t="shared" si="93"/>
        <v>8717.2900000000009</v>
      </c>
      <c r="BK114" s="2">
        <f t="shared" si="93"/>
        <v>8717.2900000000009</v>
      </c>
      <c r="BL114" s="2">
        <f t="shared" si="93"/>
        <v>8717.2900000000009</v>
      </c>
      <c r="BM114" s="2">
        <f t="shared" si="93"/>
        <v>8717.2900000000009</v>
      </c>
      <c r="BN114" s="2">
        <f t="shared" si="93"/>
        <v>8717.2900000000009</v>
      </c>
      <c r="BO114" s="2">
        <f t="shared" ref="BO114:DZ114" si="94">+BO37</f>
        <v>8717.2900000000009</v>
      </c>
      <c r="BP114" s="2">
        <f t="shared" si="94"/>
        <v>8717.2900000000009</v>
      </c>
      <c r="BQ114" s="2">
        <f t="shared" si="94"/>
        <v>8717.2900000000009</v>
      </c>
      <c r="BR114" s="2">
        <f t="shared" si="94"/>
        <v>8717.2900000000009</v>
      </c>
      <c r="BS114" s="2">
        <f t="shared" si="94"/>
        <v>8717.2900000000009</v>
      </c>
      <c r="BT114" s="2">
        <f t="shared" si="94"/>
        <v>8717.2900000000009</v>
      </c>
      <c r="BU114" s="2">
        <f t="shared" si="94"/>
        <v>8717.2900000000009</v>
      </c>
      <c r="BV114" s="2">
        <f t="shared" si="94"/>
        <v>8717.2900000000009</v>
      </c>
      <c r="BW114" s="2">
        <f t="shared" si="94"/>
        <v>8717.2900000000009</v>
      </c>
      <c r="BX114" s="2">
        <f t="shared" si="94"/>
        <v>8717.2900000000009</v>
      </c>
      <c r="BY114" s="2">
        <f t="shared" si="94"/>
        <v>8717.2900000000009</v>
      </c>
      <c r="BZ114" s="2">
        <f t="shared" si="94"/>
        <v>8717.2900000000009</v>
      </c>
      <c r="CA114" s="2">
        <f t="shared" si="94"/>
        <v>8717.2900000000009</v>
      </c>
      <c r="CB114" s="2">
        <f t="shared" si="94"/>
        <v>8717.2900000000009</v>
      </c>
      <c r="CC114" s="2">
        <f t="shared" si="94"/>
        <v>8717.2900000000009</v>
      </c>
      <c r="CD114" s="2">
        <f t="shared" si="94"/>
        <v>8717.2900000000009</v>
      </c>
      <c r="CE114" s="2">
        <f t="shared" si="94"/>
        <v>8717.2900000000009</v>
      </c>
      <c r="CF114" s="2">
        <f t="shared" si="94"/>
        <v>8717.2900000000009</v>
      </c>
      <c r="CG114" s="2">
        <f t="shared" si="94"/>
        <v>8717.2900000000009</v>
      </c>
      <c r="CH114" s="2">
        <f t="shared" si="94"/>
        <v>8717.2900000000009</v>
      </c>
      <c r="CI114" s="2">
        <f t="shared" si="94"/>
        <v>8717.2900000000009</v>
      </c>
      <c r="CJ114" s="2">
        <f t="shared" si="94"/>
        <v>8717.2900000000009</v>
      </c>
      <c r="CK114" s="2">
        <f t="shared" si="94"/>
        <v>8717.2900000000009</v>
      </c>
      <c r="CL114" s="2">
        <f t="shared" si="94"/>
        <v>8717.2900000000009</v>
      </c>
      <c r="CM114" s="2">
        <f t="shared" si="94"/>
        <v>8717.2900000000009</v>
      </c>
      <c r="CN114" s="2">
        <f t="shared" si="94"/>
        <v>8717.2900000000009</v>
      </c>
      <c r="CO114" s="2">
        <f t="shared" si="94"/>
        <v>8717.2900000000009</v>
      </c>
      <c r="CP114" s="2">
        <f t="shared" si="94"/>
        <v>8717.2900000000009</v>
      </c>
      <c r="CQ114" s="2">
        <f t="shared" si="94"/>
        <v>8717.2900000000009</v>
      </c>
      <c r="CR114" s="2">
        <f t="shared" si="94"/>
        <v>8717.2900000000009</v>
      </c>
      <c r="CS114" s="2">
        <f t="shared" si="94"/>
        <v>8717.2900000000009</v>
      </c>
      <c r="CT114" s="2">
        <f t="shared" si="94"/>
        <v>8717.2900000000009</v>
      </c>
      <c r="CU114" s="2">
        <f t="shared" si="94"/>
        <v>8717.2900000000009</v>
      </c>
      <c r="CV114" s="2">
        <f t="shared" si="94"/>
        <v>8717.2900000000009</v>
      </c>
      <c r="CW114" s="2">
        <f t="shared" si="94"/>
        <v>8717.2900000000009</v>
      </c>
      <c r="CX114" s="2">
        <f t="shared" si="94"/>
        <v>8717.2900000000009</v>
      </c>
      <c r="CY114" s="2">
        <f t="shared" si="94"/>
        <v>8717.2900000000009</v>
      </c>
      <c r="CZ114" s="2">
        <f t="shared" si="94"/>
        <v>8717.2900000000009</v>
      </c>
      <c r="DA114" s="2">
        <f t="shared" si="94"/>
        <v>8717.2900000000009</v>
      </c>
      <c r="DB114" s="2">
        <f t="shared" si="94"/>
        <v>8717.2900000000009</v>
      </c>
      <c r="DC114" s="2">
        <f t="shared" si="94"/>
        <v>8717.2900000000009</v>
      </c>
      <c r="DD114" s="2">
        <f t="shared" si="94"/>
        <v>8717.2900000000009</v>
      </c>
      <c r="DE114" s="2">
        <f t="shared" si="94"/>
        <v>8717.2900000000009</v>
      </c>
      <c r="DF114" s="2">
        <f t="shared" si="94"/>
        <v>8717.2900000000009</v>
      </c>
      <c r="DG114" s="2">
        <f t="shared" si="94"/>
        <v>8717.2900000000009</v>
      </c>
      <c r="DH114" s="2">
        <f t="shared" si="94"/>
        <v>8717.2900000000009</v>
      </c>
      <c r="DI114" s="2">
        <f t="shared" si="94"/>
        <v>8717.2900000000009</v>
      </c>
      <c r="DJ114" s="2">
        <f t="shared" si="94"/>
        <v>8717.2900000000009</v>
      </c>
      <c r="DK114" s="2">
        <f t="shared" si="94"/>
        <v>8717.2900000000009</v>
      </c>
      <c r="DL114" s="2">
        <f t="shared" si="94"/>
        <v>8717.2900000000009</v>
      </c>
      <c r="DM114" s="2">
        <f t="shared" si="94"/>
        <v>8717.2900000000009</v>
      </c>
      <c r="DN114" s="2">
        <f t="shared" si="94"/>
        <v>8717.2900000000009</v>
      </c>
      <c r="DO114" s="2">
        <f t="shared" si="94"/>
        <v>8717.2900000000009</v>
      </c>
      <c r="DP114" s="2">
        <f t="shared" si="94"/>
        <v>8717.2900000000009</v>
      </c>
      <c r="DQ114" s="2">
        <f t="shared" si="94"/>
        <v>8717.2900000000009</v>
      </c>
      <c r="DR114" s="2">
        <f t="shared" si="94"/>
        <v>8717.2900000000009</v>
      </c>
      <c r="DS114" s="2">
        <f t="shared" si="94"/>
        <v>8717.2900000000009</v>
      </c>
      <c r="DT114" s="2">
        <f t="shared" si="94"/>
        <v>8717.2900000000009</v>
      </c>
      <c r="DU114" s="2">
        <f t="shared" si="94"/>
        <v>8717.2900000000009</v>
      </c>
      <c r="DV114" s="2">
        <f t="shared" si="94"/>
        <v>8717.2900000000009</v>
      </c>
      <c r="DW114" s="2">
        <f t="shared" si="94"/>
        <v>8717.2900000000009</v>
      </c>
      <c r="DX114" s="2">
        <f t="shared" si="94"/>
        <v>8717.2900000000009</v>
      </c>
      <c r="DY114" s="2">
        <f t="shared" si="94"/>
        <v>8717.2900000000009</v>
      </c>
      <c r="DZ114" s="2">
        <f t="shared" si="94"/>
        <v>8717.2900000000009</v>
      </c>
      <c r="EA114" s="2">
        <f t="shared" ref="EA114:FX114" si="95">+EA37</f>
        <v>8717.2900000000009</v>
      </c>
      <c r="EB114" s="2">
        <f t="shared" si="95"/>
        <v>8717.2900000000009</v>
      </c>
      <c r="EC114" s="2">
        <f t="shared" si="95"/>
        <v>8717.2900000000009</v>
      </c>
      <c r="ED114" s="2">
        <f t="shared" si="95"/>
        <v>8717.2900000000009</v>
      </c>
      <c r="EE114" s="2">
        <f t="shared" si="95"/>
        <v>8717.2900000000009</v>
      </c>
      <c r="EF114" s="2">
        <f t="shared" si="95"/>
        <v>8717.2900000000009</v>
      </c>
      <c r="EG114" s="2">
        <f t="shared" si="95"/>
        <v>8717.2900000000009</v>
      </c>
      <c r="EH114" s="2">
        <f t="shared" si="95"/>
        <v>8717.2900000000009</v>
      </c>
      <c r="EI114" s="2">
        <f t="shared" si="95"/>
        <v>8717.2900000000009</v>
      </c>
      <c r="EJ114" s="2">
        <f t="shared" si="95"/>
        <v>8717.2900000000009</v>
      </c>
      <c r="EK114" s="2">
        <f t="shared" si="95"/>
        <v>8717.2900000000009</v>
      </c>
      <c r="EL114" s="2">
        <f t="shared" si="95"/>
        <v>8717.2900000000009</v>
      </c>
      <c r="EM114" s="2">
        <f t="shared" si="95"/>
        <v>8717.2900000000009</v>
      </c>
      <c r="EN114" s="2">
        <f t="shared" si="95"/>
        <v>8717.2900000000009</v>
      </c>
      <c r="EO114" s="2">
        <f t="shared" si="95"/>
        <v>8717.2900000000009</v>
      </c>
      <c r="EP114" s="2">
        <f t="shared" si="95"/>
        <v>8717.2900000000009</v>
      </c>
      <c r="EQ114" s="2">
        <f t="shared" si="95"/>
        <v>8717.2900000000009</v>
      </c>
      <c r="ER114" s="2">
        <f t="shared" si="95"/>
        <v>8717.2900000000009</v>
      </c>
      <c r="ES114" s="2">
        <f t="shared" si="95"/>
        <v>8717.2900000000009</v>
      </c>
      <c r="ET114" s="2">
        <f t="shared" si="95"/>
        <v>8717.2900000000009</v>
      </c>
      <c r="EU114" s="2">
        <f t="shared" si="95"/>
        <v>8717.2900000000009</v>
      </c>
      <c r="EV114" s="2">
        <f t="shared" si="95"/>
        <v>8717.2900000000009</v>
      </c>
      <c r="EW114" s="2">
        <f t="shared" si="95"/>
        <v>8717.2900000000009</v>
      </c>
      <c r="EX114" s="2">
        <f t="shared" si="95"/>
        <v>8717.2900000000009</v>
      </c>
      <c r="EY114" s="2">
        <f t="shared" si="95"/>
        <v>8717.2900000000009</v>
      </c>
      <c r="EZ114" s="2">
        <f t="shared" si="95"/>
        <v>8717.2900000000009</v>
      </c>
      <c r="FA114" s="2">
        <f t="shared" si="95"/>
        <v>8717.2900000000009</v>
      </c>
      <c r="FB114" s="2">
        <f t="shared" si="95"/>
        <v>8717.2900000000009</v>
      </c>
      <c r="FC114" s="2">
        <f t="shared" si="95"/>
        <v>8717.2900000000009</v>
      </c>
      <c r="FD114" s="2">
        <f t="shared" si="95"/>
        <v>8717.2900000000009</v>
      </c>
      <c r="FE114" s="2">
        <f t="shared" si="95"/>
        <v>8717.2900000000009</v>
      </c>
      <c r="FF114" s="2">
        <f t="shared" si="95"/>
        <v>8717.2900000000009</v>
      </c>
      <c r="FG114" s="2">
        <f t="shared" si="95"/>
        <v>8717.2900000000009</v>
      </c>
      <c r="FH114" s="2">
        <f t="shared" si="95"/>
        <v>8717.2900000000009</v>
      </c>
      <c r="FI114" s="2">
        <f t="shared" si="95"/>
        <v>8717.2900000000009</v>
      </c>
      <c r="FJ114" s="2">
        <f t="shared" si="95"/>
        <v>8717.2900000000009</v>
      </c>
      <c r="FK114" s="2">
        <f t="shared" si="95"/>
        <v>8717.2900000000009</v>
      </c>
      <c r="FL114" s="2">
        <f t="shared" si="95"/>
        <v>8717.2900000000009</v>
      </c>
      <c r="FM114" s="2">
        <f t="shared" si="95"/>
        <v>8717.2900000000009</v>
      </c>
      <c r="FN114" s="2">
        <f t="shared" si="95"/>
        <v>8717.2900000000009</v>
      </c>
      <c r="FO114" s="2">
        <f t="shared" si="95"/>
        <v>8717.2900000000009</v>
      </c>
      <c r="FP114" s="2">
        <f t="shared" si="95"/>
        <v>8717.2900000000009</v>
      </c>
      <c r="FQ114" s="2">
        <f t="shared" si="95"/>
        <v>8717.2900000000009</v>
      </c>
      <c r="FR114" s="2">
        <f t="shared" si="95"/>
        <v>8717.2900000000009</v>
      </c>
      <c r="FS114" s="2">
        <f t="shared" si="95"/>
        <v>8717.2900000000009</v>
      </c>
      <c r="FT114" s="2">
        <f t="shared" si="95"/>
        <v>8717.2900000000009</v>
      </c>
      <c r="FU114" s="2">
        <f t="shared" si="95"/>
        <v>8717.2900000000009</v>
      </c>
      <c r="FV114" s="2">
        <f t="shared" si="95"/>
        <v>8717.2900000000009</v>
      </c>
      <c r="FW114" s="2">
        <f t="shared" si="95"/>
        <v>8717.2900000000009</v>
      </c>
      <c r="FX114" s="2">
        <f t="shared" si="95"/>
        <v>8717.2900000000009</v>
      </c>
      <c r="FY114" s="27"/>
      <c r="GA114" s="27"/>
      <c r="GB114" s="27"/>
      <c r="GC114" s="27"/>
      <c r="GD114" s="27"/>
      <c r="GE114" s="27"/>
      <c r="GF114" s="27"/>
    </row>
    <row r="115" spans="1:204" x14ac:dyDescent="0.35">
      <c r="A115" s="3" t="s">
        <v>877</v>
      </c>
      <c r="B115" s="2" t="s">
        <v>878</v>
      </c>
      <c r="C115" s="27">
        <f t="shared" ref="C115:BN115" si="96">+C111</f>
        <v>0.88470000000000004</v>
      </c>
      <c r="D115" s="27">
        <f t="shared" si="96"/>
        <v>0.90500000000000003</v>
      </c>
      <c r="E115" s="27">
        <f t="shared" si="96"/>
        <v>0.88060000000000005</v>
      </c>
      <c r="F115" s="27">
        <f t="shared" si="96"/>
        <v>0.89959999999999996</v>
      </c>
      <c r="G115" s="27">
        <f t="shared" si="96"/>
        <v>0.85880000000000001</v>
      </c>
      <c r="H115" s="27">
        <f t="shared" si="96"/>
        <v>0.8458</v>
      </c>
      <c r="I115" s="27">
        <f t="shared" si="96"/>
        <v>0.88519999999999999</v>
      </c>
      <c r="J115" s="27">
        <f t="shared" si="96"/>
        <v>0.8619</v>
      </c>
      <c r="K115" s="27">
        <f t="shared" si="96"/>
        <v>0.8135</v>
      </c>
      <c r="L115" s="27">
        <f t="shared" si="96"/>
        <v>0.86240000000000006</v>
      </c>
      <c r="M115" s="27">
        <f t="shared" si="96"/>
        <v>0.84060000000000001</v>
      </c>
      <c r="N115" s="27">
        <f t="shared" si="96"/>
        <v>0.90500000000000003</v>
      </c>
      <c r="O115" s="27">
        <f t="shared" si="96"/>
        <v>0.88970000000000005</v>
      </c>
      <c r="P115" s="27">
        <f t="shared" si="96"/>
        <v>0.81889999999999996</v>
      </c>
      <c r="Q115" s="27">
        <f t="shared" si="96"/>
        <v>0.90500000000000003</v>
      </c>
      <c r="R115" s="27">
        <f t="shared" si="96"/>
        <v>0.88200000000000001</v>
      </c>
      <c r="S115" s="27">
        <f t="shared" si="96"/>
        <v>0.85950000000000004</v>
      </c>
      <c r="T115" s="27">
        <f t="shared" si="96"/>
        <v>0.80649999999999999</v>
      </c>
      <c r="U115" s="27">
        <f t="shared" si="96"/>
        <v>0.79920000000000002</v>
      </c>
      <c r="V115" s="27">
        <f t="shared" si="96"/>
        <v>0.8125</v>
      </c>
      <c r="W115" s="27">
        <f t="shared" si="96"/>
        <v>0.8095</v>
      </c>
      <c r="X115" s="27">
        <f t="shared" si="96"/>
        <v>0.79920000000000002</v>
      </c>
      <c r="Y115" s="27">
        <f t="shared" si="96"/>
        <v>0.84009999999999996</v>
      </c>
      <c r="Z115" s="27">
        <f t="shared" si="96"/>
        <v>0.81059999999999999</v>
      </c>
      <c r="AA115" s="27">
        <f t="shared" si="96"/>
        <v>0.90500000000000003</v>
      </c>
      <c r="AB115" s="27">
        <f t="shared" si="96"/>
        <v>0.90249999999999997</v>
      </c>
      <c r="AC115" s="27">
        <f t="shared" si="96"/>
        <v>0.8397</v>
      </c>
      <c r="AD115" s="27">
        <f t="shared" si="96"/>
        <v>0.85470000000000002</v>
      </c>
      <c r="AE115" s="27">
        <f t="shared" si="96"/>
        <v>0.80200000000000005</v>
      </c>
      <c r="AF115" s="27">
        <f t="shared" si="96"/>
        <v>0.8075</v>
      </c>
      <c r="AG115" s="27">
        <f t="shared" si="96"/>
        <v>0.82950000000000002</v>
      </c>
      <c r="AH115" s="27">
        <f t="shared" si="96"/>
        <v>0.84079999999999999</v>
      </c>
      <c r="AI115" s="27">
        <f t="shared" si="96"/>
        <v>0.82250000000000001</v>
      </c>
      <c r="AJ115" s="27">
        <f t="shared" si="96"/>
        <v>0.80689999999999995</v>
      </c>
      <c r="AK115" s="27">
        <f t="shared" si="96"/>
        <v>0.80640000000000001</v>
      </c>
      <c r="AL115" s="27">
        <f t="shared" si="96"/>
        <v>0.81420000000000003</v>
      </c>
      <c r="AM115" s="27">
        <f t="shared" si="96"/>
        <v>0.81899999999999995</v>
      </c>
      <c r="AN115" s="27">
        <f t="shared" si="96"/>
        <v>0.81569999999999998</v>
      </c>
      <c r="AO115" s="27">
        <f t="shared" si="96"/>
        <v>0.87290000000000001</v>
      </c>
      <c r="AP115" s="27">
        <f t="shared" si="96"/>
        <v>0.90500000000000003</v>
      </c>
      <c r="AQ115" s="27">
        <f t="shared" si="96"/>
        <v>0.81110000000000004</v>
      </c>
      <c r="AR115" s="27">
        <f t="shared" si="96"/>
        <v>0.90500000000000003</v>
      </c>
      <c r="AS115" s="27">
        <f t="shared" si="96"/>
        <v>0.88429999999999997</v>
      </c>
      <c r="AT115" s="27">
        <f t="shared" si="96"/>
        <v>0.86629999999999996</v>
      </c>
      <c r="AU115" s="27">
        <f t="shared" si="96"/>
        <v>0.81620000000000004</v>
      </c>
      <c r="AV115" s="27">
        <f t="shared" si="96"/>
        <v>0.8155</v>
      </c>
      <c r="AW115" s="27">
        <f t="shared" si="96"/>
        <v>0.81240000000000001</v>
      </c>
      <c r="AX115" s="27">
        <f t="shared" si="96"/>
        <v>0.80020000000000002</v>
      </c>
      <c r="AY115" s="27">
        <f t="shared" si="96"/>
        <v>0.8236</v>
      </c>
      <c r="AZ115" s="27">
        <f t="shared" si="96"/>
        <v>0.88900000000000001</v>
      </c>
      <c r="BA115" s="27">
        <f t="shared" si="96"/>
        <v>0.88619999999999999</v>
      </c>
      <c r="BB115" s="27">
        <f t="shared" si="96"/>
        <v>0.88470000000000004</v>
      </c>
      <c r="BC115" s="27">
        <f t="shared" si="96"/>
        <v>0.90100000000000002</v>
      </c>
      <c r="BD115" s="27">
        <f t="shared" si="96"/>
        <v>0.86990000000000001</v>
      </c>
      <c r="BE115" s="27">
        <f t="shared" si="96"/>
        <v>0.84909999999999997</v>
      </c>
      <c r="BF115" s="27">
        <f t="shared" si="96"/>
        <v>0.9012</v>
      </c>
      <c r="BG115" s="27">
        <f t="shared" si="96"/>
        <v>0.83840000000000003</v>
      </c>
      <c r="BH115" s="27">
        <f t="shared" si="96"/>
        <v>0.82920000000000005</v>
      </c>
      <c r="BI115" s="27">
        <f t="shared" si="96"/>
        <v>0.81230000000000002</v>
      </c>
      <c r="BJ115" s="27">
        <f t="shared" si="96"/>
        <v>0.8831</v>
      </c>
      <c r="BK115" s="27">
        <f t="shared" si="96"/>
        <v>0.90500000000000003</v>
      </c>
      <c r="BL115" s="27">
        <f t="shared" si="96"/>
        <v>0.80100000000000005</v>
      </c>
      <c r="BM115" s="27">
        <f t="shared" si="96"/>
        <v>0.82310000000000005</v>
      </c>
      <c r="BN115" s="27">
        <f t="shared" si="96"/>
        <v>0.86729999999999996</v>
      </c>
      <c r="BO115" s="27">
        <f t="shared" ref="BO115:DZ115" si="97">+BO111</f>
        <v>0.85040000000000004</v>
      </c>
      <c r="BP115" s="27">
        <f t="shared" si="97"/>
        <v>0.80649999999999999</v>
      </c>
      <c r="BQ115" s="27">
        <f t="shared" si="97"/>
        <v>0.88170000000000004</v>
      </c>
      <c r="BR115" s="27">
        <f t="shared" si="97"/>
        <v>0.87409999999999999</v>
      </c>
      <c r="BS115" s="27">
        <f t="shared" si="97"/>
        <v>0.84540000000000004</v>
      </c>
      <c r="BT115" s="27">
        <f t="shared" si="97"/>
        <v>0.82020000000000004</v>
      </c>
      <c r="BU115" s="27">
        <f t="shared" si="97"/>
        <v>0.82310000000000005</v>
      </c>
      <c r="BV115" s="27">
        <f t="shared" si="97"/>
        <v>0.84909999999999997</v>
      </c>
      <c r="BW115" s="27">
        <f t="shared" si="97"/>
        <v>0.86150000000000004</v>
      </c>
      <c r="BX115" s="27">
        <f t="shared" si="97"/>
        <v>0.8004</v>
      </c>
      <c r="BY115" s="27">
        <f t="shared" si="97"/>
        <v>0.8246</v>
      </c>
      <c r="BZ115" s="27">
        <f t="shared" si="97"/>
        <v>0.80889999999999995</v>
      </c>
      <c r="CA115" s="27">
        <f t="shared" si="97"/>
        <v>0.80549999999999999</v>
      </c>
      <c r="CB115" s="27">
        <f t="shared" si="97"/>
        <v>0.90500000000000003</v>
      </c>
      <c r="CC115" s="27">
        <f t="shared" si="97"/>
        <v>0.80820000000000003</v>
      </c>
      <c r="CD115" s="27">
        <f t="shared" si="97"/>
        <v>0.80940000000000001</v>
      </c>
      <c r="CE115" s="27">
        <f t="shared" si="97"/>
        <v>0.80569999999999997</v>
      </c>
      <c r="CF115" s="27">
        <f t="shared" si="97"/>
        <v>0.80300000000000005</v>
      </c>
      <c r="CG115" s="27">
        <f t="shared" si="97"/>
        <v>0.80879999999999996</v>
      </c>
      <c r="CH115" s="27">
        <f t="shared" si="97"/>
        <v>0.8024</v>
      </c>
      <c r="CI115" s="27">
        <f t="shared" si="97"/>
        <v>0.83250000000000002</v>
      </c>
      <c r="CJ115" s="27">
        <f t="shared" si="97"/>
        <v>0.83799999999999997</v>
      </c>
      <c r="CK115" s="27">
        <f t="shared" si="97"/>
        <v>0.87980000000000003</v>
      </c>
      <c r="CL115" s="27">
        <f t="shared" si="97"/>
        <v>0.85</v>
      </c>
      <c r="CM115" s="27">
        <f t="shared" si="97"/>
        <v>0.83389999999999997</v>
      </c>
      <c r="CN115" s="27">
        <f t="shared" si="97"/>
        <v>0.90500000000000003</v>
      </c>
      <c r="CO115" s="27">
        <f t="shared" si="97"/>
        <v>0.89100000000000001</v>
      </c>
      <c r="CP115" s="27">
        <f t="shared" si="97"/>
        <v>0.84050000000000002</v>
      </c>
      <c r="CQ115" s="27">
        <f t="shared" si="97"/>
        <v>0.83450000000000002</v>
      </c>
      <c r="CR115" s="27">
        <f t="shared" si="97"/>
        <v>0.81089999999999995</v>
      </c>
      <c r="CS115" s="27">
        <f t="shared" si="97"/>
        <v>0.81459999999999999</v>
      </c>
      <c r="CT115" s="27">
        <f t="shared" si="97"/>
        <v>0.80279999999999996</v>
      </c>
      <c r="CU115" s="27">
        <f t="shared" si="97"/>
        <v>0.82199999999999995</v>
      </c>
      <c r="CV115" s="27">
        <f t="shared" si="97"/>
        <v>0.79920000000000002</v>
      </c>
      <c r="CW115" s="27">
        <f t="shared" si="97"/>
        <v>0.80930000000000002</v>
      </c>
      <c r="CX115" s="27">
        <f t="shared" si="97"/>
        <v>0.82520000000000004</v>
      </c>
      <c r="CY115" s="27">
        <f t="shared" si="97"/>
        <v>0.79920000000000002</v>
      </c>
      <c r="CZ115" s="27">
        <f t="shared" si="97"/>
        <v>0.86060000000000003</v>
      </c>
      <c r="DA115" s="27">
        <f t="shared" si="97"/>
        <v>0.80869999999999997</v>
      </c>
      <c r="DB115" s="27">
        <f t="shared" si="97"/>
        <v>0.81640000000000001</v>
      </c>
      <c r="DC115" s="27">
        <f t="shared" si="97"/>
        <v>0.80800000000000005</v>
      </c>
      <c r="DD115" s="27">
        <f t="shared" si="97"/>
        <v>0.80610000000000004</v>
      </c>
      <c r="DE115" s="27">
        <f t="shared" si="97"/>
        <v>0.81589999999999996</v>
      </c>
      <c r="DF115" s="27">
        <f t="shared" si="97"/>
        <v>0.89659999999999995</v>
      </c>
      <c r="DG115" s="27">
        <f t="shared" si="97"/>
        <v>0.80330000000000001</v>
      </c>
      <c r="DH115" s="27">
        <f t="shared" si="97"/>
        <v>0.86080000000000001</v>
      </c>
      <c r="DI115" s="27">
        <f t="shared" si="97"/>
        <v>0.8639</v>
      </c>
      <c r="DJ115" s="27">
        <f t="shared" si="97"/>
        <v>0.83099999999999996</v>
      </c>
      <c r="DK115" s="27">
        <f t="shared" si="97"/>
        <v>0.82689999999999997</v>
      </c>
      <c r="DL115" s="27">
        <f t="shared" si="97"/>
        <v>0.88019999999999998</v>
      </c>
      <c r="DM115" s="27">
        <f t="shared" si="97"/>
        <v>0.81079999999999997</v>
      </c>
      <c r="DN115" s="27">
        <f t="shared" si="97"/>
        <v>0.85309999999999997</v>
      </c>
      <c r="DO115" s="27">
        <f t="shared" si="97"/>
        <v>0.8679</v>
      </c>
      <c r="DP115" s="27">
        <f t="shared" si="97"/>
        <v>0.80859999999999999</v>
      </c>
      <c r="DQ115" s="27">
        <f t="shared" si="97"/>
        <v>0.83730000000000004</v>
      </c>
      <c r="DR115" s="27">
        <f t="shared" si="97"/>
        <v>0.85199999999999998</v>
      </c>
      <c r="DS115" s="27">
        <f t="shared" si="97"/>
        <v>0.82979999999999998</v>
      </c>
      <c r="DT115" s="27">
        <f t="shared" si="97"/>
        <v>0.80710000000000004</v>
      </c>
      <c r="DU115" s="27">
        <f t="shared" si="97"/>
        <v>0.81910000000000005</v>
      </c>
      <c r="DV115" s="27">
        <f t="shared" si="97"/>
        <v>0.80979999999999996</v>
      </c>
      <c r="DW115" s="27">
        <f t="shared" si="97"/>
        <v>0.8155</v>
      </c>
      <c r="DX115" s="27">
        <f t="shared" si="97"/>
        <v>0.80620000000000003</v>
      </c>
      <c r="DY115" s="27">
        <f t="shared" si="97"/>
        <v>0.81520000000000004</v>
      </c>
      <c r="DZ115" s="27">
        <f t="shared" si="97"/>
        <v>0.83289999999999997</v>
      </c>
      <c r="EA115" s="27">
        <f t="shared" ref="EA115:FX115" si="98">+EA111</f>
        <v>0.82709999999999995</v>
      </c>
      <c r="EB115" s="27">
        <f t="shared" si="98"/>
        <v>0.82789999999999997</v>
      </c>
      <c r="EC115" s="27">
        <f t="shared" si="98"/>
        <v>0.81459999999999999</v>
      </c>
      <c r="ED115" s="27">
        <f t="shared" si="98"/>
        <v>0.8589</v>
      </c>
      <c r="EE115" s="27">
        <f t="shared" si="98"/>
        <v>0.80810000000000004</v>
      </c>
      <c r="EF115" s="27">
        <f t="shared" si="98"/>
        <v>0.8538</v>
      </c>
      <c r="EG115" s="27">
        <f t="shared" si="98"/>
        <v>0.81169999999999998</v>
      </c>
      <c r="EH115" s="27">
        <f t="shared" si="98"/>
        <v>0.81169999999999998</v>
      </c>
      <c r="EI115" s="27">
        <f t="shared" si="98"/>
        <v>0.89049999999999996</v>
      </c>
      <c r="EJ115" s="27">
        <f t="shared" si="98"/>
        <v>0.88719999999999999</v>
      </c>
      <c r="EK115" s="27">
        <f t="shared" si="98"/>
        <v>0.83199999999999996</v>
      </c>
      <c r="EL115" s="27">
        <f t="shared" si="98"/>
        <v>0.82589999999999997</v>
      </c>
      <c r="EM115" s="27">
        <f t="shared" si="98"/>
        <v>0.82030000000000003</v>
      </c>
      <c r="EN115" s="27">
        <f t="shared" si="98"/>
        <v>0.84050000000000002</v>
      </c>
      <c r="EO115" s="27">
        <f t="shared" si="98"/>
        <v>0.8155</v>
      </c>
      <c r="EP115" s="27">
        <f t="shared" si="98"/>
        <v>0.82289999999999996</v>
      </c>
      <c r="EQ115" s="27">
        <f t="shared" si="98"/>
        <v>0.86480000000000001</v>
      </c>
      <c r="ER115" s="27">
        <f t="shared" si="98"/>
        <v>0.8165</v>
      </c>
      <c r="ES115" s="27">
        <f t="shared" si="98"/>
        <v>0.80769999999999997</v>
      </c>
      <c r="ET115" s="27">
        <f t="shared" si="98"/>
        <v>0.80789999999999995</v>
      </c>
      <c r="EU115" s="27">
        <f t="shared" si="98"/>
        <v>0.8286</v>
      </c>
      <c r="EV115" s="27">
        <f t="shared" si="98"/>
        <v>0.80110000000000003</v>
      </c>
      <c r="EW115" s="27">
        <f t="shared" si="98"/>
        <v>0.83589999999999998</v>
      </c>
      <c r="EX115" s="27">
        <f t="shared" si="98"/>
        <v>0.80679999999999996</v>
      </c>
      <c r="EY115" s="27">
        <f t="shared" si="98"/>
        <v>0.83489999999999998</v>
      </c>
      <c r="EZ115" s="27">
        <f t="shared" si="98"/>
        <v>0.80400000000000005</v>
      </c>
      <c r="FA115" s="27">
        <f t="shared" si="98"/>
        <v>0.86880000000000002</v>
      </c>
      <c r="FB115" s="27">
        <f t="shared" si="98"/>
        <v>0.81459999999999999</v>
      </c>
      <c r="FC115" s="27">
        <f t="shared" si="98"/>
        <v>0.86080000000000001</v>
      </c>
      <c r="FD115" s="27">
        <f t="shared" si="98"/>
        <v>0.82220000000000004</v>
      </c>
      <c r="FE115" s="27">
        <f t="shared" si="98"/>
        <v>0.80120000000000002</v>
      </c>
      <c r="FF115" s="27">
        <f t="shared" si="98"/>
        <v>0.80889999999999995</v>
      </c>
      <c r="FG115" s="27">
        <f t="shared" si="98"/>
        <v>0.80389999999999995</v>
      </c>
      <c r="FH115" s="27">
        <f t="shared" si="98"/>
        <v>0.80059999999999998</v>
      </c>
      <c r="FI115" s="27">
        <f t="shared" si="98"/>
        <v>0.86009999999999998</v>
      </c>
      <c r="FJ115" s="27">
        <f t="shared" si="98"/>
        <v>0.86180000000000001</v>
      </c>
      <c r="FK115" s="27">
        <f t="shared" si="98"/>
        <v>0.86460000000000004</v>
      </c>
      <c r="FL115" s="27">
        <f t="shared" si="98"/>
        <v>0.88549999999999995</v>
      </c>
      <c r="FM115" s="27">
        <f t="shared" si="98"/>
        <v>0.87129999999999996</v>
      </c>
      <c r="FN115" s="27">
        <f t="shared" si="98"/>
        <v>0.89810000000000001</v>
      </c>
      <c r="FO115" s="27">
        <f t="shared" si="98"/>
        <v>0.84450000000000003</v>
      </c>
      <c r="FP115" s="27">
        <f t="shared" si="98"/>
        <v>0.86299999999999999</v>
      </c>
      <c r="FQ115" s="27">
        <f t="shared" si="98"/>
        <v>0.84179999999999999</v>
      </c>
      <c r="FR115" s="27">
        <f t="shared" si="98"/>
        <v>0.80679999999999996</v>
      </c>
      <c r="FS115" s="27">
        <f t="shared" si="98"/>
        <v>0.80689999999999995</v>
      </c>
      <c r="FT115" s="27">
        <f t="shared" si="98"/>
        <v>0.79990000000000006</v>
      </c>
      <c r="FU115" s="27">
        <f t="shared" si="98"/>
        <v>0.8357</v>
      </c>
      <c r="FV115" s="27">
        <f t="shared" si="98"/>
        <v>0.83579999999999999</v>
      </c>
      <c r="FW115" s="27">
        <f t="shared" si="98"/>
        <v>0.80569999999999997</v>
      </c>
      <c r="FX115" s="27">
        <f t="shared" si="98"/>
        <v>0.79959999999999998</v>
      </c>
      <c r="FZ115" s="27">
        <f>SUM(C115:FX115)</f>
        <v>149.24010000000013</v>
      </c>
      <c r="GA115" s="27"/>
    </row>
    <row r="116" spans="1:204" x14ac:dyDescent="0.35">
      <c r="A116" s="3" t="s">
        <v>879</v>
      </c>
      <c r="B116" s="2" t="s">
        <v>880</v>
      </c>
      <c r="C116" s="87">
        <f t="shared" ref="C116:BN116" si="99">C40</f>
        <v>1.226</v>
      </c>
      <c r="D116" s="87">
        <f t="shared" si="99"/>
        <v>1.226</v>
      </c>
      <c r="E116" s="87">
        <f t="shared" si="99"/>
        <v>1.2150000000000001</v>
      </c>
      <c r="F116" s="87">
        <f t="shared" si="99"/>
        <v>1.216</v>
      </c>
      <c r="G116" s="87">
        <f t="shared" si="99"/>
        <v>1.2170000000000001</v>
      </c>
      <c r="H116" s="87">
        <f t="shared" si="99"/>
        <v>1.208</v>
      </c>
      <c r="I116" s="87">
        <f t="shared" si="99"/>
        <v>1.216</v>
      </c>
      <c r="J116" s="87">
        <f t="shared" si="99"/>
        <v>1.1319999999999999</v>
      </c>
      <c r="K116" s="87">
        <f t="shared" si="99"/>
        <v>1.111</v>
      </c>
      <c r="L116" s="87">
        <f t="shared" si="99"/>
        <v>1.244</v>
      </c>
      <c r="M116" s="87">
        <f t="shared" si="99"/>
        <v>1.244</v>
      </c>
      <c r="N116" s="87">
        <f t="shared" si="99"/>
        <v>1.266</v>
      </c>
      <c r="O116" s="87">
        <f t="shared" si="99"/>
        <v>1.236</v>
      </c>
      <c r="P116" s="87">
        <f t="shared" si="99"/>
        <v>1.216</v>
      </c>
      <c r="Q116" s="87">
        <f t="shared" si="99"/>
        <v>1.2450000000000001</v>
      </c>
      <c r="R116" s="87">
        <f t="shared" si="99"/>
        <v>1.216</v>
      </c>
      <c r="S116" s="87">
        <f t="shared" si="99"/>
        <v>1.1839999999999999</v>
      </c>
      <c r="T116" s="87">
        <f t="shared" si="99"/>
        <v>1.0840000000000001</v>
      </c>
      <c r="U116" s="87">
        <f t="shared" si="99"/>
        <v>1.075</v>
      </c>
      <c r="V116" s="87">
        <f t="shared" si="99"/>
        <v>1.083</v>
      </c>
      <c r="W116" s="87">
        <f t="shared" si="99"/>
        <v>1.075</v>
      </c>
      <c r="X116" s="87">
        <f t="shared" si="99"/>
        <v>1.0740000000000001</v>
      </c>
      <c r="Y116" s="87">
        <f t="shared" si="99"/>
        <v>1.073</v>
      </c>
      <c r="Z116" s="87">
        <f t="shared" si="99"/>
        <v>1.054</v>
      </c>
      <c r="AA116" s="87">
        <f t="shared" si="99"/>
        <v>1.2350000000000001</v>
      </c>
      <c r="AB116" s="87">
        <f t="shared" si="99"/>
        <v>1.2649999999999999</v>
      </c>
      <c r="AC116" s="87">
        <f t="shared" si="99"/>
        <v>1.177</v>
      </c>
      <c r="AD116" s="87">
        <f t="shared" si="99"/>
        <v>1.157</v>
      </c>
      <c r="AE116" s="87">
        <f t="shared" si="99"/>
        <v>1.0669999999999999</v>
      </c>
      <c r="AF116" s="87">
        <f t="shared" si="99"/>
        <v>1.121</v>
      </c>
      <c r="AG116" s="87">
        <f t="shared" si="99"/>
        <v>1.216</v>
      </c>
      <c r="AH116" s="87">
        <f t="shared" si="99"/>
        <v>1.111</v>
      </c>
      <c r="AI116" s="87">
        <f t="shared" si="99"/>
        <v>1.1020000000000001</v>
      </c>
      <c r="AJ116" s="87">
        <f t="shared" si="99"/>
        <v>1.115</v>
      </c>
      <c r="AK116" s="87">
        <f t="shared" si="99"/>
        <v>1.091</v>
      </c>
      <c r="AL116" s="87">
        <f t="shared" si="99"/>
        <v>1.103</v>
      </c>
      <c r="AM116" s="87">
        <f t="shared" si="99"/>
        <v>1.113</v>
      </c>
      <c r="AN116" s="87">
        <f t="shared" si="99"/>
        <v>1.1459999999999999</v>
      </c>
      <c r="AO116" s="87">
        <f t="shared" si="99"/>
        <v>1.194</v>
      </c>
      <c r="AP116" s="87">
        <f t="shared" si="99"/>
        <v>1.246</v>
      </c>
      <c r="AQ116" s="87">
        <f t="shared" si="99"/>
        <v>1.17</v>
      </c>
      <c r="AR116" s="87">
        <f t="shared" si="99"/>
        <v>1.246</v>
      </c>
      <c r="AS116" s="87">
        <f t="shared" si="99"/>
        <v>1.32</v>
      </c>
      <c r="AT116" s="87">
        <f t="shared" si="99"/>
        <v>1.248</v>
      </c>
      <c r="AU116" s="87">
        <f t="shared" si="99"/>
        <v>1.216</v>
      </c>
      <c r="AV116" s="87">
        <f t="shared" si="99"/>
        <v>1.2030000000000001</v>
      </c>
      <c r="AW116" s="87">
        <f t="shared" si="99"/>
        <v>1.2050000000000001</v>
      </c>
      <c r="AX116" s="87">
        <f t="shared" si="99"/>
        <v>1.1739999999999999</v>
      </c>
      <c r="AY116" s="87">
        <f t="shared" si="99"/>
        <v>1.2050000000000001</v>
      </c>
      <c r="AZ116" s="87">
        <f t="shared" si="99"/>
        <v>1.2090000000000001</v>
      </c>
      <c r="BA116" s="87">
        <f t="shared" si="99"/>
        <v>1.18</v>
      </c>
      <c r="BB116" s="87">
        <f t="shared" si="99"/>
        <v>1.19</v>
      </c>
      <c r="BC116" s="87">
        <f t="shared" si="99"/>
        <v>1.208</v>
      </c>
      <c r="BD116" s="87">
        <f t="shared" si="99"/>
        <v>1.2110000000000001</v>
      </c>
      <c r="BE116" s="87">
        <f t="shared" si="99"/>
        <v>1.2090000000000001</v>
      </c>
      <c r="BF116" s="87">
        <f t="shared" si="99"/>
        <v>1.218</v>
      </c>
      <c r="BG116" s="87">
        <f t="shared" si="99"/>
        <v>1.196</v>
      </c>
      <c r="BH116" s="87">
        <f t="shared" si="99"/>
        <v>1.2070000000000001</v>
      </c>
      <c r="BI116" s="87">
        <f t="shared" si="99"/>
        <v>1.18</v>
      </c>
      <c r="BJ116" s="87">
        <f t="shared" si="99"/>
        <v>1.23</v>
      </c>
      <c r="BK116" s="87">
        <f t="shared" si="99"/>
        <v>1.21</v>
      </c>
      <c r="BL116" s="87">
        <f t="shared" si="99"/>
        <v>1.165</v>
      </c>
      <c r="BM116" s="87">
        <f t="shared" si="99"/>
        <v>1.1679999999999999</v>
      </c>
      <c r="BN116" s="87">
        <f t="shared" si="99"/>
        <v>1.155</v>
      </c>
      <c r="BO116" s="87">
        <f t="shared" ref="BO116:DZ116" si="100">BO40</f>
        <v>1.139</v>
      </c>
      <c r="BP116" s="87">
        <f t="shared" si="100"/>
        <v>1.1259999999999999</v>
      </c>
      <c r="BQ116" s="87">
        <f t="shared" si="100"/>
        <v>1.3089999999999999</v>
      </c>
      <c r="BR116" s="87">
        <f t="shared" si="100"/>
        <v>1.206</v>
      </c>
      <c r="BS116" s="87">
        <f t="shared" si="100"/>
        <v>1.2150000000000001</v>
      </c>
      <c r="BT116" s="87">
        <f t="shared" si="100"/>
        <v>1.236</v>
      </c>
      <c r="BU116" s="87">
        <f t="shared" si="100"/>
        <v>1.238</v>
      </c>
      <c r="BV116" s="87">
        <f t="shared" si="100"/>
        <v>1.19</v>
      </c>
      <c r="BW116" s="87">
        <f t="shared" si="100"/>
        <v>1.2190000000000001</v>
      </c>
      <c r="BX116" s="87">
        <f t="shared" si="100"/>
        <v>1.2170000000000001</v>
      </c>
      <c r="BY116" s="87">
        <f t="shared" si="100"/>
        <v>1.085</v>
      </c>
      <c r="BZ116" s="87">
        <f t="shared" si="100"/>
        <v>1.0669999999999999</v>
      </c>
      <c r="CA116" s="87">
        <f t="shared" si="100"/>
        <v>1.165</v>
      </c>
      <c r="CB116" s="87">
        <f t="shared" si="100"/>
        <v>1.234</v>
      </c>
      <c r="CC116" s="87">
        <f t="shared" si="100"/>
        <v>1.0649999999999999</v>
      </c>
      <c r="CD116" s="87">
        <f t="shared" si="100"/>
        <v>1.0449999999999999</v>
      </c>
      <c r="CE116" s="87">
        <f t="shared" si="100"/>
        <v>1.0760000000000001</v>
      </c>
      <c r="CF116" s="87">
        <f t="shared" si="100"/>
        <v>1.0369999999999999</v>
      </c>
      <c r="CG116" s="87">
        <f t="shared" si="100"/>
        <v>1.077</v>
      </c>
      <c r="CH116" s="87">
        <f t="shared" si="100"/>
        <v>1.077</v>
      </c>
      <c r="CI116" s="87">
        <f t="shared" si="100"/>
        <v>1.0780000000000001</v>
      </c>
      <c r="CJ116" s="87">
        <f t="shared" si="100"/>
        <v>1.1890000000000001</v>
      </c>
      <c r="CK116" s="87">
        <f t="shared" si="100"/>
        <v>1.256</v>
      </c>
      <c r="CL116" s="87">
        <f t="shared" si="100"/>
        <v>1.236</v>
      </c>
      <c r="CM116" s="87">
        <f t="shared" si="100"/>
        <v>1.2250000000000001</v>
      </c>
      <c r="CN116" s="87">
        <f t="shared" si="100"/>
        <v>1.1859999999999999</v>
      </c>
      <c r="CO116" s="87">
        <f t="shared" si="100"/>
        <v>1.1870000000000001</v>
      </c>
      <c r="CP116" s="87">
        <f t="shared" si="100"/>
        <v>1.224</v>
      </c>
      <c r="CQ116" s="87">
        <f t="shared" si="100"/>
        <v>1.1619999999999999</v>
      </c>
      <c r="CR116" s="87">
        <f t="shared" si="100"/>
        <v>1.113</v>
      </c>
      <c r="CS116" s="87">
        <f t="shared" si="100"/>
        <v>1.1220000000000001</v>
      </c>
      <c r="CT116" s="87">
        <f t="shared" si="100"/>
        <v>1.073</v>
      </c>
      <c r="CU116" s="87">
        <f t="shared" si="100"/>
        <v>1.016</v>
      </c>
      <c r="CV116" s="87">
        <f t="shared" si="100"/>
        <v>1.0149999999999999</v>
      </c>
      <c r="CW116" s="87">
        <f t="shared" si="100"/>
        <v>1.1160000000000001</v>
      </c>
      <c r="CX116" s="87">
        <f t="shared" si="100"/>
        <v>1.1459999999999999</v>
      </c>
      <c r="CY116" s="87">
        <f t="shared" si="100"/>
        <v>1.0860000000000001</v>
      </c>
      <c r="CZ116" s="87">
        <f t="shared" si="100"/>
        <v>1.161</v>
      </c>
      <c r="DA116" s="87">
        <f t="shared" si="100"/>
        <v>1.1220000000000001</v>
      </c>
      <c r="DB116" s="87">
        <f t="shared" si="100"/>
        <v>1.1519999999999999</v>
      </c>
      <c r="DC116" s="87">
        <f t="shared" si="100"/>
        <v>1.133</v>
      </c>
      <c r="DD116" s="87">
        <f t="shared" si="100"/>
        <v>1.1279999999999999</v>
      </c>
      <c r="DE116" s="87">
        <f t="shared" si="100"/>
        <v>1.1459999999999999</v>
      </c>
      <c r="DF116" s="87">
        <f t="shared" si="100"/>
        <v>1.1459999999999999</v>
      </c>
      <c r="DG116" s="87">
        <f t="shared" si="100"/>
        <v>1.153</v>
      </c>
      <c r="DH116" s="87">
        <f t="shared" si="100"/>
        <v>1.1359999999999999</v>
      </c>
      <c r="DI116" s="87">
        <f t="shared" si="100"/>
        <v>1.1499999999999999</v>
      </c>
      <c r="DJ116" s="87">
        <f t="shared" si="100"/>
        <v>1.1599999999999999</v>
      </c>
      <c r="DK116" s="87">
        <f t="shared" si="100"/>
        <v>1.1479999999999999</v>
      </c>
      <c r="DL116" s="87">
        <f t="shared" si="100"/>
        <v>1.2270000000000001</v>
      </c>
      <c r="DM116" s="87">
        <f t="shared" si="100"/>
        <v>1.2030000000000001</v>
      </c>
      <c r="DN116" s="87">
        <f t="shared" si="100"/>
        <v>1.1890000000000001</v>
      </c>
      <c r="DO116" s="87">
        <f t="shared" si="100"/>
        <v>1.196</v>
      </c>
      <c r="DP116" s="87">
        <f t="shared" si="100"/>
        <v>1.1759999999999999</v>
      </c>
      <c r="DQ116" s="87">
        <f t="shared" si="100"/>
        <v>1.1719999999999999</v>
      </c>
      <c r="DR116" s="87">
        <f t="shared" si="100"/>
        <v>1.145</v>
      </c>
      <c r="DS116" s="87">
        <f t="shared" si="100"/>
        <v>1.1339999999999999</v>
      </c>
      <c r="DT116" s="87">
        <f t="shared" si="100"/>
        <v>1.133</v>
      </c>
      <c r="DU116" s="87">
        <f t="shared" si="100"/>
        <v>1.125</v>
      </c>
      <c r="DV116" s="87">
        <f t="shared" si="100"/>
        <v>1.1220000000000001</v>
      </c>
      <c r="DW116" s="87">
        <f t="shared" si="100"/>
        <v>1.133</v>
      </c>
      <c r="DX116" s="87">
        <f t="shared" si="100"/>
        <v>1.3109999999999999</v>
      </c>
      <c r="DY116" s="87">
        <f t="shared" si="100"/>
        <v>1.2869999999999999</v>
      </c>
      <c r="DZ116" s="87">
        <f t="shared" si="100"/>
        <v>1.2390000000000001</v>
      </c>
      <c r="EA116" s="87">
        <f t="shared" ref="EA116:FX116" si="101">EA40</f>
        <v>1.2150000000000001</v>
      </c>
      <c r="EB116" s="87">
        <f t="shared" si="101"/>
        <v>1.1180000000000001</v>
      </c>
      <c r="EC116" s="87">
        <f t="shared" si="101"/>
        <v>1.075</v>
      </c>
      <c r="ED116" s="87">
        <f t="shared" si="101"/>
        <v>1.6519999999999999</v>
      </c>
      <c r="EE116" s="87">
        <f t="shared" si="101"/>
        <v>1.0740000000000001</v>
      </c>
      <c r="EF116" s="87">
        <f t="shared" si="101"/>
        <v>1.133</v>
      </c>
      <c r="EG116" s="87">
        <f t="shared" si="101"/>
        <v>1.0429999999999999</v>
      </c>
      <c r="EH116" s="87">
        <f t="shared" si="101"/>
        <v>1.073</v>
      </c>
      <c r="EI116" s="87">
        <f t="shared" si="101"/>
        <v>1.1779999999999999</v>
      </c>
      <c r="EJ116" s="87">
        <f t="shared" si="101"/>
        <v>1.1659999999999999</v>
      </c>
      <c r="EK116" s="87">
        <f t="shared" si="101"/>
        <v>1.1279999999999999</v>
      </c>
      <c r="EL116" s="87">
        <f t="shared" si="101"/>
        <v>1.105</v>
      </c>
      <c r="EM116" s="87">
        <f t="shared" si="101"/>
        <v>1.1220000000000001</v>
      </c>
      <c r="EN116" s="87">
        <f t="shared" si="101"/>
        <v>1.123</v>
      </c>
      <c r="EO116" s="87">
        <f t="shared" si="101"/>
        <v>1.113</v>
      </c>
      <c r="EP116" s="87">
        <f t="shared" si="101"/>
        <v>1.2490000000000001</v>
      </c>
      <c r="EQ116" s="87">
        <f t="shared" si="101"/>
        <v>1.272</v>
      </c>
      <c r="ER116" s="87">
        <f t="shared" si="101"/>
        <v>1.248</v>
      </c>
      <c r="ES116" s="87">
        <f t="shared" si="101"/>
        <v>1.0820000000000001</v>
      </c>
      <c r="ET116" s="87">
        <f t="shared" si="101"/>
        <v>1.1060000000000001</v>
      </c>
      <c r="EU116" s="87">
        <f t="shared" si="101"/>
        <v>1.0920000000000001</v>
      </c>
      <c r="EV116" s="87">
        <f t="shared" si="101"/>
        <v>1.18</v>
      </c>
      <c r="EW116" s="87">
        <f t="shared" si="101"/>
        <v>1.5960000000000001</v>
      </c>
      <c r="EX116" s="87">
        <f t="shared" si="101"/>
        <v>1.232</v>
      </c>
      <c r="EY116" s="87">
        <f t="shared" si="101"/>
        <v>1.117</v>
      </c>
      <c r="EZ116" s="87">
        <f t="shared" si="101"/>
        <v>1.1040000000000001</v>
      </c>
      <c r="FA116" s="87">
        <f t="shared" si="101"/>
        <v>1.321</v>
      </c>
      <c r="FB116" s="87">
        <f t="shared" si="101"/>
        <v>1.1459999999999999</v>
      </c>
      <c r="FC116" s="87">
        <f t="shared" si="101"/>
        <v>1.1950000000000001</v>
      </c>
      <c r="FD116" s="87">
        <f t="shared" si="101"/>
        <v>1.145</v>
      </c>
      <c r="FE116" s="87">
        <f t="shared" si="101"/>
        <v>1.1160000000000001</v>
      </c>
      <c r="FF116" s="87">
        <f t="shared" si="101"/>
        <v>1.1339999999999999</v>
      </c>
      <c r="FG116" s="87">
        <f t="shared" si="101"/>
        <v>1.1439999999999999</v>
      </c>
      <c r="FH116" s="87">
        <f t="shared" si="101"/>
        <v>1.1080000000000001</v>
      </c>
      <c r="FI116" s="87">
        <f t="shared" si="101"/>
        <v>1.1759999999999999</v>
      </c>
      <c r="FJ116" s="87">
        <f t="shared" si="101"/>
        <v>1.167</v>
      </c>
      <c r="FK116" s="87">
        <f t="shared" si="101"/>
        <v>1.1870000000000001</v>
      </c>
      <c r="FL116" s="87">
        <f t="shared" si="101"/>
        <v>1.175</v>
      </c>
      <c r="FM116" s="87">
        <f t="shared" si="101"/>
        <v>1.177</v>
      </c>
      <c r="FN116" s="87">
        <f t="shared" si="101"/>
        <v>1.1850000000000001</v>
      </c>
      <c r="FO116" s="87">
        <f t="shared" si="101"/>
        <v>1.177</v>
      </c>
      <c r="FP116" s="87">
        <f t="shared" si="101"/>
        <v>1.206</v>
      </c>
      <c r="FQ116" s="87">
        <f t="shared" si="101"/>
        <v>1.167</v>
      </c>
      <c r="FR116" s="87">
        <f t="shared" si="101"/>
        <v>1.149</v>
      </c>
      <c r="FS116" s="87">
        <f t="shared" si="101"/>
        <v>1.145</v>
      </c>
      <c r="FT116" s="87">
        <f t="shared" si="101"/>
        <v>1.1459999999999999</v>
      </c>
      <c r="FU116" s="87">
        <f t="shared" si="101"/>
        <v>1.1950000000000001</v>
      </c>
      <c r="FV116" s="87">
        <f t="shared" si="101"/>
        <v>1.147</v>
      </c>
      <c r="FW116" s="87">
        <f t="shared" si="101"/>
        <v>1.147</v>
      </c>
      <c r="FX116" s="87">
        <f t="shared" si="101"/>
        <v>1.196</v>
      </c>
      <c r="FY116" s="39"/>
      <c r="FZ116" s="27">
        <f>SUM(C116:FX116)</f>
        <v>208.14499999999995</v>
      </c>
      <c r="GA116" s="69"/>
      <c r="GN116" s="27"/>
      <c r="GO116" s="27"/>
      <c r="GP116" s="27"/>
      <c r="GQ116" s="27"/>
      <c r="GR116" s="27"/>
      <c r="GS116" s="27"/>
      <c r="GT116" s="27"/>
      <c r="GU116" s="27"/>
      <c r="GV116" s="27"/>
    </row>
    <row r="117" spans="1:204" x14ac:dyDescent="0.35">
      <c r="A117" s="3" t="s">
        <v>881</v>
      </c>
      <c r="B117" s="2" t="s">
        <v>882</v>
      </c>
      <c r="C117" s="2">
        <f t="shared" ref="C117:BN117" si="102">+C37</f>
        <v>8717.2900000000009</v>
      </c>
      <c r="D117" s="2">
        <f t="shared" si="102"/>
        <v>8717.2900000000009</v>
      </c>
      <c r="E117" s="2">
        <f t="shared" si="102"/>
        <v>8717.2900000000009</v>
      </c>
      <c r="F117" s="2">
        <f t="shared" si="102"/>
        <v>8717.2900000000009</v>
      </c>
      <c r="G117" s="2">
        <f t="shared" si="102"/>
        <v>8717.2900000000009</v>
      </c>
      <c r="H117" s="2">
        <f t="shared" si="102"/>
        <v>8717.2900000000009</v>
      </c>
      <c r="I117" s="2">
        <f t="shared" si="102"/>
        <v>8717.2900000000009</v>
      </c>
      <c r="J117" s="2">
        <f t="shared" si="102"/>
        <v>8717.2900000000009</v>
      </c>
      <c r="K117" s="2">
        <f t="shared" si="102"/>
        <v>8717.2900000000009</v>
      </c>
      <c r="L117" s="2">
        <f t="shared" si="102"/>
        <v>8717.2900000000009</v>
      </c>
      <c r="M117" s="2">
        <f t="shared" si="102"/>
        <v>8717.2900000000009</v>
      </c>
      <c r="N117" s="2">
        <f t="shared" si="102"/>
        <v>8717.2900000000009</v>
      </c>
      <c r="O117" s="2">
        <f t="shared" si="102"/>
        <v>8717.2900000000009</v>
      </c>
      <c r="P117" s="2">
        <f t="shared" si="102"/>
        <v>8717.2900000000009</v>
      </c>
      <c r="Q117" s="2">
        <f t="shared" si="102"/>
        <v>8717.2900000000009</v>
      </c>
      <c r="R117" s="2">
        <f t="shared" si="102"/>
        <v>8717.2900000000009</v>
      </c>
      <c r="S117" s="2">
        <f t="shared" si="102"/>
        <v>8717.2900000000009</v>
      </c>
      <c r="T117" s="2">
        <f t="shared" si="102"/>
        <v>8717.2900000000009</v>
      </c>
      <c r="U117" s="2">
        <f t="shared" si="102"/>
        <v>8717.2900000000009</v>
      </c>
      <c r="V117" s="2">
        <f t="shared" si="102"/>
        <v>8717.2900000000009</v>
      </c>
      <c r="W117" s="2">
        <f t="shared" si="102"/>
        <v>8717.2900000000009</v>
      </c>
      <c r="X117" s="2">
        <f t="shared" si="102"/>
        <v>8717.2900000000009</v>
      </c>
      <c r="Y117" s="2">
        <f t="shared" si="102"/>
        <v>8717.2900000000009</v>
      </c>
      <c r="Z117" s="2">
        <f t="shared" si="102"/>
        <v>8717.2900000000009</v>
      </c>
      <c r="AA117" s="2">
        <f t="shared" si="102"/>
        <v>8717.2900000000009</v>
      </c>
      <c r="AB117" s="2">
        <f t="shared" si="102"/>
        <v>8717.2900000000009</v>
      </c>
      <c r="AC117" s="2">
        <f t="shared" si="102"/>
        <v>8717.2900000000009</v>
      </c>
      <c r="AD117" s="2">
        <f t="shared" si="102"/>
        <v>8717.2900000000009</v>
      </c>
      <c r="AE117" s="2">
        <f t="shared" si="102"/>
        <v>8717.2900000000009</v>
      </c>
      <c r="AF117" s="2">
        <f t="shared" si="102"/>
        <v>8717.2900000000009</v>
      </c>
      <c r="AG117" s="2">
        <f t="shared" si="102"/>
        <v>8717.2900000000009</v>
      </c>
      <c r="AH117" s="2">
        <f t="shared" si="102"/>
        <v>8717.2900000000009</v>
      </c>
      <c r="AI117" s="2">
        <f t="shared" si="102"/>
        <v>8717.2900000000009</v>
      </c>
      <c r="AJ117" s="2">
        <f t="shared" si="102"/>
        <v>8717.2900000000009</v>
      </c>
      <c r="AK117" s="2">
        <f t="shared" si="102"/>
        <v>8717.2900000000009</v>
      </c>
      <c r="AL117" s="2">
        <f t="shared" si="102"/>
        <v>8717.2900000000009</v>
      </c>
      <c r="AM117" s="2">
        <f t="shared" si="102"/>
        <v>8717.2900000000009</v>
      </c>
      <c r="AN117" s="2">
        <f t="shared" si="102"/>
        <v>8717.2900000000009</v>
      </c>
      <c r="AO117" s="2">
        <f t="shared" si="102"/>
        <v>8717.2900000000009</v>
      </c>
      <c r="AP117" s="2">
        <f t="shared" si="102"/>
        <v>8717.2900000000009</v>
      </c>
      <c r="AQ117" s="2">
        <f t="shared" si="102"/>
        <v>8717.2900000000009</v>
      </c>
      <c r="AR117" s="2">
        <f t="shared" si="102"/>
        <v>8717.2900000000009</v>
      </c>
      <c r="AS117" s="2">
        <f t="shared" si="102"/>
        <v>8717.2900000000009</v>
      </c>
      <c r="AT117" s="2">
        <f t="shared" si="102"/>
        <v>8717.2900000000009</v>
      </c>
      <c r="AU117" s="2">
        <f t="shared" si="102"/>
        <v>8717.2900000000009</v>
      </c>
      <c r="AV117" s="2">
        <f t="shared" si="102"/>
        <v>8717.2900000000009</v>
      </c>
      <c r="AW117" s="2">
        <f t="shared" si="102"/>
        <v>8717.2900000000009</v>
      </c>
      <c r="AX117" s="2">
        <f t="shared" si="102"/>
        <v>8717.2900000000009</v>
      </c>
      <c r="AY117" s="2">
        <f t="shared" si="102"/>
        <v>8717.2900000000009</v>
      </c>
      <c r="AZ117" s="2">
        <f t="shared" si="102"/>
        <v>8717.2900000000009</v>
      </c>
      <c r="BA117" s="2">
        <f t="shared" si="102"/>
        <v>8717.2900000000009</v>
      </c>
      <c r="BB117" s="2">
        <f t="shared" si="102"/>
        <v>8717.2900000000009</v>
      </c>
      <c r="BC117" s="2">
        <f t="shared" si="102"/>
        <v>8717.2900000000009</v>
      </c>
      <c r="BD117" s="2">
        <f t="shared" si="102"/>
        <v>8717.2900000000009</v>
      </c>
      <c r="BE117" s="2">
        <f t="shared" si="102"/>
        <v>8717.2900000000009</v>
      </c>
      <c r="BF117" s="2">
        <f t="shared" si="102"/>
        <v>8717.2900000000009</v>
      </c>
      <c r="BG117" s="2">
        <f t="shared" si="102"/>
        <v>8717.2900000000009</v>
      </c>
      <c r="BH117" s="2">
        <f t="shared" si="102"/>
        <v>8717.2900000000009</v>
      </c>
      <c r="BI117" s="2">
        <f t="shared" si="102"/>
        <v>8717.2900000000009</v>
      </c>
      <c r="BJ117" s="2">
        <f t="shared" si="102"/>
        <v>8717.2900000000009</v>
      </c>
      <c r="BK117" s="2">
        <f t="shared" si="102"/>
        <v>8717.2900000000009</v>
      </c>
      <c r="BL117" s="2">
        <f t="shared" si="102"/>
        <v>8717.2900000000009</v>
      </c>
      <c r="BM117" s="2">
        <f t="shared" si="102"/>
        <v>8717.2900000000009</v>
      </c>
      <c r="BN117" s="2">
        <f t="shared" si="102"/>
        <v>8717.2900000000009</v>
      </c>
      <c r="BO117" s="2">
        <f t="shared" ref="BO117:DZ117" si="103">+BO37</f>
        <v>8717.2900000000009</v>
      </c>
      <c r="BP117" s="2">
        <f t="shared" si="103"/>
        <v>8717.2900000000009</v>
      </c>
      <c r="BQ117" s="2">
        <f t="shared" si="103"/>
        <v>8717.2900000000009</v>
      </c>
      <c r="BR117" s="2">
        <f t="shared" si="103"/>
        <v>8717.2900000000009</v>
      </c>
      <c r="BS117" s="2">
        <f t="shared" si="103"/>
        <v>8717.2900000000009</v>
      </c>
      <c r="BT117" s="2">
        <f t="shared" si="103"/>
        <v>8717.2900000000009</v>
      </c>
      <c r="BU117" s="2">
        <f t="shared" si="103"/>
        <v>8717.2900000000009</v>
      </c>
      <c r="BV117" s="2">
        <f t="shared" si="103"/>
        <v>8717.2900000000009</v>
      </c>
      <c r="BW117" s="2">
        <f t="shared" si="103"/>
        <v>8717.2900000000009</v>
      </c>
      <c r="BX117" s="2">
        <f t="shared" si="103"/>
        <v>8717.2900000000009</v>
      </c>
      <c r="BY117" s="2">
        <f t="shared" si="103"/>
        <v>8717.2900000000009</v>
      </c>
      <c r="BZ117" s="2">
        <f t="shared" si="103"/>
        <v>8717.2900000000009</v>
      </c>
      <c r="CA117" s="2">
        <f t="shared" si="103"/>
        <v>8717.2900000000009</v>
      </c>
      <c r="CB117" s="2">
        <f t="shared" si="103"/>
        <v>8717.2900000000009</v>
      </c>
      <c r="CC117" s="2">
        <f t="shared" si="103"/>
        <v>8717.2900000000009</v>
      </c>
      <c r="CD117" s="2">
        <f t="shared" si="103"/>
        <v>8717.2900000000009</v>
      </c>
      <c r="CE117" s="2">
        <f t="shared" si="103"/>
        <v>8717.2900000000009</v>
      </c>
      <c r="CF117" s="2">
        <f t="shared" si="103"/>
        <v>8717.2900000000009</v>
      </c>
      <c r="CG117" s="2">
        <f t="shared" si="103"/>
        <v>8717.2900000000009</v>
      </c>
      <c r="CH117" s="2">
        <f t="shared" si="103"/>
        <v>8717.2900000000009</v>
      </c>
      <c r="CI117" s="2">
        <f t="shared" si="103"/>
        <v>8717.2900000000009</v>
      </c>
      <c r="CJ117" s="2">
        <f t="shared" si="103"/>
        <v>8717.2900000000009</v>
      </c>
      <c r="CK117" s="2">
        <f t="shared" si="103"/>
        <v>8717.2900000000009</v>
      </c>
      <c r="CL117" s="2">
        <f t="shared" si="103"/>
        <v>8717.2900000000009</v>
      </c>
      <c r="CM117" s="2">
        <f t="shared" si="103"/>
        <v>8717.2900000000009</v>
      </c>
      <c r="CN117" s="2">
        <f t="shared" si="103"/>
        <v>8717.2900000000009</v>
      </c>
      <c r="CO117" s="2">
        <f t="shared" si="103"/>
        <v>8717.2900000000009</v>
      </c>
      <c r="CP117" s="2">
        <f t="shared" si="103"/>
        <v>8717.2900000000009</v>
      </c>
      <c r="CQ117" s="2">
        <f t="shared" si="103"/>
        <v>8717.2900000000009</v>
      </c>
      <c r="CR117" s="2">
        <f t="shared" si="103"/>
        <v>8717.2900000000009</v>
      </c>
      <c r="CS117" s="2">
        <f t="shared" si="103"/>
        <v>8717.2900000000009</v>
      </c>
      <c r="CT117" s="2">
        <f t="shared" si="103"/>
        <v>8717.2900000000009</v>
      </c>
      <c r="CU117" s="2">
        <f t="shared" si="103"/>
        <v>8717.2900000000009</v>
      </c>
      <c r="CV117" s="2">
        <f t="shared" si="103"/>
        <v>8717.2900000000009</v>
      </c>
      <c r="CW117" s="2">
        <f t="shared" si="103"/>
        <v>8717.2900000000009</v>
      </c>
      <c r="CX117" s="2">
        <f t="shared" si="103"/>
        <v>8717.2900000000009</v>
      </c>
      <c r="CY117" s="2">
        <f t="shared" si="103"/>
        <v>8717.2900000000009</v>
      </c>
      <c r="CZ117" s="2">
        <f t="shared" si="103"/>
        <v>8717.2900000000009</v>
      </c>
      <c r="DA117" s="2">
        <f t="shared" si="103"/>
        <v>8717.2900000000009</v>
      </c>
      <c r="DB117" s="2">
        <f t="shared" si="103"/>
        <v>8717.2900000000009</v>
      </c>
      <c r="DC117" s="2">
        <f t="shared" si="103"/>
        <v>8717.2900000000009</v>
      </c>
      <c r="DD117" s="2">
        <f t="shared" si="103"/>
        <v>8717.2900000000009</v>
      </c>
      <c r="DE117" s="2">
        <f t="shared" si="103"/>
        <v>8717.2900000000009</v>
      </c>
      <c r="DF117" s="2">
        <f t="shared" si="103"/>
        <v>8717.2900000000009</v>
      </c>
      <c r="DG117" s="2">
        <f t="shared" si="103"/>
        <v>8717.2900000000009</v>
      </c>
      <c r="DH117" s="2">
        <f t="shared" si="103"/>
        <v>8717.2900000000009</v>
      </c>
      <c r="DI117" s="2">
        <f t="shared" si="103"/>
        <v>8717.2900000000009</v>
      </c>
      <c r="DJ117" s="2">
        <f t="shared" si="103"/>
        <v>8717.2900000000009</v>
      </c>
      <c r="DK117" s="2">
        <f t="shared" si="103"/>
        <v>8717.2900000000009</v>
      </c>
      <c r="DL117" s="2">
        <f t="shared" si="103"/>
        <v>8717.2900000000009</v>
      </c>
      <c r="DM117" s="2">
        <f t="shared" si="103"/>
        <v>8717.2900000000009</v>
      </c>
      <c r="DN117" s="2">
        <f t="shared" si="103"/>
        <v>8717.2900000000009</v>
      </c>
      <c r="DO117" s="2">
        <f t="shared" si="103"/>
        <v>8717.2900000000009</v>
      </c>
      <c r="DP117" s="2">
        <f t="shared" si="103"/>
        <v>8717.2900000000009</v>
      </c>
      <c r="DQ117" s="2">
        <f t="shared" si="103"/>
        <v>8717.2900000000009</v>
      </c>
      <c r="DR117" s="2">
        <f t="shared" si="103"/>
        <v>8717.2900000000009</v>
      </c>
      <c r="DS117" s="2">
        <f t="shared" si="103"/>
        <v>8717.2900000000009</v>
      </c>
      <c r="DT117" s="2">
        <f t="shared" si="103"/>
        <v>8717.2900000000009</v>
      </c>
      <c r="DU117" s="2">
        <f t="shared" si="103"/>
        <v>8717.2900000000009</v>
      </c>
      <c r="DV117" s="2">
        <f t="shared" si="103"/>
        <v>8717.2900000000009</v>
      </c>
      <c r="DW117" s="2">
        <f t="shared" si="103"/>
        <v>8717.2900000000009</v>
      </c>
      <c r="DX117" s="2">
        <f t="shared" si="103"/>
        <v>8717.2900000000009</v>
      </c>
      <c r="DY117" s="2">
        <f t="shared" si="103"/>
        <v>8717.2900000000009</v>
      </c>
      <c r="DZ117" s="2">
        <f t="shared" si="103"/>
        <v>8717.2900000000009</v>
      </c>
      <c r="EA117" s="2">
        <f t="shared" ref="EA117:FX117" si="104">+EA37</f>
        <v>8717.2900000000009</v>
      </c>
      <c r="EB117" s="2">
        <f t="shared" si="104"/>
        <v>8717.2900000000009</v>
      </c>
      <c r="EC117" s="2">
        <f t="shared" si="104"/>
        <v>8717.2900000000009</v>
      </c>
      <c r="ED117" s="2">
        <f t="shared" si="104"/>
        <v>8717.2900000000009</v>
      </c>
      <c r="EE117" s="2">
        <f t="shared" si="104"/>
        <v>8717.2900000000009</v>
      </c>
      <c r="EF117" s="2">
        <f t="shared" si="104"/>
        <v>8717.2900000000009</v>
      </c>
      <c r="EG117" s="2">
        <f t="shared" si="104"/>
        <v>8717.2900000000009</v>
      </c>
      <c r="EH117" s="2">
        <f t="shared" si="104"/>
        <v>8717.2900000000009</v>
      </c>
      <c r="EI117" s="2">
        <f t="shared" si="104"/>
        <v>8717.2900000000009</v>
      </c>
      <c r="EJ117" s="2">
        <f t="shared" si="104"/>
        <v>8717.2900000000009</v>
      </c>
      <c r="EK117" s="2">
        <f t="shared" si="104"/>
        <v>8717.2900000000009</v>
      </c>
      <c r="EL117" s="2">
        <f t="shared" si="104"/>
        <v>8717.2900000000009</v>
      </c>
      <c r="EM117" s="2">
        <f t="shared" si="104"/>
        <v>8717.2900000000009</v>
      </c>
      <c r="EN117" s="2">
        <f t="shared" si="104"/>
        <v>8717.2900000000009</v>
      </c>
      <c r="EO117" s="2">
        <f t="shared" si="104"/>
        <v>8717.2900000000009</v>
      </c>
      <c r="EP117" s="2">
        <f t="shared" si="104"/>
        <v>8717.2900000000009</v>
      </c>
      <c r="EQ117" s="2">
        <f t="shared" si="104"/>
        <v>8717.2900000000009</v>
      </c>
      <c r="ER117" s="2">
        <f t="shared" si="104"/>
        <v>8717.2900000000009</v>
      </c>
      <c r="ES117" s="2">
        <f t="shared" si="104"/>
        <v>8717.2900000000009</v>
      </c>
      <c r="ET117" s="2">
        <f t="shared" si="104"/>
        <v>8717.2900000000009</v>
      </c>
      <c r="EU117" s="2">
        <f t="shared" si="104"/>
        <v>8717.2900000000009</v>
      </c>
      <c r="EV117" s="2">
        <f t="shared" si="104"/>
        <v>8717.2900000000009</v>
      </c>
      <c r="EW117" s="2">
        <f t="shared" si="104"/>
        <v>8717.2900000000009</v>
      </c>
      <c r="EX117" s="2">
        <f t="shared" si="104"/>
        <v>8717.2900000000009</v>
      </c>
      <c r="EY117" s="2">
        <f t="shared" si="104"/>
        <v>8717.2900000000009</v>
      </c>
      <c r="EZ117" s="2">
        <f t="shared" si="104"/>
        <v>8717.2900000000009</v>
      </c>
      <c r="FA117" s="2">
        <f t="shared" si="104"/>
        <v>8717.2900000000009</v>
      </c>
      <c r="FB117" s="2">
        <f t="shared" si="104"/>
        <v>8717.2900000000009</v>
      </c>
      <c r="FC117" s="2">
        <f t="shared" si="104"/>
        <v>8717.2900000000009</v>
      </c>
      <c r="FD117" s="2">
        <f t="shared" si="104"/>
        <v>8717.2900000000009</v>
      </c>
      <c r="FE117" s="2">
        <f t="shared" si="104"/>
        <v>8717.2900000000009</v>
      </c>
      <c r="FF117" s="2">
        <f t="shared" si="104"/>
        <v>8717.2900000000009</v>
      </c>
      <c r="FG117" s="2">
        <f t="shared" si="104"/>
        <v>8717.2900000000009</v>
      </c>
      <c r="FH117" s="2">
        <f t="shared" si="104"/>
        <v>8717.2900000000009</v>
      </c>
      <c r="FI117" s="2">
        <f t="shared" si="104"/>
        <v>8717.2900000000009</v>
      </c>
      <c r="FJ117" s="2">
        <f t="shared" si="104"/>
        <v>8717.2900000000009</v>
      </c>
      <c r="FK117" s="2">
        <f t="shared" si="104"/>
        <v>8717.2900000000009</v>
      </c>
      <c r="FL117" s="2">
        <f t="shared" si="104"/>
        <v>8717.2900000000009</v>
      </c>
      <c r="FM117" s="2">
        <f t="shared" si="104"/>
        <v>8717.2900000000009</v>
      </c>
      <c r="FN117" s="2">
        <f t="shared" si="104"/>
        <v>8717.2900000000009</v>
      </c>
      <c r="FO117" s="2">
        <f t="shared" si="104"/>
        <v>8717.2900000000009</v>
      </c>
      <c r="FP117" s="2">
        <f t="shared" si="104"/>
        <v>8717.2900000000009</v>
      </c>
      <c r="FQ117" s="2">
        <f t="shared" si="104"/>
        <v>8717.2900000000009</v>
      </c>
      <c r="FR117" s="2">
        <f t="shared" si="104"/>
        <v>8717.2900000000009</v>
      </c>
      <c r="FS117" s="2">
        <f t="shared" si="104"/>
        <v>8717.2900000000009</v>
      </c>
      <c r="FT117" s="2">
        <f t="shared" si="104"/>
        <v>8717.2900000000009</v>
      </c>
      <c r="FU117" s="2">
        <f t="shared" si="104"/>
        <v>8717.2900000000009</v>
      </c>
      <c r="FV117" s="2">
        <f t="shared" si="104"/>
        <v>8717.2900000000009</v>
      </c>
      <c r="FW117" s="2">
        <f t="shared" si="104"/>
        <v>8717.2900000000009</v>
      </c>
      <c r="FX117" s="2">
        <f t="shared" si="104"/>
        <v>8717.2900000000009</v>
      </c>
      <c r="GA117" s="69"/>
    </row>
    <row r="118" spans="1:204" x14ac:dyDescent="0.35">
      <c r="A118" s="3" t="s">
        <v>883</v>
      </c>
      <c r="B118" s="2" t="s">
        <v>884</v>
      </c>
      <c r="C118" s="27">
        <f t="shared" ref="C118:BN118" si="105">1-C111</f>
        <v>0.11529999999999996</v>
      </c>
      <c r="D118" s="27">
        <f t="shared" si="105"/>
        <v>9.4999999999999973E-2</v>
      </c>
      <c r="E118" s="27">
        <f t="shared" si="105"/>
        <v>0.11939999999999995</v>
      </c>
      <c r="F118" s="27">
        <f t="shared" si="105"/>
        <v>0.10040000000000004</v>
      </c>
      <c r="G118" s="27">
        <f t="shared" si="105"/>
        <v>0.14119999999999999</v>
      </c>
      <c r="H118" s="27">
        <f t="shared" si="105"/>
        <v>0.1542</v>
      </c>
      <c r="I118" s="27">
        <f t="shared" si="105"/>
        <v>0.11480000000000001</v>
      </c>
      <c r="J118" s="27">
        <f t="shared" si="105"/>
        <v>0.1381</v>
      </c>
      <c r="K118" s="27">
        <f t="shared" si="105"/>
        <v>0.1865</v>
      </c>
      <c r="L118" s="27">
        <f t="shared" si="105"/>
        <v>0.13759999999999994</v>
      </c>
      <c r="M118" s="27">
        <f t="shared" si="105"/>
        <v>0.15939999999999999</v>
      </c>
      <c r="N118" s="27">
        <f t="shared" si="105"/>
        <v>9.4999999999999973E-2</v>
      </c>
      <c r="O118" s="27">
        <f t="shared" si="105"/>
        <v>0.11029999999999995</v>
      </c>
      <c r="P118" s="27">
        <f t="shared" si="105"/>
        <v>0.18110000000000004</v>
      </c>
      <c r="Q118" s="27">
        <f t="shared" si="105"/>
        <v>9.4999999999999973E-2</v>
      </c>
      <c r="R118" s="27">
        <f t="shared" si="105"/>
        <v>0.11799999999999999</v>
      </c>
      <c r="S118" s="27">
        <f t="shared" si="105"/>
        <v>0.14049999999999996</v>
      </c>
      <c r="T118" s="27">
        <f t="shared" si="105"/>
        <v>0.19350000000000001</v>
      </c>
      <c r="U118" s="27">
        <f t="shared" si="105"/>
        <v>0.20079999999999998</v>
      </c>
      <c r="V118" s="27">
        <f t="shared" si="105"/>
        <v>0.1875</v>
      </c>
      <c r="W118" s="27">
        <f t="shared" si="105"/>
        <v>0.1905</v>
      </c>
      <c r="X118" s="27">
        <f t="shared" si="105"/>
        <v>0.20079999999999998</v>
      </c>
      <c r="Y118" s="27">
        <f t="shared" si="105"/>
        <v>0.15990000000000004</v>
      </c>
      <c r="Z118" s="27">
        <f t="shared" si="105"/>
        <v>0.18940000000000001</v>
      </c>
      <c r="AA118" s="27">
        <f t="shared" si="105"/>
        <v>9.4999999999999973E-2</v>
      </c>
      <c r="AB118" s="27">
        <f t="shared" si="105"/>
        <v>9.7500000000000031E-2</v>
      </c>
      <c r="AC118" s="27">
        <f t="shared" si="105"/>
        <v>0.1603</v>
      </c>
      <c r="AD118" s="27">
        <f t="shared" si="105"/>
        <v>0.14529999999999998</v>
      </c>
      <c r="AE118" s="27">
        <f t="shared" si="105"/>
        <v>0.19799999999999995</v>
      </c>
      <c r="AF118" s="27">
        <f t="shared" si="105"/>
        <v>0.1925</v>
      </c>
      <c r="AG118" s="27">
        <f t="shared" si="105"/>
        <v>0.17049999999999998</v>
      </c>
      <c r="AH118" s="27">
        <f t="shared" si="105"/>
        <v>0.15920000000000001</v>
      </c>
      <c r="AI118" s="27">
        <f t="shared" si="105"/>
        <v>0.17749999999999999</v>
      </c>
      <c r="AJ118" s="27">
        <f t="shared" si="105"/>
        <v>0.19310000000000005</v>
      </c>
      <c r="AK118" s="27">
        <f t="shared" si="105"/>
        <v>0.19359999999999999</v>
      </c>
      <c r="AL118" s="27">
        <f t="shared" si="105"/>
        <v>0.18579999999999997</v>
      </c>
      <c r="AM118" s="27">
        <f t="shared" si="105"/>
        <v>0.18100000000000005</v>
      </c>
      <c r="AN118" s="27">
        <f t="shared" si="105"/>
        <v>0.18430000000000002</v>
      </c>
      <c r="AO118" s="27">
        <f t="shared" si="105"/>
        <v>0.12709999999999999</v>
      </c>
      <c r="AP118" s="27">
        <f t="shared" si="105"/>
        <v>9.4999999999999973E-2</v>
      </c>
      <c r="AQ118" s="27">
        <f t="shared" si="105"/>
        <v>0.18889999999999996</v>
      </c>
      <c r="AR118" s="27">
        <f t="shared" si="105"/>
        <v>9.4999999999999973E-2</v>
      </c>
      <c r="AS118" s="27">
        <f t="shared" si="105"/>
        <v>0.11570000000000003</v>
      </c>
      <c r="AT118" s="27">
        <f t="shared" si="105"/>
        <v>0.13370000000000004</v>
      </c>
      <c r="AU118" s="27">
        <f t="shared" si="105"/>
        <v>0.18379999999999996</v>
      </c>
      <c r="AV118" s="27">
        <f t="shared" si="105"/>
        <v>0.1845</v>
      </c>
      <c r="AW118" s="27">
        <f t="shared" si="105"/>
        <v>0.18759999999999999</v>
      </c>
      <c r="AX118" s="27">
        <f t="shared" si="105"/>
        <v>0.19979999999999998</v>
      </c>
      <c r="AY118" s="27">
        <f t="shared" si="105"/>
        <v>0.1764</v>
      </c>
      <c r="AZ118" s="27">
        <f t="shared" si="105"/>
        <v>0.11099999999999999</v>
      </c>
      <c r="BA118" s="27">
        <f t="shared" si="105"/>
        <v>0.11380000000000001</v>
      </c>
      <c r="BB118" s="27">
        <f t="shared" si="105"/>
        <v>0.11529999999999996</v>
      </c>
      <c r="BC118" s="27">
        <f t="shared" si="105"/>
        <v>9.8999999999999977E-2</v>
      </c>
      <c r="BD118" s="27">
        <f t="shared" si="105"/>
        <v>0.13009999999999999</v>
      </c>
      <c r="BE118" s="27">
        <f t="shared" si="105"/>
        <v>0.15090000000000003</v>
      </c>
      <c r="BF118" s="27">
        <f t="shared" si="105"/>
        <v>9.8799999999999999E-2</v>
      </c>
      <c r="BG118" s="27">
        <f t="shared" si="105"/>
        <v>0.16159999999999997</v>
      </c>
      <c r="BH118" s="27">
        <f t="shared" si="105"/>
        <v>0.17079999999999995</v>
      </c>
      <c r="BI118" s="27">
        <f t="shared" si="105"/>
        <v>0.18769999999999998</v>
      </c>
      <c r="BJ118" s="27">
        <f t="shared" si="105"/>
        <v>0.1169</v>
      </c>
      <c r="BK118" s="27">
        <f t="shared" si="105"/>
        <v>9.4999999999999973E-2</v>
      </c>
      <c r="BL118" s="27">
        <f t="shared" si="105"/>
        <v>0.19899999999999995</v>
      </c>
      <c r="BM118" s="27">
        <f t="shared" si="105"/>
        <v>0.17689999999999995</v>
      </c>
      <c r="BN118" s="27">
        <f t="shared" si="105"/>
        <v>0.13270000000000004</v>
      </c>
      <c r="BO118" s="27">
        <f t="shared" ref="BO118:DZ118" si="106">1-BO111</f>
        <v>0.14959999999999996</v>
      </c>
      <c r="BP118" s="27">
        <f t="shared" si="106"/>
        <v>0.19350000000000001</v>
      </c>
      <c r="BQ118" s="27">
        <f t="shared" si="106"/>
        <v>0.11829999999999996</v>
      </c>
      <c r="BR118" s="27">
        <f t="shared" si="106"/>
        <v>0.12590000000000001</v>
      </c>
      <c r="BS118" s="27">
        <f t="shared" si="106"/>
        <v>0.15459999999999996</v>
      </c>
      <c r="BT118" s="27">
        <f t="shared" si="106"/>
        <v>0.17979999999999996</v>
      </c>
      <c r="BU118" s="27">
        <f t="shared" si="106"/>
        <v>0.17689999999999995</v>
      </c>
      <c r="BV118" s="27">
        <f t="shared" si="106"/>
        <v>0.15090000000000003</v>
      </c>
      <c r="BW118" s="27">
        <f t="shared" si="106"/>
        <v>0.13849999999999996</v>
      </c>
      <c r="BX118" s="27">
        <f t="shared" si="106"/>
        <v>0.1996</v>
      </c>
      <c r="BY118" s="27">
        <f t="shared" si="106"/>
        <v>0.1754</v>
      </c>
      <c r="BZ118" s="27">
        <f t="shared" si="106"/>
        <v>0.19110000000000005</v>
      </c>
      <c r="CA118" s="27">
        <f t="shared" si="106"/>
        <v>0.19450000000000001</v>
      </c>
      <c r="CB118" s="27">
        <f t="shared" si="106"/>
        <v>9.4999999999999973E-2</v>
      </c>
      <c r="CC118" s="27">
        <f t="shared" si="106"/>
        <v>0.19179999999999997</v>
      </c>
      <c r="CD118" s="27">
        <f t="shared" si="106"/>
        <v>0.19059999999999999</v>
      </c>
      <c r="CE118" s="27">
        <f t="shared" si="106"/>
        <v>0.19430000000000003</v>
      </c>
      <c r="CF118" s="27">
        <f t="shared" si="106"/>
        <v>0.19699999999999995</v>
      </c>
      <c r="CG118" s="27">
        <f t="shared" si="106"/>
        <v>0.19120000000000004</v>
      </c>
      <c r="CH118" s="27">
        <f t="shared" si="106"/>
        <v>0.1976</v>
      </c>
      <c r="CI118" s="27">
        <f t="shared" si="106"/>
        <v>0.16749999999999998</v>
      </c>
      <c r="CJ118" s="27">
        <f t="shared" si="106"/>
        <v>0.16200000000000003</v>
      </c>
      <c r="CK118" s="27">
        <f t="shared" si="106"/>
        <v>0.12019999999999997</v>
      </c>
      <c r="CL118" s="27">
        <f t="shared" si="106"/>
        <v>0.15000000000000002</v>
      </c>
      <c r="CM118" s="27">
        <f t="shared" si="106"/>
        <v>0.16610000000000003</v>
      </c>
      <c r="CN118" s="27">
        <f t="shared" si="106"/>
        <v>9.4999999999999973E-2</v>
      </c>
      <c r="CO118" s="27">
        <f t="shared" si="106"/>
        <v>0.10899999999999999</v>
      </c>
      <c r="CP118" s="27">
        <f t="shared" si="106"/>
        <v>0.15949999999999998</v>
      </c>
      <c r="CQ118" s="27">
        <f t="shared" si="106"/>
        <v>0.16549999999999998</v>
      </c>
      <c r="CR118" s="27">
        <f t="shared" si="106"/>
        <v>0.18910000000000005</v>
      </c>
      <c r="CS118" s="27">
        <f t="shared" si="106"/>
        <v>0.18540000000000001</v>
      </c>
      <c r="CT118" s="27">
        <f t="shared" si="106"/>
        <v>0.19720000000000004</v>
      </c>
      <c r="CU118" s="27">
        <f t="shared" si="106"/>
        <v>0.17800000000000005</v>
      </c>
      <c r="CV118" s="27">
        <f t="shared" si="106"/>
        <v>0.20079999999999998</v>
      </c>
      <c r="CW118" s="27">
        <f t="shared" si="106"/>
        <v>0.19069999999999998</v>
      </c>
      <c r="CX118" s="27">
        <f t="shared" si="106"/>
        <v>0.17479999999999996</v>
      </c>
      <c r="CY118" s="27">
        <f t="shared" si="106"/>
        <v>0.20079999999999998</v>
      </c>
      <c r="CZ118" s="27">
        <f t="shared" si="106"/>
        <v>0.13939999999999997</v>
      </c>
      <c r="DA118" s="27">
        <f t="shared" si="106"/>
        <v>0.19130000000000003</v>
      </c>
      <c r="DB118" s="27">
        <f t="shared" si="106"/>
        <v>0.18359999999999999</v>
      </c>
      <c r="DC118" s="27">
        <f t="shared" si="106"/>
        <v>0.19199999999999995</v>
      </c>
      <c r="DD118" s="27">
        <f t="shared" si="106"/>
        <v>0.19389999999999996</v>
      </c>
      <c r="DE118" s="27">
        <f t="shared" si="106"/>
        <v>0.18410000000000004</v>
      </c>
      <c r="DF118" s="27">
        <f t="shared" si="106"/>
        <v>0.10340000000000005</v>
      </c>
      <c r="DG118" s="27">
        <f t="shared" si="106"/>
        <v>0.19669999999999999</v>
      </c>
      <c r="DH118" s="27">
        <f t="shared" si="106"/>
        <v>0.13919999999999999</v>
      </c>
      <c r="DI118" s="27">
        <f t="shared" si="106"/>
        <v>0.1361</v>
      </c>
      <c r="DJ118" s="27">
        <f t="shared" si="106"/>
        <v>0.16900000000000004</v>
      </c>
      <c r="DK118" s="27">
        <f t="shared" si="106"/>
        <v>0.17310000000000003</v>
      </c>
      <c r="DL118" s="27">
        <f t="shared" si="106"/>
        <v>0.11980000000000002</v>
      </c>
      <c r="DM118" s="27">
        <f t="shared" si="106"/>
        <v>0.18920000000000003</v>
      </c>
      <c r="DN118" s="27">
        <f t="shared" si="106"/>
        <v>0.14690000000000003</v>
      </c>
      <c r="DO118" s="27">
        <f t="shared" si="106"/>
        <v>0.1321</v>
      </c>
      <c r="DP118" s="27">
        <f t="shared" si="106"/>
        <v>0.19140000000000001</v>
      </c>
      <c r="DQ118" s="27">
        <f t="shared" si="106"/>
        <v>0.16269999999999996</v>
      </c>
      <c r="DR118" s="27">
        <f t="shared" si="106"/>
        <v>0.14800000000000002</v>
      </c>
      <c r="DS118" s="27">
        <f t="shared" si="106"/>
        <v>0.17020000000000002</v>
      </c>
      <c r="DT118" s="27">
        <f t="shared" si="106"/>
        <v>0.19289999999999996</v>
      </c>
      <c r="DU118" s="27">
        <f t="shared" si="106"/>
        <v>0.18089999999999995</v>
      </c>
      <c r="DV118" s="27">
        <f t="shared" si="106"/>
        <v>0.19020000000000004</v>
      </c>
      <c r="DW118" s="27">
        <f t="shared" si="106"/>
        <v>0.1845</v>
      </c>
      <c r="DX118" s="27">
        <f t="shared" si="106"/>
        <v>0.19379999999999997</v>
      </c>
      <c r="DY118" s="27">
        <f t="shared" si="106"/>
        <v>0.18479999999999996</v>
      </c>
      <c r="DZ118" s="27">
        <f t="shared" si="106"/>
        <v>0.16710000000000003</v>
      </c>
      <c r="EA118" s="27">
        <f t="shared" ref="EA118:FX118" si="107">1-EA111</f>
        <v>0.17290000000000005</v>
      </c>
      <c r="EB118" s="27">
        <f t="shared" si="107"/>
        <v>0.17210000000000003</v>
      </c>
      <c r="EC118" s="27">
        <f t="shared" si="107"/>
        <v>0.18540000000000001</v>
      </c>
      <c r="ED118" s="27">
        <f t="shared" si="107"/>
        <v>0.1411</v>
      </c>
      <c r="EE118" s="27">
        <f t="shared" si="107"/>
        <v>0.19189999999999996</v>
      </c>
      <c r="EF118" s="27">
        <f t="shared" si="107"/>
        <v>0.1462</v>
      </c>
      <c r="EG118" s="27">
        <f t="shared" si="107"/>
        <v>0.18830000000000002</v>
      </c>
      <c r="EH118" s="27">
        <f t="shared" si="107"/>
        <v>0.18830000000000002</v>
      </c>
      <c r="EI118" s="27">
        <f t="shared" si="107"/>
        <v>0.10950000000000004</v>
      </c>
      <c r="EJ118" s="27">
        <f t="shared" si="107"/>
        <v>0.11280000000000001</v>
      </c>
      <c r="EK118" s="27">
        <f t="shared" si="107"/>
        <v>0.16800000000000004</v>
      </c>
      <c r="EL118" s="27">
        <f t="shared" si="107"/>
        <v>0.17410000000000003</v>
      </c>
      <c r="EM118" s="27">
        <f t="shared" si="107"/>
        <v>0.17969999999999997</v>
      </c>
      <c r="EN118" s="27">
        <f t="shared" si="107"/>
        <v>0.15949999999999998</v>
      </c>
      <c r="EO118" s="27">
        <f t="shared" si="107"/>
        <v>0.1845</v>
      </c>
      <c r="EP118" s="27">
        <f t="shared" si="107"/>
        <v>0.17710000000000004</v>
      </c>
      <c r="EQ118" s="27">
        <f t="shared" si="107"/>
        <v>0.13519999999999999</v>
      </c>
      <c r="ER118" s="27">
        <f t="shared" si="107"/>
        <v>0.1835</v>
      </c>
      <c r="ES118" s="27">
        <f t="shared" si="107"/>
        <v>0.19230000000000003</v>
      </c>
      <c r="ET118" s="27">
        <f t="shared" si="107"/>
        <v>0.19210000000000005</v>
      </c>
      <c r="EU118" s="27">
        <f t="shared" si="107"/>
        <v>0.1714</v>
      </c>
      <c r="EV118" s="27">
        <f t="shared" si="107"/>
        <v>0.19889999999999997</v>
      </c>
      <c r="EW118" s="27">
        <f t="shared" si="107"/>
        <v>0.16410000000000002</v>
      </c>
      <c r="EX118" s="27">
        <f t="shared" si="107"/>
        <v>0.19320000000000004</v>
      </c>
      <c r="EY118" s="27">
        <f t="shared" si="107"/>
        <v>0.16510000000000002</v>
      </c>
      <c r="EZ118" s="27">
        <f t="shared" si="107"/>
        <v>0.19599999999999995</v>
      </c>
      <c r="FA118" s="27">
        <f t="shared" si="107"/>
        <v>0.13119999999999998</v>
      </c>
      <c r="FB118" s="27">
        <f t="shared" si="107"/>
        <v>0.18540000000000001</v>
      </c>
      <c r="FC118" s="27">
        <f t="shared" si="107"/>
        <v>0.13919999999999999</v>
      </c>
      <c r="FD118" s="27">
        <f t="shared" si="107"/>
        <v>0.17779999999999996</v>
      </c>
      <c r="FE118" s="27">
        <f t="shared" si="107"/>
        <v>0.19879999999999998</v>
      </c>
      <c r="FF118" s="27">
        <f t="shared" si="107"/>
        <v>0.19110000000000005</v>
      </c>
      <c r="FG118" s="27">
        <f t="shared" si="107"/>
        <v>0.19610000000000005</v>
      </c>
      <c r="FH118" s="27">
        <f t="shared" si="107"/>
        <v>0.19940000000000002</v>
      </c>
      <c r="FI118" s="27">
        <f t="shared" si="107"/>
        <v>0.13990000000000002</v>
      </c>
      <c r="FJ118" s="27">
        <f t="shared" si="107"/>
        <v>0.13819999999999999</v>
      </c>
      <c r="FK118" s="27">
        <f t="shared" si="107"/>
        <v>0.13539999999999996</v>
      </c>
      <c r="FL118" s="27">
        <f t="shared" si="107"/>
        <v>0.11450000000000005</v>
      </c>
      <c r="FM118" s="27">
        <f t="shared" si="107"/>
        <v>0.12870000000000004</v>
      </c>
      <c r="FN118" s="27">
        <f t="shared" si="107"/>
        <v>0.10189999999999999</v>
      </c>
      <c r="FO118" s="27">
        <f t="shared" si="107"/>
        <v>0.15549999999999997</v>
      </c>
      <c r="FP118" s="27">
        <f t="shared" si="107"/>
        <v>0.13700000000000001</v>
      </c>
      <c r="FQ118" s="27">
        <f t="shared" si="107"/>
        <v>0.15820000000000001</v>
      </c>
      <c r="FR118" s="27">
        <f t="shared" si="107"/>
        <v>0.19320000000000004</v>
      </c>
      <c r="FS118" s="27">
        <f t="shared" si="107"/>
        <v>0.19310000000000005</v>
      </c>
      <c r="FT118" s="27">
        <f t="shared" si="107"/>
        <v>0.20009999999999994</v>
      </c>
      <c r="FU118" s="27">
        <f t="shared" si="107"/>
        <v>0.1643</v>
      </c>
      <c r="FV118" s="27">
        <f t="shared" si="107"/>
        <v>0.16420000000000001</v>
      </c>
      <c r="FW118" s="27">
        <f t="shared" si="107"/>
        <v>0.19430000000000003</v>
      </c>
      <c r="FX118" s="27">
        <f t="shared" si="107"/>
        <v>0.20040000000000002</v>
      </c>
      <c r="FY118" s="27"/>
    </row>
    <row r="119" spans="1:204" x14ac:dyDescent="0.35">
      <c r="A119" s="3" t="s">
        <v>885</v>
      </c>
      <c r="B119" s="2" t="s">
        <v>886</v>
      </c>
      <c r="C119" s="27">
        <f t="shared" ref="C119:BN119" si="108">C109</f>
        <v>1.0297000000000001</v>
      </c>
      <c r="D119" s="27">
        <f t="shared" si="108"/>
        <v>1.0297000000000001</v>
      </c>
      <c r="E119" s="27">
        <f t="shared" si="108"/>
        <v>1.0297000000000001</v>
      </c>
      <c r="F119" s="27">
        <f t="shared" si="108"/>
        <v>1.0297000000000001</v>
      </c>
      <c r="G119" s="27">
        <f t="shared" si="108"/>
        <v>1.0935999999999999</v>
      </c>
      <c r="H119" s="27">
        <f t="shared" si="108"/>
        <v>1.1162000000000001</v>
      </c>
      <c r="I119" s="27">
        <f t="shared" si="108"/>
        <v>1.0297000000000001</v>
      </c>
      <c r="J119" s="27">
        <f t="shared" si="108"/>
        <v>1.0656000000000001</v>
      </c>
      <c r="K119" s="27">
        <f t="shared" si="108"/>
        <v>1.5550999999999999</v>
      </c>
      <c r="L119" s="27">
        <f t="shared" si="108"/>
        <v>1.0608</v>
      </c>
      <c r="M119" s="27">
        <f t="shared" si="108"/>
        <v>1.1355</v>
      </c>
      <c r="N119" s="27">
        <f t="shared" si="108"/>
        <v>1.0297000000000001</v>
      </c>
      <c r="O119" s="27">
        <f t="shared" si="108"/>
        <v>1.0297000000000001</v>
      </c>
      <c r="P119" s="27">
        <f t="shared" si="108"/>
        <v>1.4079999999999999</v>
      </c>
      <c r="Q119" s="27">
        <f t="shared" si="108"/>
        <v>1.0297000000000001</v>
      </c>
      <c r="R119" s="27">
        <f t="shared" si="108"/>
        <v>1.0297000000000001</v>
      </c>
      <c r="S119" s="27">
        <f t="shared" si="108"/>
        <v>1.0914999999999999</v>
      </c>
      <c r="T119" s="27">
        <f t="shared" si="108"/>
        <v>1.9670000000000001</v>
      </c>
      <c r="U119" s="27">
        <f t="shared" si="108"/>
        <v>2.3942999999999999</v>
      </c>
      <c r="V119" s="27">
        <f t="shared" si="108"/>
        <v>1.6145</v>
      </c>
      <c r="W119" s="27">
        <f t="shared" si="108"/>
        <v>1.7925</v>
      </c>
      <c r="X119" s="27">
        <f t="shared" si="108"/>
        <v>2.3957999999999999</v>
      </c>
      <c r="Y119" s="27">
        <f t="shared" si="108"/>
        <v>1.1388</v>
      </c>
      <c r="Z119" s="27">
        <f t="shared" si="108"/>
        <v>1.7265999999999999</v>
      </c>
      <c r="AA119" s="27">
        <f t="shared" si="108"/>
        <v>1.0297000000000001</v>
      </c>
      <c r="AB119" s="27">
        <f t="shared" si="108"/>
        <v>1.0297000000000001</v>
      </c>
      <c r="AC119" s="27">
        <f t="shared" si="108"/>
        <v>1.1418999999999999</v>
      </c>
      <c r="AD119" s="27">
        <f t="shared" si="108"/>
        <v>1.1007</v>
      </c>
      <c r="AE119" s="27">
        <f t="shared" si="108"/>
        <v>2.2328999999999999</v>
      </c>
      <c r="AF119" s="27">
        <f t="shared" si="108"/>
        <v>1.9106000000000001</v>
      </c>
      <c r="AG119" s="27">
        <f t="shared" si="108"/>
        <v>1.2095</v>
      </c>
      <c r="AH119" s="27">
        <f t="shared" si="108"/>
        <v>1.1345000000000001</v>
      </c>
      <c r="AI119" s="27">
        <f t="shared" si="108"/>
        <v>1.3140000000000001</v>
      </c>
      <c r="AJ119" s="27">
        <f t="shared" si="108"/>
        <v>1.9443999999999999</v>
      </c>
      <c r="AK119" s="27">
        <f t="shared" si="108"/>
        <v>1.9730000000000001</v>
      </c>
      <c r="AL119" s="27">
        <f t="shared" si="108"/>
        <v>1.5323</v>
      </c>
      <c r="AM119" s="27">
        <f t="shared" si="108"/>
        <v>1.4044000000000001</v>
      </c>
      <c r="AN119" s="27">
        <f t="shared" si="108"/>
        <v>1.4913000000000001</v>
      </c>
      <c r="AO119" s="27">
        <f t="shared" si="108"/>
        <v>1.0331999999999999</v>
      </c>
      <c r="AP119" s="27">
        <f t="shared" si="108"/>
        <v>1.0297000000000001</v>
      </c>
      <c r="AQ119" s="27">
        <f t="shared" si="108"/>
        <v>1.6961999999999999</v>
      </c>
      <c r="AR119" s="27">
        <f t="shared" si="108"/>
        <v>1.0297000000000001</v>
      </c>
      <c r="AS119" s="27">
        <f t="shared" si="108"/>
        <v>1.0297000000000001</v>
      </c>
      <c r="AT119" s="27">
        <f t="shared" si="108"/>
        <v>1.0445</v>
      </c>
      <c r="AU119" s="27">
        <f t="shared" si="108"/>
        <v>1.4794</v>
      </c>
      <c r="AV119" s="27">
        <f t="shared" si="108"/>
        <v>1.4963</v>
      </c>
      <c r="AW119" s="27">
        <f t="shared" si="108"/>
        <v>1.6191</v>
      </c>
      <c r="AX119" s="27">
        <f t="shared" si="108"/>
        <v>2.3393999999999999</v>
      </c>
      <c r="AY119" s="27">
        <f t="shared" si="108"/>
        <v>1.2855000000000001</v>
      </c>
      <c r="AZ119" s="27">
        <f t="shared" si="108"/>
        <v>1.0297000000000001</v>
      </c>
      <c r="BA119" s="27">
        <f t="shared" si="108"/>
        <v>1.0297000000000001</v>
      </c>
      <c r="BB119" s="27">
        <f t="shared" si="108"/>
        <v>1.0297000000000001</v>
      </c>
      <c r="BC119" s="27">
        <f t="shared" si="108"/>
        <v>1.0297000000000001</v>
      </c>
      <c r="BD119" s="27">
        <f t="shared" si="108"/>
        <v>1.0361</v>
      </c>
      <c r="BE119" s="27">
        <f t="shared" si="108"/>
        <v>1.1104000000000001</v>
      </c>
      <c r="BF119" s="27">
        <f t="shared" si="108"/>
        <v>1.0297000000000001</v>
      </c>
      <c r="BG119" s="27">
        <f t="shared" si="108"/>
        <v>1.1500999999999999</v>
      </c>
      <c r="BH119" s="27">
        <f t="shared" si="108"/>
        <v>1.2118</v>
      </c>
      <c r="BI119" s="27">
        <f t="shared" si="108"/>
        <v>1.6247</v>
      </c>
      <c r="BJ119" s="27">
        <f t="shared" si="108"/>
        <v>1.0297000000000001</v>
      </c>
      <c r="BK119" s="27">
        <f t="shared" si="108"/>
        <v>1.0297000000000001</v>
      </c>
      <c r="BL119" s="27">
        <f t="shared" si="108"/>
        <v>2.2909000000000002</v>
      </c>
      <c r="BM119" s="27">
        <f t="shared" si="108"/>
        <v>1.2972999999999999</v>
      </c>
      <c r="BN119" s="27">
        <f t="shared" si="108"/>
        <v>1.0416000000000001</v>
      </c>
      <c r="BO119" s="27">
        <f t="shared" ref="BO119:DZ119" si="109">BO109</f>
        <v>1.1082000000000001</v>
      </c>
      <c r="BP119" s="27">
        <f t="shared" si="109"/>
        <v>1.9670000000000001</v>
      </c>
      <c r="BQ119" s="27">
        <f t="shared" si="109"/>
        <v>1.0297000000000001</v>
      </c>
      <c r="BR119" s="27">
        <f t="shared" si="109"/>
        <v>1.0321</v>
      </c>
      <c r="BS119" s="27">
        <f t="shared" si="109"/>
        <v>1.1169</v>
      </c>
      <c r="BT119" s="27">
        <f t="shared" si="109"/>
        <v>1.3741000000000001</v>
      </c>
      <c r="BU119" s="27">
        <f t="shared" si="109"/>
        <v>1.2964</v>
      </c>
      <c r="BV119" s="27">
        <f t="shared" si="109"/>
        <v>1.1105</v>
      </c>
      <c r="BW119" s="27">
        <f t="shared" si="109"/>
        <v>1.0697000000000001</v>
      </c>
      <c r="BX119" s="27">
        <f t="shared" si="109"/>
        <v>2.3239999999999998</v>
      </c>
      <c r="BY119" s="27">
        <f t="shared" si="109"/>
        <v>1.3432999999999999</v>
      </c>
      <c r="BZ119" s="27">
        <f t="shared" si="109"/>
        <v>1.8229</v>
      </c>
      <c r="CA119" s="27">
        <f t="shared" si="109"/>
        <v>2.0257000000000001</v>
      </c>
      <c r="CB119" s="27">
        <f t="shared" si="109"/>
        <v>1.0297000000000001</v>
      </c>
      <c r="CC119" s="27">
        <f t="shared" si="109"/>
        <v>1.8692</v>
      </c>
      <c r="CD119" s="27">
        <f t="shared" si="109"/>
        <v>1.7974000000000001</v>
      </c>
      <c r="CE119" s="27">
        <f t="shared" si="109"/>
        <v>2.0163000000000002</v>
      </c>
      <c r="CF119" s="27">
        <f t="shared" si="109"/>
        <v>2.1735000000000002</v>
      </c>
      <c r="CG119" s="27">
        <f t="shared" si="109"/>
        <v>1.8323</v>
      </c>
      <c r="CH119" s="27">
        <f t="shared" si="109"/>
        <v>2.2111000000000001</v>
      </c>
      <c r="CI119" s="27">
        <f t="shared" si="109"/>
        <v>1.1894</v>
      </c>
      <c r="CJ119" s="27">
        <f t="shared" si="109"/>
        <v>1.153</v>
      </c>
      <c r="CK119" s="27">
        <f t="shared" si="109"/>
        <v>1.0297000000000001</v>
      </c>
      <c r="CL119" s="27">
        <f t="shared" si="109"/>
        <v>1.1089</v>
      </c>
      <c r="CM119" s="27">
        <f t="shared" si="109"/>
        <v>1.18</v>
      </c>
      <c r="CN119" s="27">
        <f t="shared" si="109"/>
        <v>1.0297000000000001</v>
      </c>
      <c r="CO119" s="27">
        <f t="shared" si="109"/>
        <v>1.0297000000000001</v>
      </c>
      <c r="CP119" s="27">
        <f t="shared" si="109"/>
        <v>1.1364000000000001</v>
      </c>
      <c r="CQ119" s="27">
        <f t="shared" si="109"/>
        <v>1.1760999999999999</v>
      </c>
      <c r="CR119" s="27">
        <f t="shared" si="109"/>
        <v>1.7090000000000001</v>
      </c>
      <c r="CS119" s="27">
        <f t="shared" si="109"/>
        <v>1.5205</v>
      </c>
      <c r="CT119" s="27">
        <f t="shared" si="109"/>
        <v>2.1852</v>
      </c>
      <c r="CU119" s="27">
        <f t="shared" si="109"/>
        <v>1.327</v>
      </c>
      <c r="CV119" s="27">
        <f t="shared" si="109"/>
        <v>2.3957999999999999</v>
      </c>
      <c r="CW119" s="27">
        <f t="shared" si="109"/>
        <v>1.8015000000000001</v>
      </c>
      <c r="CX119" s="27">
        <f t="shared" si="109"/>
        <v>1.238</v>
      </c>
      <c r="CY119" s="27">
        <f t="shared" si="109"/>
        <v>2.3957999999999999</v>
      </c>
      <c r="CZ119" s="27">
        <f t="shared" si="109"/>
        <v>1.0803</v>
      </c>
      <c r="DA119" s="27">
        <f t="shared" si="109"/>
        <v>1.8402000000000001</v>
      </c>
      <c r="DB119" s="27">
        <f t="shared" si="109"/>
        <v>1.4735</v>
      </c>
      <c r="DC119" s="27">
        <f t="shared" si="109"/>
        <v>1.8767</v>
      </c>
      <c r="DD119" s="27">
        <f t="shared" si="109"/>
        <v>1.9877</v>
      </c>
      <c r="DE119" s="27">
        <f t="shared" si="109"/>
        <v>1.4878</v>
      </c>
      <c r="DF119" s="27">
        <f t="shared" si="109"/>
        <v>1.0297000000000001</v>
      </c>
      <c r="DG119" s="27">
        <f t="shared" si="109"/>
        <v>2.1551</v>
      </c>
      <c r="DH119" s="27">
        <f t="shared" si="109"/>
        <v>1.0780000000000001</v>
      </c>
      <c r="DI119" s="27">
        <f t="shared" si="109"/>
        <v>1.0510999999999999</v>
      </c>
      <c r="DJ119" s="27">
        <f t="shared" si="109"/>
        <v>1.1994</v>
      </c>
      <c r="DK119" s="27">
        <f t="shared" si="109"/>
        <v>1.2270000000000001</v>
      </c>
      <c r="DL119" s="27">
        <f t="shared" si="109"/>
        <v>1.0297000000000001</v>
      </c>
      <c r="DM119" s="27">
        <f t="shared" si="109"/>
        <v>1.7157</v>
      </c>
      <c r="DN119" s="27">
        <f t="shared" si="109"/>
        <v>1.1035999999999999</v>
      </c>
      <c r="DO119" s="27">
        <f t="shared" si="109"/>
        <v>1.04</v>
      </c>
      <c r="DP119" s="27">
        <f t="shared" si="109"/>
        <v>1.8435999999999999</v>
      </c>
      <c r="DQ119" s="27">
        <f t="shared" si="109"/>
        <v>1.1575</v>
      </c>
      <c r="DR119" s="27">
        <f t="shared" si="109"/>
        <v>1.1053999999999999</v>
      </c>
      <c r="DS119" s="27">
        <f t="shared" si="109"/>
        <v>1.2073</v>
      </c>
      <c r="DT119" s="27">
        <f t="shared" si="109"/>
        <v>1.9305000000000001</v>
      </c>
      <c r="DU119" s="27">
        <f t="shared" si="109"/>
        <v>1.4038999999999999</v>
      </c>
      <c r="DV119" s="27">
        <f t="shared" si="109"/>
        <v>1.7714000000000001</v>
      </c>
      <c r="DW119" s="27">
        <f t="shared" si="109"/>
        <v>1.4979</v>
      </c>
      <c r="DX119" s="27">
        <f t="shared" si="109"/>
        <v>1.9862</v>
      </c>
      <c r="DY119" s="27">
        <f t="shared" si="109"/>
        <v>1.5064</v>
      </c>
      <c r="DZ119" s="27">
        <f t="shared" si="109"/>
        <v>1.1868000000000001</v>
      </c>
      <c r="EA119" s="27">
        <f t="shared" ref="EA119:FX119" si="110">EA109</f>
        <v>1.2253000000000001</v>
      </c>
      <c r="EB119" s="27">
        <f t="shared" si="110"/>
        <v>1.2199</v>
      </c>
      <c r="EC119" s="27">
        <f t="shared" si="110"/>
        <v>1.5202</v>
      </c>
      <c r="ED119" s="27">
        <f t="shared" si="110"/>
        <v>1.0933999999999999</v>
      </c>
      <c r="EE119" s="27">
        <f t="shared" si="110"/>
        <v>1.8745000000000001</v>
      </c>
      <c r="EF119" s="27">
        <f t="shared" si="110"/>
        <v>1.1023000000000001</v>
      </c>
      <c r="EG119" s="27">
        <f t="shared" si="110"/>
        <v>1.6589</v>
      </c>
      <c r="EH119" s="27">
        <f t="shared" si="110"/>
        <v>1.6608000000000001</v>
      </c>
      <c r="EI119" s="27">
        <f t="shared" si="110"/>
        <v>1.0297000000000001</v>
      </c>
      <c r="EJ119" s="27">
        <f t="shared" si="110"/>
        <v>1.0297000000000001</v>
      </c>
      <c r="EK119" s="27">
        <f t="shared" si="110"/>
        <v>1.1931</v>
      </c>
      <c r="EL119" s="27">
        <f t="shared" si="110"/>
        <v>1.2332000000000001</v>
      </c>
      <c r="EM119" s="27">
        <f t="shared" si="110"/>
        <v>1.3720000000000001</v>
      </c>
      <c r="EN119" s="27">
        <f t="shared" si="110"/>
        <v>1.1366000000000001</v>
      </c>
      <c r="EO119" s="27">
        <f t="shared" si="110"/>
        <v>1.498</v>
      </c>
      <c r="EP119" s="27">
        <f t="shared" si="110"/>
        <v>1.304</v>
      </c>
      <c r="EQ119" s="27">
        <f t="shared" si="110"/>
        <v>1.0486</v>
      </c>
      <c r="ER119" s="27">
        <f t="shared" si="110"/>
        <v>1.4702</v>
      </c>
      <c r="ES119" s="27">
        <f t="shared" si="110"/>
        <v>1.8939999999999999</v>
      </c>
      <c r="ET119" s="27">
        <f t="shared" si="110"/>
        <v>2.0952999999999999</v>
      </c>
      <c r="EU119" s="27">
        <f t="shared" si="110"/>
        <v>1.2153</v>
      </c>
      <c r="EV119" s="27">
        <f t="shared" si="110"/>
        <v>2.2879</v>
      </c>
      <c r="EW119" s="27">
        <f t="shared" si="110"/>
        <v>1.1667000000000001</v>
      </c>
      <c r="EX119" s="27">
        <f t="shared" si="110"/>
        <v>1.9481999999999999</v>
      </c>
      <c r="EY119" s="27">
        <f t="shared" si="110"/>
        <v>1.1733</v>
      </c>
      <c r="EZ119" s="27">
        <f t="shared" si="110"/>
        <v>2.1126</v>
      </c>
      <c r="FA119" s="27">
        <f t="shared" si="110"/>
        <v>1.0376000000000001</v>
      </c>
      <c r="FB119" s="27">
        <f t="shared" si="110"/>
        <v>1.5215000000000001</v>
      </c>
      <c r="FC119" s="27">
        <f t="shared" si="110"/>
        <v>1.0775999999999999</v>
      </c>
      <c r="FD119" s="27">
        <f t="shared" si="110"/>
        <v>1.3224</v>
      </c>
      <c r="FE119" s="27">
        <f t="shared" si="110"/>
        <v>2.2770000000000001</v>
      </c>
      <c r="FF119" s="27">
        <f t="shared" si="110"/>
        <v>1.8278000000000001</v>
      </c>
      <c r="FG119" s="27">
        <f t="shared" si="110"/>
        <v>2.1190000000000002</v>
      </c>
      <c r="FH119" s="27">
        <f t="shared" si="110"/>
        <v>2.3130999999999999</v>
      </c>
      <c r="FI119" s="27">
        <f t="shared" si="110"/>
        <v>1.0847</v>
      </c>
      <c r="FJ119" s="27">
        <f t="shared" si="110"/>
        <v>1.0664</v>
      </c>
      <c r="FK119" s="27">
        <f t="shared" si="110"/>
        <v>1.0491999999999999</v>
      </c>
      <c r="FL119" s="27">
        <f t="shared" si="110"/>
        <v>1.0297000000000001</v>
      </c>
      <c r="FM119" s="27">
        <f t="shared" si="110"/>
        <v>1.0347</v>
      </c>
      <c r="FN119" s="27">
        <f t="shared" si="110"/>
        <v>1.0297000000000001</v>
      </c>
      <c r="FO119" s="27">
        <f t="shared" si="110"/>
        <v>1.1184000000000001</v>
      </c>
      <c r="FP119" s="27">
        <f t="shared" si="110"/>
        <v>1.0544</v>
      </c>
      <c r="FQ119" s="27">
        <f t="shared" si="110"/>
        <v>1.1276999999999999</v>
      </c>
      <c r="FR119" s="27">
        <f t="shared" si="110"/>
        <v>1.9486000000000001</v>
      </c>
      <c r="FS119" s="27">
        <f t="shared" si="110"/>
        <v>1.9443999999999999</v>
      </c>
      <c r="FT119" s="27">
        <f t="shared" si="110"/>
        <v>2.3582000000000001</v>
      </c>
      <c r="FU119" s="27">
        <f t="shared" si="110"/>
        <v>1.1681999999999999</v>
      </c>
      <c r="FV119" s="27">
        <f t="shared" si="110"/>
        <v>1.1677999999999999</v>
      </c>
      <c r="FW119" s="27">
        <f t="shared" si="110"/>
        <v>2.0154999999999998</v>
      </c>
      <c r="FX119" s="27">
        <f t="shared" si="110"/>
        <v>2.371</v>
      </c>
      <c r="FY119" s="129"/>
      <c r="FZ119" s="27">
        <f>SUM(C119:FX119)</f>
        <v>254.08190000000008</v>
      </c>
      <c r="GB119" s="27"/>
      <c r="GC119" s="27"/>
      <c r="GD119" s="27"/>
      <c r="GE119" s="27"/>
      <c r="GF119" s="27"/>
    </row>
    <row r="120" spans="1:204" x14ac:dyDescent="0.35">
      <c r="A120" s="3" t="s">
        <v>887</v>
      </c>
      <c r="B120" s="2" t="s">
        <v>874</v>
      </c>
      <c r="C120" s="69">
        <f>((C114*C115*C116)+(C118*C117))*C119</f>
        <v>10770.913391614949</v>
      </c>
      <c r="D120" s="69">
        <f t="shared" ref="D120:BO120" si="111">ROUND(((D114*D115*D116)+(D118*D117))*D119,8)</f>
        <v>10812.09437221</v>
      </c>
      <c r="E120" s="69">
        <f t="shared" si="111"/>
        <v>10675.64725462</v>
      </c>
      <c r="F120" s="69">
        <f t="shared" si="111"/>
        <v>10720.38998881</v>
      </c>
      <c r="G120" s="69">
        <f t="shared" si="111"/>
        <v>11309.8369649</v>
      </c>
      <c r="H120" s="69">
        <f t="shared" si="111"/>
        <v>11442.04503365</v>
      </c>
      <c r="I120" s="69">
        <f t="shared" si="111"/>
        <v>10692.4704365</v>
      </c>
      <c r="J120" s="69">
        <f t="shared" si="111"/>
        <v>10345.97759368</v>
      </c>
      <c r="K120" s="69">
        <f t="shared" si="111"/>
        <v>14780.367413030001</v>
      </c>
      <c r="L120" s="69">
        <f t="shared" si="111"/>
        <v>11193.17014212</v>
      </c>
      <c r="M120" s="69">
        <f t="shared" si="111"/>
        <v>11928.72496654</v>
      </c>
      <c r="N120" s="69">
        <f t="shared" si="111"/>
        <v>11137.03257738</v>
      </c>
      <c r="O120" s="69">
        <f t="shared" si="111"/>
        <v>10860.917683969999</v>
      </c>
      <c r="P120" s="69">
        <f t="shared" si="111"/>
        <v>14444.989048789999</v>
      </c>
      <c r="Q120" s="69">
        <f t="shared" si="111"/>
        <v>10966.440019670001</v>
      </c>
      <c r="R120" s="69">
        <f t="shared" si="111"/>
        <v>10686.26609155</v>
      </c>
      <c r="S120" s="69">
        <f t="shared" si="111"/>
        <v>11019.687924989999</v>
      </c>
      <c r="T120" s="69">
        <f t="shared" si="111"/>
        <v>18308.543956239999</v>
      </c>
      <c r="U120" s="69">
        <f t="shared" si="111"/>
        <v>22122.86358537</v>
      </c>
      <c r="V120" s="69">
        <f t="shared" si="111"/>
        <v>15023.18444354</v>
      </c>
      <c r="W120" s="69">
        <f t="shared" si="111"/>
        <v>16574.420205909999</v>
      </c>
      <c r="X120" s="69">
        <f t="shared" si="111"/>
        <v>22120.03209312</v>
      </c>
      <c r="Y120" s="69">
        <f t="shared" si="111"/>
        <v>10536.061281849999</v>
      </c>
      <c r="Z120" s="69">
        <f t="shared" si="111"/>
        <v>15710.103252499999</v>
      </c>
      <c r="AA120" s="69">
        <f t="shared" si="111"/>
        <v>10885.20546838</v>
      </c>
      <c r="AB120" s="69">
        <f t="shared" si="111"/>
        <v>11122.962394050001</v>
      </c>
      <c r="AC120" s="69">
        <f t="shared" si="111"/>
        <v>11433.74625577</v>
      </c>
      <c r="AD120" s="69">
        <f t="shared" si="111"/>
        <v>10882.67025406</v>
      </c>
      <c r="AE120" s="69">
        <f t="shared" si="111"/>
        <v>20510.76038381</v>
      </c>
      <c r="AF120" s="69">
        <f t="shared" si="111"/>
        <v>18282.597530980001</v>
      </c>
      <c r="AG120" s="69">
        <f t="shared" si="111"/>
        <v>12432.673391349999</v>
      </c>
      <c r="AH120" s="69">
        <f t="shared" si="111"/>
        <v>10812.765451859999</v>
      </c>
      <c r="AI120" s="69">
        <f t="shared" si="111"/>
        <v>12415.495936539999</v>
      </c>
      <c r="AJ120" s="69">
        <f t="shared" si="111"/>
        <v>18522.73909879</v>
      </c>
      <c r="AK120" s="69">
        <f t="shared" si="111"/>
        <v>18461.332710530001</v>
      </c>
      <c r="AL120" s="69">
        <f t="shared" si="111"/>
        <v>14477.698437249999</v>
      </c>
      <c r="AM120" s="69">
        <f t="shared" si="111"/>
        <v>13375.57446845</v>
      </c>
      <c r="AN120" s="69">
        <f t="shared" si="111"/>
        <v>14548.30444038</v>
      </c>
      <c r="AO120" s="69">
        <f t="shared" si="111"/>
        <v>10531.92270553</v>
      </c>
      <c r="AP120" s="69">
        <f t="shared" si="111"/>
        <v>10974.563474799999</v>
      </c>
      <c r="AQ120" s="69">
        <f t="shared" si="111"/>
        <v>16825.101336920001</v>
      </c>
      <c r="AR120" s="69">
        <f t="shared" si="111"/>
        <v>10974.563474799999</v>
      </c>
      <c r="AS120" s="69">
        <f t="shared" si="111"/>
        <v>11516.24084853</v>
      </c>
      <c r="AT120" s="69">
        <f t="shared" si="111"/>
        <v>11061.39444607</v>
      </c>
      <c r="AU120" s="69">
        <f t="shared" si="111"/>
        <v>15169.97656994</v>
      </c>
      <c r="AV120" s="69">
        <f t="shared" si="111"/>
        <v>15203.01676814</v>
      </c>
      <c r="AW120" s="69">
        <f t="shared" si="111"/>
        <v>16464.765379690001</v>
      </c>
      <c r="AX120" s="69">
        <f t="shared" si="111"/>
        <v>23232.675279399999</v>
      </c>
      <c r="AY120" s="69">
        <f t="shared" si="111"/>
        <v>13098.087804500001</v>
      </c>
      <c r="AZ120" s="69">
        <f t="shared" si="111"/>
        <v>10643.97924391</v>
      </c>
      <c r="BA120" s="69">
        <f t="shared" si="111"/>
        <v>10408.039997420001</v>
      </c>
      <c r="BB120" s="69">
        <f t="shared" si="111"/>
        <v>10485.028809179999</v>
      </c>
      <c r="BC120" s="69">
        <f t="shared" si="111"/>
        <v>10658.403986879999</v>
      </c>
      <c r="BD120" s="69">
        <f t="shared" si="111"/>
        <v>10689.794928040001</v>
      </c>
      <c r="BE120" s="69">
        <f t="shared" si="111"/>
        <v>11397.45301008</v>
      </c>
      <c r="BF120" s="69">
        <f t="shared" si="111"/>
        <v>10739.670852470001</v>
      </c>
      <c r="BG120" s="69">
        <f t="shared" si="111"/>
        <v>11673.251493059999</v>
      </c>
      <c r="BH120" s="69">
        <f t="shared" si="111"/>
        <v>12376.796869350001</v>
      </c>
      <c r="BI120" s="69">
        <f t="shared" si="111"/>
        <v>16233.80717615</v>
      </c>
      <c r="BJ120" s="69">
        <f t="shared" si="111"/>
        <v>10799.37510601</v>
      </c>
      <c r="BK120" s="69">
        <f t="shared" si="111"/>
        <v>10682.119090149999</v>
      </c>
      <c r="BL120" s="69">
        <f t="shared" si="111"/>
        <v>22609.832818800001</v>
      </c>
      <c r="BM120" s="69">
        <f t="shared" si="111"/>
        <v>12872.749631189999</v>
      </c>
      <c r="BN120" s="69">
        <f t="shared" si="111"/>
        <v>10300.55777485</v>
      </c>
      <c r="BO120" s="69">
        <f t="shared" si="111"/>
        <v>10802.42606876</v>
      </c>
      <c r="BP120" s="69">
        <f t="shared" ref="BP120:EA120" si="112">ROUND(((BP114*BP115*BP116)+(BP118*BP117))*BP119,8)</f>
        <v>18889.361219369999</v>
      </c>
      <c r="BQ120" s="69">
        <f t="shared" si="112"/>
        <v>11421.715247509999</v>
      </c>
      <c r="BR120" s="69">
        <f t="shared" si="112"/>
        <v>10617.17692425</v>
      </c>
      <c r="BS120" s="69">
        <f t="shared" si="112"/>
        <v>11506.028314040001</v>
      </c>
      <c r="BT120" s="69">
        <f t="shared" si="112"/>
        <v>14297.058993950001</v>
      </c>
      <c r="BU120" s="69">
        <f t="shared" si="112"/>
        <v>13514.95435629</v>
      </c>
      <c r="BV120" s="69">
        <f t="shared" si="112"/>
        <v>11242.30408387</v>
      </c>
      <c r="BW120" s="69">
        <f t="shared" si="112"/>
        <v>11084.197199939999</v>
      </c>
      <c r="BX120" s="69">
        <f t="shared" si="112"/>
        <v>23777.699707889999</v>
      </c>
      <c r="BY120" s="69">
        <f t="shared" si="112"/>
        <v>12530.696757129999</v>
      </c>
      <c r="BZ120" s="69">
        <f t="shared" si="112"/>
        <v>16751.967683629999</v>
      </c>
      <c r="CA120" s="69">
        <f t="shared" si="112"/>
        <v>20005.576640120002</v>
      </c>
      <c r="CB120" s="69">
        <f t="shared" si="112"/>
        <v>10877.082013249999</v>
      </c>
      <c r="CC120" s="69">
        <f t="shared" si="112"/>
        <v>17150.350001399998</v>
      </c>
      <c r="CD120" s="69">
        <f t="shared" si="112"/>
        <v>16239.14925699</v>
      </c>
      <c r="CE120" s="69">
        <f t="shared" si="112"/>
        <v>18652.94768832</v>
      </c>
      <c r="CF120" s="69">
        <f t="shared" si="112"/>
        <v>19509.96501783</v>
      </c>
      <c r="CG120" s="69">
        <f t="shared" si="112"/>
        <v>16967.431294829999</v>
      </c>
      <c r="CH120" s="69">
        <f t="shared" si="112"/>
        <v>20465.689577040001</v>
      </c>
      <c r="CI120" s="69">
        <f t="shared" si="112"/>
        <v>11041.613190780001</v>
      </c>
      <c r="CJ120" s="69">
        <f t="shared" si="112"/>
        <v>11642.93845397</v>
      </c>
      <c r="CK120" s="69">
        <f t="shared" si="112"/>
        <v>10997.8908065</v>
      </c>
      <c r="CL120" s="69">
        <f t="shared" si="112"/>
        <v>11605.72341893</v>
      </c>
      <c r="CM120" s="69">
        <f t="shared" si="112"/>
        <v>12216.414128779999</v>
      </c>
      <c r="CN120" s="69">
        <f t="shared" si="112"/>
        <v>10487.156167040001</v>
      </c>
      <c r="CO120" s="69">
        <f t="shared" si="112"/>
        <v>10471.77994756</v>
      </c>
      <c r="CP120" s="69">
        <f t="shared" si="112"/>
        <v>11771.41260824</v>
      </c>
      <c r="CQ120" s="69">
        <f t="shared" si="112"/>
        <v>11638.417117319999</v>
      </c>
      <c r="CR120" s="69">
        <f t="shared" si="112"/>
        <v>16262.963804479999</v>
      </c>
      <c r="CS120" s="69">
        <f t="shared" si="112"/>
        <v>14571.901418609999</v>
      </c>
      <c r="CT120" s="69">
        <f t="shared" si="112"/>
        <v>20165.378619229999</v>
      </c>
      <c r="CU120" s="69">
        <f t="shared" si="112"/>
        <v>11719.98411205</v>
      </c>
      <c r="CV120" s="69">
        <f t="shared" si="112"/>
        <v>21135.251363980002</v>
      </c>
      <c r="CW120" s="69">
        <f t="shared" si="112"/>
        <v>17178.489192100002</v>
      </c>
      <c r="CX120" s="69">
        <f t="shared" si="112"/>
        <v>12092.217151209999</v>
      </c>
      <c r="CY120" s="69">
        <f t="shared" si="112"/>
        <v>22320.326478700001</v>
      </c>
      <c r="CZ120" s="69">
        <f t="shared" si="112"/>
        <v>10722.11584712</v>
      </c>
      <c r="DA120" s="69">
        <f t="shared" si="112"/>
        <v>17624.239535519999</v>
      </c>
      <c r="DB120" s="69">
        <f t="shared" si="112"/>
        <v>14438.88974927</v>
      </c>
      <c r="DC120" s="69">
        <f t="shared" si="112"/>
        <v>18117.821042799998</v>
      </c>
      <c r="DD120" s="69">
        <f t="shared" si="112"/>
        <v>19115.207924499999</v>
      </c>
      <c r="DE120" s="69">
        <f t="shared" si="112"/>
        <v>14514.539072879999</v>
      </c>
      <c r="DF120" s="69">
        <f t="shared" si="112"/>
        <v>10151.20955815</v>
      </c>
      <c r="DG120" s="69">
        <f t="shared" si="112"/>
        <v>21095.600766840002</v>
      </c>
      <c r="DH120" s="69">
        <f t="shared" si="112"/>
        <v>10497.36206856</v>
      </c>
      <c r="DI120" s="69">
        <f t="shared" si="112"/>
        <v>10350.097637909999</v>
      </c>
      <c r="DJ120" s="69">
        <f t="shared" si="112"/>
        <v>11845.68324955</v>
      </c>
      <c r="DK120" s="69">
        <f t="shared" si="112"/>
        <v>12005.11819823</v>
      </c>
      <c r="DL120" s="69">
        <f t="shared" si="112"/>
        <v>10769.68544834</v>
      </c>
      <c r="DM120" s="69">
        <f t="shared" si="112"/>
        <v>17417.94026843</v>
      </c>
      <c r="DN120" s="69">
        <f t="shared" si="112"/>
        <v>11171.55529694</v>
      </c>
      <c r="DO120" s="69">
        <f t="shared" si="112"/>
        <v>10608.18122441</v>
      </c>
      <c r="DP120" s="69">
        <f t="shared" si="112"/>
        <v>18358.345580860001</v>
      </c>
      <c r="DQ120" s="69">
        <f t="shared" si="112"/>
        <v>11543.41848031</v>
      </c>
      <c r="DR120" s="69">
        <f t="shared" si="112"/>
        <v>10826.5352169</v>
      </c>
      <c r="DS120" s="69">
        <f t="shared" si="112"/>
        <v>11694.62417612</v>
      </c>
      <c r="DT120" s="69">
        <f t="shared" si="112"/>
        <v>18635.196409079999</v>
      </c>
      <c r="DU120" s="69">
        <f t="shared" si="112"/>
        <v>13491.24248479</v>
      </c>
      <c r="DV120" s="69">
        <f t="shared" si="112"/>
        <v>16967.390143640001</v>
      </c>
      <c r="DW120" s="69">
        <f t="shared" si="112"/>
        <v>14473.87868527</v>
      </c>
      <c r="DX120" s="69">
        <f t="shared" si="112"/>
        <v>21655.46000721</v>
      </c>
      <c r="DY120" s="69">
        <f t="shared" si="112"/>
        <v>16204.05570662</v>
      </c>
      <c r="DZ120" s="69">
        <f t="shared" si="112"/>
        <v>12405.122859020001</v>
      </c>
      <c r="EA120" s="69">
        <f t="shared" si="112"/>
        <v>12580.712820029999</v>
      </c>
      <c r="EB120" s="69">
        <f t="shared" ref="EB120:FX120" si="113">ROUND(((EB114*EB115*EB116)+(EB118*EB117))*EB119,8)</f>
        <v>11673.102620400001</v>
      </c>
      <c r="EC120" s="69">
        <f t="shared" si="113"/>
        <v>14061.65668004</v>
      </c>
      <c r="ED120" s="69">
        <f t="shared" si="113"/>
        <v>14869.143110319999</v>
      </c>
      <c r="EE120" s="69">
        <f t="shared" si="113"/>
        <v>17317.715794939999</v>
      </c>
      <c r="EF120" s="69">
        <f t="shared" si="113"/>
        <v>10700.23041446</v>
      </c>
      <c r="EG120" s="69">
        <f t="shared" si="113"/>
        <v>14965.850032550001</v>
      </c>
      <c r="EH120" s="69">
        <f t="shared" si="113"/>
        <v>15335.53684796</v>
      </c>
      <c r="EI120" s="69">
        <f t="shared" si="113"/>
        <v>10399.00097055</v>
      </c>
      <c r="EJ120" s="69">
        <f t="shared" si="113"/>
        <v>10298.164207870001</v>
      </c>
      <c r="EK120" s="69">
        <f t="shared" si="113"/>
        <v>11508.220858049999</v>
      </c>
      <c r="EL120" s="69">
        <f t="shared" si="113"/>
        <v>11682.410703989999</v>
      </c>
      <c r="EM120" s="69">
        <f t="shared" si="113"/>
        <v>13157.05021334</v>
      </c>
      <c r="EN120" s="69">
        <f t="shared" si="113"/>
        <v>10932.383140239999</v>
      </c>
      <c r="EO120" s="69">
        <f t="shared" si="113"/>
        <v>14261.86082145</v>
      </c>
      <c r="EP120" s="69">
        <f t="shared" si="113"/>
        <v>13696.539259609999</v>
      </c>
      <c r="EQ120" s="69">
        <f t="shared" si="113"/>
        <v>11291.13581148</v>
      </c>
      <c r="ER120" s="69">
        <f t="shared" si="113"/>
        <v>15411.329579720001</v>
      </c>
      <c r="ES120" s="69">
        <f t="shared" si="113"/>
        <v>17604.063919799999</v>
      </c>
      <c r="ET120" s="69">
        <f t="shared" si="113"/>
        <v>19829.533770919999</v>
      </c>
      <c r="EU120" s="69">
        <f t="shared" si="113"/>
        <v>11401.72521094</v>
      </c>
      <c r="EV120" s="69">
        <f t="shared" si="113"/>
        <v>22820.214201890001</v>
      </c>
      <c r="EW120" s="69">
        <f t="shared" si="113"/>
        <v>15237.349918800001</v>
      </c>
      <c r="EX120" s="69">
        <f t="shared" si="113"/>
        <v>20161.86612182</v>
      </c>
      <c r="EY120" s="69">
        <f t="shared" si="113"/>
        <v>11227.100793539999</v>
      </c>
      <c r="EZ120" s="69">
        <f t="shared" si="113"/>
        <v>19956.031389340002</v>
      </c>
      <c r="FA120" s="69">
        <f t="shared" si="113"/>
        <v>11567.58988209</v>
      </c>
      <c r="FB120" s="69">
        <f t="shared" si="113"/>
        <v>14840.78897286</v>
      </c>
      <c r="FC120" s="69">
        <f t="shared" si="113"/>
        <v>10970.54929003</v>
      </c>
      <c r="FD120" s="69">
        <f t="shared" si="113"/>
        <v>12902.07044322</v>
      </c>
      <c r="FE120" s="69">
        <f t="shared" si="113"/>
        <v>21694.044542110001</v>
      </c>
      <c r="FF120" s="69">
        <f t="shared" si="113"/>
        <v>17660.532106940002</v>
      </c>
      <c r="FG120" s="69">
        <f t="shared" si="113"/>
        <v>20610.278551259998</v>
      </c>
      <c r="FH120" s="69">
        <f t="shared" si="113"/>
        <v>21907.436570149999</v>
      </c>
      <c r="FI120" s="69">
        <f t="shared" si="113"/>
        <v>10887.01722826</v>
      </c>
      <c r="FJ120" s="69">
        <f t="shared" si="113"/>
        <v>10634.02094429</v>
      </c>
      <c r="FK120" s="69">
        <f t="shared" si="113"/>
        <v>10624.93698764</v>
      </c>
      <c r="FL120" s="69">
        <f t="shared" si="113"/>
        <v>10367.166900259999</v>
      </c>
      <c r="FM120" s="69">
        <f t="shared" si="113"/>
        <v>10410.811330869999</v>
      </c>
      <c r="FN120" s="69">
        <f t="shared" si="113"/>
        <v>10467.574600890001</v>
      </c>
      <c r="FO120" s="69">
        <f t="shared" si="113"/>
        <v>11206.725886529999</v>
      </c>
      <c r="FP120" s="69">
        <f t="shared" si="113"/>
        <v>10825.55894318</v>
      </c>
      <c r="FQ120" s="69">
        <f t="shared" si="113"/>
        <v>11212.463824910001</v>
      </c>
      <c r="FR120" s="69">
        <f t="shared" si="113"/>
        <v>19028.514173489999</v>
      </c>
      <c r="FS120" s="69">
        <f t="shared" si="113"/>
        <v>18933.04529604</v>
      </c>
      <c r="FT120" s="69">
        <f t="shared" si="113"/>
        <v>22957.883975019999</v>
      </c>
      <c r="FU120" s="69">
        <f t="shared" si="113"/>
        <v>11843.06283479</v>
      </c>
      <c r="FV120" s="69">
        <f t="shared" si="113"/>
        <v>11430.798828180001</v>
      </c>
      <c r="FW120" s="69">
        <f t="shared" si="113"/>
        <v>19650.61612916</v>
      </c>
      <c r="FX120" s="69">
        <f t="shared" si="113"/>
        <v>23907.925476060002</v>
      </c>
      <c r="FZ120" s="27">
        <f>AVERAGE(C120:FX120)</f>
        <v>14096.715564146374</v>
      </c>
    </row>
    <row r="121" spans="1:204" x14ac:dyDescent="0.35">
      <c r="B121" s="2" t="s">
        <v>888</v>
      </c>
      <c r="FY121" s="27"/>
      <c r="FZ121" s="69">
        <f>FZ120/178</f>
        <v>79.195031259249291</v>
      </c>
    </row>
    <row r="122" spans="1:204" x14ac:dyDescent="0.35">
      <c r="B122" s="2" t="s">
        <v>889</v>
      </c>
      <c r="FY122" s="27"/>
      <c r="FZ122" s="69"/>
      <c r="GB122" s="27"/>
      <c r="GC122" s="27"/>
      <c r="GD122" s="27"/>
      <c r="GE122" s="27"/>
      <c r="GF122" s="27"/>
    </row>
    <row r="123" spans="1:204" x14ac:dyDescent="0.35">
      <c r="A123" s="3" t="s">
        <v>890</v>
      </c>
      <c r="B123" s="2" t="s">
        <v>891</v>
      </c>
      <c r="C123" s="12">
        <f t="shared" ref="C123:BN123" si="114">ROUND(C94,1)</f>
        <v>6449</v>
      </c>
      <c r="D123" s="12">
        <f t="shared" si="114"/>
        <v>38012.800000000003</v>
      </c>
      <c r="E123" s="12">
        <f t="shared" si="114"/>
        <v>5800.9</v>
      </c>
      <c r="F123" s="12">
        <f t="shared" si="114"/>
        <v>22324.3</v>
      </c>
      <c r="G123" s="12">
        <f t="shared" si="114"/>
        <v>1542.8</v>
      </c>
      <c r="H123" s="12">
        <f t="shared" si="114"/>
        <v>1123</v>
      </c>
      <c r="I123" s="12">
        <f t="shared" si="114"/>
        <v>8006.8</v>
      </c>
      <c r="J123" s="12">
        <f t="shared" si="114"/>
        <v>2064</v>
      </c>
      <c r="K123" s="12">
        <f t="shared" si="114"/>
        <v>273.5</v>
      </c>
      <c r="L123" s="12">
        <f t="shared" si="114"/>
        <v>2130.5</v>
      </c>
      <c r="M123" s="12">
        <f t="shared" si="114"/>
        <v>952.9</v>
      </c>
      <c r="N123" s="12">
        <f t="shared" si="114"/>
        <v>49978.5</v>
      </c>
      <c r="O123" s="12">
        <f t="shared" si="114"/>
        <v>12909.9</v>
      </c>
      <c r="P123" s="12">
        <f t="shared" si="114"/>
        <v>358</v>
      </c>
      <c r="Q123" s="12">
        <f t="shared" si="114"/>
        <v>37925.800000000003</v>
      </c>
      <c r="R123" s="12">
        <f t="shared" si="114"/>
        <v>520</v>
      </c>
      <c r="S123" s="12">
        <f t="shared" si="114"/>
        <v>1577</v>
      </c>
      <c r="T123" s="12">
        <f t="shared" si="114"/>
        <v>164</v>
      </c>
      <c r="U123" s="12">
        <f t="shared" si="114"/>
        <v>50.4</v>
      </c>
      <c r="V123" s="12">
        <f t="shared" si="114"/>
        <v>257.7</v>
      </c>
      <c r="W123" s="12">
        <f t="shared" si="114"/>
        <v>209.4</v>
      </c>
      <c r="X123" s="12">
        <f t="shared" si="114"/>
        <v>50</v>
      </c>
      <c r="Y123" s="12">
        <f t="shared" si="114"/>
        <v>431.2</v>
      </c>
      <c r="Z123" s="12">
        <f t="shared" si="114"/>
        <v>226.9</v>
      </c>
      <c r="AA123" s="12">
        <f t="shared" si="114"/>
        <v>30549.7</v>
      </c>
      <c r="AB123" s="12">
        <f t="shared" si="114"/>
        <v>26944.400000000001</v>
      </c>
      <c r="AC123" s="12">
        <f t="shared" si="114"/>
        <v>928</v>
      </c>
      <c r="AD123" s="12">
        <f t="shared" si="114"/>
        <v>1411.6</v>
      </c>
      <c r="AE123" s="12">
        <f t="shared" si="114"/>
        <v>93.3</v>
      </c>
      <c r="AF123" s="12">
        <f t="shared" si="114"/>
        <v>179</v>
      </c>
      <c r="AG123" s="12">
        <f t="shared" si="114"/>
        <v>597.20000000000005</v>
      </c>
      <c r="AH123" s="12">
        <f t="shared" si="114"/>
        <v>963.7</v>
      </c>
      <c r="AI123" s="12">
        <f t="shared" si="114"/>
        <v>414</v>
      </c>
      <c r="AJ123" s="12">
        <f t="shared" si="114"/>
        <v>170</v>
      </c>
      <c r="AK123" s="12">
        <f t="shared" si="114"/>
        <v>162.4</v>
      </c>
      <c r="AL123" s="12">
        <f t="shared" si="114"/>
        <v>284</v>
      </c>
      <c r="AM123" s="12">
        <f t="shared" si="114"/>
        <v>360.2</v>
      </c>
      <c r="AN123" s="12">
        <f t="shared" si="114"/>
        <v>308.39999999999998</v>
      </c>
      <c r="AO123" s="12">
        <f t="shared" si="114"/>
        <v>4148.6000000000004</v>
      </c>
      <c r="AP123" s="12">
        <f t="shared" si="114"/>
        <v>82208.2</v>
      </c>
      <c r="AQ123" s="12">
        <f t="shared" si="114"/>
        <v>235</v>
      </c>
      <c r="AR123" s="12">
        <f t="shared" si="114"/>
        <v>60919.1</v>
      </c>
      <c r="AS123" s="12">
        <f t="shared" si="114"/>
        <v>6518</v>
      </c>
      <c r="AT123" s="12">
        <f t="shared" si="114"/>
        <v>2430.4</v>
      </c>
      <c r="AU123" s="12">
        <f t="shared" si="114"/>
        <v>315.5</v>
      </c>
      <c r="AV123" s="12">
        <f t="shared" si="114"/>
        <v>305.39999999999998</v>
      </c>
      <c r="AW123" s="12">
        <f t="shared" si="114"/>
        <v>255.5</v>
      </c>
      <c r="AX123" s="12">
        <f t="shared" si="114"/>
        <v>65</v>
      </c>
      <c r="AY123" s="12">
        <f t="shared" si="114"/>
        <v>427</v>
      </c>
      <c r="AZ123" s="12">
        <f t="shared" si="114"/>
        <v>12114.5</v>
      </c>
      <c r="BA123" s="12">
        <f t="shared" si="114"/>
        <v>8893.4</v>
      </c>
      <c r="BB123" s="12">
        <f t="shared" si="114"/>
        <v>7402.9</v>
      </c>
      <c r="BC123" s="12">
        <f t="shared" si="114"/>
        <v>24988.6</v>
      </c>
      <c r="BD123" s="12">
        <f t="shared" si="114"/>
        <v>3648</v>
      </c>
      <c r="BE123" s="12">
        <f t="shared" si="114"/>
        <v>1233.4000000000001</v>
      </c>
      <c r="BF123" s="12">
        <f t="shared" si="114"/>
        <v>24581.200000000001</v>
      </c>
      <c r="BG123" s="12">
        <f t="shared" si="114"/>
        <v>888</v>
      </c>
      <c r="BH123" s="12">
        <f t="shared" si="114"/>
        <v>548</v>
      </c>
      <c r="BI123" s="12">
        <f t="shared" si="114"/>
        <v>255</v>
      </c>
      <c r="BJ123" s="12">
        <f t="shared" si="114"/>
        <v>6279.9</v>
      </c>
      <c r="BK123" s="12">
        <f t="shared" si="114"/>
        <v>20889.400000000001</v>
      </c>
      <c r="BL123" s="12">
        <f t="shared" si="114"/>
        <v>71.400000000000006</v>
      </c>
      <c r="BM123" s="12">
        <f t="shared" si="114"/>
        <v>420</v>
      </c>
      <c r="BN123" s="12">
        <f t="shared" si="114"/>
        <v>3093.4</v>
      </c>
      <c r="BO123" s="12">
        <f t="shared" ref="BO123:DZ123" si="115">ROUND(BO94,1)</f>
        <v>1271.3</v>
      </c>
      <c r="BP123" s="12">
        <f t="shared" si="115"/>
        <v>164</v>
      </c>
      <c r="BQ123" s="12">
        <f t="shared" si="115"/>
        <v>6011.1</v>
      </c>
      <c r="BR123" s="12">
        <f t="shared" si="115"/>
        <v>4497.8999999999996</v>
      </c>
      <c r="BS123" s="12">
        <f t="shared" si="115"/>
        <v>1113</v>
      </c>
      <c r="BT123" s="12">
        <f t="shared" si="115"/>
        <v>377.2</v>
      </c>
      <c r="BU123" s="12">
        <f t="shared" si="115"/>
        <v>422.5</v>
      </c>
      <c r="BV123" s="12">
        <f t="shared" si="115"/>
        <v>1231.7</v>
      </c>
      <c r="BW123" s="12">
        <f t="shared" si="115"/>
        <v>1989.2</v>
      </c>
      <c r="BX123" s="12">
        <f t="shared" si="115"/>
        <v>69.099999999999994</v>
      </c>
      <c r="BY123" s="12">
        <f t="shared" si="115"/>
        <v>446.7</v>
      </c>
      <c r="BZ123" s="12">
        <f t="shared" si="115"/>
        <v>202.3</v>
      </c>
      <c r="CA123" s="12">
        <f t="shared" si="115"/>
        <v>148.4</v>
      </c>
      <c r="CB123" s="12">
        <f t="shared" si="115"/>
        <v>72248.3</v>
      </c>
      <c r="CC123" s="12">
        <f t="shared" si="115"/>
        <v>190</v>
      </c>
      <c r="CD123" s="12">
        <f t="shared" si="115"/>
        <v>209.1</v>
      </c>
      <c r="CE123" s="12">
        <f t="shared" si="115"/>
        <v>150.9</v>
      </c>
      <c r="CF123" s="12">
        <f t="shared" si="115"/>
        <v>109.1</v>
      </c>
      <c r="CG123" s="12">
        <f t="shared" si="115"/>
        <v>199.8</v>
      </c>
      <c r="CH123" s="12">
        <f t="shared" si="115"/>
        <v>99.1</v>
      </c>
      <c r="CI123" s="12">
        <f t="shared" si="115"/>
        <v>697.4</v>
      </c>
      <c r="CJ123" s="12">
        <f t="shared" si="115"/>
        <v>872.1</v>
      </c>
      <c r="CK123" s="12">
        <f t="shared" si="115"/>
        <v>4898.3999999999996</v>
      </c>
      <c r="CL123" s="12">
        <f t="shared" si="115"/>
        <v>1250.2</v>
      </c>
      <c r="CM123" s="12">
        <f t="shared" si="115"/>
        <v>716.7</v>
      </c>
      <c r="CN123" s="12">
        <f t="shared" si="115"/>
        <v>31810.6</v>
      </c>
      <c r="CO123" s="12">
        <f t="shared" si="115"/>
        <v>14378.2</v>
      </c>
      <c r="CP123" s="12">
        <f t="shared" si="115"/>
        <v>947.8</v>
      </c>
      <c r="CQ123" s="12">
        <f t="shared" si="115"/>
        <v>759.9</v>
      </c>
      <c r="CR123" s="12">
        <f t="shared" si="115"/>
        <v>232.6</v>
      </c>
      <c r="CS123" s="12">
        <f t="shared" si="115"/>
        <v>291</v>
      </c>
      <c r="CT123" s="12">
        <f t="shared" si="115"/>
        <v>106</v>
      </c>
      <c r="CU123" s="12">
        <f t="shared" si="115"/>
        <v>74.3</v>
      </c>
      <c r="CV123" s="12">
        <f t="shared" si="115"/>
        <v>50</v>
      </c>
      <c r="CW123" s="12">
        <f t="shared" si="115"/>
        <v>208</v>
      </c>
      <c r="CX123" s="12">
        <f t="shared" si="115"/>
        <v>461.5</v>
      </c>
      <c r="CY123" s="12">
        <f t="shared" si="115"/>
        <v>50</v>
      </c>
      <c r="CZ123" s="12">
        <f t="shared" si="115"/>
        <v>1792.6</v>
      </c>
      <c r="DA123" s="12">
        <f t="shared" si="115"/>
        <v>196.7</v>
      </c>
      <c r="DB123" s="12">
        <f t="shared" si="115"/>
        <v>319</v>
      </c>
      <c r="DC123" s="12">
        <f t="shared" si="115"/>
        <v>188</v>
      </c>
      <c r="DD123" s="12">
        <f t="shared" si="115"/>
        <v>158.5</v>
      </c>
      <c r="DE123" s="12">
        <f t="shared" si="115"/>
        <v>310.5</v>
      </c>
      <c r="DF123" s="12">
        <f t="shared" si="115"/>
        <v>20571.099999999999</v>
      </c>
      <c r="DG123" s="12">
        <f t="shared" si="115"/>
        <v>114</v>
      </c>
      <c r="DH123" s="12">
        <f t="shared" si="115"/>
        <v>1834.2</v>
      </c>
      <c r="DI123" s="12">
        <f t="shared" si="115"/>
        <v>2445.6</v>
      </c>
      <c r="DJ123" s="12">
        <f t="shared" si="115"/>
        <v>648</v>
      </c>
      <c r="DK123" s="12">
        <f t="shared" si="115"/>
        <v>515</v>
      </c>
      <c r="DL123" s="12">
        <f t="shared" si="115"/>
        <v>5717.6</v>
      </c>
      <c r="DM123" s="12">
        <f t="shared" si="115"/>
        <v>230.8</v>
      </c>
      <c r="DN123" s="12">
        <f t="shared" si="115"/>
        <v>1358</v>
      </c>
      <c r="DO123" s="12">
        <f t="shared" si="115"/>
        <v>3262</v>
      </c>
      <c r="DP123" s="12">
        <f t="shared" si="115"/>
        <v>196.8</v>
      </c>
      <c r="DQ123" s="12">
        <f t="shared" si="115"/>
        <v>852</v>
      </c>
      <c r="DR123" s="12">
        <f t="shared" si="115"/>
        <v>1325.1</v>
      </c>
      <c r="DS123" s="12">
        <f t="shared" si="115"/>
        <v>610.70000000000005</v>
      </c>
      <c r="DT123" s="12">
        <f t="shared" si="115"/>
        <v>173.7</v>
      </c>
      <c r="DU123" s="12">
        <f t="shared" si="115"/>
        <v>360.5</v>
      </c>
      <c r="DV123" s="12">
        <f t="shared" si="115"/>
        <v>216</v>
      </c>
      <c r="DW123" s="12">
        <f t="shared" si="115"/>
        <v>304.5</v>
      </c>
      <c r="DX123" s="12">
        <f t="shared" si="115"/>
        <v>158.9</v>
      </c>
      <c r="DY123" s="12">
        <f t="shared" si="115"/>
        <v>299.39999999999998</v>
      </c>
      <c r="DZ123" s="12">
        <f t="shared" si="115"/>
        <v>708.1</v>
      </c>
      <c r="EA123" s="12">
        <f t="shared" ref="EA123:FX123" si="116">ROUND(EA94,1)</f>
        <v>520.9</v>
      </c>
      <c r="EB123" s="12">
        <f t="shared" si="116"/>
        <v>532.29999999999995</v>
      </c>
      <c r="EC123" s="12">
        <f t="shared" si="116"/>
        <v>289.2</v>
      </c>
      <c r="ED123" s="12">
        <f t="shared" si="116"/>
        <v>1548.4</v>
      </c>
      <c r="EE123" s="12">
        <f t="shared" si="116"/>
        <v>188.6</v>
      </c>
      <c r="EF123" s="12">
        <f t="shared" si="116"/>
        <v>1380.8</v>
      </c>
      <c r="EG123" s="12">
        <f t="shared" si="116"/>
        <v>244.9</v>
      </c>
      <c r="EH123" s="12">
        <f t="shared" si="116"/>
        <v>244.4</v>
      </c>
      <c r="EI123" s="12">
        <f t="shared" si="116"/>
        <v>13931.3</v>
      </c>
      <c r="EJ123" s="12">
        <f t="shared" si="116"/>
        <v>10039.9</v>
      </c>
      <c r="EK123" s="12">
        <f t="shared" si="116"/>
        <v>679.2</v>
      </c>
      <c r="EL123" s="12">
        <f t="shared" si="116"/>
        <v>484.5</v>
      </c>
      <c r="EM123" s="12">
        <f t="shared" si="116"/>
        <v>378.5</v>
      </c>
      <c r="EN123" s="12">
        <f t="shared" si="116"/>
        <v>898.5</v>
      </c>
      <c r="EO123" s="12">
        <f t="shared" si="116"/>
        <v>304.39999999999998</v>
      </c>
      <c r="EP123" s="12">
        <f t="shared" si="116"/>
        <v>420</v>
      </c>
      <c r="EQ123" s="12">
        <f t="shared" si="116"/>
        <v>2638.9</v>
      </c>
      <c r="ER123" s="12">
        <f t="shared" si="116"/>
        <v>321</v>
      </c>
      <c r="ES123" s="12">
        <f t="shared" si="116"/>
        <v>183.4</v>
      </c>
      <c r="ET123" s="12">
        <f t="shared" si="116"/>
        <v>186.5</v>
      </c>
      <c r="EU123" s="12">
        <f t="shared" si="116"/>
        <v>569.5</v>
      </c>
      <c r="EV123" s="12">
        <f t="shared" si="116"/>
        <v>73.7</v>
      </c>
      <c r="EW123" s="12">
        <f t="shared" si="116"/>
        <v>807.8</v>
      </c>
      <c r="EX123" s="12">
        <f t="shared" si="116"/>
        <v>169</v>
      </c>
      <c r="EY123" s="12">
        <f t="shared" si="116"/>
        <v>210.3</v>
      </c>
      <c r="EZ123" s="12">
        <f t="shared" si="116"/>
        <v>125.3</v>
      </c>
      <c r="FA123" s="12">
        <f t="shared" si="116"/>
        <v>3432.8</v>
      </c>
      <c r="FB123" s="12">
        <f t="shared" si="116"/>
        <v>290.39999999999998</v>
      </c>
      <c r="FC123" s="12">
        <f t="shared" si="116"/>
        <v>1832.4</v>
      </c>
      <c r="FD123" s="12">
        <f t="shared" si="116"/>
        <v>408</v>
      </c>
      <c r="FE123" s="12">
        <f t="shared" si="116"/>
        <v>81.599999999999994</v>
      </c>
      <c r="FF123" s="12">
        <f t="shared" si="116"/>
        <v>201</v>
      </c>
      <c r="FG123" s="12">
        <f t="shared" si="116"/>
        <v>123.6</v>
      </c>
      <c r="FH123" s="12">
        <f t="shared" si="116"/>
        <v>72</v>
      </c>
      <c r="FI123" s="12">
        <f t="shared" si="116"/>
        <v>1710.6</v>
      </c>
      <c r="FJ123" s="12">
        <f t="shared" si="116"/>
        <v>2049</v>
      </c>
      <c r="FK123" s="12">
        <f t="shared" si="116"/>
        <v>2593</v>
      </c>
      <c r="FL123" s="12">
        <f t="shared" si="116"/>
        <v>8371</v>
      </c>
      <c r="FM123" s="12">
        <f t="shared" si="116"/>
        <v>3938</v>
      </c>
      <c r="FN123" s="12">
        <f t="shared" si="116"/>
        <v>21984.400000000001</v>
      </c>
      <c r="FO123" s="12">
        <f t="shared" si="116"/>
        <v>1083.7</v>
      </c>
      <c r="FP123" s="12">
        <f t="shared" si="116"/>
        <v>2273.4</v>
      </c>
      <c r="FQ123" s="12">
        <f t="shared" si="116"/>
        <v>997</v>
      </c>
      <c r="FR123" s="12">
        <f t="shared" si="116"/>
        <v>168.9</v>
      </c>
      <c r="FS123" s="12">
        <f t="shared" si="116"/>
        <v>170</v>
      </c>
      <c r="FT123" s="12">
        <f t="shared" si="116"/>
        <v>60</v>
      </c>
      <c r="FU123" s="12">
        <f t="shared" si="116"/>
        <v>800.2</v>
      </c>
      <c r="FV123" s="12">
        <f t="shared" si="116"/>
        <v>800</v>
      </c>
      <c r="FW123" s="12">
        <f t="shared" si="116"/>
        <v>151.1</v>
      </c>
      <c r="FX123" s="12">
        <f t="shared" si="116"/>
        <v>56.6</v>
      </c>
      <c r="FY123" s="14"/>
      <c r="FZ123" s="27">
        <f>SUM(C123:FX123)</f>
        <v>814682.60000000021</v>
      </c>
      <c r="GA123" s="14"/>
      <c r="GB123" s="27"/>
      <c r="GC123" s="27"/>
      <c r="GD123" s="27"/>
      <c r="GE123" s="27"/>
      <c r="GF123" s="27"/>
      <c r="GH123" s="27"/>
      <c r="GI123" s="27"/>
      <c r="GJ123" s="27"/>
      <c r="GK123" s="27"/>
      <c r="GL123" s="27"/>
      <c r="GM123" s="27"/>
    </row>
    <row r="124" spans="1:204" x14ac:dyDescent="0.35">
      <c r="A124" s="3" t="s">
        <v>892</v>
      </c>
      <c r="B124" s="2" t="s">
        <v>893</v>
      </c>
      <c r="C124" s="2">
        <f t="shared" ref="C124:BN124" si="117">ROUND(C123*C120,2)</f>
        <v>69461620.459999993</v>
      </c>
      <c r="D124" s="2">
        <f t="shared" si="117"/>
        <v>410997980.94999999</v>
      </c>
      <c r="E124" s="2">
        <f t="shared" si="117"/>
        <v>61928362.159999996</v>
      </c>
      <c r="F124" s="2">
        <f t="shared" si="117"/>
        <v>239325202.22999999</v>
      </c>
      <c r="G124" s="2">
        <f t="shared" si="117"/>
        <v>17448816.469999999</v>
      </c>
      <c r="H124" s="2">
        <f t="shared" si="117"/>
        <v>12849416.57</v>
      </c>
      <c r="I124" s="2">
        <f t="shared" si="117"/>
        <v>85612472.290000007</v>
      </c>
      <c r="J124" s="2">
        <f t="shared" si="117"/>
        <v>21354097.75</v>
      </c>
      <c r="K124" s="2">
        <f t="shared" si="117"/>
        <v>4042430.49</v>
      </c>
      <c r="L124" s="2">
        <f t="shared" si="117"/>
        <v>23847048.989999998</v>
      </c>
      <c r="M124" s="2">
        <f t="shared" si="117"/>
        <v>11366882.02</v>
      </c>
      <c r="N124" s="2">
        <f t="shared" si="117"/>
        <v>556612182.66999996</v>
      </c>
      <c r="O124" s="2">
        <f t="shared" si="117"/>
        <v>140213361.21000001</v>
      </c>
      <c r="P124" s="2">
        <f t="shared" si="117"/>
        <v>5171306.08</v>
      </c>
      <c r="Q124" s="2">
        <f t="shared" si="117"/>
        <v>415911010.89999998</v>
      </c>
      <c r="R124" s="2">
        <f t="shared" si="117"/>
        <v>5556858.3700000001</v>
      </c>
      <c r="S124" s="2">
        <f t="shared" si="117"/>
        <v>17378047.859999999</v>
      </c>
      <c r="T124" s="2">
        <f t="shared" si="117"/>
        <v>3002601.21</v>
      </c>
      <c r="U124" s="2">
        <f t="shared" si="117"/>
        <v>1114992.32</v>
      </c>
      <c r="V124" s="2">
        <f t="shared" si="117"/>
        <v>3871474.63</v>
      </c>
      <c r="W124" s="2">
        <f t="shared" si="117"/>
        <v>3470683.59</v>
      </c>
      <c r="X124" s="2">
        <f t="shared" si="117"/>
        <v>1106001.6000000001</v>
      </c>
      <c r="Y124" s="2">
        <f t="shared" si="117"/>
        <v>4543149.62</v>
      </c>
      <c r="Z124" s="2">
        <f t="shared" si="117"/>
        <v>3564622.43</v>
      </c>
      <c r="AA124" s="2">
        <f t="shared" si="117"/>
        <v>332539761.5</v>
      </c>
      <c r="AB124" s="2">
        <f t="shared" si="117"/>
        <v>299701547.93000001</v>
      </c>
      <c r="AC124" s="2">
        <f t="shared" si="117"/>
        <v>10610516.529999999</v>
      </c>
      <c r="AD124" s="2">
        <f t="shared" si="117"/>
        <v>15361977.33</v>
      </c>
      <c r="AE124" s="2">
        <f t="shared" si="117"/>
        <v>1913653.94</v>
      </c>
      <c r="AF124" s="2">
        <f t="shared" si="117"/>
        <v>3272584.96</v>
      </c>
      <c r="AG124" s="2">
        <f t="shared" si="117"/>
        <v>7424792.5499999998</v>
      </c>
      <c r="AH124" s="2">
        <f t="shared" si="117"/>
        <v>10420262.07</v>
      </c>
      <c r="AI124" s="2">
        <f t="shared" si="117"/>
        <v>5140015.32</v>
      </c>
      <c r="AJ124" s="2">
        <f t="shared" si="117"/>
        <v>3148865.65</v>
      </c>
      <c r="AK124" s="2">
        <f t="shared" si="117"/>
        <v>2998120.43</v>
      </c>
      <c r="AL124" s="2">
        <f t="shared" si="117"/>
        <v>4111666.36</v>
      </c>
      <c r="AM124" s="2">
        <f t="shared" si="117"/>
        <v>4817881.92</v>
      </c>
      <c r="AN124" s="2">
        <f t="shared" si="117"/>
        <v>4486697.09</v>
      </c>
      <c r="AO124" s="2">
        <f t="shared" si="117"/>
        <v>43692734.539999999</v>
      </c>
      <c r="AP124" s="2">
        <f t="shared" si="117"/>
        <v>902199109.04999995</v>
      </c>
      <c r="AQ124" s="2">
        <f t="shared" si="117"/>
        <v>3953898.81</v>
      </c>
      <c r="AR124" s="2">
        <f t="shared" si="117"/>
        <v>668560529.77999997</v>
      </c>
      <c r="AS124" s="2">
        <f t="shared" si="117"/>
        <v>75062857.849999994</v>
      </c>
      <c r="AT124" s="2">
        <f t="shared" si="117"/>
        <v>26883613.059999999</v>
      </c>
      <c r="AU124" s="2">
        <f t="shared" si="117"/>
        <v>4786127.6100000003</v>
      </c>
      <c r="AV124" s="2">
        <f t="shared" si="117"/>
        <v>4643001.32</v>
      </c>
      <c r="AW124" s="2">
        <f t="shared" si="117"/>
        <v>4206747.55</v>
      </c>
      <c r="AX124" s="2">
        <f t="shared" si="117"/>
        <v>1510123.89</v>
      </c>
      <c r="AY124" s="2">
        <f t="shared" si="117"/>
        <v>5592883.4900000002</v>
      </c>
      <c r="AZ124" s="2">
        <f t="shared" si="117"/>
        <v>128946486.55</v>
      </c>
      <c r="BA124" s="2">
        <f t="shared" si="117"/>
        <v>92562862.909999996</v>
      </c>
      <c r="BB124" s="2">
        <f t="shared" si="117"/>
        <v>77619619.769999996</v>
      </c>
      <c r="BC124" s="2">
        <f t="shared" si="117"/>
        <v>266338593.87</v>
      </c>
      <c r="BD124" s="2">
        <f t="shared" si="117"/>
        <v>38996371.899999999</v>
      </c>
      <c r="BE124" s="2">
        <f t="shared" si="117"/>
        <v>14057618.539999999</v>
      </c>
      <c r="BF124" s="2">
        <f t="shared" si="117"/>
        <v>263993997.16</v>
      </c>
      <c r="BG124" s="2">
        <f t="shared" si="117"/>
        <v>10365847.33</v>
      </c>
      <c r="BH124" s="2">
        <f t="shared" si="117"/>
        <v>6782484.6799999997</v>
      </c>
      <c r="BI124" s="2">
        <f t="shared" si="117"/>
        <v>4139620.83</v>
      </c>
      <c r="BJ124" s="2">
        <f t="shared" si="117"/>
        <v>67818995.730000004</v>
      </c>
      <c r="BK124" s="2">
        <f t="shared" si="117"/>
        <v>223143058.52000001</v>
      </c>
      <c r="BL124" s="2">
        <f t="shared" si="117"/>
        <v>1614342.06</v>
      </c>
      <c r="BM124" s="2">
        <f t="shared" si="117"/>
        <v>5406554.8499999996</v>
      </c>
      <c r="BN124" s="2">
        <f t="shared" si="117"/>
        <v>31863745.420000002</v>
      </c>
      <c r="BO124" s="2">
        <f t="shared" ref="BO124:DZ124" si="118">ROUND(BO123*BO120,2)</f>
        <v>13733124.26</v>
      </c>
      <c r="BP124" s="2">
        <f t="shared" si="118"/>
        <v>3097855.24</v>
      </c>
      <c r="BQ124" s="2">
        <f t="shared" si="118"/>
        <v>68657072.519999996</v>
      </c>
      <c r="BR124" s="2">
        <f t="shared" si="118"/>
        <v>47755000.090000004</v>
      </c>
      <c r="BS124" s="2">
        <f t="shared" si="118"/>
        <v>12806209.51</v>
      </c>
      <c r="BT124" s="2">
        <f t="shared" si="118"/>
        <v>5392850.6500000004</v>
      </c>
      <c r="BU124" s="2">
        <f t="shared" si="118"/>
        <v>5710068.2199999997</v>
      </c>
      <c r="BV124" s="2">
        <f t="shared" si="118"/>
        <v>13847145.939999999</v>
      </c>
      <c r="BW124" s="2">
        <f t="shared" si="118"/>
        <v>22048685.07</v>
      </c>
      <c r="BX124" s="2">
        <f t="shared" si="118"/>
        <v>1643039.05</v>
      </c>
      <c r="BY124" s="2">
        <f t="shared" si="118"/>
        <v>5597462.2400000002</v>
      </c>
      <c r="BZ124" s="2">
        <f t="shared" si="118"/>
        <v>3388923.06</v>
      </c>
      <c r="CA124" s="2">
        <f t="shared" si="118"/>
        <v>2968827.57</v>
      </c>
      <c r="CB124" s="2">
        <f t="shared" si="118"/>
        <v>785850684.41999996</v>
      </c>
      <c r="CC124" s="2">
        <f t="shared" si="118"/>
        <v>3258566.5</v>
      </c>
      <c r="CD124" s="2">
        <f t="shared" si="118"/>
        <v>3395606.11</v>
      </c>
      <c r="CE124" s="2">
        <f t="shared" si="118"/>
        <v>2814729.81</v>
      </c>
      <c r="CF124" s="2">
        <f t="shared" si="118"/>
        <v>2128537.1800000002</v>
      </c>
      <c r="CG124" s="2">
        <f t="shared" si="118"/>
        <v>3390092.77</v>
      </c>
      <c r="CH124" s="2">
        <f t="shared" si="118"/>
        <v>2028149.84</v>
      </c>
      <c r="CI124" s="2">
        <f t="shared" si="118"/>
        <v>7700421.04</v>
      </c>
      <c r="CJ124" s="2">
        <f t="shared" si="118"/>
        <v>10153806.630000001</v>
      </c>
      <c r="CK124" s="2">
        <f t="shared" si="118"/>
        <v>53872068.329999998</v>
      </c>
      <c r="CL124" s="2">
        <f t="shared" si="118"/>
        <v>14509475.42</v>
      </c>
      <c r="CM124" s="2">
        <f t="shared" si="118"/>
        <v>8755504.0099999998</v>
      </c>
      <c r="CN124" s="2">
        <f t="shared" si="118"/>
        <v>333602729.97000003</v>
      </c>
      <c r="CO124" s="2">
        <f t="shared" si="118"/>
        <v>150565346.44</v>
      </c>
      <c r="CP124" s="2">
        <f t="shared" si="118"/>
        <v>11156944.869999999</v>
      </c>
      <c r="CQ124" s="2">
        <f t="shared" si="118"/>
        <v>8844033.1699999999</v>
      </c>
      <c r="CR124" s="2">
        <f t="shared" si="118"/>
        <v>3782765.38</v>
      </c>
      <c r="CS124" s="2">
        <f t="shared" si="118"/>
        <v>4240423.3099999996</v>
      </c>
      <c r="CT124" s="2">
        <f t="shared" si="118"/>
        <v>2137530.13</v>
      </c>
      <c r="CU124" s="2">
        <f t="shared" si="118"/>
        <v>870794.82</v>
      </c>
      <c r="CV124" s="2">
        <f t="shared" si="118"/>
        <v>1056762.57</v>
      </c>
      <c r="CW124" s="2">
        <f t="shared" si="118"/>
        <v>3573125.75</v>
      </c>
      <c r="CX124" s="2">
        <f t="shared" si="118"/>
        <v>5580558.2199999997</v>
      </c>
      <c r="CY124" s="2">
        <f t="shared" si="118"/>
        <v>1116016.32</v>
      </c>
      <c r="CZ124" s="2">
        <f t="shared" si="118"/>
        <v>19220464.870000001</v>
      </c>
      <c r="DA124" s="2">
        <f t="shared" si="118"/>
        <v>3466687.92</v>
      </c>
      <c r="DB124" s="2">
        <f t="shared" si="118"/>
        <v>4606005.83</v>
      </c>
      <c r="DC124" s="2">
        <f t="shared" si="118"/>
        <v>3406150.36</v>
      </c>
      <c r="DD124" s="2">
        <f t="shared" si="118"/>
        <v>3029760.46</v>
      </c>
      <c r="DE124" s="2">
        <f t="shared" si="118"/>
        <v>4506764.38</v>
      </c>
      <c r="DF124" s="2">
        <f t="shared" si="118"/>
        <v>208821546.94</v>
      </c>
      <c r="DG124" s="2">
        <f t="shared" si="118"/>
        <v>2404898.4900000002</v>
      </c>
      <c r="DH124" s="2">
        <f t="shared" si="118"/>
        <v>19254261.510000002</v>
      </c>
      <c r="DI124" s="2">
        <f t="shared" si="118"/>
        <v>25312198.780000001</v>
      </c>
      <c r="DJ124" s="2">
        <f t="shared" si="118"/>
        <v>7676002.75</v>
      </c>
      <c r="DK124" s="2">
        <f t="shared" si="118"/>
        <v>6182635.8700000001</v>
      </c>
      <c r="DL124" s="2">
        <f t="shared" si="118"/>
        <v>61576753.520000003</v>
      </c>
      <c r="DM124" s="2">
        <f t="shared" si="118"/>
        <v>4020060.61</v>
      </c>
      <c r="DN124" s="2">
        <f t="shared" si="118"/>
        <v>15170972.09</v>
      </c>
      <c r="DO124" s="2">
        <f t="shared" si="118"/>
        <v>34603887.149999999</v>
      </c>
      <c r="DP124" s="2">
        <f t="shared" si="118"/>
        <v>3612922.41</v>
      </c>
      <c r="DQ124" s="2">
        <f t="shared" si="118"/>
        <v>9834992.5500000007</v>
      </c>
      <c r="DR124" s="2">
        <f t="shared" si="118"/>
        <v>14346241.82</v>
      </c>
      <c r="DS124" s="2">
        <f t="shared" si="118"/>
        <v>7141906.9800000004</v>
      </c>
      <c r="DT124" s="2">
        <f t="shared" si="118"/>
        <v>3236933.62</v>
      </c>
      <c r="DU124" s="2">
        <f t="shared" si="118"/>
        <v>4863592.92</v>
      </c>
      <c r="DV124" s="2">
        <f t="shared" si="118"/>
        <v>3664956.27</v>
      </c>
      <c r="DW124" s="2">
        <f t="shared" si="118"/>
        <v>4407296.0599999996</v>
      </c>
      <c r="DX124" s="2">
        <f t="shared" si="118"/>
        <v>3441052.6</v>
      </c>
      <c r="DY124" s="2">
        <f t="shared" si="118"/>
        <v>4851494.28</v>
      </c>
      <c r="DZ124" s="2">
        <f t="shared" si="118"/>
        <v>8784067.5</v>
      </c>
      <c r="EA124" s="2">
        <f t="shared" ref="EA124:FX124" si="119">ROUND(EA123*EA120,2)</f>
        <v>6553293.3099999996</v>
      </c>
      <c r="EB124" s="2">
        <f t="shared" si="119"/>
        <v>6213592.5199999996</v>
      </c>
      <c r="EC124" s="2">
        <f t="shared" si="119"/>
        <v>4066631.11</v>
      </c>
      <c r="ED124" s="2">
        <f t="shared" si="119"/>
        <v>23023381.190000001</v>
      </c>
      <c r="EE124" s="2">
        <f t="shared" si="119"/>
        <v>3266121.2</v>
      </c>
      <c r="EF124" s="2">
        <f t="shared" si="119"/>
        <v>14774878.16</v>
      </c>
      <c r="EG124" s="2">
        <f t="shared" si="119"/>
        <v>3665136.67</v>
      </c>
      <c r="EH124" s="2">
        <f t="shared" si="119"/>
        <v>3748005.21</v>
      </c>
      <c r="EI124" s="2">
        <f t="shared" si="119"/>
        <v>144871602.22</v>
      </c>
      <c r="EJ124" s="2">
        <f t="shared" si="119"/>
        <v>103392538.83</v>
      </c>
      <c r="EK124" s="2">
        <f t="shared" si="119"/>
        <v>7816383.6100000003</v>
      </c>
      <c r="EL124" s="2">
        <f t="shared" si="119"/>
        <v>5660127.9900000002</v>
      </c>
      <c r="EM124" s="2">
        <f t="shared" si="119"/>
        <v>4979943.51</v>
      </c>
      <c r="EN124" s="2">
        <f t="shared" si="119"/>
        <v>9822746.25</v>
      </c>
      <c r="EO124" s="2">
        <f t="shared" si="119"/>
        <v>4341310.43</v>
      </c>
      <c r="EP124" s="2">
        <f t="shared" si="119"/>
        <v>5752546.4900000002</v>
      </c>
      <c r="EQ124" s="2">
        <f t="shared" si="119"/>
        <v>29796178.289999999</v>
      </c>
      <c r="ER124" s="2">
        <f t="shared" si="119"/>
        <v>4947036.8</v>
      </c>
      <c r="ES124" s="2">
        <f t="shared" si="119"/>
        <v>3228585.32</v>
      </c>
      <c r="ET124" s="2">
        <f t="shared" si="119"/>
        <v>3698208.05</v>
      </c>
      <c r="EU124" s="2">
        <f t="shared" si="119"/>
        <v>6493282.5099999998</v>
      </c>
      <c r="EV124" s="2">
        <f t="shared" si="119"/>
        <v>1681849.79</v>
      </c>
      <c r="EW124" s="2">
        <f t="shared" si="119"/>
        <v>12308731.26</v>
      </c>
      <c r="EX124" s="2">
        <f t="shared" si="119"/>
        <v>3407355.37</v>
      </c>
      <c r="EY124" s="2">
        <f t="shared" si="119"/>
        <v>2361059.2999999998</v>
      </c>
      <c r="EZ124" s="2">
        <f t="shared" si="119"/>
        <v>2500490.73</v>
      </c>
      <c r="FA124" s="2">
        <f t="shared" si="119"/>
        <v>39709222.549999997</v>
      </c>
      <c r="FB124" s="2">
        <f t="shared" si="119"/>
        <v>4309765.12</v>
      </c>
      <c r="FC124" s="2">
        <f t="shared" si="119"/>
        <v>20102434.52</v>
      </c>
      <c r="FD124" s="2">
        <f t="shared" si="119"/>
        <v>5264044.74</v>
      </c>
      <c r="FE124" s="2">
        <f t="shared" si="119"/>
        <v>1770234.03</v>
      </c>
      <c r="FF124" s="2">
        <f t="shared" si="119"/>
        <v>3549766.95</v>
      </c>
      <c r="FG124" s="2">
        <f t="shared" si="119"/>
        <v>2547430.4300000002</v>
      </c>
      <c r="FH124" s="2">
        <f t="shared" si="119"/>
        <v>1577335.43</v>
      </c>
      <c r="FI124" s="2">
        <f t="shared" si="119"/>
        <v>18623331.670000002</v>
      </c>
      <c r="FJ124" s="2">
        <f t="shared" si="119"/>
        <v>21789108.91</v>
      </c>
      <c r="FK124" s="2">
        <f t="shared" si="119"/>
        <v>27550461.609999999</v>
      </c>
      <c r="FL124" s="2">
        <f t="shared" si="119"/>
        <v>86783554.120000005</v>
      </c>
      <c r="FM124" s="2">
        <f t="shared" si="119"/>
        <v>40997775.020000003</v>
      </c>
      <c r="FN124" s="2">
        <f t="shared" si="119"/>
        <v>230123347.06</v>
      </c>
      <c r="FO124" s="2">
        <f t="shared" si="119"/>
        <v>12144728.84</v>
      </c>
      <c r="FP124" s="2">
        <f t="shared" si="119"/>
        <v>24610825.699999999</v>
      </c>
      <c r="FQ124" s="2">
        <f t="shared" si="119"/>
        <v>11178826.43</v>
      </c>
      <c r="FR124" s="2">
        <f t="shared" si="119"/>
        <v>3213916.04</v>
      </c>
      <c r="FS124" s="2">
        <f t="shared" si="119"/>
        <v>3218617.7</v>
      </c>
      <c r="FT124" s="2">
        <f t="shared" si="119"/>
        <v>1377473.04</v>
      </c>
      <c r="FU124" s="2">
        <f t="shared" si="119"/>
        <v>9476818.8800000008</v>
      </c>
      <c r="FV124" s="2">
        <f t="shared" si="119"/>
        <v>9144639.0600000005</v>
      </c>
      <c r="FW124" s="2">
        <f t="shared" si="119"/>
        <v>2969208.1</v>
      </c>
      <c r="FX124" s="2">
        <f t="shared" si="119"/>
        <v>1353188.58</v>
      </c>
      <c r="FZ124" s="2">
        <f>SUM(C124:FX124)</f>
        <v>8928673309.1400032</v>
      </c>
      <c r="GA124" s="68">
        <v>8766129545.1999989</v>
      </c>
      <c r="GB124" s="2">
        <f>FZ124-GA124</f>
        <v>162543763.94000435</v>
      </c>
      <c r="GC124" s="69"/>
      <c r="GD124" s="69"/>
      <c r="GE124" s="69"/>
      <c r="GF124" s="69"/>
    </row>
    <row r="125" spans="1:204" x14ac:dyDescent="0.35">
      <c r="B125" s="2" t="s">
        <v>894</v>
      </c>
      <c r="GA125" s="14"/>
      <c r="GB125" s="69"/>
      <c r="GC125" s="69"/>
      <c r="GD125" s="69"/>
      <c r="GE125" s="69"/>
      <c r="GF125" s="69"/>
    </row>
    <row r="126" spans="1:204" x14ac:dyDescent="0.35">
      <c r="A126" s="3" t="s">
        <v>490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GA126" s="14"/>
    </row>
    <row r="127" spans="1:204" x14ac:dyDescent="0.35">
      <c r="B127" s="35" t="s">
        <v>895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GA127" s="14"/>
      <c r="GN127" s="27"/>
      <c r="GO127" s="27"/>
      <c r="GP127" s="27"/>
    </row>
    <row r="128" spans="1:204" x14ac:dyDescent="0.35">
      <c r="A128" s="3" t="s">
        <v>491</v>
      </c>
      <c r="B128" s="2" t="s">
        <v>896</v>
      </c>
      <c r="C128" s="22">
        <f t="shared" ref="C128:BN128" si="120">C16</f>
        <v>2311</v>
      </c>
      <c r="D128" s="22">
        <f t="shared" si="120"/>
        <v>9785</v>
      </c>
      <c r="E128" s="22">
        <f t="shared" si="120"/>
        <v>2809</v>
      </c>
      <c r="F128" s="22">
        <f t="shared" si="120"/>
        <v>3989</v>
      </c>
      <c r="G128" s="22">
        <f t="shared" si="120"/>
        <v>189</v>
      </c>
      <c r="H128" s="22">
        <f t="shared" si="120"/>
        <v>169</v>
      </c>
      <c r="I128" s="22">
        <f t="shared" si="120"/>
        <v>4032</v>
      </c>
      <c r="J128" s="22">
        <f t="shared" si="120"/>
        <v>831</v>
      </c>
      <c r="K128" s="22">
        <f t="shared" si="120"/>
        <v>83</v>
      </c>
      <c r="L128" s="22">
        <f t="shared" si="120"/>
        <v>732</v>
      </c>
      <c r="M128" s="22">
        <f t="shared" si="120"/>
        <v>521</v>
      </c>
      <c r="N128" s="22">
        <f t="shared" si="120"/>
        <v>8671</v>
      </c>
      <c r="O128" s="22">
        <f t="shared" si="120"/>
        <v>1022</v>
      </c>
      <c r="P128" s="22">
        <f t="shared" si="120"/>
        <v>65</v>
      </c>
      <c r="Q128" s="22">
        <f t="shared" si="120"/>
        <v>17070</v>
      </c>
      <c r="R128" s="22">
        <f t="shared" si="120"/>
        <v>839</v>
      </c>
      <c r="S128" s="22">
        <f t="shared" si="120"/>
        <v>529</v>
      </c>
      <c r="T128" s="22">
        <f t="shared" si="120"/>
        <v>57</v>
      </c>
      <c r="U128" s="22">
        <f t="shared" si="120"/>
        <v>26</v>
      </c>
      <c r="V128" s="22">
        <f t="shared" si="120"/>
        <v>100</v>
      </c>
      <c r="W128" s="22">
        <f t="shared" si="120"/>
        <v>70</v>
      </c>
      <c r="X128" s="22">
        <f t="shared" si="120"/>
        <v>14</v>
      </c>
      <c r="Y128" s="22">
        <f t="shared" si="120"/>
        <v>276</v>
      </c>
      <c r="Z128" s="22">
        <f t="shared" si="120"/>
        <v>60</v>
      </c>
      <c r="AA128" s="22">
        <f t="shared" si="120"/>
        <v>5295</v>
      </c>
      <c r="AB128" s="22">
        <f t="shared" si="120"/>
        <v>3397</v>
      </c>
      <c r="AC128" s="22">
        <f t="shared" si="120"/>
        <v>123</v>
      </c>
      <c r="AD128" s="22">
        <f t="shared" si="120"/>
        <v>283</v>
      </c>
      <c r="AE128" s="22">
        <f t="shared" si="120"/>
        <v>20</v>
      </c>
      <c r="AF128" s="22">
        <f t="shared" si="120"/>
        <v>34</v>
      </c>
      <c r="AG128" s="22">
        <f t="shared" si="120"/>
        <v>74</v>
      </c>
      <c r="AH128" s="22">
        <f t="shared" si="120"/>
        <v>356</v>
      </c>
      <c r="AI128" s="22">
        <f t="shared" si="120"/>
        <v>129</v>
      </c>
      <c r="AJ128" s="22">
        <f t="shared" si="120"/>
        <v>71</v>
      </c>
      <c r="AK128" s="22">
        <f t="shared" si="120"/>
        <v>106</v>
      </c>
      <c r="AL128" s="22">
        <f t="shared" si="120"/>
        <v>109</v>
      </c>
      <c r="AM128" s="22">
        <f t="shared" si="120"/>
        <v>175</v>
      </c>
      <c r="AN128" s="22">
        <f t="shared" si="120"/>
        <v>98</v>
      </c>
      <c r="AO128" s="22">
        <f t="shared" si="120"/>
        <v>1189</v>
      </c>
      <c r="AP128" s="22">
        <f t="shared" si="120"/>
        <v>30699</v>
      </c>
      <c r="AQ128" s="22">
        <f t="shared" si="120"/>
        <v>74</v>
      </c>
      <c r="AR128" s="22">
        <f t="shared" si="120"/>
        <v>3849</v>
      </c>
      <c r="AS128" s="22">
        <f t="shared" si="120"/>
        <v>1103</v>
      </c>
      <c r="AT128" s="22">
        <f t="shared" si="120"/>
        <v>221</v>
      </c>
      <c r="AU128" s="22">
        <f t="shared" si="120"/>
        <v>48</v>
      </c>
      <c r="AV128" s="22">
        <f t="shared" si="120"/>
        <v>107</v>
      </c>
      <c r="AW128" s="22">
        <f t="shared" si="120"/>
        <v>42</v>
      </c>
      <c r="AX128" s="22">
        <f t="shared" si="120"/>
        <v>0</v>
      </c>
      <c r="AY128" s="22">
        <f t="shared" si="120"/>
        <v>133</v>
      </c>
      <c r="AZ128" s="22">
        <f t="shared" si="120"/>
        <v>5157</v>
      </c>
      <c r="BA128" s="22">
        <f t="shared" si="120"/>
        <v>2278</v>
      </c>
      <c r="BB128" s="22">
        <f t="shared" si="120"/>
        <v>2184</v>
      </c>
      <c r="BC128" s="22">
        <f t="shared" si="120"/>
        <v>8604</v>
      </c>
      <c r="BD128" s="22">
        <f t="shared" si="120"/>
        <v>170</v>
      </c>
      <c r="BE128" s="22">
        <f t="shared" si="120"/>
        <v>210</v>
      </c>
      <c r="BF128" s="22">
        <f t="shared" si="120"/>
        <v>1507</v>
      </c>
      <c r="BG128" s="22">
        <f t="shared" si="120"/>
        <v>224</v>
      </c>
      <c r="BH128" s="22">
        <f t="shared" si="120"/>
        <v>65</v>
      </c>
      <c r="BI128" s="22">
        <f t="shared" si="120"/>
        <v>101</v>
      </c>
      <c r="BJ128" s="22">
        <f t="shared" si="120"/>
        <v>387</v>
      </c>
      <c r="BK128" s="22">
        <f t="shared" si="120"/>
        <v>3764</v>
      </c>
      <c r="BL128" s="22">
        <f t="shared" si="120"/>
        <v>24</v>
      </c>
      <c r="BM128" s="22">
        <f t="shared" si="120"/>
        <v>92</v>
      </c>
      <c r="BN128" s="22">
        <f t="shared" si="120"/>
        <v>1087</v>
      </c>
      <c r="BO128" s="22">
        <f t="shared" ref="BO128:DZ128" si="121">BO16</f>
        <v>366</v>
      </c>
      <c r="BP128" s="22">
        <f t="shared" si="121"/>
        <v>82</v>
      </c>
      <c r="BQ128" s="22">
        <f t="shared" si="121"/>
        <v>1279</v>
      </c>
      <c r="BR128" s="22">
        <f t="shared" si="121"/>
        <v>1093</v>
      </c>
      <c r="BS128" s="22">
        <f t="shared" si="121"/>
        <v>465</v>
      </c>
      <c r="BT128" s="22">
        <f t="shared" si="121"/>
        <v>61</v>
      </c>
      <c r="BU128" s="22">
        <f t="shared" si="121"/>
        <v>78</v>
      </c>
      <c r="BV128" s="22">
        <f t="shared" si="121"/>
        <v>206</v>
      </c>
      <c r="BW128" s="22">
        <f t="shared" si="121"/>
        <v>217</v>
      </c>
      <c r="BX128" s="22">
        <f t="shared" si="121"/>
        <v>14</v>
      </c>
      <c r="BY128" s="22">
        <f t="shared" si="121"/>
        <v>256</v>
      </c>
      <c r="BZ128" s="22">
        <f t="shared" si="121"/>
        <v>55</v>
      </c>
      <c r="CA128" s="22">
        <f t="shared" si="121"/>
        <v>33</v>
      </c>
      <c r="CB128" s="22">
        <f t="shared" si="121"/>
        <v>13384</v>
      </c>
      <c r="CC128" s="22">
        <f t="shared" si="121"/>
        <v>49</v>
      </c>
      <c r="CD128" s="22">
        <f t="shared" si="121"/>
        <v>9</v>
      </c>
      <c r="CE128" s="22">
        <f t="shared" si="121"/>
        <v>25</v>
      </c>
      <c r="CF128" s="22">
        <f t="shared" si="121"/>
        <v>41</v>
      </c>
      <c r="CG128" s="22">
        <f t="shared" si="121"/>
        <v>63</v>
      </c>
      <c r="CH128" s="22">
        <f t="shared" si="121"/>
        <v>36</v>
      </c>
      <c r="CI128" s="22">
        <f t="shared" si="121"/>
        <v>281</v>
      </c>
      <c r="CJ128" s="22">
        <f t="shared" si="121"/>
        <v>280</v>
      </c>
      <c r="CK128" s="22">
        <f t="shared" si="121"/>
        <v>852</v>
      </c>
      <c r="CL128" s="22">
        <f t="shared" si="121"/>
        <v>250</v>
      </c>
      <c r="CM128" s="22">
        <f t="shared" si="121"/>
        <v>180</v>
      </c>
      <c r="CN128" s="22">
        <f t="shared" si="121"/>
        <v>4931</v>
      </c>
      <c r="CO128" s="22">
        <f t="shared" si="121"/>
        <v>2428</v>
      </c>
      <c r="CP128" s="22">
        <f t="shared" si="121"/>
        <v>198</v>
      </c>
      <c r="CQ128" s="22">
        <f t="shared" si="121"/>
        <v>352</v>
      </c>
      <c r="CR128" s="22">
        <f t="shared" si="121"/>
        <v>69</v>
      </c>
      <c r="CS128" s="22">
        <f t="shared" si="121"/>
        <v>80</v>
      </c>
      <c r="CT128" s="22">
        <f t="shared" si="121"/>
        <v>54</v>
      </c>
      <c r="CU128" s="22">
        <f t="shared" si="121"/>
        <v>68</v>
      </c>
      <c r="CV128" s="22">
        <f t="shared" si="121"/>
        <v>3</v>
      </c>
      <c r="CW128" s="22">
        <f t="shared" si="121"/>
        <v>53</v>
      </c>
      <c r="CX128" s="22">
        <f t="shared" si="121"/>
        <v>117</v>
      </c>
      <c r="CY128" s="22">
        <f t="shared" si="121"/>
        <v>14</v>
      </c>
      <c r="CZ128" s="22">
        <f t="shared" si="121"/>
        <v>677</v>
      </c>
      <c r="DA128" s="22">
        <f t="shared" si="121"/>
        <v>36</v>
      </c>
      <c r="DB128" s="22">
        <f t="shared" si="121"/>
        <v>59</v>
      </c>
      <c r="DC128" s="22">
        <f t="shared" si="121"/>
        <v>28</v>
      </c>
      <c r="DD128" s="22">
        <f t="shared" si="121"/>
        <v>41</v>
      </c>
      <c r="DE128" s="22">
        <f t="shared" si="121"/>
        <v>34</v>
      </c>
      <c r="DF128" s="22">
        <f t="shared" si="121"/>
        <v>5994</v>
      </c>
      <c r="DG128" s="22">
        <f t="shared" si="121"/>
        <v>20</v>
      </c>
      <c r="DH128" s="22">
        <f t="shared" si="121"/>
        <v>548</v>
      </c>
      <c r="DI128" s="22">
        <f t="shared" si="121"/>
        <v>1006</v>
      </c>
      <c r="DJ128" s="22">
        <f t="shared" si="121"/>
        <v>126</v>
      </c>
      <c r="DK128" s="22">
        <f t="shared" si="121"/>
        <v>172</v>
      </c>
      <c r="DL128" s="22">
        <f t="shared" si="121"/>
        <v>1818</v>
      </c>
      <c r="DM128" s="22">
        <f t="shared" si="121"/>
        <v>81</v>
      </c>
      <c r="DN128" s="22">
        <f t="shared" si="121"/>
        <v>418</v>
      </c>
      <c r="DO128" s="22">
        <f t="shared" si="121"/>
        <v>925</v>
      </c>
      <c r="DP128" s="22">
        <f t="shared" si="121"/>
        <v>47</v>
      </c>
      <c r="DQ128" s="22">
        <f t="shared" si="121"/>
        <v>162</v>
      </c>
      <c r="DR128" s="22">
        <f t="shared" si="121"/>
        <v>640</v>
      </c>
      <c r="DS128" s="22">
        <f t="shared" si="121"/>
        <v>342</v>
      </c>
      <c r="DT128" s="22">
        <f t="shared" si="121"/>
        <v>72</v>
      </c>
      <c r="DU128" s="22">
        <f t="shared" si="121"/>
        <v>128</v>
      </c>
      <c r="DV128" s="22">
        <f t="shared" si="121"/>
        <v>56</v>
      </c>
      <c r="DW128" s="22">
        <f t="shared" si="121"/>
        <v>91</v>
      </c>
      <c r="DX128" s="22">
        <f t="shared" si="121"/>
        <v>24</v>
      </c>
      <c r="DY128" s="22">
        <f t="shared" si="121"/>
        <v>27</v>
      </c>
      <c r="DZ128" s="22">
        <f t="shared" si="121"/>
        <v>74</v>
      </c>
      <c r="EA128" s="22">
        <f t="shared" ref="EA128:FX128" si="122">EA16</f>
        <v>130</v>
      </c>
      <c r="EB128" s="22">
        <f t="shared" si="122"/>
        <v>172</v>
      </c>
      <c r="EC128" s="22">
        <f t="shared" si="122"/>
        <v>68</v>
      </c>
      <c r="ED128" s="22">
        <f t="shared" si="122"/>
        <v>24</v>
      </c>
      <c r="EE128" s="22">
        <f t="shared" si="122"/>
        <v>69</v>
      </c>
      <c r="EF128" s="22">
        <f t="shared" si="122"/>
        <v>603</v>
      </c>
      <c r="EG128" s="22">
        <f t="shared" si="122"/>
        <v>100</v>
      </c>
      <c r="EH128" s="22">
        <f t="shared" si="122"/>
        <v>68</v>
      </c>
      <c r="EI128" s="22">
        <f t="shared" si="122"/>
        <v>6981</v>
      </c>
      <c r="EJ128" s="22">
        <f t="shared" si="122"/>
        <v>2957</v>
      </c>
      <c r="EK128" s="22">
        <f t="shared" si="122"/>
        <v>147</v>
      </c>
      <c r="EL128" s="22">
        <f t="shared" si="122"/>
        <v>123</v>
      </c>
      <c r="EM128" s="22">
        <f t="shared" si="122"/>
        <v>111</v>
      </c>
      <c r="EN128" s="22">
        <f t="shared" si="122"/>
        <v>401</v>
      </c>
      <c r="EO128" s="22">
        <f t="shared" si="122"/>
        <v>68</v>
      </c>
      <c r="EP128" s="22">
        <f t="shared" si="122"/>
        <v>53</v>
      </c>
      <c r="EQ128" s="22">
        <f t="shared" si="122"/>
        <v>54</v>
      </c>
      <c r="ER128" s="22">
        <f t="shared" si="122"/>
        <v>58</v>
      </c>
      <c r="ES128" s="22">
        <f t="shared" si="122"/>
        <v>45</v>
      </c>
      <c r="ET128" s="22">
        <f t="shared" si="122"/>
        <v>105</v>
      </c>
      <c r="EU128" s="22">
        <f t="shared" si="122"/>
        <v>308</v>
      </c>
      <c r="EV128" s="22">
        <f t="shared" si="122"/>
        <v>32</v>
      </c>
      <c r="EW128" s="22">
        <f t="shared" si="122"/>
        <v>111</v>
      </c>
      <c r="EX128" s="22">
        <f t="shared" si="122"/>
        <v>40</v>
      </c>
      <c r="EY128" s="22">
        <f t="shared" si="122"/>
        <v>163</v>
      </c>
      <c r="EZ128" s="22">
        <f t="shared" si="122"/>
        <v>39</v>
      </c>
      <c r="FA128" s="22">
        <f t="shared" si="122"/>
        <v>619</v>
      </c>
      <c r="FB128" s="22">
        <f t="shared" si="122"/>
        <v>87</v>
      </c>
      <c r="FC128" s="22">
        <f t="shared" si="122"/>
        <v>275</v>
      </c>
      <c r="FD128" s="22">
        <f t="shared" si="122"/>
        <v>127</v>
      </c>
      <c r="FE128" s="22">
        <f t="shared" si="122"/>
        <v>25</v>
      </c>
      <c r="FF128" s="22">
        <f t="shared" si="122"/>
        <v>63</v>
      </c>
      <c r="FG128" s="22">
        <f t="shared" si="122"/>
        <v>16</v>
      </c>
      <c r="FH128" s="22">
        <f t="shared" si="122"/>
        <v>18</v>
      </c>
      <c r="FI128" s="22">
        <f t="shared" si="122"/>
        <v>453</v>
      </c>
      <c r="FJ128" s="22">
        <f t="shared" si="122"/>
        <v>369</v>
      </c>
      <c r="FK128" s="22">
        <f t="shared" si="122"/>
        <v>506</v>
      </c>
      <c r="FL128" s="22">
        <f t="shared" si="122"/>
        <v>657</v>
      </c>
      <c r="FM128" s="22">
        <f t="shared" si="122"/>
        <v>275</v>
      </c>
      <c r="FN128" s="22">
        <f t="shared" si="122"/>
        <v>8885</v>
      </c>
      <c r="FO128" s="22">
        <f t="shared" si="122"/>
        <v>307</v>
      </c>
      <c r="FP128" s="22">
        <f t="shared" si="122"/>
        <v>752</v>
      </c>
      <c r="FQ128" s="22">
        <f t="shared" si="122"/>
        <v>184</v>
      </c>
      <c r="FR128" s="22">
        <f t="shared" si="122"/>
        <v>31</v>
      </c>
      <c r="FS128" s="22">
        <f t="shared" si="122"/>
        <v>18</v>
      </c>
      <c r="FT128" s="22">
        <f t="shared" si="122"/>
        <v>16</v>
      </c>
      <c r="FU128" s="22">
        <f t="shared" si="122"/>
        <v>332</v>
      </c>
      <c r="FV128" s="22">
        <f t="shared" si="122"/>
        <v>237</v>
      </c>
      <c r="FW128" s="22">
        <f t="shared" si="122"/>
        <v>50</v>
      </c>
      <c r="FX128" s="22">
        <f t="shared" si="122"/>
        <v>16</v>
      </c>
      <c r="FY128" s="70"/>
      <c r="FZ128" s="22"/>
      <c r="GA128" s="14"/>
    </row>
    <row r="129" spans="1:256" x14ac:dyDescent="0.35">
      <c r="A129" s="3" t="s">
        <v>492</v>
      </c>
      <c r="B129" s="2" t="s">
        <v>897</v>
      </c>
      <c r="C129" s="22">
        <f t="shared" ref="C129:BN129" si="123">C19</f>
        <v>5936.4</v>
      </c>
      <c r="D129" s="22">
        <f t="shared" si="123"/>
        <v>28893.599999999999</v>
      </c>
      <c r="E129" s="22">
        <f t="shared" si="123"/>
        <v>4468.8</v>
      </c>
      <c r="F129" s="22">
        <f t="shared" si="123"/>
        <v>15351.599999999999</v>
      </c>
      <c r="G129" s="22">
        <f t="shared" si="123"/>
        <v>850.8</v>
      </c>
      <c r="H129" s="22">
        <f t="shared" si="123"/>
        <v>794.4</v>
      </c>
      <c r="I129" s="22">
        <f t="shared" si="123"/>
        <v>6464.4</v>
      </c>
      <c r="J129" s="22">
        <f t="shared" si="123"/>
        <v>1663.2</v>
      </c>
      <c r="K129" s="22">
        <f t="shared" si="123"/>
        <v>186</v>
      </c>
      <c r="L129" s="22">
        <f t="shared" si="123"/>
        <v>1503.6</v>
      </c>
      <c r="M129" s="22">
        <f t="shared" si="123"/>
        <v>685.19999999999993</v>
      </c>
      <c r="N129" s="22">
        <f t="shared" si="123"/>
        <v>36894</v>
      </c>
      <c r="O129" s="22">
        <f t="shared" si="123"/>
        <v>9018</v>
      </c>
      <c r="P129" s="22">
        <f t="shared" si="123"/>
        <v>188.4</v>
      </c>
      <c r="Q129" s="22">
        <f t="shared" si="123"/>
        <v>28060.799999999999</v>
      </c>
      <c r="R129" s="22">
        <f t="shared" si="123"/>
        <v>3002.4</v>
      </c>
      <c r="S129" s="22">
        <f t="shared" si="123"/>
        <v>1274.3999999999999</v>
      </c>
      <c r="T129" s="22">
        <f t="shared" si="123"/>
        <v>124.8</v>
      </c>
      <c r="U129" s="22">
        <f t="shared" si="123"/>
        <v>37.199999999999996</v>
      </c>
      <c r="V129" s="22">
        <f t="shared" si="123"/>
        <v>208.79999999999998</v>
      </c>
      <c r="W129" s="22">
        <f t="shared" si="123"/>
        <v>181.2</v>
      </c>
      <c r="X129" s="22">
        <f t="shared" si="123"/>
        <v>36</v>
      </c>
      <c r="Y129" s="22">
        <f t="shared" si="123"/>
        <v>460.79999999999995</v>
      </c>
      <c r="Z129" s="22">
        <f t="shared" si="123"/>
        <v>170.4</v>
      </c>
      <c r="AA129" s="22">
        <f t="shared" si="123"/>
        <v>22339.200000000001</v>
      </c>
      <c r="AB129" s="22">
        <f t="shared" si="123"/>
        <v>19311.599999999999</v>
      </c>
      <c r="AC129" s="22">
        <f t="shared" si="123"/>
        <v>718.8</v>
      </c>
      <c r="AD129" s="22">
        <f t="shared" si="123"/>
        <v>1010.4</v>
      </c>
      <c r="AE129" s="22">
        <f t="shared" si="123"/>
        <v>67.2</v>
      </c>
      <c r="AF129" s="22">
        <f t="shared" si="123"/>
        <v>141.6</v>
      </c>
      <c r="AG129" s="22">
        <f t="shared" si="123"/>
        <v>415.2</v>
      </c>
      <c r="AH129" s="22">
        <f t="shared" si="123"/>
        <v>710.4</v>
      </c>
      <c r="AI129" s="22">
        <f t="shared" si="123"/>
        <v>262.8</v>
      </c>
      <c r="AJ129" s="22">
        <f t="shared" si="123"/>
        <v>108</v>
      </c>
      <c r="AK129" s="22">
        <f t="shared" si="123"/>
        <v>139.19999999999999</v>
      </c>
      <c r="AL129" s="22">
        <f t="shared" si="123"/>
        <v>169.2</v>
      </c>
      <c r="AM129" s="22">
        <f t="shared" si="123"/>
        <v>295.2</v>
      </c>
      <c r="AN129" s="22">
        <f t="shared" si="123"/>
        <v>248.39999999999998</v>
      </c>
      <c r="AO129" s="22">
        <f t="shared" si="123"/>
        <v>3228</v>
      </c>
      <c r="AP129" s="22">
        <f t="shared" si="123"/>
        <v>60844.799999999996</v>
      </c>
      <c r="AQ129" s="22">
        <f t="shared" si="123"/>
        <v>171.6</v>
      </c>
      <c r="AR129" s="22">
        <f t="shared" si="123"/>
        <v>45588</v>
      </c>
      <c r="AS129" s="22">
        <f t="shared" si="123"/>
        <v>4693.2</v>
      </c>
      <c r="AT129" s="22">
        <f t="shared" si="123"/>
        <v>1702.8</v>
      </c>
      <c r="AU129" s="22">
        <f t="shared" si="123"/>
        <v>177.6</v>
      </c>
      <c r="AV129" s="22">
        <f t="shared" si="123"/>
        <v>230.39999999999998</v>
      </c>
      <c r="AW129" s="22">
        <f t="shared" si="123"/>
        <v>178.79999999999998</v>
      </c>
      <c r="AX129" s="22">
        <f t="shared" si="123"/>
        <v>61.199999999999996</v>
      </c>
      <c r="AY129" s="22">
        <f t="shared" si="123"/>
        <v>319.2</v>
      </c>
      <c r="AZ129" s="22">
        <f t="shared" si="123"/>
        <v>10087.199999999999</v>
      </c>
      <c r="BA129" s="22">
        <f t="shared" si="123"/>
        <v>6768</v>
      </c>
      <c r="BB129" s="22">
        <f t="shared" si="123"/>
        <v>6028.8</v>
      </c>
      <c r="BC129" s="22">
        <f t="shared" si="123"/>
        <v>19404</v>
      </c>
      <c r="BD129" s="22">
        <f t="shared" si="123"/>
        <v>2425.1999999999998</v>
      </c>
      <c r="BE129" s="22">
        <f t="shared" si="123"/>
        <v>919.19999999999993</v>
      </c>
      <c r="BF129" s="22">
        <f t="shared" si="123"/>
        <v>18489.599999999999</v>
      </c>
      <c r="BG129" s="22">
        <f t="shared" si="123"/>
        <v>656.4</v>
      </c>
      <c r="BH129" s="22">
        <f t="shared" si="123"/>
        <v>358.8</v>
      </c>
      <c r="BI129" s="22">
        <f t="shared" si="123"/>
        <v>177.6</v>
      </c>
      <c r="BJ129" s="22">
        <f t="shared" si="123"/>
        <v>4314</v>
      </c>
      <c r="BK129" s="22">
        <f t="shared" si="123"/>
        <v>14372.4</v>
      </c>
      <c r="BL129" s="22">
        <f t="shared" si="123"/>
        <v>57.599999999999994</v>
      </c>
      <c r="BM129" s="22">
        <f t="shared" si="123"/>
        <v>207.6</v>
      </c>
      <c r="BN129" s="22">
        <f t="shared" si="123"/>
        <v>2450.4</v>
      </c>
      <c r="BO129" s="22">
        <f t="shared" ref="BO129:DZ129" si="124">BO19</f>
        <v>1017.5999999999999</v>
      </c>
      <c r="BP129" s="22">
        <f t="shared" si="124"/>
        <v>153.6</v>
      </c>
      <c r="BQ129" s="22">
        <f t="shared" si="124"/>
        <v>4099.2</v>
      </c>
      <c r="BR129" s="22">
        <f t="shared" si="124"/>
        <v>3291.6</v>
      </c>
      <c r="BS129" s="22">
        <f t="shared" si="124"/>
        <v>853.19999999999993</v>
      </c>
      <c r="BT129" s="22">
        <f t="shared" si="124"/>
        <v>291.59999999999997</v>
      </c>
      <c r="BU129" s="22">
        <f t="shared" si="124"/>
        <v>290.39999999999998</v>
      </c>
      <c r="BV129" s="22">
        <f t="shared" si="124"/>
        <v>890.4</v>
      </c>
      <c r="BW129" s="22">
        <f t="shared" si="124"/>
        <v>1508.3999999999999</v>
      </c>
      <c r="BX129" s="22">
        <f t="shared" si="124"/>
        <v>45.6</v>
      </c>
      <c r="BY129" s="22">
        <f t="shared" si="124"/>
        <v>372</v>
      </c>
      <c r="BZ129" s="22">
        <f t="shared" si="124"/>
        <v>128.4</v>
      </c>
      <c r="CA129" s="22">
        <f t="shared" si="124"/>
        <v>106.8</v>
      </c>
      <c r="CB129" s="22">
        <f t="shared" si="124"/>
        <v>54669.599999999999</v>
      </c>
      <c r="CC129" s="22">
        <f t="shared" si="124"/>
        <v>139.19999999999999</v>
      </c>
      <c r="CD129" s="22">
        <f t="shared" si="124"/>
        <v>122.39999999999999</v>
      </c>
      <c r="CE129" s="22">
        <f t="shared" si="124"/>
        <v>96</v>
      </c>
      <c r="CF129" s="22">
        <f t="shared" si="124"/>
        <v>99.6</v>
      </c>
      <c r="CG129" s="22">
        <f t="shared" si="124"/>
        <v>148.79999999999998</v>
      </c>
      <c r="CH129" s="22">
        <f t="shared" si="124"/>
        <v>66</v>
      </c>
      <c r="CI129" s="22">
        <f t="shared" si="124"/>
        <v>511.2</v>
      </c>
      <c r="CJ129" s="22">
        <f t="shared" si="124"/>
        <v>643.19999999999993</v>
      </c>
      <c r="CK129" s="22">
        <f t="shared" si="124"/>
        <v>4425.5999999999995</v>
      </c>
      <c r="CL129" s="22">
        <f t="shared" si="124"/>
        <v>985.19999999999993</v>
      </c>
      <c r="CM129" s="22">
        <f t="shared" si="124"/>
        <v>456</v>
      </c>
      <c r="CN129" s="22">
        <f t="shared" si="124"/>
        <v>23926.799999999999</v>
      </c>
      <c r="CO129" s="22">
        <f t="shared" si="124"/>
        <v>10768.8</v>
      </c>
      <c r="CP129" s="22">
        <f t="shared" si="124"/>
        <v>679.19999999999993</v>
      </c>
      <c r="CQ129" s="22">
        <f t="shared" si="124"/>
        <v>577.19999999999993</v>
      </c>
      <c r="CR129" s="22">
        <f t="shared" si="124"/>
        <v>177.6</v>
      </c>
      <c r="CS129" s="22">
        <f t="shared" si="124"/>
        <v>240</v>
      </c>
      <c r="CT129" s="22">
        <f t="shared" si="124"/>
        <v>80.399999999999991</v>
      </c>
      <c r="CU129" s="22">
        <f t="shared" si="124"/>
        <v>340.8</v>
      </c>
      <c r="CV129" s="22">
        <f t="shared" si="124"/>
        <v>14.399999999999999</v>
      </c>
      <c r="CW129" s="22">
        <f t="shared" si="124"/>
        <v>150</v>
      </c>
      <c r="CX129" s="22">
        <f t="shared" si="124"/>
        <v>315.59999999999997</v>
      </c>
      <c r="CY129" s="22">
        <f t="shared" si="124"/>
        <v>26.4</v>
      </c>
      <c r="CZ129" s="22">
        <f t="shared" si="124"/>
        <v>1434</v>
      </c>
      <c r="DA129" s="22">
        <f t="shared" si="124"/>
        <v>154.79999999999998</v>
      </c>
      <c r="DB129" s="22">
        <f t="shared" si="124"/>
        <v>228</v>
      </c>
      <c r="DC129" s="22">
        <f t="shared" si="124"/>
        <v>115.19999999999999</v>
      </c>
      <c r="DD129" s="22">
        <f t="shared" si="124"/>
        <v>126</v>
      </c>
      <c r="DE129" s="22">
        <f t="shared" si="124"/>
        <v>177.6</v>
      </c>
      <c r="DF129" s="22">
        <f t="shared" si="124"/>
        <v>15525.599999999999</v>
      </c>
      <c r="DG129" s="22">
        <f t="shared" si="124"/>
        <v>56.4</v>
      </c>
      <c r="DH129" s="22">
        <f t="shared" si="124"/>
        <v>1485.6</v>
      </c>
      <c r="DI129" s="22">
        <f t="shared" si="124"/>
        <v>1899.6</v>
      </c>
      <c r="DJ129" s="22">
        <f t="shared" si="124"/>
        <v>543.6</v>
      </c>
      <c r="DK129" s="22">
        <f t="shared" si="124"/>
        <v>338.4</v>
      </c>
      <c r="DL129" s="22">
        <f t="shared" si="124"/>
        <v>4126.8</v>
      </c>
      <c r="DM129" s="22">
        <f t="shared" si="124"/>
        <v>174</v>
      </c>
      <c r="DN129" s="22">
        <f t="shared" si="124"/>
        <v>985.19999999999993</v>
      </c>
      <c r="DO129" s="22">
        <f t="shared" si="124"/>
        <v>2394</v>
      </c>
      <c r="DP129" s="22">
        <f t="shared" si="124"/>
        <v>163.19999999999999</v>
      </c>
      <c r="DQ129" s="22">
        <f t="shared" si="124"/>
        <v>570</v>
      </c>
      <c r="DR129" s="22">
        <f t="shared" si="124"/>
        <v>1002</v>
      </c>
      <c r="DS129" s="22">
        <f t="shared" si="124"/>
        <v>495.59999999999997</v>
      </c>
      <c r="DT129" s="22">
        <f t="shared" si="124"/>
        <v>106.8</v>
      </c>
      <c r="DU129" s="22">
        <f t="shared" si="124"/>
        <v>266.39999999999998</v>
      </c>
      <c r="DV129" s="22">
        <f t="shared" si="124"/>
        <v>160.79999999999998</v>
      </c>
      <c r="DW129" s="22">
        <f t="shared" si="124"/>
        <v>235.2</v>
      </c>
      <c r="DX129" s="22">
        <f t="shared" si="124"/>
        <v>136.79999999999998</v>
      </c>
      <c r="DY129" s="22">
        <f t="shared" si="124"/>
        <v>223.2</v>
      </c>
      <c r="DZ129" s="22">
        <f t="shared" si="124"/>
        <v>536.4</v>
      </c>
      <c r="EA129" s="22">
        <f t="shared" ref="EA129:FX129" si="125">EA19</f>
        <v>430.8</v>
      </c>
      <c r="EB129" s="22">
        <f t="shared" si="125"/>
        <v>394.8</v>
      </c>
      <c r="EC129" s="22">
        <f t="shared" si="125"/>
        <v>222</v>
      </c>
      <c r="ED129" s="22">
        <f t="shared" si="125"/>
        <v>1160.3999999999999</v>
      </c>
      <c r="EE129" s="22">
        <f t="shared" si="125"/>
        <v>122.39999999999999</v>
      </c>
      <c r="EF129" s="22">
        <f t="shared" si="125"/>
        <v>1033.2</v>
      </c>
      <c r="EG129" s="22">
        <f t="shared" si="125"/>
        <v>186</v>
      </c>
      <c r="EH129" s="22">
        <f t="shared" si="125"/>
        <v>198</v>
      </c>
      <c r="EI129" s="22">
        <f t="shared" si="125"/>
        <v>10844.4</v>
      </c>
      <c r="EJ129" s="22">
        <f t="shared" si="125"/>
        <v>7365.5999999999995</v>
      </c>
      <c r="EK129" s="22">
        <f t="shared" si="125"/>
        <v>490.79999999999995</v>
      </c>
      <c r="EL129" s="22">
        <f t="shared" si="125"/>
        <v>357.59999999999997</v>
      </c>
      <c r="EM129" s="22">
        <f t="shared" si="125"/>
        <v>310.8</v>
      </c>
      <c r="EN129" s="22">
        <f t="shared" si="125"/>
        <v>699.6</v>
      </c>
      <c r="EO129" s="22">
        <f t="shared" si="125"/>
        <v>244.79999999999998</v>
      </c>
      <c r="EP129" s="22">
        <f t="shared" si="125"/>
        <v>316.8</v>
      </c>
      <c r="EQ129" s="22">
        <f t="shared" si="125"/>
        <v>1966.8</v>
      </c>
      <c r="ER129" s="22">
        <f t="shared" si="125"/>
        <v>212.4</v>
      </c>
      <c r="ES129" s="22">
        <f t="shared" si="125"/>
        <v>134.4</v>
      </c>
      <c r="ET129" s="22">
        <f t="shared" si="125"/>
        <v>158.4</v>
      </c>
      <c r="EU129" s="22">
        <f t="shared" si="125"/>
        <v>408</v>
      </c>
      <c r="EV129" s="22">
        <f t="shared" si="125"/>
        <v>60</v>
      </c>
      <c r="EW129" s="22">
        <f t="shared" si="125"/>
        <v>604.79999999999995</v>
      </c>
      <c r="EX129" s="22">
        <f t="shared" si="125"/>
        <v>140.4</v>
      </c>
      <c r="EY129" s="22">
        <f t="shared" si="125"/>
        <v>393.59999999999997</v>
      </c>
      <c r="EZ129" s="22">
        <f t="shared" si="125"/>
        <v>99.6</v>
      </c>
      <c r="FA129" s="22">
        <f t="shared" si="125"/>
        <v>2515.1999999999998</v>
      </c>
      <c r="FB129" s="22">
        <f t="shared" si="125"/>
        <v>220.79999999999998</v>
      </c>
      <c r="FC129" s="22">
        <f t="shared" si="125"/>
        <v>1204.8</v>
      </c>
      <c r="FD129" s="22">
        <f t="shared" si="125"/>
        <v>306</v>
      </c>
      <c r="FE129" s="22">
        <f t="shared" si="125"/>
        <v>56.4</v>
      </c>
      <c r="FF129" s="22">
        <f t="shared" si="125"/>
        <v>146.4</v>
      </c>
      <c r="FG129" s="22">
        <f t="shared" si="125"/>
        <v>92.399999999999991</v>
      </c>
      <c r="FH129" s="22">
        <f t="shared" si="125"/>
        <v>57.599999999999994</v>
      </c>
      <c r="FI129" s="22">
        <f t="shared" si="125"/>
        <v>1282.8</v>
      </c>
      <c r="FJ129" s="22">
        <f t="shared" si="125"/>
        <v>1510.8</v>
      </c>
      <c r="FK129" s="22">
        <f t="shared" si="125"/>
        <v>1927.1999999999998</v>
      </c>
      <c r="FL129" s="22">
        <f t="shared" si="125"/>
        <v>5967.5999999999995</v>
      </c>
      <c r="FM129" s="22">
        <f t="shared" si="125"/>
        <v>2769.6</v>
      </c>
      <c r="FN129" s="22">
        <f t="shared" si="125"/>
        <v>15997.199999999999</v>
      </c>
      <c r="FO129" s="22">
        <f t="shared" si="125"/>
        <v>782.4</v>
      </c>
      <c r="FP129" s="22">
        <f t="shared" si="125"/>
        <v>1665.6</v>
      </c>
      <c r="FQ129" s="22">
        <f t="shared" si="125"/>
        <v>739.19999999999993</v>
      </c>
      <c r="FR129" s="22">
        <f t="shared" si="125"/>
        <v>116.39999999999999</v>
      </c>
      <c r="FS129" s="22">
        <f t="shared" si="125"/>
        <v>141.6</v>
      </c>
      <c r="FT129" s="22">
        <f t="shared" si="125"/>
        <v>48</v>
      </c>
      <c r="FU129" s="22">
        <f t="shared" si="125"/>
        <v>598.79999999999995</v>
      </c>
      <c r="FV129" s="22">
        <f t="shared" si="125"/>
        <v>510</v>
      </c>
      <c r="FW129" s="22">
        <f t="shared" si="125"/>
        <v>120</v>
      </c>
      <c r="FX129" s="22">
        <f t="shared" si="125"/>
        <v>50.4</v>
      </c>
      <c r="FY129" s="38"/>
      <c r="FZ129" s="22"/>
      <c r="GA129" s="27"/>
    </row>
    <row r="130" spans="1:256" x14ac:dyDescent="0.35">
      <c r="A130" s="3" t="s">
        <v>493</v>
      </c>
      <c r="B130" s="2" t="s">
        <v>898</v>
      </c>
      <c r="C130" s="103">
        <f t="shared" ref="C130:BN130" si="126">ROUND(C128/C129,4)</f>
        <v>0.38929999999999998</v>
      </c>
      <c r="D130" s="103">
        <f t="shared" si="126"/>
        <v>0.3387</v>
      </c>
      <c r="E130" s="103">
        <f t="shared" si="126"/>
        <v>0.62860000000000005</v>
      </c>
      <c r="F130" s="103">
        <f t="shared" si="126"/>
        <v>0.25979999999999998</v>
      </c>
      <c r="G130" s="103">
        <f t="shared" si="126"/>
        <v>0.22209999999999999</v>
      </c>
      <c r="H130" s="103">
        <f t="shared" si="126"/>
        <v>0.2127</v>
      </c>
      <c r="I130" s="103">
        <f t="shared" si="126"/>
        <v>0.62370000000000003</v>
      </c>
      <c r="J130" s="103">
        <f t="shared" si="126"/>
        <v>0.49959999999999999</v>
      </c>
      <c r="K130" s="103">
        <f t="shared" si="126"/>
        <v>0.44619999999999999</v>
      </c>
      <c r="L130" s="103">
        <f t="shared" si="126"/>
        <v>0.48680000000000001</v>
      </c>
      <c r="M130" s="103">
        <f t="shared" si="126"/>
        <v>0.76039999999999996</v>
      </c>
      <c r="N130" s="103">
        <f t="shared" si="126"/>
        <v>0.23499999999999999</v>
      </c>
      <c r="O130" s="103">
        <f t="shared" si="126"/>
        <v>0.1133</v>
      </c>
      <c r="P130" s="103">
        <f t="shared" si="126"/>
        <v>0.34499999999999997</v>
      </c>
      <c r="Q130" s="103">
        <f t="shared" si="126"/>
        <v>0.60829999999999995</v>
      </c>
      <c r="R130" s="103">
        <f t="shared" si="126"/>
        <v>0.27939999999999998</v>
      </c>
      <c r="S130" s="103">
        <f t="shared" si="126"/>
        <v>0.41510000000000002</v>
      </c>
      <c r="T130" s="103">
        <f t="shared" si="126"/>
        <v>0.45669999999999999</v>
      </c>
      <c r="U130" s="103">
        <f t="shared" si="126"/>
        <v>0.69889999999999997</v>
      </c>
      <c r="V130" s="103">
        <f t="shared" si="126"/>
        <v>0.47889999999999999</v>
      </c>
      <c r="W130" s="103">
        <f t="shared" si="126"/>
        <v>0.38629999999999998</v>
      </c>
      <c r="X130" s="103">
        <f t="shared" si="126"/>
        <v>0.38890000000000002</v>
      </c>
      <c r="Y130" s="103">
        <f t="shared" si="126"/>
        <v>0.59899999999999998</v>
      </c>
      <c r="Z130" s="103">
        <f t="shared" si="126"/>
        <v>0.35210000000000002</v>
      </c>
      <c r="AA130" s="103">
        <f t="shared" si="126"/>
        <v>0.23699999999999999</v>
      </c>
      <c r="AB130" s="103">
        <f t="shared" si="126"/>
        <v>0.1759</v>
      </c>
      <c r="AC130" s="103">
        <f t="shared" si="126"/>
        <v>0.1711</v>
      </c>
      <c r="AD130" s="103">
        <f t="shared" si="126"/>
        <v>0.28010000000000002</v>
      </c>
      <c r="AE130" s="103">
        <f t="shared" si="126"/>
        <v>0.29759999999999998</v>
      </c>
      <c r="AF130" s="103">
        <f t="shared" si="126"/>
        <v>0.24010000000000001</v>
      </c>
      <c r="AG130" s="103">
        <f t="shared" si="126"/>
        <v>0.1782</v>
      </c>
      <c r="AH130" s="103">
        <f t="shared" si="126"/>
        <v>0.50109999999999999</v>
      </c>
      <c r="AI130" s="103">
        <f t="shared" si="126"/>
        <v>0.4909</v>
      </c>
      <c r="AJ130" s="103">
        <f t="shared" si="126"/>
        <v>0.65739999999999998</v>
      </c>
      <c r="AK130" s="103">
        <f t="shared" si="126"/>
        <v>0.76149999999999995</v>
      </c>
      <c r="AL130" s="103">
        <f t="shared" si="126"/>
        <v>0.64419999999999999</v>
      </c>
      <c r="AM130" s="103">
        <f t="shared" si="126"/>
        <v>0.59279999999999999</v>
      </c>
      <c r="AN130" s="103">
        <f t="shared" si="126"/>
        <v>0.39450000000000002</v>
      </c>
      <c r="AO130" s="103">
        <f t="shared" si="126"/>
        <v>0.36830000000000002</v>
      </c>
      <c r="AP130" s="103">
        <f t="shared" si="126"/>
        <v>0.50449999999999995</v>
      </c>
      <c r="AQ130" s="103">
        <f t="shared" si="126"/>
        <v>0.43120000000000003</v>
      </c>
      <c r="AR130" s="103">
        <f t="shared" si="126"/>
        <v>8.4400000000000003E-2</v>
      </c>
      <c r="AS130" s="103">
        <f t="shared" si="126"/>
        <v>0.23499999999999999</v>
      </c>
      <c r="AT130" s="103">
        <f t="shared" si="126"/>
        <v>0.1298</v>
      </c>
      <c r="AU130" s="103">
        <f t="shared" si="126"/>
        <v>0.27029999999999998</v>
      </c>
      <c r="AV130" s="103">
        <f t="shared" si="126"/>
        <v>0.46439999999999998</v>
      </c>
      <c r="AW130" s="103">
        <f t="shared" si="126"/>
        <v>0.2349</v>
      </c>
      <c r="AX130" s="103">
        <f t="shared" si="126"/>
        <v>0</v>
      </c>
      <c r="AY130" s="103">
        <f t="shared" si="126"/>
        <v>0.41670000000000001</v>
      </c>
      <c r="AZ130" s="103">
        <f t="shared" si="126"/>
        <v>0.51119999999999999</v>
      </c>
      <c r="BA130" s="103">
        <f t="shared" si="126"/>
        <v>0.33660000000000001</v>
      </c>
      <c r="BB130" s="103">
        <f t="shared" si="126"/>
        <v>0.36230000000000001</v>
      </c>
      <c r="BC130" s="103">
        <f t="shared" si="126"/>
        <v>0.44340000000000002</v>
      </c>
      <c r="BD130" s="103">
        <f t="shared" si="126"/>
        <v>7.0099999999999996E-2</v>
      </c>
      <c r="BE130" s="103">
        <f t="shared" si="126"/>
        <v>0.22850000000000001</v>
      </c>
      <c r="BF130" s="103">
        <f t="shared" si="126"/>
        <v>8.1500000000000003E-2</v>
      </c>
      <c r="BG130" s="103">
        <f t="shared" si="126"/>
        <v>0.34129999999999999</v>
      </c>
      <c r="BH130" s="103">
        <f t="shared" si="126"/>
        <v>0.1812</v>
      </c>
      <c r="BI130" s="103">
        <f t="shared" si="126"/>
        <v>0.56869999999999998</v>
      </c>
      <c r="BJ130" s="103">
        <f t="shared" si="126"/>
        <v>8.9700000000000002E-2</v>
      </c>
      <c r="BK130" s="103">
        <f t="shared" si="126"/>
        <v>0.26190000000000002</v>
      </c>
      <c r="BL130" s="103">
        <f t="shared" si="126"/>
        <v>0.41670000000000001</v>
      </c>
      <c r="BM130" s="103">
        <f t="shared" si="126"/>
        <v>0.44319999999999998</v>
      </c>
      <c r="BN130" s="103">
        <f t="shared" si="126"/>
        <v>0.44359999999999999</v>
      </c>
      <c r="BO130" s="103">
        <f t="shared" ref="BO130:DZ130" si="127">ROUND(BO128/BO129,4)</f>
        <v>0.35970000000000002</v>
      </c>
      <c r="BP130" s="103">
        <f t="shared" si="127"/>
        <v>0.53390000000000004</v>
      </c>
      <c r="BQ130" s="103">
        <f t="shared" si="127"/>
        <v>0.312</v>
      </c>
      <c r="BR130" s="103">
        <f t="shared" si="127"/>
        <v>0.33210000000000001</v>
      </c>
      <c r="BS130" s="103">
        <f t="shared" si="127"/>
        <v>0.54500000000000004</v>
      </c>
      <c r="BT130" s="103">
        <f t="shared" si="127"/>
        <v>0.2092</v>
      </c>
      <c r="BU130" s="103">
        <f t="shared" si="127"/>
        <v>0.26860000000000001</v>
      </c>
      <c r="BV130" s="103">
        <f t="shared" si="127"/>
        <v>0.23139999999999999</v>
      </c>
      <c r="BW130" s="103">
        <f t="shared" si="127"/>
        <v>0.1439</v>
      </c>
      <c r="BX130" s="103">
        <f t="shared" si="127"/>
        <v>0.307</v>
      </c>
      <c r="BY130" s="103">
        <f t="shared" si="127"/>
        <v>0.68820000000000003</v>
      </c>
      <c r="BZ130" s="103">
        <f t="shared" si="127"/>
        <v>0.42830000000000001</v>
      </c>
      <c r="CA130" s="103">
        <f t="shared" si="127"/>
        <v>0.309</v>
      </c>
      <c r="CB130" s="103">
        <f t="shared" si="127"/>
        <v>0.24479999999999999</v>
      </c>
      <c r="CC130" s="103">
        <f t="shared" si="127"/>
        <v>0.35199999999999998</v>
      </c>
      <c r="CD130" s="103">
        <f t="shared" si="127"/>
        <v>7.3499999999999996E-2</v>
      </c>
      <c r="CE130" s="103">
        <f t="shared" si="127"/>
        <v>0.26040000000000002</v>
      </c>
      <c r="CF130" s="103">
        <f t="shared" si="127"/>
        <v>0.41160000000000002</v>
      </c>
      <c r="CG130" s="103">
        <f t="shared" si="127"/>
        <v>0.4234</v>
      </c>
      <c r="CH130" s="103">
        <f t="shared" si="127"/>
        <v>0.54549999999999998</v>
      </c>
      <c r="CI130" s="103">
        <f t="shared" si="127"/>
        <v>0.54969999999999997</v>
      </c>
      <c r="CJ130" s="103">
        <f t="shared" si="127"/>
        <v>0.43530000000000002</v>
      </c>
      <c r="CK130" s="103">
        <f t="shared" si="127"/>
        <v>0.1925</v>
      </c>
      <c r="CL130" s="103">
        <f t="shared" si="127"/>
        <v>0.25380000000000003</v>
      </c>
      <c r="CM130" s="103">
        <f t="shared" si="127"/>
        <v>0.3947</v>
      </c>
      <c r="CN130" s="103">
        <f t="shared" si="127"/>
        <v>0.20610000000000001</v>
      </c>
      <c r="CO130" s="103">
        <f t="shared" si="127"/>
        <v>0.22550000000000001</v>
      </c>
      <c r="CP130" s="103">
        <f t="shared" si="127"/>
        <v>0.29149999999999998</v>
      </c>
      <c r="CQ130" s="103">
        <f t="shared" si="127"/>
        <v>0.60980000000000001</v>
      </c>
      <c r="CR130" s="103">
        <f t="shared" si="127"/>
        <v>0.38850000000000001</v>
      </c>
      <c r="CS130" s="103">
        <f t="shared" si="127"/>
        <v>0.33329999999999999</v>
      </c>
      <c r="CT130" s="103">
        <f t="shared" si="127"/>
        <v>0.67159999999999997</v>
      </c>
      <c r="CU130" s="103">
        <f t="shared" si="127"/>
        <v>0.19950000000000001</v>
      </c>
      <c r="CV130" s="103">
        <f t="shared" si="127"/>
        <v>0.20830000000000001</v>
      </c>
      <c r="CW130" s="103">
        <f t="shared" si="127"/>
        <v>0.3533</v>
      </c>
      <c r="CX130" s="103">
        <f t="shared" si="127"/>
        <v>0.37069999999999997</v>
      </c>
      <c r="CY130" s="103">
        <f t="shared" si="127"/>
        <v>0.53029999999999999</v>
      </c>
      <c r="CZ130" s="103">
        <f t="shared" si="127"/>
        <v>0.47210000000000002</v>
      </c>
      <c r="DA130" s="103">
        <f t="shared" si="127"/>
        <v>0.2326</v>
      </c>
      <c r="DB130" s="103">
        <f t="shared" si="127"/>
        <v>0.25879999999999997</v>
      </c>
      <c r="DC130" s="103">
        <f t="shared" si="127"/>
        <v>0.24310000000000001</v>
      </c>
      <c r="DD130" s="103">
        <f t="shared" si="127"/>
        <v>0.32540000000000002</v>
      </c>
      <c r="DE130" s="103">
        <f t="shared" si="127"/>
        <v>0.19139999999999999</v>
      </c>
      <c r="DF130" s="103">
        <f t="shared" si="127"/>
        <v>0.3861</v>
      </c>
      <c r="DG130" s="103">
        <f t="shared" si="127"/>
        <v>0.35460000000000003</v>
      </c>
      <c r="DH130" s="103">
        <f t="shared" si="127"/>
        <v>0.36890000000000001</v>
      </c>
      <c r="DI130" s="103">
        <f t="shared" si="127"/>
        <v>0.52959999999999996</v>
      </c>
      <c r="DJ130" s="103">
        <f t="shared" si="127"/>
        <v>0.23180000000000001</v>
      </c>
      <c r="DK130" s="103">
        <f t="shared" si="127"/>
        <v>0.50829999999999997</v>
      </c>
      <c r="DL130" s="103">
        <f t="shared" si="127"/>
        <v>0.4405</v>
      </c>
      <c r="DM130" s="103">
        <f t="shared" si="127"/>
        <v>0.46550000000000002</v>
      </c>
      <c r="DN130" s="103">
        <f t="shared" si="127"/>
        <v>0.42430000000000001</v>
      </c>
      <c r="DO130" s="103">
        <f t="shared" si="127"/>
        <v>0.38640000000000002</v>
      </c>
      <c r="DP130" s="103">
        <f t="shared" si="127"/>
        <v>0.28799999999999998</v>
      </c>
      <c r="DQ130" s="103">
        <f t="shared" si="127"/>
        <v>0.28420000000000001</v>
      </c>
      <c r="DR130" s="103">
        <f t="shared" si="127"/>
        <v>0.63870000000000005</v>
      </c>
      <c r="DS130" s="103">
        <f t="shared" si="127"/>
        <v>0.69010000000000005</v>
      </c>
      <c r="DT130" s="103">
        <f t="shared" si="127"/>
        <v>0.67420000000000002</v>
      </c>
      <c r="DU130" s="103">
        <f t="shared" si="127"/>
        <v>0.48049999999999998</v>
      </c>
      <c r="DV130" s="103">
        <f t="shared" si="127"/>
        <v>0.3483</v>
      </c>
      <c r="DW130" s="103">
        <f t="shared" si="127"/>
        <v>0.38690000000000002</v>
      </c>
      <c r="DX130" s="103">
        <f t="shared" si="127"/>
        <v>0.1754</v>
      </c>
      <c r="DY130" s="103">
        <f t="shared" si="127"/>
        <v>0.121</v>
      </c>
      <c r="DZ130" s="103">
        <f t="shared" si="127"/>
        <v>0.13800000000000001</v>
      </c>
      <c r="EA130" s="103">
        <f t="shared" ref="EA130:FX130" si="128">ROUND(EA128/EA129,4)</f>
        <v>0.30180000000000001</v>
      </c>
      <c r="EB130" s="103">
        <f t="shared" si="128"/>
        <v>0.43569999999999998</v>
      </c>
      <c r="EC130" s="103">
        <f t="shared" si="128"/>
        <v>0.30630000000000002</v>
      </c>
      <c r="ED130" s="103">
        <f t="shared" si="128"/>
        <v>2.07E-2</v>
      </c>
      <c r="EE130" s="103">
        <f t="shared" si="128"/>
        <v>0.56369999999999998</v>
      </c>
      <c r="EF130" s="103">
        <f t="shared" si="128"/>
        <v>0.58360000000000001</v>
      </c>
      <c r="EG130" s="103">
        <f t="shared" si="128"/>
        <v>0.53759999999999997</v>
      </c>
      <c r="EH130" s="103">
        <f t="shared" si="128"/>
        <v>0.34339999999999998</v>
      </c>
      <c r="EI130" s="103">
        <f t="shared" si="128"/>
        <v>0.64370000000000005</v>
      </c>
      <c r="EJ130" s="103">
        <f t="shared" si="128"/>
        <v>0.40150000000000002</v>
      </c>
      <c r="EK130" s="103">
        <f t="shared" si="128"/>
        <v>0.29949999999999999</v>
      </c>
      <c r="EL130" s="103">
        <f t="shared" si="128"/>
        <v>0.34399999999999997</v>
      </c>
      <c r="EM130" s="103">
        <f t="shared" si="128"/>
        <v>0.35709999999999997</v>
      </c>
      <c r="EN130" s="103">
        <f t="shared" si="128"/>
        <v>0.57320000000000004</v>
      </c>
      <c r="EO130" s="103">
        <f t="shared" si="128"/>
        <v>0.27779999999999999</v>
      </c>
      <c r="EP130" s="103">
        <f t="shared" si="128"/>
        <v>0.1673</v>
      </c>
      <c r="EQ130" s="103">
        <f t="shared" si="128"/>
        <v>2.75E-2</v>
      </c>
      <c r="ER130" s="103">
        <f t="shared" si="128"/>
        <v>0.27310000000000001</v>
      </c>
      <c r="ES130" s="103">
        <f t="shared" si="128"/>
        <v>0.33479999999999999</v>
      </c>
      <c r="ET130" s="103">
        <f t="shared" si="128"/>
        <v>0.66290000000000004</v>
      </c>
      <c r="EU130" s="103">
        <f t="shared" si="128"/>
        <v>0.75490000000000002</v>
      </c>
      <c r="EV130" s="103">
        <f t="shared" si="128"/>
        <v>0.5333</v>
      </c>
      <c r="EW130" s="103">
        <f t="shared" si="128"/>
        <v>0.1835</v>
      </c>
      <c r="EX130" s="103">
        <f t="shared" si="128"/>
        <v>0.28489999999999999</v>
      </c>
      <c r="EY130" s="103">
        <f t="shared" si="128"/>
        <v>0.41410000000000002</v>
      </c>
      <c r="EZ130" s="103">
        <f t="shared" si="128"/>
        <v>0.3916</v>
      </c>
      <c r="FA130" s="103">
        <f t="shared" si="128"/>
        <v>0.24610000000000001</v>
      </c>
      <c r="FB130" s="103">
        <f t="shared" si="128"/>
        <v>0.39400000000000002</v>
      </c>
      <c r="FC130" s="103">
        <f t="shared" si="128"/>
        <v>0.2283</v>
      </c>
      <c r="FD130" s="103">
        <f t="shared" si="128"/>
        <v>0.41499999999999998</v>
      </c>
      <c r="FE130" s="103">
        <f t="shared" si="128"/>
        <v>0.44330000000000003</v>
      </c>
      <c r="FF130" s="103">
        <f t="shared" si="128"/>
        <v>0.43030000000000002</v>
      </c>
      <c r="FG130" s="103">
        <f t="shared" si="128"/>
        <v>0.17319999999999999</v>
      </c>
      <c r="FH130" s="103">
        <f t="shared" si="128"/>
        <v>0.3125</v>
      </c>
      <c r="FI130" s="103">
        <f t="shared" si="128"/>
        <v>0.35310000000000002</v>
      </c>
      <c r="FJ130" s="103">
        <f t="shared" si="128"/>
        <v>0.2442</v>
      </c>
      <c r="FK130" s="103">
        <f t="shared" si="128"/>
        <v>0.2626</v>
      </c>
      <c r="FL130" s="103">
        <f t="shared" si="128"/>
        <v>0.1101</v>
      </c>
      <c r="FM130" s="103">
        <f t="shared" si="128"/>
        <v>9.9299999999999999E-2</v>
      </c>
      <c r="FN130" s="103">
        <f t="shared" si="128"/>
        <v>0.5554</v>
      </c>
      <c r="FO130" s="103">
        <f t="shared" si="128"/>
        <v>0.39240000000000003</v>
      </c>
      <c r="FP130" s="103">
        <f t="shared" si="128"/>
        <v>0.45150000000000001</v>
      </c>
      <c r="FQ130" s="103">
        <f t="shared" si="128"/>
        <v>0.24890000000000001</v>
      </c>
      <c r="FR130" s="103">
        <f t="shared" si="128"/>
        <v>0.26629999999999998</v>
      </c>
      <c r="FS130" s="103">
        <f t="shared" si="128"/>
        <v>0.12709999999999999</v>
      </c>
      <c r="FT130" s="103">
        <f t="shared" si="128"/>
        <v>0.33329999999999999</v>
      </c>
      <c r="FU130" s="103">
        <f t="shared" si="128"/>
        <v>0.5544</v>
      </c>
      <c r="FV130" s="103">
        <f t="shared" si="128"/>
        <v>0.4647</v>
      </c>
      <c r="FW130" s="103">
        <f t="shared" si="128"/>
        <v>0.41670000000000001</v>
      </c>
      <c r="FX130" s="103">
        <f t="shared" si="128"/>
        <v>0.3175</v>
      </c>
      <c r="FY130" s="22"/>
      <c r="FZ130" s="14"/>
    </row>
    <row r="131" spans="1:256" x14ac:dyDescent="0.35">
      <c r="A131" s="3" t="s">
        <v>494</v>
      </c>
      <c r="B131" s="2" t="s">
        <v>899</v>
      </c>
      <c r="C131" s="12">
        <f>ROUND((C130*C20),1)</f>
        <v>2573.5</v>
      </c>
      <c r="D131" s="12">
        <f t="shared" ref="D131:BO131" si="129">ROUND((D130*D20),1)</f>
        <v>12443.8</v>
      </c>
      <c r="E131" s="12">
        <f t="shared" si="129"/>
        <v>3320</v>
      </c>
      <c r="F131" s="12">
        <f t="shared" si="129"/>
        <v>6217.1</v>
      </c>
      <c r="G131" s="12">
        <f t="shared" si="129"/>
        <v>339.9</v>
      </c>
      <c r="H131" s="12">
        <f t="shared" si="129"/>
        <v>239.5</v>
      </c>
      <c r="I131" s="12">
        <f t="shared" si="129"/>
        <v>4516.6000000000004</v>
      </c>
      <c r="J131" s="12">
        <f t="shared" si="129"/>
        <v>995.1</v>
      </c>
      <c r="K131" s="12">
        <f t="shared" si="129"/>
        <v>122</v>
      </c>
      <c r="L131" s="12">
        <f t="shared" si="129"/>
        <v>1015</v>
      </c>
      <c r="M131" s="12">
        <f t="shared" si="129"/>
        <v>672.3</v>
      </c>
      <c r="N131" s="12">
        <f t="shared" si="129"/>
        <v>11523.4</v>
      </c>
      <c r="O131" s="12">
        <f t="shared" si="129"/>
        <v>1442.1</v>
      </c>
      <c r="P131" s="12">
        <f t="shared" si="129"/>
        <v>123.1</v>
      </c>
      <c r="Q131" s="12">
        <f t="shared" si="129"/>
        <v>23468.2</v>
      </c>
      <c r="R131" s="12">
        <f t="shared" si="129"/>
        <v>1781.1</v>
      </c>
      <c r="S131" s="12">
        <f t="shared" si="129"/>
        <v>625.9</v>
      </c>
      <c r="T131" s="12">
        <f t="shared" si="129"/>
        <v>74.900000000000006</v>
      </c>
      <c r="U131" s="12">
        <f t="shared" si="129"/>
        <v>34.200000000000003</v>
      </c>
      <c r="V131" s="12">
        <f t="shared" si="129"/>
        <v>119.5</v>
      </c>
      <c r="W131" s="12">
        <f t="shared" si="129"/>
        <v>139.5</v>
      </c>
      <c r="X131" s="12">
        <f t="shared" si="129"/>
        <v>11.7</v>
      </c>
      <c r="Y131" s="12">
        <f t="shared" si="129"/>
        <v>556.79999999999995</v>
      </c>
      <c r="Z131" s="12">
        <f t="shared" si="129"/>
        <v>77.5</v>
      </c>
      <c r="AA131" s="12">
        <f t="shared" si="129"/>
        <v>7341.3</v>
      </c>
      <c r="AB131" s="12">
        <f t="shared" si="129"/>
        <v>4738.1000000000004</v>
      </c>
      <c r="AC131" s="12">
        <f t="shared" si="129"/>
        <v>155.69999999999999</v>
      </c>
      <c r="AD131" s="12">
        <f t="shared" si="129"/>
        <v>396.8</v>
      </c>
      <c r="AE131" s="12">
        <f t="shared" si="129"/>
        <v>27.4</v>
      </c>
      <c r="AF131" s="12">
        <f t="shared" si="129"/>
        <v>43.1</v>
      </c>
      <c r="AG131" s="12">
        <f t="shared" si="129"/>
        <v>102.5</v>
      </c>
      <c r="AH131" s="12">
        <f t="shared" si="129"/>
        <v>463.5</v>
      </c>
      <c r="AI131" s="12">
        <f t="shared" si="129"/>
        <v>201.9</v>
      </c>
      <c r="AJ131" s="12">
        <f t="shared" si="129"/>
        <v>111.8</v>
      </c>
      <c r="AK131" s="12">
        <f t="shared" si="129"/>
        <v>118</v>
      </c>
      <c r="AL131" s="12">
        <f t="shared" si="129"/>
        <v>181</v>
      </c>
      <c r="AM131" s="12">
        <f t="shared" si="129"/>
        <v>200.4</v>
      </c>
      <c r="AN131" s="12">
        <f t="shared" si="129"/>
        <v>113.9</v>
      </c>
      <c r="AO131" s="12">
        <f t="shared" si="129"/>
        <v>1527.5</v>
      </c>
      <c r="AP131" s="12">
        <f t="shared" si="129"/>
        <v>41057.5</v>
      </c>
      <c r="AQ131" s="12">
        <f t="shared" si="129"/>
        <v>99.2</v>
      </c>
      <c r="AR131" s="12">
        <f t="shared" si="129"/>
        <v>5205.3</v>
      </c>
      <c r="AS131" s="12">
        <f t="shared" si="129"/>
        <v>1499.9</v>
      </c>
      <c r="AT131" s="12">
        <f t="shared" si="129"/>
        <v>471</v>
      </c>
      <c r="AU131" s="12">
        <f t="shared" si="129"/>
        <v>84.4</v>
      </c>
      <c r="AV131" s="12">
        <f t="shared" si="129"/>
        <v>138.9</v>
      </c>
      <c r="AW131" s="12">
        <f t="shared" si="129"/>
        <v>60.3</v>
      </c>
      <c r="AX131" s="12">
        <f t="shared" si="129"/>
        <v>0</v>
      </c>
      <c r="AY131" s="12">
        <f t="shared" si="129"/>
        <v>179.6</v>
      </c>
      <c r="AZ131" s="12">
        <f t="shared" si="129"/>
        <v>6156.6</v>
      </c>
      <c r="BA131" s="12">
        <f t="shared" si="129"/>
        <v>3030</v>
      </c>
      <c r="BB131" s="12">
        <f t="shared" si="129"/>
        <v>2565</v>
      </c>
      <c r="BC131" s="12">
        <f t="shared" si="129"/>
        <v>11426.3</v>
      </c>
      <c r="BD131" s="12">
        <f t="shared" si="129"/>
        <v>256.10000000000002</v>
      </c>
      <c r="BE131" s="12">
        <f t="shared" si="129"/>
        <v>269.7</v>
      </c>
      <c r="BF131" s="12">
        <f t="shared" si="129"/>
        <v>2150</v>
      </c>
      <c r="BG131" s="12">
        <f t="shared" si="129"/>
        <v>301.89999999999998</v>
      </c>
      <c r="BH131" s="12">
        <f t="shared" si="129"/>
        <v>106.4</v>
      </c>
      <c r="BI131" s="12">
        <f t="shared" si="129"/>
        <v>140.5</v>
      </c>
      <c r="BJ131" s="12">
        <f t="shared" si="129"/>
        <v>572.4</v>
      </c>
      <c r="BK131" s="12">
        <f t="shared" si="129"/>
        <v>6803.4</v>
      </c>
      <c r="BL131" s="12">
        <f t="shared" si="129"/>
        <v>33.4</v>
      </c>
      <c r="BM131" s="12">
        <f t="shared" si="129"/>
        <v>192.3</v>
      </c>
      <c r="BN131" s="12">
        <f t="shared" si="129"/>
        <v>1349</v>
      </c>
      <c r="BO131" s="12">
        <f t="shared" si="129"/>
        <v>442.4</v>
      </c>
      <c r="BP131" s="12">
        <f t="shared" ref="BP131:EA131" si="130">ROUND((BP130*BP20),1)</f>
        <v>79.599999999999994</v>
      </c>
      <c r="BQ131" s="12">
        <f t="shared" si="130"/>
        <v>1838.6</v>
      </c>
      <c r="BR131" s="12">
        <f t="shared" si="130"/>
        <v>1493.3</v>
      </c>
      <c r="BS131" s="12">
        <f t="shared" si="130"/>
        <v>593.29999999999995</v>
      </c>
      <c r="BT131" s="12">
        <f t="shared" si="130"/>
        <v>77</v>
      </c>
      <c r="BU131" s="12">
        <f t="shared" si="130"/>
        <v>114.3</v>
      </c>
      <c r="BV131" s="12">
        <f t="shared" si="130"/>
        <v>284.2</v>
      </c>
      <c r="BW131" s="12">
        <f t="shared" si="130"/>
        <v>286.10000000000002</v>
      </c>
      <c r="BX131" s="12">
        <f t="shared" si="130"/>
        <v>21.2</v>
      </c>
      <c r="BY131" s="12">
        <f t="shared" si="130"/>
        <v>301.10000000000002</v>
      </c>
      <c r="BZ131" s="12">
        <f t="shared" si="130"/>
        <v>84.8</v>
      </c>
      <c r="CA131" s="12">
        <f t="shared" si="130"/>
        <v>43.1</v>
      </c>
      <c r="CB131" s="12">
        <f t="shared" si="130"/>
        <v>17637.400000000001</v>
      </c>
      <c r="CC131" s="12">
        <f t="shared" si="130"/>
        <v>66.900000000000006</v>
      </c>
      <c r="CD131" s="12">
        <f t="shared" si="130"/>
        <v>27.8</v>
      </c>
      <c r="CE131" s="12">
        <f t="shared" si="130"/>
        <v>39.1</v>
      </c>
      <c r="CF131" s="12">
        <f t="shared" si="130"/>
        <v>44.5</v>
      </c>
      <c r="CG131" s="12">
        <f t="shared" si="130"/>
        <v>81.900000000000006</v>
      </c>
      <c r="CH131" s="12">
        <f t="shared" si="130"/>
        <v>52.6</v>
      </c>
      <c r="CI131" s="12">
        <f t="shared" si="130"/>
        <v>383.1</v>
      </c>
      <c r="CJ131" s="12">
        <f t="shared" si="130"/>
        <v>357.4</v>
      </c>
      <c r="CK131" s="12">
        <f t="shared" si="130"/>
        <v>1092.3</v>
      </c>
      <c r="CL131" s="12">
        <f t="shared" si="130"/>
        <v>307.10000000000002</v>
      </c>
      <c r="CM131" s="12">
        <f t="shared" si="130"/>
        <v>259.89999999999998</v>
      </c>
      <c r="CN131" s="12">
        <f t="shared" si="130"/>
        <v>6956.5</v>
      </c>
      <c r="CO131" s="12">
        <f t="shared" si="130"/>
        <v>3209.3</v>
      </c>
      <c r="CP131" s="12">
        <f t="shared" si="130"/>
        <v>273.89999999999998</v>
      </c>
      <c r="CQ131" s="12">
        <f t="shared" si="130"/>
        <v>445.8</v>
      </c>
      <c r="CR131" s="12">
        <f t="shared" si="130"/>
        <v>89.9</v>
      </c>
      <c r="CS131" s="12">
        <f t="shared" si="130"/>
        <v>88.7</v>
      </c>
      <c r="CT131" s="12">
        <f t="shared" si="130"/>
        <v>71.2</v>
      </c>
      <c r="CU131" s="12">
        <f t="shared" si="130"/>
        <v>80.8</v>
      </c>
      <c r="CV131" s="12">
        <f t="shared" si="130"/>
        <v>5.3</v>
      </c>
      <c r="CW131" s="12">
        <f t="shared" si="130"/>
        <v>73.5</v>
      </c>
      <c r="CX131" s="12">
        <f t="shared" si="130"/>
        <v>169.4</v>
      </c>
      <c r="CY131" s="12">
        <f t="shared" si="130"/>
        <v>18.600000000000001</v>
      </c>
      <c r="CZ131" s="12">
        <f t="shared" si="130"/>
        <v>812.5</v>
      </c>
      <c r="DA131" s="12">
        <f t="shared" si="130"/>
        <v>44.7</v>
      </c>
      <c r="DB131" s="12">
        <f t="shared" si="130"/>
        <v>81.900000000000006</v>
      </c>
      <c r="DC131" s="12">
        <f t="shared" si="130"/>
        <v>45.7</v>
      </c>
      <c r="DD131" s="12">
        <f t="shared" si="130"/>
        <v>51.9</v>
      </c>
      <c r="DE131" s="12">
        <f t="shared" si="130"/>
        <v>59.5</v>
      </c>
      <c r="DF131" s="12">
        <f t="shared" si="130"/>
        <v>7533.5</v>
      </c>
      <c r="DG131" s="12">
        <f t="shared" si="130"/>
        <v>40.4</v>
      </c>
      <c r="DH131" s="12">
        <f t="shared" si="130"/>
        <v>650</v>
      </c>
      <c r="DI131" s="12">
        <f t="shared" si="130"/>
        <v>1273.8</v>
      </c>
      <c r="DJ131" s="12">
        <f t="shared" si="130"/>
        <v>149.9</v>
      </c>
      <c r="DK131" s="12">
        <f t="shared" si="130"/>
        <v>262</v>
      </c>
      <c r="DL131" s="12">
        <f t="shared" si="130"/>
        <v>2523.1999999999998</v>
      </c>
      <c r="DM131" s="12">
        <f t="shared" si="130"/>
        <v>104.7</v>
      </c>
      <c r="DN131" s="12">
        <f t="shared" si="130"/>
        <v>571.79999999999995</v>
      </c>
      <c r="DO131" s="12">
        <f t="shared" si="130"/>
        <v>1258.5</v>
      </c>
      <c r="DP131" s="12">
        <f t="shared" si="130"/>
        <v>55</v>
      </c>
      <c r="DQ131" s="12">
        <f t="shared" si="130"/>
        <v>239.5</v>
      </c>
      <c r="DR131" s="12">
        <f t="shared" si="130"/>
        <v>826.2</v>
      </c>
      <c r="DS131" s="12">
        <f t="shared" si="130"/>
        <v>396.1</v>
      </c>
      <c r="DT131" s="12">
        <f t="shared" si="130"/>
        <v>115.6</v>
      </c>
      <c r="DU131" s="12">
        <f t="shared" si="130"/>
        <v>173</v>
      </c>
      <c r="DV131" s="12">
        <f t="shared" si="130"/>
        <v>75.400000000000006</v>
      </c>
      <c r="DW131" s="12">
        <f t="shared" si="130"/>
        <v>114.9</v>
      </c>
      <c r="DX131" s="12">
        <f t="shared" si="130"/>
        <v>25.8</v>
      </c>
      <c r="DY131" s="12">
        <f t="shared" si="130"/>
        <v>35</v>
      </c>
      <c r="DZ131" s="12">
        <f t="shared" si="130"/>
        <v>95.8</v>
      </c>
      <c r="EA131" s="12">
        <f t="shared" si="130"/>
        <v>157.4</v>
      </c>
      <c r="EB131" s="12">
        <f t="shared" ref="EB131:FX131" si="131">ROUND((EB130*EB20),1)</f>
        <v>230.5</v>
      </c>
      <c r="EC131" s="12">
        <f t="shared" si="131"/>
        <v>84.2</v>
      </c>
      <c r="ED131" s="12">
        <f t="shared" si="131"/>
        <v>31.4</v>
      </c>
      <c r="EE131" s="12">
        <f t="shared" si="131"/>
        <v>103.7</v>
      </c>
      <c r="EF131" s="12">
        <f t="shared" si="131"/>
        <v>779.7</v>
      </c>
      <c r="EG131" s="12">
        <f t="shared" si="131"/>
        <v>127.9</v>
      </c>
      <c r="EH131" s="12">
        <f t="shared" si="131"/>
        <v>81.599999999999994</v>
      </c>
      <c r="EI131" s="12">
        <f t="shared" si="131"/>
        <v>8636.4</v>
      </c>
      <c r="EJ131" s="12">
        <f t="shared" si="131"/>
        <v>4103.6000000000004</v>
      </c>
      <c r="EK131" s="12">
        <f t="shared" si="131"/>
        <v>202.5</v>
      </c>
      <c r="EL131" s="12">
        <f t="shared" si="131"/>
        <v>166.8</v>
      </c>
      <c r="EM131" s="12">
        <f t="shared" si="131"/>
        <v>126.8</v>
      </c>
      <c r="EN131" s="12">
        <f t="shared" si="131"/>
        <v>536</v>
      </c>
      <c r="EO131" s="12">
        <f t="shared" si="131"/>
        <v>78.599999999999994</v>
      </c>
      <c r="EP131" s="12">
        <f t="shared" si="131"/>
        <v>70.3</v>
      </c>
      <c r="EQ131" s="12">
        <f t="shared" si="131"/>
        <v>70.400000000000006</v>
      </c>
      <c r="ER131" s="12">
        <f t="shared" si="131"/>
        <v>88.1</v>
      </c>
      <c r="ES131" s="12">
        <f t="shared" si="131"/>
        <v>75.599999999999994</v>
      </c>
      <c r="ET131" s="12">
        <f t="shared" si="131"/>
        <v>122</v>
      </c>
      <c r="EU131" s="12">
        <f t="shared" si="131"/>
        <v>421.2</v>
      </c>
      <c r="EV131" s="12">
        <f t="shared" si="131"/>
        <v>41.9</v>
      </c>
      <c r="EW131" s="12">
        <f t="shared" si="131"/>
        <v>131.5</v>
      </c>
      <c r="EX131" s="12">
        <f t="shared" si="131"/>
        <v>47.9</v>
      </c>
      <c r="EY131" s="12">
        <f t="shared" si="131"/>
        <v>320.8</v>
      </c>
      <c r="EZ131" s="12">
        <f t="shared" si="131"/>
        <v>46.6</v>
      </c>
      <c r="FA131" s="12">
        <f t="shared" si="131"/>
        <v>835.5</v>
      </c>
      <c r="FB131" s="12">
        <f t="shared" si="131"/>
        <v>111.1</v>
      </c>
      <c r="FC131" s="12">
        <f t="shared" si="131"/>
        <v>392.7</v>
      </c>
      <c r="FD131" s="12">
        <f t="shared" si="131"/>
        <v>169.7</v>
      </c>
      <c r="FE131" s="12">
        <f t="shared" si="131"/>
        <v>34.6</v>
      </c>
      <c r="FF131" s="12">
        <f t="shared" si="131"/>
        <v>86.5</v>
      </c>
      <c r="FG131" s="12">
        <f t="shared" si="131"/>
        <v>21.3</v>
      </c>
      <c r="FH131" s="12">
        <f t="shared" si="131"/>
        <v>22.5</v>
      </c>
      <c r="FI131" s="12">
        <f t="shared" si="131"/>
        <v>578.5</v>
      </c>
      <c r="FJ131" s="12">
        <f t="shared" si="131"/>
        <v>497.9</v>
      </c>
      <c r="FK131" s="12">
        <f t="shared" si="131"/>
        <v>679.3</v>
      </c>
      <c r="FL131" s="12">
        <f t="shared" si="131"/>
        <v>926</v>
      </c>
      <c r="FM131" s="12">
        <f t="shared" si="131"/>
        <v>389.5</v>
      </c>
      <c r="FN131" s="12">
        <f t="shared" si="131"/>
        <v>12438.6</v>
      </c>
      <c r="FO131" s="12">
        <f t="shared" si="131"/>
        <v>419.1</v>
      </c>
      <c r="FP131" s="12">
        <f t="shared" si="131"/>
        <v>1031.5999999999999</v>
      </c>
      <c r="FQ131" s="12">
        <f t="shared" si="131"/>
        <v>248.8</v>
      </c>
      <c r="FR131" s="12">
        <f t="shared" si="131"/>
        <v>42.8</v>
      </c>
      <c r="FS131" s="12">
        <f t="shared" si="131"/>
        <v>20</v>
      </c>
      <c r="FT131" s="12">
        <f t="shared" si="131"/>
        <v>20</v>
      </c>
      <c r="FU131" s="12">
        <f t="shared" si="131"/>
        <v>433.8</v>
      </c>
      <c r="FV131" s="12">
        <f t="shared" si="131"/>
        <v>375.1</v>
      </c>
      <c r="FW131" s="12">
        <f t="shared" si="131"/>
        <v>57.5</v>
      </c>
      <c r="FX131" s="12">
        <f t="shared" si="131"/>
        <v>17.600000000000001</v>
      </c>
      <c r="FY131" s="22"/>
      <c r="FZ131" s="14">
        <f>SUM(C131:FX131)</f>
        <v>264146.29999999976</v>
      </c>
      <c r="GA131" s="37"/>
    </row>
    <row r="132" spans="1:256" x14ac:dyDescent="0.35">
      <c r="A132" s="3" t="s">
        <v>495</v>
      </c>
      <c r="B132" s="2" t="s">
        <v>900</v>
      </c>
      <c r="C132" s="12">
        <f t="shared" ref="C132:BN132" si="132">C17</f>
        <v>4701.2</v>
      </c>
      <c r="D132" s="12">
        <f t="shared" si="132"/>
        <v>18535.900000000001</v>
      </c>
      <c r="E132" s="12">
        <f t="shared" si="132"/>
        <v>4814.6000000000004</v>
      </c>
      <c r="F132" s="12">
        <f t="shared" si="132"/>
        <v>9176.7000000000007</v>
      </c>
      <c r="G132" s="12">
        <f t="shared" si="132"/>
        <v>494</v>
      </c>
      <c r="H132" s="12">
        <f t="shared" si="132"/>
        <v>386.8</v>
      </c>
      <c r="I132" s="12">
        <f t="shared" si="132"/>
        <v>6304.6</v>
      </c>
      <c r="J132" s="12">
        <f t="shared" si="132"/>
        <v>1382.9</v>
      </c>
      <c r="K132" s="12">
        <f t="shared" si="132"/>
        <v>136.5</v>
      </c>
      <c r="L132" s="12">
        <f t="shared" si="132"/>
        <v>1345.7</v>
      </c>
      <c r="M132" s="12">
        <f t="shared" si="132"/>
        <v>898.2</v>
      </c>
      <c r="N132" s="12">
        <f t="shared" si="132"/>
        <v>15327.4</v>
      </c>
      <c r="O132" s="12">
        <f t="shared" si="132"/>
        <v>2150</v>
      </c>
      <c r="P132" s="12">
        <f t="shared" si="132"/>
        <v>133.80000000000001</v>
      </c>
      <c r="Q132" s="12">
        <f t="shared" si="132"/>
        <v>28793.599999999999</v>
      </c>
      <c r="R132" s="12">
        <f t="shared" si="132"/>
        <v>2349.5</v>
      </c>
      <c r="S132" s="12">
        <f t="shared" si="132"/>
        <v>881.8</v>
      </c>
      <c r="T132" s="12">
        <f t="shared" si="132"/>
        <v>93.9</v>
      </c>
      <c r="U132" s="12">
        <f t="shared" si="132"/>
        <v>36.1</v>
      </c>
      <c r="V132" s="12">
        <f t="shared" si="132"/>
        <v>166.1</v>
      </c>
      <c r="W132" s="12">
        <f t="shared" si="132"/>
        <v>71.599999999999994</v>
      </c>
      <c r="X132" s="12">
        <f t="shared" si="132"/>
        <v>11.8</v>
      </c>
      <c r="Y132" s="12">
        <f t="shared" si="132"/>
        <v>528.70000000000005</v>
      </c>
      <c r="Z132" s="12">
        <f t="shared" si="132"/>
        <v>101.2</v>
      </c>
      <c r="AA132" s="12">
        <f t="shared" si="132"/>
        <v>10470.9</v>
      </c>
      <c r="AB132" s="12">
        <f t="shared" si="132"/>
        <v>7074.3</v>
      </c>
      <c r="AC132" s="12">
        <f t="shared" si="132"/>
        <v>285.5</v>
      </c>
      <c r="AD132" s="12">
        <f t="shared" si="132"/>
        <v>419.2</v>
      </c>
      <c r="AE132" s="12">
        <f t="shared" si="132"/>
        <v>39.799999999999997</v>
      </c>
      <c r="AF132" s="12">
        <f t="shared" si="132"/>
        <v>71.099999999999994</v>
      </c>
      <c r="AG132" s="12">
        <f t="shared" si="132"/>
        <v>169.5</v>
      </c>
      <c r="AH132" s="12">
        <f t="shared" si="132"/>
        <v>644.29999999999995</v>
      </c>
      <c r="AI132" s="12">
        <f t="shared" si="132"/>
        <v>182.3</v>
      </c>
      <c r="AJ132" s="12">
        <f t="shared" si="132"/>
        <v>118.2</v>
      </c>
      <c r="AK132" s="12">
        <f t="shared" si="132"/>
        <v>154.19999999999999</v>
      </c>
      <c r="AL132" s="12">
        <f t="shared" si="132"/>
        <v>218.3</v>
      </c>
      <c r="AM132" s="12">
        <f t="shared" si="132"/>
        <v>226.9</v>
      </c>
      <c r="AN132" s="12">
        <f t="shared" si="132"/>
        <v>129.4</v>
      </c>
      <c r="AO132" s="12">
        <f t="shared" si="132"/>
        <v>2297.1999999999998</v>
      </c>
      <c r="AP132" s="12">
        <f t="shared" si="132"/>
        <v>51647.199999999997</v>
      </c>
      <c r="AQ132" s="12">
        <f t="shared" si="132"/>
        <v>136.4</v>
      </c>
      <c r="AR132" s="12">
        <f t="shared" si="132"/>
        <v>6761.7</v>
      </c>
      <c r="AS132" s="12">
        <f t="shared" si="132"/>
        <v>2437.9</v>
      </c>
      <c r="AT132" s="12">
        <f t="shared" si="132"/>
        <v>345.1</v>
      </c>
      <c r="AU132" s="12">
        <f t="shared" si="132"/>
        <v>123.5</v>
      </c>
      <c r="AV132" s="12">
        <f t="shared" si="132"/>
        <v>199.5</v>
      </c>
      <c r="AW132" s="12">
        <f t="shared" si="132"/>
        <v>60.9</v>
      </c>
      <c r="AX132" s="12">
        <f t="shared" si="132"/>
        <v>0</v>
      </c>
      <c r="AY132" s="12">
        <f t="shared" si="132"/>
        <v>226.9</v>
      </c>
      <c r="AZ132" s="12">
        <f t="shared" si="132"/>
        <v>6981</v>
      </c>
      <c r="BA132" s="12">
        <f t="shared" si="132"/>
        <v>3179.5</v>
      </c>
      <c r="BB132" s="12">
        <f t="shared" si="132"/>
        <v>3488.4</v>
      </c>
      <c r="BC132" s="12">
        <f t="shared" si="132"/>
        <v>14257.1</v>
      </c>
      <c r="BD132" s="12">
        <f t="shared" si="132"/>
        <v>391.7</v>
      </c>
      <c r="BE132" s="12">
        <f t="shared" si="132"/>
        <v>294.7</v>
      </c>
      <c r="BF132" s="12">
        <f t="shared" si="132"/>
        <v>3338</v>
      </c>
      <c r="BG132" s="12">
        <f t="shared" si="132"/>
        <v>559</v>
      </c>
      <c r="BH132" s="12">
        <f t="shared" si="132"/>
        <v>176</v>
      </c>
      <c r="BI132" s="12">
        <f t="shared" si="132"/>
        <v>176</v>
      </c>
      <c r="BJ132" s="12">
        <f t="shared" si="132"/>
        <v>648.79999999999995</v>
      </c>
      <c r="BK132" s="12">
        <f t="shared" si="132"/>
        <v>10369.5</v>
      </c>
      <c r="BL132" s="12">
        <f t="shared" si="132"/>
        <v>61.4</v>
      </c>
      <c r="BM132" s="12">
        <f t="shared" si="132"/>
        <v>151.69999999999999</v>
      </c>
      <c r="BN132" s="12">
        <f t="shared" si="132"/>
        <v>1889.9</v>
      </c>
      <c r="BO132" s="12">
        <f t="shared" ref="BO132:DZ132" si="133">BO17</f>
        <v>683.8</v>
      </c>
      <c r="BP132" s="12">
        <f t="shared" si="133"/>
        <v>102.6</v>
      </c>
      <c r="BQ132" s="12">
        <f t="shared" si="133"/>
        <v>2223</v>
      </c>
      <c r="BR132" s="12">
        <f t="shared" si="133"/>
        <v>1848.6</v>
      </c>
      <c r="BS132" s="12">
        <f t="shared" si="133"/>
        <v>634.4</v>
      </c>
      <c r="BT132" s="12">
        <f t="shared" si="133"/>
        <v>114.2</v>
      </c>
      <c r="BU132" s="12">
        <f t="shared" si="133"/>
        <v>137.80000000000001</v>
      </c>
      <c r="BV132" s="12">
        <f t="shared" si="133"/>
        <v>294</v>
      </c>
      <c r="BW132" s="12">
        <f t="shared" si="133"/>
        <v>454</v>
      </c>
      <c r="BX132" s="12">
        <f t="shared" si="133"/>
        <v>27.2</v>
      </c>
      <c r="BY132" s="12">
        <f t="shared" si="133"/>
        <v>375.4</v>
      </c>
      <c r="BZ132" s="12">
        <f t="shared" si="133"/>
        <v>116.3</v>
      </c>
      <c r="CA132" s="12">
        <f t="shared" si="133"/>
        <v>56.5</v>
      </c>
      <c r="CB132" s="12">
        <f t="shared" si="133"/>
        <v>24205.5</v>
      </c>
      <c r="CC132" s="12">
        <f t="shared" si="133"/>
        <v>89.4</v>
      </c>
      <c r="CD132" s="12">
        <f t="shared" si="133"/>
        <v>32.1</v>
      </c>
      <c r="CE132" s="12">
        <f t="shared" si="133"/>
        <v>66.5</v>
      </c>
      <c r="CF132" s="12">
        <f t="shared" si="133"/>
        <v>65.3</v>
      </c>
      <c r="CG132" s="12">
        <f t="shared" si="133"/>
        <v>101.7</v>
      </c>
      <c r="CH132" s="12">
        <f t="shared" si="133"/>
        <v>71.3</v>
      </c>
      <c r="CI132" s="12">
        <f t="shared" si="133"/>
        <v>453.4</v>
      </c>
      <c r="CJ132" s="12">
        <f t="shared" si="133"/>
        <v>485.2</v>
      </c>
      <c r="CK132" s="12">
        <f t="shared" si="133"/>
        <v>1895.2</v>
      </c>
      <c r="CL132" s="12">
        <f t="shared" si="133"/>
        <v>476.6</v>
      </c>
      <c r="CM132" s="12">
        <f t="shared" si="133"/>
        <v>475.1</v>
      </c>
      <c r="CN132" s="12">
        <f t="shared" si="133"/>
        <v>8812.2999999999993</v>
      </c>
      <c r="CO132" s="12">
        <f t="shared" si="133"/>
        <v>5192.8</v>
      </c>
      <c r="CP132" s="12">
        <f t="shared" si="133"/>
        <v>332.8</v>
      </c>
      <c r="CQ132" s="12">
        <f t="shared" si="133"/>
        <v>617</v>
      </c>
      <c r="CR132" s="12">
        <f t="shared" si="133"/>
        <v>120.7</v>
      </c>
      <c r="CS132" s="12">
        <f t="shared" si="133"/>
        <v>124.4</v>
      </c>
      <c r="CT132" s="12">
        <f t="shared" si="133"/>
        <v>86.1</v>
      </c>
      <c r="CU132" s="12">
        <f t="shared" si="133"/>
        <v>153.30000000000001</v>
      </c>
      <c r="CV132" s="12">
        <f t="shared" si="133"/>
        <v>6.7</v>
      </c>
      <c r="CW132" s="12">
        <f t="shared" si="133"/>
        <v>76.900000000000006</v>
      </c>
      <c r="CX132" s="12">
        <f t="shared" si="133"/>
        <v>224.4</v>
      </c>
      <c r="CY132" s="12">
        <f t="shared" si="133"/>
        <v>21.3</v>
      </c>
      <c r="CZ132" s="12">
        <f t="shared" si="133"/>
        <v>1056.3</v>
      </c>
      <c r="DA132" s="12">
        <f t="shared" si="133"/>
        <v>63.6</v>
      </c>
      <c r="DB132" s="12">
        <f t="shared" si="133"/>
        <v>81.900000000000006</v>
      </c>
      <c r="DC132" s="12">
        <f t="shared" si="133"/>
        <v>49.7</v>
      </c>
      <c r="DD132" s="12">
        <f t="shared" si="133"/>
        <v>68.2</v>
      </c>
      <c r="DE132" s="12">
        <f t="shared" si="133"/>
        <v>79.599999999999994</v>
      </c>
      <c r="DF132" s="12">
        <f t="shared" si="133"/>
        <v>9465.9</v>
      </c>
      <c r="DG132" s="12">
        <f t="shared" si="133"/>
        <v>36.200000000000003</v>
      </c>
      <c r="DH132" s="12">
        <f t="shared" si="133"/>
        <v>896.8</v>
      </c>
      <c r="DI132" s="12">
        <f t="shared" si="133"/>
        <v>1619.8</v>
      </c>
      <c r="DJ132" s="12">
        <f t="shared" si="133"/>
        <v>263.39999999999998</v>
      </c>
      <c r="DK132" s="12">
        <f t="shared" si="133"/>
        <v>255.9</v>
      </c>
      <c r="DL132" s="12">
        <f t="shared" si="133"/>
        <v>3112.2</v>
      </c>
      <c r="DM132" s="12">
        <f t="shared" si="133"/>
        <v>138.6</v>
      </c>
      <c r="DN132" s="12">
        <f t="shared" si="133"/>
        <v>807.7</v>
      </c>
      <c r="DO132" s="12">
        <f t="shared" si="133"/>
        <v>2108.1</v>
      </c>
      <c r="DP132" s="12">
        <f t="shared" si="133"/>
        <v>94.4</v>
      </c>
      <c r="DQ132" s="12">
        <f t="shared" si="133"/>
        <v>318</v>
      </c>
      <c r="DR132" s="12">
        <f t="shared" si="133"/>
        <v>1044.3</v>
      </c>
      <c r="DS132" s="12">
        <f t="shared" si="133"/>
        <v>496.8</v>
      </c>
      <c r="DT132" s="12">
        <f t="shared" si="133"/>
        <v>136.80000000000001</v>
      </c>
      <c r="DU132" s="12">
        <f t="shared" si="133"/>
        <v>171</v>
      </c>
      <c r="DV132" s="12">
        <f t="shared" si="133"/>
        <v>110.6</v>
      </c>
      <c r="DW132" s="12">
        <f t="shared" si="133"/>
        <v>163.5</v>
      </c>
      <c r="DX132" s="12">
        <f t="shared" si="133"/>
        <v>28.6</v>
      </c>
      <c r="DY132" s="12">
        <f t="shared" si="133"/>
        <v>60.9</v>
      </c>
      <c r="DZ132" s="12">
        <f t="shared" si="133"/>
        <v>157.9</v>
      </c>
      <c r="EA132" s="12">
        <f t="shared" ref="EA132:FX132" si="134">EA17</f>
        <v>203.3</v>
      </c>
      <c r="EB132" s="12">
        <f t="shared" si="134"/>
        <v>324.7</v>
      </c>
      <c r="EC132" s="12">
        <f t="shared" si="134"/>
        <v>93.3</v>
      </c>
      <c r="ED132" s="12">
        <f t="shared" si="134"/>
        <v>48.7</v>
      </c>
      <c r="EE132" s="12">
        <f t="shared" si="134"/>
        <v>140.6</v>
      </c>
      <c r="EF132" s="12">
        <f t="shared" si="134"/>
        <v>1007.8</v>
      </c>
      <c r="EG132" s="12">
        <f t="shared" si="134"/>
        <v>161</v>
      </c>
      <c r="EH132" s="12">
        <f t="shared" si="134"/>
        <v>87.9</v>
      </c>
      <c r="EI132" s="12">
        <f t="shared" si="134"/>
        <v>11357.7</v>
      </c>
      <c r="EJ132" s="12">
        <f t="shared" si="134"/>
        <v>5097.2</v>
      </c>
      <c r="EK132" s="12">
        <f t="shared" si="134"/>
        <v>244</v>
      </c>
      <c r="EL132" s="12">
        <f t="shared" si="134"/>
        <v>191.8</v>
      </c>
      <c r="EM132" s="12">
        <f t="shared" si="134"/>
        <v>198.1</v>
      </c>
      <c r="EN132" s="12">
        <f t="shared" si="134"/>
        <v>665.9</v>
      </c>
      <c r="EO132" s="12">
        <f t="shared" si="134"/>
        <v>136.4</v>
      </c>
      <c r="EP132" s="12">
        <f t="shared" si="134"/>
        <v>115.7</v>
      </c>
      <c r="EQ132" s="12">
        <f t="shared" si="134"/>
        <v>294.2</v>
      </c>
      <c r="ER132" s="12">
        <f t="shared" si="134"/>
        <v>102.6</v>
      </c>
      <c r="ES132" s="12">
        <f t="shared" si="134"/>
        <v>70.8</v>
      </c>
      <c r="ET132" s="12">
        <f t="shared" si="134"/>
        <v>113.1</v>
      </c>
      <c r="EU132" s="12">
        <f t="shared" si="134"/>
        <v>509.7</v>
      </c>
      <c r="EV132" s="12">
        <f t="shared" si="134"/>
        <v>44.4</v>
      </c>
      <c r="EW132" s="12">
        <f t="shared" si="134"/>
        <v>164.1</v>
      </c>
      <c r="EX132" s="12">
        <f t="shared" si="134"/>
        <v>53</v>
      </c>
      <c r="EY132" s="12">
        <f t="shared" si="134"/>
        <v>278.3</v>
      </c>
      <c r="EZ132" s="12">
        <f t="shared" si="134"/>
        <v>63.8</v>
      </c>
      <c r="FA132" s="12">
        <f t="shared" si="134"/>
        <v>1299.5999999999999</v>
      </c>
      <c r="FB132" s="12">
        <f t="shared" si="134"/>
        <v>175.1</v>
      </c>
      <c r="FC132" s="12">
        <f t="shared" si="134"/>
        <v>559.1</v>
      </c>
      <c r="FD132" s="12">
        <f t="shared" si="134"/>
        <v>243.1</v>
      </c>
      <c r="FE132" s="12">
        <f t="shared" si="134"/>
        <v>42.7</v>
      </c>
      <c r="FF132" s="12">
        <f t="shared" si="134"/>
        <v>106.5</v>
      </c>
      <c r="FG132" s="12">
        <f t="shared" si="134"/>
        <v>48.4</v>
      </c>
      <c r="FH132" s="12">
        <f t="shared" si="134"/>
        <v>42.4</v>
      </c>
      <c r="FI132" s="12">
        <f t="shared" si="134"/>
        <v>832.8</v>
      </c>
      <c r="FJ132" s="12">
        <f t="shared" si="134"/>
        <v>604.5</v>
      </c>
      <c r="FK132" s="12">
        <f t="shared" si="134"/>
        <v>1275.5999999999999</v>
      </c>
      <c r="FL132" s="12">
        <f t="shared" si="134"/>
        <v>1577.8</v>
      </c>
      <c r="FM132" s="12">
        <f t="shared" si="134"/>
        <v>926</v>
      </c>
      <c r="FN132" s="12">
        <f t="shared" si="134"/>
        <v>15063.3</v>
      </c>
      <c r="FO132" s="12">
        <f t="shared" si="134"/>
        <v>450.4</v>
      </c>
      <c r="FP132" s="12">
        <f t="shared" si="134"/>
        <v>1386.2</v>
      </c>
      <c r="FQ132" s="12">
        <f t="shared" si="134"/>
        <v>410.5</v>
      </c>
      <c r="FR132" s="12">
        <f t="shared" si="134"/>
        <v>69.599999999999994</v>
      </c>
      <c r="FS132" s="12">
        <f t="shared" si="134"/>
        <v>23.8</v>
      </c>
      <c r="FT132" s="12">
        <f t="shared" si="134"/>
        <v>20.7</v>
      </c>
      <c r="FU132" s="12">
        <f t="shared" si="134"/>
        <v>516.79999999999995</v>
      </c>
      <c r="FV132" s="12">
        <f t="shared" si="134"/>
        <v>360.1</v>
      </c>
      <c r="FW132" s="12">
        <f t="shared" si="134"/>
        <v>90.4</v>
      </c>
      <c r="FX132" s="12">
        <f t="shared" si="134"/>
        <v>26.4</v>
      </c>
      <c r="FY132" s="12"/>
      <c r="FZ132" s="66"/>
      <c r="GB132" s="22"/>
      <c r="GC132" s="22"/>
      <c r="GD132" s="22"/>
      <c r="GE132" s="22"/>
      <c r="GF132" s="22"/>
      <c r="GH132" s="22"/>
      <c r="GI132" s="22"/>
      <c r="GJ132" s="22"/>
    </row>
    <row r="133" spans="1:256" x14ac:dyDescent="0.35">
      <c r="A133" s="3" t="s">
        <v>496</v>
      </c>
      <c r="B133" s="14" t="s">
        <v>901</v>
      </c>
      <c r="C133" s="64">
        <v>5176.7</v>
      </c>
      <c r="D133" s="64">
        <v>19189.2</v>
      </c>
      <c r="E133" s="64">
        <v>4643.6000000000004</v>
      </c>
      <c r="F133" s="64">
        <v>12173.3</v>
      </c>
      <c r="G133" s="64">
        <v>624.9</v>
      </c>
      <c r="H133" s="64">
        <v>471.3</v>
      </c>
      <c r="I133" s="64">
        <v>6069.7</v>
      </c>
      <c r="J133" s="64">
        <v>1509.8</v>
      </c>
      <c r="K133" s="64">
        <v>189.7</v>
      </c>
      <c r="L133" s="64">
        <v>1440.9</v>
      </c>
      <c r="M133" s="64">
        <v>801.6</v>
      </c>
      <c r="N133" s="64">
        <v>18893.5</v>
      </c>
      <c r="O133" s="64">
        <v>2880.3</v>
      </c>
      <c r="P133" s="64">
        <v>214.1</v>
      </c>
      <c r="Q133" s="64">
        <v>31315.3</v>
      </c>
      <c r="R133" s="64">
        <v>3518.7</v>
      </c>
      <c r="S133" s="64">
        <v>941.9</v>
      </c>
      <c r="T133" s="64">
        <v>126.1</v>
      </c>
      <c r="U133" s="64">
        <v>37.1</v>
      </c>
      <c r="V133" s="64">
        <v>180</v>
      </c>
      <c r="W133" s="64">
        <v>110</v>
      </c>
      <c r="X133" s="64">
        <v>15.9</v>
      </c>
      <c r="Y133" s="64">
        <v>771.3</v>
      </c>
      <c r="Z133" s="64">
        <v>102.5</v>
      </c>
      <c r="AA133" s="64">
        <v>10287.1</v>
      </c>
      <c r="AB133" s="64">
        <v>6971.2</v>
      </c>
      <c r="AC133" s="64">
        <v>333.4</v>
      </c>
      <c r="AD133" s="64">
        <v>524.6</v>
      </c>
      <c r="AE133" s="64">
        <v>49.3</v>
      </c>
      <c r="AF133" s="64">
        <v>97.7</v>
      </c>
      <c r="AG133" s="64">
        <v>181.9</v>
      </c>
      <c r="AH133" s="64">
        <v>630.79999999999995</v>
      </c>
      <c r="AI133" s="64">
        <v>271.39999999999998</v>
      </c>
      <c r="AJ133" s="64">
        <v>139.9</v>
      </c>
      <c r="AK133" s="64">
        <v>146</v>
      </c>
      <c r="AL133" s="64">
        <v>236.6</v>
      </c>
      <c r="AM133" s="64">
        <v>237.4</v>
      </c>
      <c r="AN133" s="64">
        <v>159.80000000000001</v>
      </c>
      <c r="AO133" s="64">
        <v>2636.9</v>
      </c>
      <c r="AP133" s="64">
        <v>52011.5</v>
      </c>
      <c r="AQ133" s="64">
        <v>134.19999999999999</v>
      </c>
      <c r="AR133" s="64">
        <v>10472.1</v>
      </c>
      <c r="AS133" s="64">
        <v>2612.3000000000002</v>
      </c>
      <c r="AT133" s="64">
        <v>881.1</v>
      </c>
      <c r="AU133" s="64">
        <v>129.1</v>
      </c>
      <c r="AV133" s="64">
        <v>175.1</v>
      </c>
      <c r="AW133" s="64">
        <v>98.9</v>
      </c>
      <c r="AX133" s="64">
        <v>31.5</v>
      </c>
      <c r="AY133" s="64">
        <v>266.39999999999998</v>
      </c>
      <c r="AZ133" s="64">
        <v>8556.7999999999993</v>
      </c>
      <c r="BA133" s="64">
        <v>4804.3</v>
      </c>
      <c r="BB133" s="64">
        <v>3909.5</v>
      </c>
      <c r="BC133" s="64">
        <v>15608.6</v>
      </c>
      <c r="BD133" s="64">
        <v>669</v>
      </c>
      <c r="BE133" s="64">
        <v>504</v>
      </c>
      <c r="BF133" s="64">
        <v>5476.6</v>
      </c>
      <c r="BG133" s="64">
        <v>572.6</v>
      </c>
      <c r="BH133" s="64">
        <v>234.7</v>
      </c>
      <c r="BI133" s="64">
        <v>180.7</v>
      </c>
      <c r="BJ133" s="64">
        <v>985.8</v>
      </c>
      <c r="BK133" s="64">
        <v>13007.6</v>
      </c>
      <c r="BL133" s="64">
        <v>56.9</v>
      </c>
      <c r="BM133" s="64">
        <v>292.10000000000002</v>
      </c>
      <c r="BN133" s="64">
        <v>1957.8</v>
      </c>
      <c r="BO133" s="64">
        <v>715.5</v>
      </c>
      <c r="BP133" s="64">
        <v>107.5</v>
      </c>
      <c r="BQ133" s="64">
        <v>3075</v>
      </c>
      <c r="BR133" s="64">
        <v>1580.5</v>
      </c>
      <c r="BS133" s="64">
        <v>777.4</v>
      </c>
      <c r="BT133" s="64">
        <v>155.80000000000001</v>
      </c>
      <c r="BU133" s="64">
        <v>171.8</v>
      </c>
      <c r="BV133" s="64">
        <v>427.2</v>
      </c>
      <c r="BW133" s="64">
        <v>669.5</v>
      </c>
      <c r="BX133" s="64">
        <v>33</v>
      </c>
      <c r="BY133" s="64">
        <v>373.8</v>
      </c>
      <c r="BZ133" s="64">
        <v>129.19999999999999</v>
      </c>
      <c r="CA133" s="64">
        <v>52.9</v>
      </c>
      <c r="CB133" s="64">
        <v>23458.9</v>
      </c>
      <c r="CC133" s="64">
        <v>127.1</v>
      </c>
      <c r="CD133" s="64">
        <v>23.6</v>
      </c>
      <c r="CE133" s="64">
        <v>80.400000000000006</v>
      </c>
      <c r="CF133" s="64">
        <v>53.2</v>
      </c>
      <c r="CG133" s="64">
        <v>111.9</v>
      </c>
      <c r="CH133" s="64">
        <v>83.4</v>
      </c>
      <c r="CI133" s="64">
        <v>472</v>
      </c>
      <c r="CJ133" s="64">
        <v>453</v>
      </c>
      <c r="CK133" s="64">
        <v>2213.6</v>
      </c>
      <c r="CL133" s="64">
        <v>524</v>
      </c>
      <c r="CM133" s="64">
        <v>424.8</v>
      </c>
      <c r="CN133" s="64">
        <v>10662.6</v>
      </c>
      <c r="CO133" s="64">
        <v>5983</v>
      </c>
      <c r="CP133" s="64">
        <v>474.8</v>
      </c>
      <c r="CQ133" s="64">
        <v>622.20000000000005</v>
      </c>
      <c r="CR133" s="64">
        <v>134.5</v>
      </c>
      <c r="CS133" s="64">
        <v>122.7</v>
      </c>
      <c r="CT133" s="64">
        <v>83.7</v>
      </c>
      <c r="CU133" s="64">
        <v>178.1</v>
      </c>
      <c r="CV133" s="64">
        <v>7.7</v>
      </c>
      <c r="CW133" s="64">
        <v>112.1</v>
      </c>
      <c r="CX133" s="64">
        <v>248.5</v>
      </c>
      <c r="CY133" s="64">
        <v>21.1</v>
      </c>
      <c r="CZ133" s="64">
        <v>1072</v>
      </c>
      <c r="DA133" s="64">
        <v>51</v>
      </c>
      <c r="DB133" s="64">
        <v>105.6</v>
      </c>
      <c r="DC133" s="64">
        <v>47.6</v>
      </c>
      <c r="DD133" s="64">
        <v>114</v>
      </c>
      <c r="DE133" s="64">
        <v>127.4</v>
      </c>
      <c r="DF133" s="64">
        <v>10610.5</v>
      </c>
      <c r="DG133" s="64">
        <v>64.7</v>
      </c>
      <c r="DH133" s="64">
        <v>1090.7</v>
      </c>
      <c r="DI133" s="64">
        <v>1560.4</v>
      </c>
      <c r="DJ133" s="64">
        <v>325.89999999999998</v>
      </c>
      <c r="DK133" s="64">
        <v>291.39999999999998</v>
      </c>
      <c r="DL133" s="64">
        <v>3503.3</v>
      </c>
      <c r="DM133" s="64">
        <v>137.80000000000001</v>
      </c>
      <c r="DN133" s="64">
        <v>922.9</v>
      </c>
      <c r="DO133" s="64">
        <v>2233.1</v>
      </c>
      <c r="DP133" s="64">
        <v>87.4</v>
      </c>
      <c r="DQ133" s="64">
        <v>335.8</v>
      </c>
      <c r="DR133" s="64">
        <v>1056.8</v>
      </c>
      <c r="DS133" s="64">
        <v>479.3</v>
      </c>
      <c r="DT133" s="64">
        <v>152.6</v>
      </c>
      <c r="DU133" s="64">
        <v>213.2</v>
      </c>
      <c r="DV133" s="64">
        <v>111.3</v>
      </c>
      <c r="DW133" s="64">
        <v>164.6</v>
      </c>
      <c r="DX133" s="64">
        <v>50.9</v>
      </c>
      <c r="DY133" s="64">
        <v>76.599999999999994</v>
      </c>
      <c r="DZ133" s="64">
        <v>252.7</v>
      </c>
      <c r="EA133" s="64">
        <v>219.5</v>
      </c>
      <c r="EB133" s="64">
        <v>359.2</v>
      </c>
      <c r="EC133" s="64">
        <v>95</v>
      </c>
      <c r="ED133" s="64">
        <v>102.9</v>
      </c>
      <c r="EE133" s="64">
        <v>136.1</v>
      </c>
      <c r="EF133" s="64">
        <v>1043</v>
      </c>
      <c r="EG133" s="64">
        <v>154.69999999999999</v>
      </c>
      <c r="EH133" s="64">
        <v>136.1</v>
      </c>
      <c r="EI133" s="64">
        <v>11555.8</v>
      </c>
      <c r="EJ133" s="64">
        <v>5611.2</v>
      </c>
      <c r="EK133" s="64">
        <v>271.39999999999998</v>
      </c>
      <c r="EL133" s="64">
        <v>249.3</v>
      </c>
      <c r="EM133" s="64">
        <v>208.8</v>
      </c>
      <c r="EN133" s="64">
        <v>692.7</v>
      </c>
      <c r="EO133" s="64">
        <v>146.6</v>
      </c>
      <c r="EP133" s="64">
        <v>115.7</v>
      </c>
      <c r="EQ133" s="64">
        <v>531.5</v>
      </c>
      <c r="ER133" s="64">
        <v>79.599999999999994</v>
      </c>
      <c r="ES133" s="64">
        <v>137</v>
      </c>
      <c r="ET133" s="64">
        <v>135.5</v>
      </c>
      <c r="EU133" s="64">
        <v>526.29999999999995</v>
      </c>
      <c r="EV133" s="64">
        <v>46.9</v>
      </c>
      <c r="EW133" s="64">
        <v>194.6</v>
      </c>
      <c r="EX133" s="64">
        <v>83.2</v>
      </c>
      <c r="EY133" s="64">
        <v>556.4</v>
      </c>
      <c r="EZ133" s="64">
        <v>67.8</v>
      </c>
      <c r="FA133" s="64">
        <v>1472.7</v>
      </c>
      <c r="FB133" s="64">
        <v>209.5</v>
      </c>
      <c r="FC133" s="64">
        <v>638.79999999999995</v>
      </c>
      <c r="FD133" s="64">
        <v>242.5</v>
      </c>
      <c r="FE133" s="64">
        <v>46.8</v>
      </c>
      <c r="FF133" s="64">
        <v>117.2</v>
      </c>
      <c r="FG133" s="64">
        <v>63.5</v>
      </c>
      <c r="FH133" s="64">
        <v>38.1</v>
      </c>
      <c r="FI133" s="64">
        <v>914.5</v>
      </c>
      <c r="FJ133" s="64">
        <v>767.8</v>
      </c>
      <c r="FK133" s="64">
        <v>1473.5</v>
      </c>
      <c r="FL133" s="64">
        <v>1944.5</v>
      </c>
      <c r="FM133" s="64">
        <v>1402.9</v>
      </c>
      <c r="FN133" s="64">
        <v>16633.3</v>
      </c>
      <c r="FO133" s="64">
        <v>587.4</v>
      </c>
      <c r="FP133" s="64">
        <v>1310.4000000000001</v>
      </c>
      <c r="FQ133" s="64">
        <v>475</v>
      </c>
      <c r="FR133" s="64">
        <v>66.2</v>
      </c>
      <c r="FS133" s="64">
        <v>44.9</v>
      </c>
      <c r="FT133" s="64">
        <v>41.1</v>
      </c>
      <c r="FU133" s="64">
        <v>555.4</v>
      </c>
      <c r="FV133" s="64">
        <v>490</v>
      </c>
      <c r="FW133" s="64">
        <v>82.4</v>
      </c>
      <c r="FX133" s="64">
        <v>25.6</v>
      </c>
      <c r="FZ133" s="14">
        <f>SUM(C133:FX133)</f>
        <v>391216.9</v>
      </c>
      <c r="GA133" s="65">
        <v>393211.9</v>
      </c>
      <c r="GB133" s="50">
        <f>FZ133-GA133</f>
        <v>-1995</v>
      </c>
      <c r="GC133" s="14"/>
      <c r="GD133" s="14"/>
      <c r="GE133" s="14"/>
      <c r="GF133" s="14"/>
      <c r="GH133" s="27"/>
      <c r="GI133" s="27"/>
      <c r="GJ133" s="27"/>
      <c r="GK133" s="27"/>
      <c r="GL133" s="27"/>
      <c r="GM133" s="27"/>
    </row>
    <row r="134" spans="1:256" x14ac:dyDescent="0.35">
      <c r="A134" s="3"/>
      <c r="B134" s="2" t="s">
        <v>902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2"/>
      <c r="FZ134" s="14"/>
      <c r="GB134" s="14"/>
      <c r="GC134" s="14"/>
      <c r="GD134" s="14"/>
      <c r="GE134" s="14"/>
      <c r="GF134" s="14"/>
      <c r="GH134" s="12"/>
      <c r="GI134" s="12"/>
      <c r="GJ134" s="12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</row>
    <row r="135" spans="1:256" x14ac:dyDescent="0.35">
      <c r="A135" s="3" t="s">
        <v>497</v>
      </c>
      <c r="B135" s="2" t="s">
        <v>903</v>
      </c>
      <c r="C135" s="27">
        <f t="shared" ref="C135:BN135" si="135">ROUND((C133/C20),4)</f>
        <v>0.78310000000000002</v>
      </c>
      <c r="D135" s="27">
        <f t="shared" si="135"/>
        <v>0.52229999999999999</v>
      </c>
      <c r="E135" s="27">
        <f t="shared" si="135"/>
        <v>0.87919999999999998</v>
      </c>
      <c r="F135" s="27">
        <f t="shared" si="135"/>
        <v>0.50870000000000004</v>
      </c>
      <c r="G135" s="27">
        <f t="shared" si="135"/>
        <v>0.4083</v>
      </c>
      <c r="H135" s="27">
        <f t="shared" si="135"/>
        <v>0.41860000000000003</v>
      </c>
      <c r="I135" s="27">
        <f t="shared" si="135"/>
        <v>0.83819999999999995</v>
      </c>
      <c r="J135" s="27">
        <f t="shared" si="135"/>
        <v>0.75800000000000001</v>
      </c>
      <c r="K135" s="27">
        <f t="shared" si="135"/>
        <v>0.69359999999999999</v>
      </c>
      <c r="L135" s="27">
        <f t="shared" si="135"/>
        <v>0.69110000000000005</v>
      </c>
      <c r="M135" s="27">
        <f t="shared" si="135"/>
        <v>0.90659999999999996</v>
      </c>
      <c r="N135" s="27">
        <f t="shared" si="135"/>
        <v>0.38529999999999998</v>
      </c>
      <c r="O135" s="27">
        <f t="shared" si="135"/>
        <v>0.2263</v>
      </c>
      <c r="P135" s="27">
        <f t="shared" si="135"/>
        <v>0.59989999999999999</v>
      </c>
      <c r="Q135" s="27">
        <f t="shared" si="135"/>
        <v>0.81169999999999998</v>
      </c>
      <c r="R135" s="27">
        <f t="shared" si="135"/>
        <v>0.55200000000000005</v>
      </c>
      <c r="S135" s="27">
        <f t="shared" si="135"/>
        <v>0.62470000000000003</v>
      </c>
      <c r="T135" s="27">
        <f t="shared" si="135"/>
        <v>0.76890000000000003</v>
      </c>
      <c r="U135" s="27">
        <f t="shared" si="135"/>
        <v>0.7571</v>
      </c>
      <c r="V135" s="27">
        <f t="shared" si="135"/>
        <v>0.72140000000000004</v>
      </c>
      <c r="W135" s="27">
        <f t="shared" si="135"/>
        <v>0.30470000000000003</v>
      </c>
      <c r="X135" s="27">
        <f t="shared" si="135"/>
        <v>0.53</v>
      </c>
      <c r="Y135" s="27">
        <f t="shared" si="135"/>
        <v>0.82969999999999999</v>
      </c>
      <c r="Z135" s="27">
        <f t="shared" si="135"/>
        <v>0.46589999999999998</v>
      </c>
      <c r="AA135" s="27">
        <f t="shared" si="135"/>
        <v>0.33210000000000001</v>
      </c>
      <c r="AB135" s="27">
        <f t="shared" si="135"/>
        <v>0.25879999999999997</v>
      </c>
      <c r="AC135" s="27">
        <f t="shared" si="135"/>
        <v>0.3664</v>
      </c>
      <c r="AD135" s="27">
        <f t="shared" si="135"/>
        <v>0.37030000000000002</v>
      </c>
      <c r="AE135" s="27">
        <f t="shared" si="135"/>
        <v>0.53590000000000004</v>
      </c>
      <c r="AF135" s="27">
        <f t="shared" si="135"/>
        <v>0.54430000000000001</v>
      </c>
      <c r="AG135" s="27">
        <f t="shared" si="135"/>
        <v>0.31630000000000003</v>
      </c>
      <c r="AH135" s="27">
        <f t="shared" si="135"/>
        <v>0.68189999999999995</v>
      </c>
      <c r="AI135" s="27">
        <f t="shared" si="135"/>
        <v>0.65990000000000004</v>
      </c>
      <c r="AJ135" s="27">
        <f t="shared" si="135"/>
        <v>0.82289999999999996</v>
      </c>
      <c r="AK135" s="27">
        <f t="shared" si="135"/>
        <v>0.94189999999999996</v>
      </c>
      <c r="AL135" s="27">
        <f t="shared" si="135"/>
        <v>0.84230000000000005</v>
      </c>
      <c r="AM135" s="27">
        <f t="shared" si="135"/>
        <v>0.70240000000000002</v>
      </c>
      <c r="AN135" s="27">
        <f t="shared" si="135"/>
        <v>0.55330000000000001</v>
      </c>
      <c r="AO135" s="27">
        <f t="shared" si="135"/>
        <v>0.63580000000000003</v>
      </c>
      <c r="AP135" s="27">
        <f t="shared" si="135"/>
        <v>0.6391</v>
      </c>
      <c r="AQ135" s="27">
        <f t="shared" si="135"/>
        <v>0.58350000000000002</v>
      </c>
      <c r="AR135" s="27">
        <f t="shared" si="135"/>
        <v>0.16980000000000001</v>
      </c>
      <c r="AS135" s="27">
        <f t="shared" si="135"/>
        <v>0.4093</v>
      </c>
      <c r="AT135" s="27">
        <f t="shared" si="135"/>
        <v>0.24279999999999999</v>
      </c>
      <c r="AU135" s="27">
        <f t="shared" si="135"/>
        <v>0.41339999999999999</v>
      </c>
      <c r="AV135" s="27">
        <f t="shared" si="135"/>
        <v>0.58560000000000001</v>
      </c>
      <c r="AW135" s="27">
        <f t="shared" si="135"/>
        <v>0.3856</v>
      </c>
      <c r="AX135" s="27">
        <f t="shared" si="135"/>
        <v>0.52500000000000002</v>
      </c>
      <c r="AY135" s="27">
        <f t="shared" si="135"/>
        <v>0.61809999999999998</v>
      </c>
      <c r="AZ135" s="27">
        <f t="shared" si="135"/>
        <v>0.71050000000000002</v>
      </c>
      <c r="BA135" s="27">
        <f t="shared" si="135"/>
        <v>0.53369999999999995</v>
      </c>
      <c r="BB135" s="27">
        <f t="shared" si="135"/>
        <v>0.55220000000000002</v>
      </c>
      <c r="BC135" s="27">
        <f t="shared" si="135"/>
        <v>0.60570000000000002</v>
      </c>
      <c r="BD135" s="27">
        <f t="shared" si="135"/>
        <v>0.18310000000000001</v>
      </c>
      <c r="BE135" s="27">
        <f t="shared" si="135"/>
        <v>0.4269</v>
      </c>
      <c r="BF135" s="27">
        <f t="shared" si="135"/>
        <v>0.20760000000000001</v>
      </c>
      <c r="BG135" s="27">
        <f t="shared" si="135"/>
        <v>0.64739999999999998</v>
      </c>
      <c r="BH135" s="27">
        <f t="shared" si="135"/>
        <v>0.39960000000000001</v>
      </c>
      <c r="BI135" s="27">
        <f t="shared" si="135"/>
        <v>0.73160000000000003</v>
      </c>
      <c r="BJ135" s="27">
        <f t="shared" si="135"/>
        <v>0.1545</v>
      </c>
      <c r="BK135" s="27">
        <f t="shared" si="135"/>
        <v>0.50070000000000003</v>
      </c>
      <c r="BL135" s="27">
        <f t="shared" si="135"/>
        <v>0.70950000000000002</v>
      </c>
      <c r="BM135" s="27">
        <f t="shared" si="135"/>
        <v>0.67320000000000002</v>
      </c>
      <c r="BN135" s="27">
        <f t="shared" si="135"/>
        <v>0.64380000000000004</v>
      </c>
      <c r="BO135" s="27">
        <f t="shared" ref="BO135:DZ135" si="136">ROUND((BO133/BO20),4)</f>
        <v>0.58169999999999999</v>
      </c>
      <c r="BP135" s="27">
        <f t="shared" si="136"/>
        <v>0.72150000000000003</v>
      </c>
      <c r="BQ135" s="27">
        <f t="shared" si="136"/>
        <v>0.52180000000000004</v>
      </c>
      <c r="BR135" s="27">
        <f t="shared" si="136"/>
        <v>0.35149999999999998</v>
      </c>
      <c r="BS135" s="27">
        <f t="shared" si="136"/>
        <v>0.71409999999999996</v>
      </c>
      <c r="BT135" s="27">
        <f t="shared" si="136"/>
        <v>0.4234</v>
      </c>
      <c r="BU135" s="27">
        <f t="shared" si="136"/>
        <v>0.40379999999999999</v>
      </c>
      <c r="BV135" s="27">
        <f t="shared" si="136"/>
        <v>0.34789999999999999</v>
      </c>
      <c r="BW135" s="27">
        <f t="shared" si="136"/>
        <v>0.3367</v>
      </c>
      <c r="BX135" s="27">
        <f t="shared" si="136"/>
        <v>0.4783</v>
      </c>
      <c r="BY135" s="27">
        <f t="shared" si="136"/>
        <v>0.85440000000000005</v>
      </c>
      <c r="BZ135" s="27">
        <f t="shared" si="136"/>
        <v>0.65249999999999997</v>
      </c>
      <c r="CA135" s="27">
        <f t="shared" si="136"/>
        <v>0.37919999999999998</v>
      </c>
      <c r="CB135" s="27">
        <f t="shared" si="136"/>
        <v>0.3256</v>
      </c>
      <c r="CC135" s="27">
        <f t="shared" si="136"/>
        <v>0.66890000000000005</v>
      </c>
      <c r="CD135" s="27">
        <f t="shared" si="136"/>
        <v>6.2399999999999997E-2</v>
      </c>
      <c r="CE135" s="27">
        <f t="shared" si="136"/>
        <v>0.53600000000000003</v>
      </c>
      <c r="CF135" s="27">
        <f t="shared" si="136"/>
        <v>0.49259999999999998</v>
      </c>
      <c r="CG135" s="27">
        <f t="shared" si="136"/>
        <v>0.57830000000000004</v>
      </c>
      <c r="CH135" s="27">
        <f t="shared" si="136"/>
        <v>0.86419999999999997</v>
      </c>
      <c r="CI135" s="27">
        <f t="shared" si="136"/>
        <v>0.67720000000000002</v>
      </c>
      <c r="CJ135" s="27">
        <f t="shared" si="136"/>
        <v>0.55179999999999996</v>
      </c>
      <c r="CK135" s="27">
        <f t="shared" si="136"/>
        <v>0.3901</v>
      </c>
      <c r="CL135" s="27">
        <f t="shared" si="136"/>
        <v>0.43309999999999998</v>
      </c>
      <c r="CM135" s="27">
        <f t="shared" si="136"/>
        <v>0.6452</v>
      </c>
      <c r="CN135" s="27">
        <f t="shared" si="136"/>
        <v>0.31590000000000001</v>
      </c>
      <c r="CO135" s="27">
        <f t="shared" si="136"/>
        <v>0.4204</v>
      </c>
      <c r="CP135" s="27">
        <f t="shared" si="136"/>
        <v>0.50529999999999997</v>
      </c>
      <c r="CQ135" s="27">
        <f t="shared" si="136"/>
        <v>0.85119999999999996</v>
      </c>
      <c r="CR135" s="27">
        <f t="shared" si="136"/>
        <v>0.58099999999999996</v>
      </c>
      <c r="CS135" s="27">
        <f t="shared" si="136"/>
        <v>0.46129999999999999</v>
      </c>
      <c r="CT135" s="27">
        <f t="shared" si="136"/>
        <v>0.78959999999999997</v>
      </c>
      <c r="CU135" s="27">
        <f t="shared" si="136"/>
        <v>0.43959999999999999</v>
      </c>
      <c r="CV135" s="27">
        <f t="shared" si="136"/>
        <v>0.30199999999999999</v>
      </c>
      <c r="CW135" s="27">
        <f t="shared" si="136"/>
        <v>0.53890000000000005</v>
      </c>
      <c r="CX135" s="27">
        <f t="shared" si="136"/>
        <v>0.54359999999999997</v>
      </c>
      <c r="CY135" s="27">
        <f t="shared" si="136"/>
        <v>0.60109999999999997</v>
      </c>
      <c r="CZ135" s="27">
        <f t="shared" si="136"/>
        <v>0.62290000000000001</v>
      </c>
      <c r="DA135" s="27">
        <f t="shared" si="136"/>
        <v>0.2656</v>
      </c>
      <c r="DB135" s="27">
        <f t="shared" si="136"/>
        <v>0.33360000000000001</v>
      </c>
      <c r="DC135" s="27">
        <f t="shared" si="136"/>
        <v>0.25319999999999998</v>
      </c>
      <c r="DD135" s="27">
        <f t="shared" si="136"/>
        <v>0.7147</v>
      </c>
      <c r="DE135" s="27">
        <f t="shared" si="136"/>
        <v>0.40960000000000002</v>
      </c>
      <c r="DF135" s="27">
        <f t="shared" si="136"/>
        <v>0.54379999999999995</v>
      </c>
      <c r="DG135" s="27">
        <f t="shared" si="136"/>
        <v>0.5675</v>
      </c>
      <c r="DH135" s="27">
        <f t="shared" si="136"/>
        <v>0.61899999999999999</v>
      </c>
      <c r="DI135" s="27">
        <f t="shared" si="136"/>
        <v>0.64880000000000004</v>
      </c>
      <c r="DJ135" s="27">
        <f t="shared" si="136"/>
        <v>0.50390000000000001</v>
      </c>
      <c r="DK135" s="27">
        <f t="shared" si="136"/>
        <v>0.56530000000000002</v>
      </c>
      <c r="DL135" s="27">
        <f t="shared" si="136"/>
        <v>0.61160000000000003</v>
      </c>
      <c r="DM135" s="27">
        <f t="shared" si="136"/>
        <v>0.61240000000000006</v>
      </c>
      <c r="DN135" s="27">
        <f t="shared" si="136"/>
        <v>0.68479999999999996</v>
      </c>
      <c r="DO135" s="27">
        <f t="shared" si="136"/>
        <v>0.68559999999999999</v>
      </c>
      <c r="DP135" s="27">
        <f t="shared" si="136"/>
        <v>0.45760000000000001</v>
      </c>
      <c r="DQ135" s="27">
        <f t="shared" si="136"/>
        <v>0.39850000000000002</v>
      </c>
      <c r="DR135" s="27">
        <f t="shared" si="136"/>
        <v>0.81699999999999995</v>
      </c>
      <c r="DS135" s="27">
        <f t="shared" si="136"/>
        <v>0.83499999999999996</v>
      </c>
      <c r="DT135" s="27">
        <f t="shared" si="136"/>
        <v>0.88980000000000004</v>
      </c>
      <c r="DU135" s="27">
        <f t="shared" si="136"/>
        <v>0.59219999999999995</v>
      </c>
      <c r="DV135" s="27">
        <f t="shared" si="136"/>
        <v>0.5141</v>
      </c>
      <c r="DW135" s="27">
        <f t="shared" si="136"/>
        <v>0.55420000000000003</v>
      </c>
      <c r="DX135" s="27">
        <f t="shared" si="136"/>
        <v>0.3463</v>
      </c>
      <c r="DY135" s="27">
        <f t="shared" si="136"/>
        <v>0.2646</v>
      </c>
      <c r="DZ135" s="27">
        <f t="shared" si="136"/>
        <v>0.36409999999999998</v>
      </c>
      <c r="EA135" s="27">
        <f t="shared" ref="EA135:FX135" si="137">ROUND((EA133/EA20),4)</f>
        <v>0.4209</v>
      </c>
      <c r="EB135" s="27">
        <f t="shared" si="137"/>
        <v>0.67900000000000005</v>
      </c>
      <c r="EC135" s="27">
        <f t="shared" si="137"/>
        <v>0.34549999999999997</v>
      </c>
      <c r="ED135" s="27">
        <f t="shared" si="137"/>
        <v>6.7900000000000002E-2</v>
      </c>
      <c r="EE135" s="27">
        <f t="shared" si="137"/>
        <v>0.73970000000000002</v>
      </c>
      <c r="EF135" s="27">
        <f t="shared" si="137"/>
        <v>0.78069999999999995</v>
      </c>
      <c r="EG135" s="27">
        <f t="shared" si="137"/>
        <v>0.65</v>
      </c>
      <c r="EH135" s="27">
        <f t="shared" si="137"/>
        <v>0.57310000000000005</v>
      </c>
      <c r="EI135" s="27">
        <f t="shared" si="137"/>
        <v>0.86129999999999995</v>
      </c>
      <c r="EJ135" s="27">
        <f t="shared" si="137"/>
        <v>0.54900000000000004</v>
      </c>
      <c r="EK135" s="27">
        <f t="shared" si="137"/>
        <v>0.40150000000000002</v>
      </c>
      <c r="EL135" s="27">
        <f t="shared" si="137"/>
        <v>0.51400000000000001</v>
      </c>
      <c r="EM135" s="27">
        <f t="shared" si="137"/>
        <v>0.58779999999999999</v>
      </c>
      <c r="EN135" s="27">
        <f t="shared" si="137"/>
        <v>0.74080000000000001</v>
      </c>
      <c r="EO135" s="27">
        <f t="shared" si="137"/>
        <v>0.51800000000000002</v>
      </c>
      <c r="EP135" s="27">
        <f t="shared" si="137"/>
        <v>0.27510000000000001</v>
      </c>
      <c r="EQ135" s="27">
        <f t="shared" si="137"/>
        <v>0.2077</v>
      </c>
      <c r="ER135" s="27">
        <f t="shared" si="137"/>
        <v>0.24679999999999999</v>
      </c>
      <c r="ES135" s="27">
        <f t="shared" si="137"/>
        <v>0.60650000000000004</v>
      </c>
      <c r="ET135" s="27">
        <f t="shared" si="137"/>
        <v>0.73640000000000005</v>
      </c>
      <c r="EU135" s="27">
        <f t="shared" si="137"/>
        <v>0.94320000000000004</v>
      </c>
      <c r="EV135" s="27">
        <f t="shared" si="137"/>
        <v>0.59750000000000003</v>
      </c>
      <c r="EW135" s="27">
        <f t="shared" si="137"/>
        <v>0.27160000000000001</v>
      </c>
      <c r="EX135" s="27">
        <f t="shared" si="137"/>
        <v>0.49519999999999997</v>
      </c>
      <c r="EY135" s="27">
        <f t="shared" si="137"/>
        <v>0.71830000000000005</v>
      </c>
      <c r="EZ135" s="27">
        <f t="shared" si="137"/>
        <v>0.56969999999999998</v>
      </c>
      <c r="FA135" s="27">
        <f t="shared" si="137"/>
        <v>0.43380000000000002</v>
      </c>
      <c r="FB135" s="27">
        <f t="shared" si="137"/>
        <v>0.7429</v>
      </c>
      <c r="FC135" s="27">
        <f t="shared" si="137"/>
        <v>0.37140000000000001</v>
      </c>
      <c r="FD135" s="27">
        <f t="shared" si="137"/>
        <v>0.59289999999999998</v>
      </c>
      <c r="FE135" s="27">
        <f t="shared" si="137"/>
        <v>0.6</v>
      </c>
      <c r="FF135" s="27">
        <f t="shared" si="137"/>
        <v>0.58309999999999995</v>
      </c>
      <c r="FG135" s="27">
        <f t="shared" si="137"/>
        <v>0.51629999999999998</v>
      </c>
      <c r="FH135" s="27">
        <f t="shared" si="137"/>
        <v>0.5292</v>
      </c>
      <c r="FI135" s="27">
        <f t="shared" si="137"/>
        <v>0.55820000000000003</v>
      </c>
      <c r="FJ135" s="27">
        <f t="shared" si="137"/>
        <v>0.37659999999999999</v>
      </c>
      <c r="FK135" s="27">
        <f t="shared" si="137"/>
        <v>0.5696</v>
      </c>
      <c r="FL135" s="27">
        <f t="shared" si="137"/>
        <v>0.23119999999999999</v>
      </c>
      <c r="FM135" s="27">
        <f t="shared" si="137"/>
        <v>0.35759999999999997</v>
      </c>
      <c r="FN135" s="27">
        <f t="shared" si="137"/>
        <v>0.74270000000000003</v>
      </c>
      <c r="FO135" s="27">
        <f t="shared" si="137"/>
        <v>0.55000000000000004</v>
      </c>
      <c r="FP135" s="27">
        <f t="shared" si="137"/>
        <v>0.57350000000000001</v>
      </c>
      <c r="FQ135" s="27">
        <f t="shared" si="137"/>
        <v>0.47520000000000001</v>
      </c>
      <c r="FR135" s="27">
        <f t="shared" si="137"/>
        <v>0.41139999999999999</v>
      </c>
      <c r="FS135" s="27">
        <f t="shared" si="137"/>
        <v>0.28599999999999998</v>
      </c>
      <c r="FT135" s="27">
        <f t="shared" si="137"/>
        <v>0.68500000000000005</v>
      </c>
      <c r="FU135" s="27">
        <f t="shared" si="137"/>
        <v>0.70979999999999999</v>
      </c>
      <c r="FV135" s="27">
        <f t="shared" si="137"/>
        <v>0.60699999999999998</v>
      </c>
      <c r="FW135" s="27">
        <f t="shared" si="137"/>
        <v>0.59709999999999996</v>
      </c>
      <c r="FX135" s="27">
        <f t="shared" si="137"/>
        <v>0.46129999999999999</v>
      </c>
      <c r="FY135" s="15"/>
      <c r="FZ135" s="27">
        <f>ROUND((FZ133/FZ20),4)</f>
        <v>0.47170000000000001</v>
      </c>
      <c r="GB135" s="14"/>
      <c r="GC135" s="14"/>
      <c r="GD135" s="14"/>
      <c r="GE135" s="14"/>
      <c r="GF135" s="14"/>
    </row>
    <row r="136" spans="1:256" x14ac:dyDescent="0.35">
      <c r="B136" s="2" t="s">
        <v>904</v>
      </c>
      <c r="FY136" s="12"/>
      <c r="GB136" s="14"/>
      <c r="GC136" s="14"/>
      <c r="GD136" s="14"/>
      <c r="GE136" s="14"/>
      <c r="GF136" s="14"/>
      <c r="GH136" s="12"/>
      <c r="GI136" s="12"/>
      <c r="GJ136" s="12"/>
    </row>
    <row r="137" spans="1:256" x14ac:dyDescent="0.35">
      <c r="A137" s="104" t="s">
        <v>498</v>
      </c>
      <c r="B137" s="37" t="s">
        <v>905</v>
      </c>
      <c r="C137" s="37">
        <f t="shared" ref="C137:BN137" si="138">C41</f>
        <v>0.12</v>
      </c>
      <c r="D137" s="37">
        <f t="shared" si="138"/>
        <v>0.12</v>
      </c>
      <c r="E137" s="37">
        <f t="shared" si="138"/>
        <v>0.12</v>
      </c>
      <c r="F137" s="37">
        <f t="shared" si="138"/>
        <v>0.12</v>
      </c>
      <c r="G137" s="37">
        <f t="shared" si="138"/>
        <v>0.12</v>
      </c>
      <c r="H137" s="37">
        <f t="shared" si="138"/>
        <v>0.12</v>
      </c>
      <c r="I137" s="37">
        <f t="shared" si="138"/>
        <v>0.12</v>
      </c>
      <c r="J137" s="37">
        <f t="shared" si="138"/>
        <v>0.12</v>
      </c>
      <c r="K137" s="37">
        <f t="shared" si="138"/>
        <v>0.12</v>
      </c>
      <c r="L137" s="37">
        <f t="shared" si="138"/>
        <v>0.12</v>
      </c>
      <c r="M137" s="37">
        <f t="shared" si="138"/>
        <v>0.12</v>
      </c>
      <c r="N137" s="37">
        <f t="shared" si="138"/>
        <v>0.12</v>
      </c>
      <c r="O137" s="37">
        <f t="shared" si="138"/>
        <v>0.12</v>
      </c>
      <c r="P137" s="37">
        <f t="shared" si="138"/>
        <v>0.12</v>
      </c>
      <c r="Q137" s="37">
        <f t="shared" si="138"/>
        <v>0.12</v>
      </c>
      <c r="R137" s="37">
        <f t="shared" si="138"/>
        <v>0.12</v>
      </c>
      <c r="S137" s="37">
        <f t="shared" si="138"/>
        <v>0.12</v>
      </c>
      <c r="T137" s="37">
        <f t="shared" si="138"/>
        <v>0.12</v>
      </c>
      <c r="U137" s="37">
        <f t="shared" si="138"/>
        <v>0.12</v>
      </c>
      <c r="V137" s="37">
        <f t="shared" si="138"/>
        <v>0.12</v>
      </c>
      <c r="W137" s="37">
        <f t="shared" si="138"/>
        <v>0.12</v>
      </c>
      <c r="X137" s="37">
        <f t="shared" si="138"/>
        <v>0.12</v>
      </c>
      <c r="Y137" s="37">
        <f t="shared" si="138"/>
        <v>0.12</v>
      </c>
      <c r="Z137" s="37">
        <f t="shared" si="138"/>
        <v>0.12</v>
      </c>
      <c r="AA137" s="37">
        <f t="shared" si="138"/>
        <v>0.12</v>
      </c>
      <c r="AB137" s="37">
        <f t="shared" si="138"/>
        <v>0.12</v>
      </c>
      <c r="AC137" s="37">
        <f t="shared" si="138"/>
        <v>0.12</v>
      </c>
      <c r="AD137" s="37">
        <f t="shared" si="138"/>
        <v>0.12</v>
      </c>
      <c r="AE137" s="37">
        <f t="shared" si="138"/>
        <v>0.12</v>
      </c>
      <c r="AF137" s="37">
        <f t="shared" si="138"/>
        <v>0.12</v>
      </c>
      <c r="AG137" s="37">
        <f t="shared" si="138"/>
        <v>0.12</v>
      </c>
      <c r="AH137" s="37">
        <f t="shared" si="138"/>
        <v>0.12</v>
      </c>
      <c r="AI137" s="37">
        <f t="shared" si="138"/>
        <v>0.12</v>
      </c>
      <c r="AJ137" s="37">
        <f t="shared" si="138"/>
        <v>0.12</v>
      </c>
      <c r="AK137" s="37">
        <f t="shared" si="138"/>
        <v>0.12</v>
      </c>
      <c r="AL137" s="37">
        <f t="shared" si="138"/>
        <v>0.12</v>
      </c>
      <c r="AM137" s="37">
        <f t="shared" si="138"/>
        <v>0.12</v>
      </c>
      <c r="AN137" s="37">
        <f t="shared" si="138"/>
        <v>0.12</v>
      </c>
      <c r="AO137" s="37">
        <f t="shared" si="138"/>
        <v>0.12</v>
      </c>
      <c r="AP137" s="37">
        <f t="shared" si="138"/>
        <v>0.12</v>
      </c>
      <c r="AQ137" s="37">
        <f t="shared" si="138"/>
        <v>0.12</v>
      </c>
      <c r="AR137" s="37">
        <f t="shared" si="138"/>
        <v>0.12</v>
      </c>
      <c r="AS137" s="37">
        <f t="shared" si="138"/>
        <v>0.12</v>
      </c>
      <c r="AT137" s="37">
        <f t="shared" si="138"/>
        <v>0.12</v>
      </c>
      <c r="AU137" s="37">
        <f t="shared" si="138"/>
        <v>0.12</v>
      </c>
      <c r="AV137" s="37">
        <f t="shared" si="138"/>
        <v>0.12</v>
      </c>
      <c r="AW137" s="37">
        <f t="shared" si="138"/>
        <v>0.12</v>
      </c>
      <c r="AX137" s="37">
        <f t="shared" si="138"/>
        <v>0.12</v>
      </c>
      <c r="AY137" s="37">
        <f t="shared" si="138"/>
        <v>0.12</v>
      </c>
      <c r="AZ137" s="37">
        <f t="shared" si="138"/>
        <v>0.12</v>
      </c>
      <c r="BA137" s="37">
        <f t="shared" si="138"/>
        <v>0.12</v>
      </c>
      <c r="BB137" s="37">
        <f t="shared" si="138"/>
        <v>0.12</v>
      </c>
      <c r="BC137" s="37">
        <f t="shared" si="138"/>
        <v>0.12</v>
      </c>
      <c r="BD137" s="37">
        <f t="shared" si="138"/>
        <v>0.12</v>
      </c>
      <c r="BE137" s="37">
        <f t="shared" si="138"/>
        <v>0.12</v>
      </c>
      <c r="BF137" s="37">
        <f t="shared" si="138"/>
        <v>0.12</v>
      </c>
      <c r="BG137" s="37">
        <f t="shared" si="138"/>
        <v>0.12</v>
      </c>
      <c r="BH137" s="37">
        <f t="shared" si="138"/>
        <v>0.12</v>
      </c>
      <c r="BI137" s="37">
        <f t="shared" si="138"/>
        <v>0.12</v>
      </c>
      <c r="BJ137" s="37">
        <f t="shared" si="138"/>
        <v>0.12</v>
      </c>
      <c r="BK137" s="37">
        <f t="shared" si="138"/>
        <v>0.12</v>
      </c>
      <c r="BL137" s="37">
        <f t="shared" si="138"/>
        <v>0.12</v>
      </c>
      <c r="BM137" s="37">
        <f t="shared" si="138"/>
        <v>0.12</v>
      </c>
      <c r="BN137" s="37">
        <f t="shared" si="138"/>
        <v>0.12</v>
      </c>
      <c r="BO137" s="37">
        <f t="shared" ref="BO137:DZ137" si="139">BO41</f>
        <v>0.12</v>
      </c>
      <c r="BP137" s="37">
        <f t="shared" si="139"/>
        <v>0.12</v>
      </c>
      <c r="BQ137" s="37">
        <f t="shared" si="139"/>
        <v>0.12</v>
      </c>
      <c r="BR137" s="37">
        <f t="shared" si="139"/>
        <v>0.12</v>
      </c>
      <c r="BS137" s="37">
        <f t="shared" si="139"/>
        <v>0.12</v>
      </c>
      <c r="BT137" s="37">
        <f t="shared" si="139"/>
        <v>0.12</v>
      </c>
      <c r="BU137" s="37">
        <f t="shared" si="139"/>
        <v>0.12</v>
      </c>
      <c r="BV137" s="37">
        <f t="shared" si="139"/>
        <v>0.12</v>
      </c>
      <c r="BW137" s="37">
        <f t="shared" si="139"/>
        <v>0.12</v>
      </c>
      <c r="BX137" s="37">
        <f t="shared" si="139"/>
        <v>0.12</v>
      </c>
      <c r="BY137" s="37">
        <f t="shared" si="139"/>
        <v>0.12</v>
      </c>
      <c r="BZ137" s="37">
        <f t="shared" si="139"/>
        <v>0.12</v>
      </c>
      <c r="CA137" s="37">
        <f t="shared" si="139"/>
        <v>0.12</v>
      </c>
      <c r="CB137" s="37">
        <f t="shared" si="139"/>
        <v>0.12</v>
      </c>
      <c r="CC137" s="37">
        <f t="shared" si="139"/>
        <v>0.12</v>
      </c>
      <c r="CD137" s="37">
        <f t="shared" si="139"/>
        <v>0.12</v>
      </c>
      <c r="CE137" s="37">
        <f t="shared" si="139"/>
        <v>0.12</v>
      </c>
      <c r="CF137" s="37">
        <f t="shared" si="139"/>
        <v>0.12</v>
      </c>
      <c r="CG137" s="37">
        <f t="shared" si="139"/>
        <v>0.12</v>
      </c>
      <c r="CH137" s="37">
        <f t="shared" si="139"/>
        <v>0.12</v>
      </c>
      <c r="CI137" s="37">
        <f t="shared" si="139"/>
        <v>0.12</v>
      </c>
      <c r="CJ137" s="37">
        <f t="shared" si="139"/>
        <v>0.12</v>
      </c>
      <c r="CK137" s="37">
        <f t="shared" si="139"/>
        <v>0.12</v>
      </c>
      <c r="CL137" s="37">
        <f t="shared" si="139"/>
        <v>0.12</v>
      </c>
      <c r="CM137" s="37">
        <f t="shared" si="139"/>
        <v>0.12</v>
      </c>
      <c r="CN137" s="37">
        <f t="shared" si="139"/>
        <v>0.12</v>
      </c>
      <c r="CO137" s="37">
        <f t="shared" si="139"/>
        <v>0.12</v>
      </c>
      <c r="CP137" s="37">
        <f t="shared" si="139"/>
        <v>0.12</v>
      </c>
      <c r="CQ137" s="37">
        <f t="shared" si="139"/>
        <v>0.12</v>
      </c>
      <c r="CR137" s="37">
        <f t="shared" si="139"/>
        <v>0.12</v>
      </c>
      <c r="CS137" s="37">
        <f t="shared" si="139"/>
        <v>0.12</v>
      </c>
      <c r="CT137" s="37">
        <f t="shared" si="139"/>
        <v>0.12</v>
      </c>
      <c r="CU137" s="37">
        <f t="shared" si="139"/>
        <v>0.12</v>
      </c>
      <c r="CV137" s="37">
        <f t="shared" si="139"/>
        <v>0.12</v>
      </c>
      <c r="CW137" s="37">
        <f t="shared" si="139"/>
        <v>0.12</v>
      </c>
      <c r="CX137" s="37">
        <f t="shared" si="139"/>
        <v>0.12</v>
      </c>
      <c r="CY137" s="37">
        <f t="shared" si="139"/>
        <v>0.12</v>
      </c>
      <c r="CZ137" s="37">
        <f t="shared" si="139"/>
        <v>0.12</v>
      </c>
      <c r="DA137" s="37">
        <f t="shared" si="139"/>
        <v>0.12</v>
      </c>
      <c r="DB137" s="37">
        <f t="shared" si="139"/>
        <v>0.12</v>
      </c>
      <c r="DC137" s="37">
        <f t="shared" si="139"/>
        <v>0.12</v>
      </c>
      <c r="DD137" s="37">
        <f t="shared" si="139"/>
        <v>0.12</v>
      </c>
      <c r="DE137" s="37">
        <f t="shared" si="139"/>
        <v>0.12</v>
      </c>
      <c r="DF137" s="37">
        <f t="shared" si="139"/>
        <v>0.12</v>
      </c>
      <c r="DG137" s="37">
        <f t="shared" si="139"/>
        <v>0.12</v>
      </c>
      <c r="DH137" s="37">
        <f t="shared" si="139"/>
        <v>0.12</v>
      </c>
      <c r="DI137" s="37">
        <f t="shared" si="139"/>
        <v>0.12</v>
      </c>
      <c r="DJ137" s="37">
        <f t="shared" si="139"/>
        <v>0.12</v>
      </c>
      <c r="DK137" s="37">
        <f t="shared" si="139"/>
        <v>0.12</v>
      </c>
      <c r="DL137" s="37">
        <f t="shared" si="139"/>
        <v>0.12</v>
      </c>
      <c r="DM137" s="37">
        <f t="shared" si="139"/>
        <v>0.12</v>
      </c>
      <c r="DN137" s="37">
        <f t="shared" si="139"/>
        <v>0.12</v>
      </c>
      <c r="DO137" s="37">
        <f t="shared" si="139"/>
        <v>0.12</v>
      </c>
      <c r="DP137" s="37">
        <f t="shared" si="139"/>
        <v>0.12</v>
      </c>
      <c r="DQ137" s="37">
        <f t="shared" si="139"/>
        <v>0.12</v>
      </c>
      <c r="DR137" s="37">
        <f t="shared" si="139"/>
        <v>0.12</v>
      </c>
      <c r="DS137" s="37">
        <f t="shared" si="139"/>
        <v>0.12</v>
      </c>
      <c r="DT137" s="37">
        <f t="shared" si="139"/>
        <v>0.12</v>
      </c>
      <c r="DU137" s="37">
        <f t="shared" si="139"/>
        <v>0.12</v>
      </c>
      <c r="DV137" s="37">
        <f t="shared" si="139"/>
        <v>0.12</v>
      </c>
      <c r="DW137" s="37">
        <f t="shared" si="139"/>
        <v>0.12</v>
      </c>
      <c r="DX137" s="37">
        <f t="shared" si="139"/>
        <v>0.12</v>
      </c>
      <c r="DY137" s="37">
        <f t="shared" si="139"/>
        <v>0.12</v>
      </c>
      <c r="DZ137" s="37">
        <f t="shared" si="139"/>
        <v>0.12</v>
      </c>
      <c r="EA137" s="37">
        <f t="shared" ref="EA137:FX137" si="140">EA41</f>
        <v>0.12</v>
      </c>
      <c r="EB137" s="37">
        <f t="shared" si="140"/>
        <v>0.12</v>
      </c>
      <c r="EC137" s="37">
        <f t="shared" si="140"/>
        <v>0.12</v>
      </c>
      <c r="ED137" s="37">
        <f t="shared" si="140"/>
        <v>0.12</v>
      </c>
      <c r="EE137" s="37">
        <f t="shared" si="140"/>
        <v>0.12</v>
      </c>
      <c r="EF137" s="37">
        <f t="shared" si="140"/>
        <v>0.12</v>
      </c>
      <c r="EG137" s="37">
        <f t="shared" si="140"/>
        <v>0.12</v>
      </c>
      <c r="EH137" s="37">
        <f t="shared" si="140"/>
        <v>0.12</v>
      </c>
      <c r="EI137" s="37">
        <f t="shared" si="140"/>
        <v>0.12</v>
      </c>
      <c r="EJ137" s="37">
        <f t="shared" si="140"/>
        <v>0.12</v>
      </c>
      <c r="EK137" s="37">
        <f t="shared" si="140"/>
        <v>0.12</v>
      </c>
      <c r="EL137" s="37">
        <f t="shared" si="140"/>
        <v>0.12</v>
      </c>
      <c r="EM137" s="37">
        <f t="shared" si="140"/>
        <v>0.12</v>
      </c>
      <c r="EN137" s="37">
        <f t="shared" si="140"/>
        <v>0.12</v>
      </c>
      <c r="EO137" s="37">
        <f t="shared" si="140"/>
        <v>0.12</v>
      </c>
      <c r="EP137" s="37">
        <f t="shared" si="140"/>
        <v>0.12</v>
      </c>
      <c r="EQ137" s="37">
        <f t="shared" si="140"/>
        <v>0.12</v>
      </c>
      <c r="ER137" s="37">
        <f t="shared" si="140"/>
        <v>0.12</v>
      </c>
      <c r="ES137" s="37">
        <f t="shared" si="140"/>
        <v>0.12</v>
      </c>
      <c r="ET137" s="37">
        <f t="shared" si="140"/>
        <v>0.12</v>
      </c>
      <c r="EU137" s="37">
        <f t="shared" si="140"/>
        <v>0.12</v>
      </c>
      <c r="EV137" s="37">
        <f t="shared" si="140"/>
        <v>0.12</v>
      </c>
      <c r="EW137" s="37">
        <f t="shared" si="140"/>
        <v>0.12</v>
      </c>
      <c r="EX137" s="37">
        <f t="shared" si="140"/>
        <v>0.12</v>
      </c>
      <c r="EY137" s="37">
        <f t="shared" si="140"/>
        <v>0.12</v>
      </c>
      <c r="EZ137" s="37">
        <f t="shared" si="140"/>
        <v>0.12</v>
      </c>
      <c r="FA137" s="37">
        <f t="shared" si="140"/>
        <v>0.12</v>
      </c>
      <c r="FB137" s="37">
        <f t="shared" si="140"/>
        <v>0.12</v>
      </c>
      <c r="FC137" s="37">
        <f t="shared" si="140"/>
        <v>0.12</v>
      </c>
      <c r="FD137" s="37">
        <f t="shared" si="140"/>
        <v>0.12</v>
      </c>
      <c r="FE137" s="37">
        <f t="shared" si="140"/>
        <v>0.12</v>
      </c>
      <c r="FF137" s="37">
        <f t="shared" si="140"/>
        <v>0.12</v>
      </c>
      <c r="FG137" s="37">
        <f t="shared" si="140"/>
        <v>0.12</v>
      </c>
      <c r="FH137" s="37">
        <f t="shared" si="140"/>
        <v>0.12</v>
      </c>
      <c r="FI137" s="37">
        <f t="shared" si="140"/>
        <v>0.12</v>
      </c>
      <c r="FJ137" s="37">
        <f t="shared" si="140"/>
        <v>0.12</v>
      </c>
      <c r="FK137" s="37">
        <f t="shared" si="140"/>
        <v>0.12</v>
      </c>
      <c r="FL137" s="37">
        <f t="shared" si="140"/>
        <v>0.12</v>
      </c>
      <c r="FM137" s="37">
        <f t="shared" si="140"/>
        <v>0.12</v>
      </c>
      <c r="FN137" s="37">
        <f t="shared" si="140"/>
        <v>0.12</v>
      </c>
      <c r="FO137" s="37">
        <f t="shared" si="140"/>
        <v>0.12</v>
      </c>
      <c r="FP137" s="37">
        <f t="shared" si="140"/>
        <v>0.12</v>
      </c>
      <c r="FQ137" s="37">
        <f t="shared" si="140"/>
        <v>0.12</v>
      </c>
      <c r="FR137" s="37">
        <f t="shared" si="140"/>
        <v>0.12</v>
      </c>
      <c r="FS137" s="37">
        <f t="shared" si="140"/>
        <v>0.12</v>
      </c>
      <c r="FT137" s="37">
        <f t="shared" si="140"/>
        <v>0.12</v>
      </c>
      <c r="FU137" s="37">
        <f t="shared" si="140"/>
        <v>0.12</v>
      </c>
      <c r="FV137" s="37">
        <f t="shared" si="140"/>
        <v>0.12</v>
      </c>
      <c r="FW137" s="37">
        <f t="shared" si="140"/>
        <v>0.12</v>
      </c>
      <c r="FX137" s="37">
        <f t="shared" si="140"/>
        <v>0.12</v>
      </c>
      <c r="FY137" s="27"/>
      <c r="FZ137" s="37"/>
      <c r="GA137" s="27"/>
      <c r="GB137" s="14"/>
      <c r="GC137" s="14"/>
      <c r="GD137" s="14"/>
      <c r="GE137" s="14"/>
      <c r="GF137" s="14"/>
      <c r="GH137" s="12"/>
      <c r="GI137" s="12"/>
      <c r="GJ137" s="12"/>
    </row>
    <row r="138" spans="1:256" x14ac:dyDescent="0.35">
      <c r="A138" s="3" t="s">
        <v>906</v>
      </c>
      <c r="B138" s="2" t="s">
        <v>907</v>
      </c>
      <c r="C138" s="27">
        <f t="shared" ref="C138:BN138" si="141">ROUND(IF((C135-C18)*0.3&lt;0=TRUE(),0,IF((C99&lt;=50000),ROUND((C135-C18)*0.3,6),0)),4)</f>
        <v>9.3399999999999997E-2</v>
      </c>
      <c r="D138" s="27">
        <f t="shared" si="141"/>
        <v>1.52E-2</v>
      </c>
      <c r="E138" s="27">
        <f t="shared" si="141"/>
        <v>0.12230000000000001</v>
      </c>
      <c r="F138" s="27">
        <f t="shared" si="141"/>
        <v>1.11E-2</v>
      </c>
      <c r="G138" s="27">
        <f t="shared" si="141"/>
        <v>0</v>
      </c>
      <c r="H138" s="27">
        <f t="shared" si="141"/>
        <v>0</v>
      </c>
      <c r="I138" s="27">
        <f t="shared" si="141"/>
        <v>0.11</v>
      </c>
      <c r="J138" s="27">
        <f t="shared" si="141"/>
        <v>8.5900000000000004E-2</v>
      </c>
      <c r="K138" s="27">
        <f t="shared" si="141"/>
        <v>6.6600000000000006E-2</v>
      </c>
      <c r="L138" s="27">
        <f t="shared" si="141"/>
        <v>6.5799999999999997E-2</v>
      </c>
      <c r="M138" s="27">
        <f t="shared" si="141"/>
        <v>0.1305</v>
      </c>
      <c r="N138" s="27">
        <f t="shared" si="141"/>
        <v>0</v>
      </c>
      <c r="O138" s="27">
        <f t="shared" si="141"/>
        <v>0</v>
      </c>
      <c r="P138" s="27">
        <f t="shared" si="141"/>
        <v>3.85E-2</v>
      </c>
      <c r="Q138" s="27">
        <f t="shared" si="141"/>
        <v>0.10199999999999999</v>
      </c>
      <c r="R138" s="27">
        <f t="shared" si="141"/>
        <v>2.41E-2</v>
      </c>
      <c r="S138" s="27">
        <f t="shared" si="141"/>
        <v>4.5900000000000003E-2</v>
      </c>
      <c r="T138" s="27">
        <f t="shared" si="141"/>
        <v>8.9200000000000002E-2</v>
      </c>
      <c r="U138" s="27">
        <f t="shared" si="141"/>
        <v>8.5599999999999996E-2</v>
      </c>
      <c r="V138" s="27">
        <f t="shared" si="141"/>
        <v>7.4899999999999994E-2</v>
      </c>
      <c r="W138" s="27">
        <f t="shared" si="141"/>
        <v>0</v>
      </c>
      <c r="X138" s="27">
        <f t="shared" si="141"/>
        <v>1.7500000000000002E-2</v>
      </c>
      <c r="Y138" s="27">
        <f t="shared" si="141"/>
        <v>0.1074</v>
      </c>
      <c r="Z138" s="27">
        <f t="shared" si="141"/>
        <v>0</v>
      </c>
      <c r="AA138" s="27">
        <f t="shared" si="141"/>
        <v>0</v>
      </c>
      <c r="AB138" s="27">
        <f t="shared" si="141"/>
        <v>0</v>
      </c>
      <c r="AC138" s="27">
        <f t="shared" si="141"/>
        <v>0</v>
      </c>
      <c r="AD138" s="27">
        <f t="shared" si="141"/>
        <v>0</v>
      </c>
      <c r="AE138" s="27">
        <f t="shared" si="141"/>
        <v>1.9300000000000001E-2</v>
      </c>
      <c r="AF138" s="27">
        <f t="shared" si="141"/>
        <v>2.18E-2</v>
      </c>
      <c r="AG138" s="27">
        <f t="shared" si="141"/>
        <v>0</v>
      </c>
      <c r="AH138" s="27">
        <f t="shared" si="141"/>
        <v>6.3100000000000003E-2</v>
      </c>
      <c r="AI138" s="27">
        <f t="shared" si="141"/>
        <v>5.6500000000000002E-2</v>
      </c>
      <c r="AJ138" s="27">
        <f t="shared" si="141"/>
        <v>0.10539999999999999</v>
      </c>
      <c r="AK138" s="27">
        <f t="shared" si="141"/>
        <v>0.1411</v>
      </c>
      <c r="AL138" s="27">
        <f t="shared" si="141"/>
        <v>0.11119999999999999</v>
      </c>
      <c r="AM138" s="27">
        <f t="shared" si="141"/>
        <v>6.9199999999999998E-2</v>
      </c>
      <c r="AN138" s="27">
        <f t="shared" si="141"/>
        <v>2.4500000000000001E-2</v>
      </c>
      <c r="AO138" s="27">
        <f t="shared" si="141"/>
        <v>4.9200000000000001E-2</v>
      </c>
      <c r="AP138" s="27">
        <f t="shared" si="141"/>
        <v>0</v>
      </c>
      <c r="AQ138" s="27">
        <f t="shared" si="141"/>
        <v>3.3500000000000002E-2</v>
      </c>
      <c r="AR138" s="27">
        <f t="shared" si="141"/>
        <v>0</v>
      </c>
      <c r="AS138" s="27">
        <f t="shared" si="141"/>
        <v>0</v>
      </c>
      <c r="AT138" s="27">
        <f t="shared" si="141"/>
        <v>0</v>
      </c>
      <c r="AU138" s="27">
        <f t="shared" si="141"/>
        <v>0</v>
      </c>
      <c r="AV138" s="27">
        <f t="shared" si="141"/>
        <v>3.4200000000000001E-2</v>
      </c>
      <c r="AW138" s="27">
        <f t="shared" si="141"/>
        <v>0</v>
      </c>
      <c r="AX138" s="27">
        <f t="shared" si="141"/>
        <v>1.6E-2</v>
      </c>
      <c r="AY138" s="27">
        <f t="shared" si="141"/>
        <v>4.3900000000000002E-2</v>
      </c>
      <c r="AZ138" s="27">
        <f t="shared" si="141"/>
        <v>7.1599999999999997E-2</v>
      </c>
      <c r="BA138" s="27">
        <f t="shared" si="141"/>
        <v>1.8599999999999998E-2</v>
      </c>
      <c r="BB138" s="27">
        <f t="shared" si="141"/>
        <v>2.4199999999999999E-2</v>
      </c>
      <c r="BC138" s="27">
        <f t="shared" si="141"/>
        <v>4.02E-2</v>
      </c>
      <c r="BD138" s="27">
        <f t="shared" si="141"/>
        <v>0</v>
      </c>
      <c r="BE138" s="27">
        <f t="shared" si="141"/>
        <v>0</v>
      </c>
      <c r="BF138" s="27">
        <f t="shared" si="141"/>
        <v>0</v>
      </c>
      <c r="BG138" s="27">
        <f t="shared" si="141"/>
        <v>5.2699999999999997E-2</v>
      </c>
      <c r="BH138" s="27">
        <f t="shared" si="141"/>
        <v>0</v>
      </c>
      <c r="BI138" s="27">
        <f t="shared" si="141"/>
        <v>7.8E-2</v>
      </c>
      <c r="BJ138" s="27">
        <f t="shared" si="141"/>
        <v>0</v>
      </c>
      <c r="BK138" s="27">
        <f t="shared" si="141"/>
        <v>8.6999999999999994E-3</v>
      </c>
      <c r="BL138" s="27">
        <f t="shared" si="141"/>
        <v>7.1300000000000002E-2</v>
      </c>
      <c r="BM138" s="27">
        <f t="shared" si="141"/>
        <v>6.0499999999999998E-2</v>
      </c>
      <c r="BN138" s="27">
        <f t="shared" si="141"/>
        <v>5.16E-2</v>
      </c>
      <c r="BO138" s="27">
        <f t="shared" ref="BO138:DZ138" si="142">ROUND(IF((BO135-BO18)*0.3&lt;0=TRUE(),0,IF((BO99&lt;=50000),ROUND((BO135-BO18)*0.3,6),0)),4)</f>
        <v>3.3000000000000002E-2</v>
      </c>
      <c r="BP138" s="27">
        <f t="shared" si="142"/>
        <v>7.4899999999999994E-2</v>
      </c>
      <c r="BQ138" s="27">
        <f t="shared" si="142"/>
        <v>1.4999999999999999E-2</v>
      </c>
      <c r="BR138" s="27">
        <f t="shared" si="142"/>
        <v>0</v>
      </c>
      <c r="BS138" s="27">
        <f t="shared" si="142"/>
        <v>7.2700000000000001E-2</v>
      </c>
      <c r="BT138" s="27">
        <f t="shared" si="142"/>
        <v>0</v>
      </c>
      <c r="BU138" s="27">
        <f t="shared" si="142"/>
        <v>0</v>
      </c>
      <c r="BV138" s="27">
        <f t="shared" si="142"/>
        <v>0</v>
      </c>
      <c r="BW138" s="27">
        <f t="shared" si="142"/>
        <v>0</v>
      </c>
      <c r="BX138" s="27">
        <f t="shared" si="142"/>
        <v>2E-3</v>
      </c>
      <c r="BY138" s="27">
        <f t="shared" si="142"/>
        <v>0.1148</v>
      </c>
      <c r="BZ138" s="27">
        <f t="shared" si="142"/>
        <v>5.4199999999999998E-2</v>
      </c>
      <c r="CA138" s="27">
        <f t="shared" si="142"/>
        <v>0</v>
      </c>
      <c r="CB138" s="27">
        <f t="shared" si="142"/>
        <v>0</v>
      </c>
      <c r="CC138" s="27">
        <f t="shared" si="142"/>
        <v>5.9200000000000003E-2</v>
      </c>
      <c r="CD138" s="27">
        <f t="shared" si="142"/>
        <v>0</v>
      </c>
      <c r="CE138" s="27">
        <f t="shared" si="142"/>
        <v>1.9300000000000001E-2</v>
      </c>
      <c r="CF138" s="27">
        <f t="shared" si="142"/>
        <v>6.3E-3</v>
      </c>
      <c r="CG138" s="27">
        <f t="shared" si="142"/>
        <v>3.2000000000000001E-2</v>
      </c>
      <c r="CH138" s="27">
        <f t="shared" si="142"/>
        <v>0.1178</v>
      </c>
      <c r="CI138" s="27">
        <f t="shared" si="142"/>
        <v>6.1699999999999998E-2</v>
      </c>
      <c r="CJ138" s="27">
        <f t="shared" si="142"/>
        <v>2.4E-2</v>
      </c>
      <c r="CK138" s="27">
        <f t="shared" si="142"/>
        <v>0</v>
      </c>
      <c r="CL138" s="27">
        <f t="shared" si="142"/>
        <v>0</v>
      </c>
      <c r="CM138" s="27">
        <f t="shared" si="142"/>
        <v>5.21E-2</v>
      </c>
      <c r="CN138" s="27">
        <f t="shared" si="142"/>
        <v>0</v>
      </c>
      <c r="CO138" s="27">
        <f t="shared" si="142"/>
        <v>0</v>
      </c>
      <c r="CP138" s="27">
        <f t="shared" si="142"/>
        <v>1.01E-2</v>
      </c>
      <c r="CQ138" s="27">
        <f t="shared" si="142"/>
        <v>0.1139</v>
      </c>
      <c r="CR138" s="27">
        <f t="shared" si="142"/>
        <v>3.2800000000000003E-2</v>
      </c>
      <c r="CS138" s="27">
        <f t="shared" si="142"/>
        <v>0</v>
      </c>
      <c r="CT138" s="27">
        <f t="shared" si="142"/>
        <v>9.5399999999999999E-2</v>
      </c>
      <c r="CU138" s="27">
        <f t="shared" si="142"/>
        <v>0</v>
      </c>
      <c r="CV138" s="27">
        <f t="shared" si="142"/>
        <v>0</v>
      </c>
      <c r="CW138" s="27">
        <f t="shared" si="142"/>
        <v>2.0199999999999999E-2</v>
      </c>
      <c r="CX138" s="27">
        <f t="shared" si="142"/>
        <v>2.1600000000000001E-2</v>
      </c>
      <c r="CY138" s="27">
        <f t="shared" si="142"/>
        <v>3.8800000000000001E-2</v>
      </c>
      <c r="CZ138" s="27">
        <f t="shared" si="142"/>
        <v>4.5400000000000003E-2</v>
      </c>
      <c r="DA138" s="27">
        <f t="shared" si="142"/>
        <v>0</v>
      </c>
      <c r="DB138" s="27">
        <f t="shared" si="142"/>
        <v>0</v>
      </c>
      <c r="DC138" s="27">
        <f t="shared" si="142"/>
        <v>0</v>
      </c>
      <c r="DD138" s="27">
        <f t="shared" si="142"/>
        <v>7.2900000000000006E-2</v>
      </c>
      <c r="DE138" s="27">
        <f t="shared" si="142"/>
        <v>0</v>
      </c>
      <c r="DF138" s="27">
        <f t="shared" si="142"/>
        <v>2.1600000000000001E-2</v>
      </c>
      <c r="DG138" s="27">
        <f t="shared" si="142"/>
        <v>2.87E-2</v>
      </c>
      <c r="DH138" s="27">
        <f t="shared" si="142"/>
        <v>4.4200000000000003E-2</v>
      </c>
      <c r="DI138" s="27">
        <f t="shared" si="142"/>
        <v>5.3100000000000001E-2</v>
      </c>
      <c r="DJ138" s="27">
        <f t="shared" si="142"/>
        <v>9.7000000000000003E-3</v>
      </c>
      <c r="DK138" s="27">
        <f t="shared" si="142"/>
        <v>2.81E-2</v>
      </c>
      <c r="DL138" s="27">
        <f t="shared" si="142"/>
        <v>4.2000000000000003E-2</v>
      </c>
      <c r="DM138" s="27">
        <f t="shared" si="142"/>
        <v>4.2200000000000001E-2</v>
      </c>
      <c r="DN138" s="27">
        <f t="shared" si="142"/>
        <v>6.3899999999999998E-2</v>
      </c>
      <c r="DO138" s="27">
        <f t="shared" si="142"/>
        <v>6.4199999999999993E-2</v>
      </c>
      <c r="DP138" s="27">
        <f t="shared" si="142"/>
        <v>0</v>
      </c>
      <c r="DQ138" s="27">
        <f t="shared" si="142"/>
        <v>0</v>
      </c>
      <c r="DR138" s="27">
        <f t="shared" si="142"/>
        <v>0.1036</v>
      </c>
      <c r="DS138" s="27">
        <f t="shared" si="142"/>
        <v>0.109</v>
      </c>
      <c r="DT138" s="27">
        <f t="shared" si="142"/>
        <v>0.12540000000000001</v>
      </c>
      <c r="DU138" s="27">
        <f t="shared" si="142"/>
        <v>3.6200000000000003E-2</v>
      </c>
      <c r="DV138" s="27">
        <f t="shared" si="142"/>
        <v>1.2699999999999999E-2</v>
      </c>
      <c r="DW138" s="27">
        <f t="shared" si="142"/>
        <v>2.4799999999999999E-2</v>
      </c>
      <c r="DX138" s="27">
        <f t="shared" si="142"/>
        <v>0</v>
      </c>
      <c r="DY138" s="27">
        <f t="shared" si="142"/>
        <v>0</v>
      </c>
      <c r="DZ138" s="27">
        <f t="shared" si="142"/>
        <v>0</v>
      </c>
      <c r="EA138" s="27">
        <f t="shared" ref="EA138:FX138" si="143">ROUND(IF((EA135-EA18)*0.3&lt;0=TRUE(),0,IF((EA99&lt;=50000),ROUND((EA135-EA18)*0.3,6),0)),4)</f>
        <v>0</v>
      </c>
      <c r="EB138" s="27">
        <f t="shared" si="143"/>
        <v>6.2199999999999998E-2</v>
      </c>
      <c r="EC138" s="27">
        <f t="shared" si="143"/>
        <v>0</v>
      </c>
      <c r="ED138" s="27">
        <f t="shared" si="143"/>
        <v>0</v>
      </c>
      <c r="EE138" s="27">
        <f t="shared" si="143"/>
        <v>8.0399999999999999E-2</v>
      </c>
      <c r="EF138" s="27">
        <f t="shared" si="143"/>
        <v>9.2700000000000005E-2</v>
      </c>
      <c r="EG138" s="27">
        <f t="shared" si="143"/>
        <v>5.3499999999999999E-2</v>
      </c>
      <c r="EH138" s="27">
        <f t="shared" si="143"/>
        <v>3.04E-2</v>
      </c>
      <c r="EI138" s="27">
        <f t="shared" si="143"/>
        <v>0.1169</v>
      </c>
      <c r="EJ138" s="27">
        <f t="shared" si="143"/>
        <v>2.3199999999999998E-2</v>
      </c>
      <c r="EK138" s="27">
        <f t="shared" si="143"/>
        <v>0</v>
      </c>
      <c r="EL138" s="27">
        <f t="shared" si="143"/>
        <v>1.2699999999999999E-2</v>
      </c>
      <c r="EM138" s="27">
        <f t="shared" si="143"/>
        <v>3.4799999999999998E-2</v>
      </c>
      <c r="EN138" s="27">
        <f t="shared" si="143"/>
        <v>8.0699999999999994E-2</v>
      </c>
      <c r="EO138" s="27">
        <f t="shared" si="143"/>
        <v>1.3899999999999999E-2</v>
      </c>
      <c r="EP138" s="27">
        <f t="shared" si="143"/>
        <v>0</v>
      </c>
      <c r="EQ138" s="27">
        <f t="shared" si="143"/>
        <v>0</v>
      </c>
      <c r="ER138" s="27">
        <f t="shared" si="143"/>
        <v>0</v>
      </c>
      <c r="ES138" s="27">
        <f t="shared" si="143"/>
        <v>4.0399999999999998E-2</v>
      </c>
      <c r="ET138" s="27">
        <f t="shared" si="143"/>
        <v>7.9399999999999998E-2</v>
      </c>
      <c r="EU138" s="27">
        <f t="shared" si="143"/>
        <v>0.14149999999999999</v>
      </c>
      <c r="EV138" s="27">
        <f t="shared" si="143"/>
        <v>3.7699999999999997E-2</v>
      </c>
      <c r="EW138" s="27">
        <f t="shared" si="143"/>
        <v>0</v>
      </c>
      <c r="EX138" s="27">
        <f t="shared" si="143"/>
        <v>7.1000000000000004E-3</v>
      </c>
      <c r="EY138" s="27">
        <f t="shared" si="143"/>
        <v>7.3999999999999996E-2</v>
      </c>
      <c r="EZ138" s="27">
        <f t="shared" si="143"/>
        <v>2.9399999999999999E-2</v>
      </c>
      <c r="FA138" s="27">
        <f t="shared" si="143"/>
        <v>0</v>
      </c>
      <c r="FB138" s="27">
        <f t="shared" si="143"/>
        <v>8.14E-2</v>
      </c>
      <c r="FC138" s="27">
        <f t="shared" si="143"/>
        <v>0</v>
      </c>
      <c r="FD138" s="27">
        <f t="shared" si="143"/>
        <v>3.6400000000000002E-2</v>
      </c>
      <c r="FE138" s="27">
        <f t="shared" si="143"/>
        <v>3.85E-2</v>
      </c>
      <c r="FF138" s="27">
        <f t="shared" si="143"/>
        <v>3.3399999999999999E-2</v>
      </c>
      <c r="FG138" s="27">
        <f t="shared" si="143"/>
        <v>1.34E-2</v>
      </c>
      <c r="FH138" s="27">
        <f t="shared" si="143"/>
        <v>1.7299999999999999E-2</v>
      </c>
      <c r="FI138" s="27">
        <f t="shared" si="143"/>
        <v>2.5999999999999999E-2</v>
      </c>
      <c r="FJ138" s="27">
        <f t="shared" si="143"/>
        <v>0</v>
      </c>
      <c r="FK138" s="27">
        <f t="shared" si="143"/>
        <v>2.9399999999999999E-2</v>
      </c>
      <c r="FL138" s="27">
        <f t="shared" si="143"/>
        <v>0</v>
      </c>
      <c r="FM138" s="27">
        <f t="shared" si="143"/>
        <v>0</v>
      </c>
      <c r="FN138" s="27">
        <f t="shared" si="143"/>
        <v>8.1299999999999997E-2</v>
      </c>
      <c r="FO138" s="27">
        <f t="shared" si="143"/>
        <v>2.35E-2</v>
      </c>
      <c r="FP138" s="27">
        <f t="shared" si="143"/>
        <v>3.0499999999999999E-2</v>
      </c>
      <c r="FQ138" s="27">
        <f t="shared" si="143"/>
        <v>1.1000000000000001E-3</v>
      </c>
      <c r="FR138" s="27">
        <f t="shared" si="143"/>
        <v>0</v>
      </c>
      <c r="FS138" s="27">
        <f t="shared" si="143"/>
        <v>0</v>
      </c>
      <c r="FT138" s="27">
        <f t="shared" si="143"/>
        <v>6.4000000000000001E-2</v>
      </c>
      <c r="FU138" s="27">
        <f t="shared" si="143"/>
        <v>7.1400000000000005E-2</v>
      </c>
      <c r="FV138" s="27">
        <f t="shared" si="143"/>
        <v>4.0599999999999997E-2</v>
      </c>
      <c r="FW138" s="27">
        <f t="shared" si="143"/>
        <v>3.7600000000000001E-2</v>
      </c>
      <c r="FX138" s="27">
        <f t="shared" si="143"/>
        <v>0</v>
      </c>
      <c r="FZ138" s="27"/>
      <c r="GB138" s="14"/>
      <c r="GC138" s="14"/>
      <c r="GD138" s="14"/>
      <c r="GE138" s="14"/>
      <c r="GF138" s="14"/>
      <c r="GH138" s="12"/>
      <c r="GI138" s="12"/>
      <c r="GJ138" s="12"/>
    </row>
    <row r="139" spans="1:256" x14ac:dyDescent="0.35">
      <c r="B139" s="2" t="s">
        <v>908</v>
      </c>
      <c r="FY139" s="37"/>
      <c r="GB139" s="27"/>
      <c r="GC139" s="27"/>
      <c r="GD139" s="27"/>
      <c r="GE139" s="27"/>
      <c r="GF139" s="27"/>
    </row>
    <row r="140" spans="1:256" x14ac:dyDescent="0.35">
      <c r="A140" s="3" t="s">
        <v>909</v>
      </c>
      <c r="B140" s="2" t="s">
        <v>910</v>
      </c>
      <c r="C140" s="27">
        <f t="shared" ref="C140:BN140" si="144">ROUND(IF((C135-C18)*0.36&lt;0=TRUE(),0,IF((C99&gt;50000),(C135-C18)*0.36,0)),4)</f>
        <v>0</v>
      </c>
      <c r="D140" s="27">
        <f t="shared" si="144"/>
        <v>0</v>
      </c>
      <c r="E140" s="27">
        <f t="shared" si="144"/>
        <v>0</v>
      </c>
      <c r="F140" s="27">
        <f t="shared" si="144"/>
        <v>0</v>
      </c>
      <c r="G140" s="27">
        <f t="shared" si="144"/>
        <v>0</v>
      </c>
      <c r="H140" s="27">
        <f t="shared" si="144"/>
        <v>0</v>
      </c>
      <c r="I140" s="27">
        <f t="shared" si="144"/>
        <v>0</v>
      </c>
      <c r="J140" s="27">
        <f t="shared" si="144"/>
        <v>0</v>
      </c>
      <c r="K140" s="27">
        <f t="shared" si="144"/>
        <v>0</v>
      </c>
      <c r="L140" s="27">
        <f t="shared" si="144"/>
        <v>0</v>
      </c>
      <c r="M140" s="27">
        <f t="shared" si="144"/>
        <v>0</v>
      </c>
      <c r="N140" s="27">
        <f t="shared" si="144"/>
        <v>0</v>
      </c>
      <c r="O140" s="27">
        <f t="shared" si="144"/>
        <v>0</v>
      </c>
      <c r="P140" s="27">
        <f t="shared" si="144"/>
        <v>0</v>
      </c>
      <c r="Q140" s="27">
        <f t="shared" si="144"/>
        <v>0</v>
      </c>
      <c r="R140" s="27">
        <f t="shared" si="144"/>
        <v>0</v>
      </c>
      <c r="S140" s="27">
        <f t="shared" si="144"/>
        <v>0</v>
      </c>
      <c r="T140" s="27">
        <f t="shared" si="144"/>
        <v>0</v>
      </c>
      <c r="U140" s="27">
        <f t="shared" si="144"/>
        <v>0</v>
      </c>
      <c r="V140" s="27">
        <f t="shared" si="144"/>
        <v>0</v>
      </c>
      <c r="W140" s="27">
        <f t="shared" si="144"/>
        <v>0</v>
      </c>
      <c r="X140" s="27">
        <f t="shared" si="144"/>
        <v>0</v>
      </c>
      <c r="Y140" s="27">
        <f t="shared" si="144"/>
        <v>0</v>
      </c>
      <c r="Z140" s="27">
        <f t="shared" si="144"/>
        <v>0</v>
      </c>
      <c r="AA140" s="27">
        <f t="shared" si="144"/>
        <v>0</v>
      </c>
      <c r="AB140" s="27">
        <f t="shared" si="144"/>
        <v>0</v>
      </c>
      <c r="AC140" s="27">
        <f t="shared" si="144"/>
        <v>0</v>
      </c>
      <c r="AD140" s="27">
        <f t="shared" si="144"/>
        <v>0</v>
      </c>
      <c r="AE140" s="27">
        <f t="shared" si="144"/>
        <v>0</v>
      </c>
      <c r="AF140" s="27">
        <f t="shared" si="144"/>
        <v>0</v>
      </c>
      <c r="AG140" s="27">
        <f t="shared" si="144"/>
        <v>0</v>
      </c>
      <c r="AH140" s="27">
        <f t="shared" si="144"/>
        <v>0</v>
      </c>
      <c r="AI140" s="27">
        <f t="shared" si="144"/>
        <v>0</v>
      </c>
      <c r="AJ140" s="27">
        <f t="shared" si="144"/>
        <v>0</v>
      </c>
      <c r="AK140" s="27">
        <f t="shared" si="144"/>
        <v>0</v>
      </c>
      <c r="AL140" s="27">
        <f t="shared" si="144"/>
        <v>0</v>
      </c>
      <c r="AM140" s="27">
        <f t="shared" si="144"/>
        <v>0</v>
      </c>
      <c r="AN140" s="27">
        <f t="shared" si="144"/>
        <v>0</v>
      </c>
      <c r="AO140" s="27">
        <f t="shared" si="144"/>
        <v>0</v>
      </c>
      <c r="AP140" s="27">
        <f t="shared" si="144"/>
        <v>6.0299999999999999E-2</v>
      </c>
      <c r="AQ140" s="27">
        <f t="shared" si="144"/>
        <v>0</v>
      </c>
      <c r="AR140" s="27">
        <f t="shared" si="144"/>
        <v>0</v>
      </c>
      <c r="AS140" s="27">
        <f t="shared" si="144"/>
        <v>0</v>
      </c>
      <c r="AT140" s="27">
        <f t="shared" si="144"/>
        <v>0</v>
      </c>
      <c r="AU140" s="27">
        <f t="shared" si="144"/>
        <v>0</v>
      </c>
      <c r="AV140" s="27">
        <f t="shared" si="144"/>
        <v>0</v>
      </c>
      <c r="AW140" s="27">
        <f t="shared" si="144"/>
        <v>0</v>
      </c>
      <c r="AX140" s="27">
        <f t="shared" si="144"/>
        <v>0</v>
      </c>
      <c r="AY140" s="27">
        <f t="shared" si="144"/>
        <v>0</v>
      </c>
      <c r="AZ140" s="27">
        <f t="shared" si="144"/>
        <v>0</v>
      </c>
      <c r="BA140" s="27">
        <f t="shared" si="144"/>
        <v>0</v>
      </c>
      <c r="BB140" s="27">
        <f t="shared" si="144"/>
        <v>0</v>
      </c>
      <c r="BC140" s="27">
        <f t="shared" si="144"/>
        <v>0</v>
      </c>
      <c r="BD140" s="27">
        <f t="shared" si="144"/>
        <v>0</v>
      </c>
      <c r="BE140" s="27">
        <f t="shared" si="144"/>
        <v>0</v>
      </c>
      <c r="BF140" s="27">
        <f t="shared" si="144"/>
        <v>0</v>
      </c>
      <c r="BG140" s="27">
        <f t="shared" si="144"/>
        <v>0</v>
      </c>
      <c r="BH140" s="27">
        <f t="shared" si="144"/>
        <v>0</v>
      </c>
      <c r="BI140" s="27">
        <f t="shared" si="144"/>
        <v>0</v>
      </c>
      <c r="BJ140" s="27">
        <f t="shared" si="144"/>
        <v>0</v>
      </c>
      <c r="BK140" s="27">
        <f t="shared" si="144"/>
        <v>0</v>
      </c>
      <c r="BL140" s="27">
        <f t="shared" si="144"/>
        <v>0</v>
      </c>
      <c r="BM140" s="27">
        <f t="shared" si="144"/>
        <v>0</v>
      </c>
      <c r="BN140" s="27">
        <f t="shared" si="144"/>
        <v>0</v>
      </c>
      <c r="BO140" s="27">
        <f t="shared" ref="BO140:DZ140" si="145">ROUND(IF((BO135-BO18)*0.36&lt;0=TRUE(),0,IF((BO99&gt;50000),(BO135-BO18)*0.36,0)),4)</f>
        <v>0</v>
      </c>
      <c r="BP140" s="27">
        <f t="shared" si="145"/>
        <v>0</v>
      </c>
      <c r="BQ140" s="27">
        <f t="shared" si="145"/>
        <v>0</v>
      </c>
      <c r="BR140" s="27">
        <f t="shared" si="145"/>
        <v>0</v>
      </c>
      <c r="BS140" s="27">
        <f t="shared" si="145"/>
        <v>0</v>
      </c>
      <c r="BT140" s="27">
        <f t="shared" si="145"/>
        <v>0</v>
      </c>
      <c r="BU140" s="27">
        <f t="shared" si="145"/>
        <v>0</v>
      </c>
      <c r="BV140" s="27">
        <f t="shared" si="145"/>
        <v>0</v>
      </c>
      <c r="BW140" s="27">
        <f t="shared" si="145"/>
        <v>0</v>
      </c>
      <c r="BX140" s="27">
        <f t="shared" si="145"/>
        <v>0</v>
      </c>
      <c r="BY140" s="27">
        <f t="shared" si="145"/>
        <v>0</v>
      </c>
      <c r="BZ140" s="27">
        <f t="shared" si="145"/>
        <v>0</v>
      </c>
      <c r="CA140" s="27">
        <f t="shared" si="145"/>
        <v>0</v>
      </c>
      <c r="CB140" s="27">
        <f t="shared" si="145"/>
        <v>0</v>
      </c>
      <c r="CC140" s="27">
        <f t="shared" si="145"/>
        <v>0</v>
      </c>
      <c r="CD140" s="27">
        <f t="shared" si="145"/>
        <v>0</v>
      </c>
      <c r="CE140" s="27">
        <f t="shared" si="145"/>
        <v>0</v>
      </c>
      <c r="CF140" s="27">
        <f t="shared" si="145"/>
        <v>0</v>
      </c>
      <c r="CG140" s="27">
        <f t="shared" si="145"/>
        <v>0</v>
      </c>
      <c r="CH140" s="27">
        <f t="shared" si="145"/>
        <v>0</v>
      </c>
      <c r="CI140" s="27">
        <f t="shared" si="145"/>
        <v>0</v>
      </c>
      <c r="CJ140" s="27">
        <f t="shared" si="145"/>
        <v>0</v>
      </c>
      <c r="CK140" s="27">
        <f t="shared" si="145"/>
        <v>0</v>
      </c>
      <c r="CL140" s="27">
        <f t="shared" si="145"/>
        <v>0</v>
      </c>
      <c r="CM140" s="27">
        <f t="shared" si="145"/>
        <v>0</v>
      </c>
      <c r="CN140" s="27">
        <f t="shared" si="145"/>
        <v>0</v>
      </c>
      <c r="CO140" s="27">
        <f t="shared" si="145"/>
        <v>0</v>
      </c>
      <c r="CP140" s="27">
        <f t="shared" si="145"/>
        <v>0</v>
      </c>
      <c r="CQ140" s="27">
        <f t="shared" si="145"/>
        <v>0</v>
      </c>
      <c r="CR140" s="27">
        <f t="shared" si="145"/>
        <v>0</v>
      </c>
      <c r="CS140" s="27">
        <f t="shared" si="145"/>
        <v>0</v>
      </c>
      <c r="CT140" s="27">
        <f t="shared" si="145"/>
        <v>0</v>
      </c>
      <c r="CU140" s="27">
        <f t="shared" si="145"/>
        <v>0</v>
      </c>
      <c r="CV140" s="27">
        <f t="shared" si="145"/>
        <v>0</v>
      </c>
      <c r="CW140" s="27">
        <f t="shared" si="145"/>
        <v>0</v>
      </c>
      <c r="CX140" s="27">
        <f t="shared" si="145"/>
        <v>0</v>
      </c>
      <c r="CY140" s="27">
        <f t="shared" si="145"/>
        <v>0</v>
      </c>
      <c r="CZ140" s="27">
        <f t="shared" si="145"/>
        <v>0</v>
      </c>
      <c r="DA140" s="27">
        <f t="shared" si="145"/>
        <v>0</v>
      </c>
      <c r="DB140" s="27">
        <f t="shared" si="145"/>
        <v>0</v>
      </c>
      <c r="DC140" s="27">
        <f t="shared" si="145"/>
        <v>0</v>
      </c>
      <c r="DD140" s="27">
        <f t="shared" si="145"/>
        <v>0</v>
      </c>
      <c r="DE140" s="27">
        <f t="shared" si="145"/>
        <v>0</v>
      </c>
      <c r="DF140" s="27">
        <f t="shared" si="145"/>
        <v>0</v>
      </c>
      <c r="DG140" s="27">
        <f t="shared" si="145"/>
        <v>0</v>
      </c>
      <c r="DH140" s="27">
        <f t="shared" si="145"/>
        <v>0</v>
      </c>
      <c r="DI140" s="27">
        <f t="shared" si="145"/>
        <v>0</v>
      </c>
      <c r="DJ140" s="27">
        <f t="shared" si="145"/>
        <v>0</v>
      </c>
      <c r="DK140" s="27">
        <f t="shared" si="145"/>
        <v>0</v>
      </c>
      <c r="DL140" s="27">
        <f t="shared" si="145"/>
        <v>0</v>
      </c>
      <c r="DM140" s="27">
        <f t="shared" si="145"/>
        <v>0</v>
      </c>
      <c r="DN140" s="27">
        <f t="shared" si="145"/>
        <v>0</v>
      </c>
      <c r="DO140" s="27">
        <f t="shared" si="145"/>
        <v>0</v>
      </c>
      <c r="DP140" s="27">
        <f t="shared" si="145"/>
        <v>0</v>
      </c>
      <c r="DQ140" s="27">
        <f t="shared" si="145"/>
        <v>0</v>
      </c>
      <c r="DR140" s="27">
        <f t="shared" si="145"/>
        <v>0</v>
      </c>
      <c r="DS140" s="27">
        <f t="shared" si="145"/>
        <v>0</v>
      </c>
      <c r="DT140" s="27">
        <f t="shared" si="145"/>
        <v>0</v>
      </c>
      <c r="DU140" s="27">
        <f t="shared" si="145"/>
        <v>0</v>
      </c>
      <c r="DV140" s="27">
        <f t="shared" si="145"/>
        <v>0</v>
      </c>
      <c r="DW140" s="27">
        <f t="shared" si="145"/>
        <v>0</v>
      </c>
      <c r="DX140" s="27">
        <f t="shared" si="145"/>
        <v>0</v>
      </c>
      <c r="DY140" s="27">
        <f t="shared" si="145"/>
        <v>0</v>
      </c>
      <c r="DZ140" s="27">
        <f t="shared" si="145"/>
        <v>0</v>
      </c>
      <c r="EA140" s="27">
        <f t="shared" ref="EA140:FX140" si="146">ROUND(IF((EA135-EA18)*0.36&lt;0=TRUE(),0,IF((EA99&gt;50000),(EA135-EA18)*0.36,0)),4)</f>
        <v>0</v>
      </c>
      <c r="EB140" s="27">
        <f t="shared" si="146"/>
        <v>0</v>
      </c>
      <c r="EC140" s="27">
        <f t="shared" si="146"/>
        <v>0</v>
      </c>
      <c r="ED140" s="27">
        <f t="shared" si="146"/>
        <v>0</v>
      </c>
      <c r="EE140" s="27">
        <f t="shared" si="146"/>
        <v>0</v>
      </c>
      <c r="EF140" s="27">
        <f t="shared" si="146"/>
        <v>0</v>
      </c>
      <c r="EG140" s="27">
        <f t="shared" si="146"/>
        <v>0</v>
      </c>
      <c r="EH140" s="27">
        <f t="shared" si="146"/>
        <v>0</v>
      </c>
      <c r="EI140" s="27">
        <f t="shared" si="146"/>
        <v>0</v>
      </c>
      <c r="EJ140" s="27">
        <f t="shared" si="146"/>
        <v>0</v>
      </c>
      <c r="EK140" s="27">
        <f t="shared" si="146"/>
        <v>0</v>
      </c>
      <c r="EL140" s="27">
        <f t="shared" si="146"/>
        <v>0</v>
      </c>
      <c r="EM140" s="27">
        <f t="shared" si="146"/>
        <v>0</v>
      </c>
      <c r="EN140" s="27">
        <f t="shared" si="146"/>
        <v>0</v>
      </c>
      <c r="EO140" s="27">
        <f t="shared" si="146"/>
        <v>0</v>
      </c>
      <c r="EP140" s="27">
        <f t="shared" si="146"/>
        <v>0</v>
      </c>
      <c r="EQ140" s="27">
        <f t="shared" si="146"/>
        <v>0</v>
      </c>
      <c r="ER140" s="27">
        <f t="shared" si="146"/>
        <v>0</v>
      </c>
      <c r="ES140" s="27">
        <f t="shared" si="146"/>
        <v>0</v>
      </c>
      <c r="ET140" s="27">
        <f t="shared" si="146"/>
        <v>0</v>
      </c>
      <c r="EU140" s="27">
        <f t="shared" si="146"/>
        <v>0</v>
      </c>
      <c r="EV140" s="27">
        <f t="shared" si="146"/>
        <v>0</v>
      </c>
      <c r="EW140" s="27">
        <f t="shared" si="146"/>
        <v>0</v>
      </c>
      <c r="EX140" s="27">
        <f t="shared" si="146"/>
        <v>0</v>
      </c>
      <c r="EY140" s="27">
        <f t="shared" si="146"/>
        <v>0</v>
      </c>
      <c r="EZ140" s="27">
        <f t="shared" si="146"/>
        <v>0</v>
      </c>
      <c r="FA140" s="27">
        <f t="shared" si="146"/>
        <v>0</v>
      </c>
      <c r="FB140" s="27">
        <f t="shared" si="146"/>
        <v>0</v>
      </c>
      <c r="FC140" s="27">
        <f t="shared" si="146"/>
        <v>0</v>
      </c>
      <c r="FD140" s="27">
        <f t="shared" si="146"/>
        <v>0</v>
      </c>
      <c r="FE140" s="27">
        <f t="shared" si="146"/>
        <v>0</v>
      </c>
      <c r="FF140" s="27">
        <f t="shared" si="146"/>
        <v>0</v>
      </c>
      <c r="FG140" s="27">
        <f t="shared" si="146"/>
        <v>0</v>
      </c>
      <c r="FH140" s="27">
        <f t="shared" si="146"/>
        <v>0</v>
      </c>
      <c r="FI140" s="27">
        <f t="shared" si="146"/>
        <v>0</v>
      </c>
      <c r="FJ140" s="27">
        <f t="shared" si="146"/>
        <v>0</v>
      </c>
      <c r="FK140" s="27">
        <f t="shared" si="146"/>
        <v>0</v>
      </c>
      <c r="FL140" s="27">
        <f t="shared" si="146"/>
        <v>0</v>
      </c>
      <c r="FM140" s="27">
        <f t="shared" si="146"/>
        <v>0</v>
      </c>
      <c r="FN140" s="27">
        <f t="shared" si="146"/>
        <v>0</v>
      </c>
      <c r="FO140" s="27">
        <f t="shared" si="146"/>
        <v>0</v>
      </c>
      <c r="FP140" s="27">
        <f t="shared" si="146"/>
        <v>0</v>
      </c>
      <c r="FQ140" s="27">
        <f t="shared" si="146"/>
        <v>0</v>
      </c>
      <c r="FR140" s="27">
        <f t="shared" si="146"/>
        <v>0</v>
      </c>
      <c r="FS140" s="27">
        <f t="shared" si="146"/>
        <v>0</v>
      </c>
      <c r="FT140" s="27">
        <f t="shared" si="146"/>
        <v>0</v>
      </c>
      <c r="FU140" s="27">
        <f t="shared" si="146"/>
        <v>0</v>
      </c>
      <c r="FV140" s="27">
        <f t="shared" si="146"/>
        <v>0</v>
      </c>
      <c r="FW140" s="27">
        <f t="shared" si="146"/>
        <v>0</v>
      </c>
      <c r="FX140" s="27">
        <f t="shared" si="146"/>
        <v>0</v>
      </c>
      <c r="FY140" s="27"/>
    </row>
    <row r="141" spans="1:256" x14ac:dyDescent="0.35">
      <c r="B141" s="2" t="s">
        <v>911</v>
      </c>
      <c r="GB141" s="37"/>
      <c r="GC141" s="37"/>
      <c r="GD141" s="37"/>
      <c r="GE141" s="37"/>
      <c r="GF141" s="37"/>
      <c r="GH141" s="37"/>
      <c r="GI141" s="37"/>
      <c r="GJ141" s="37"/>
      <c r="GK141" s="37"/>
      <c r="GL141" s="37"/>
      <c r="GM141" s="37"/>
    </row>
    <row r="142" spans="1:256" x14ac:dyDescent="0.35">
      <c r="A142" s="3" t="s">
        <v>912</v>
      </c>
      <c r="B142" s="2" t="s">
        <v>913</v>
      </c>
      <c r="C142" s="105">
        <f t="shared" ref="C142:BN142" si="147">MAX(C138,C140)</f>
        <v>9.3399999999999997E-2</v>
      </c>
      <c r="D142" s="105">
        <f t="shared" si="147"/>
        <v>1.52E-2</v>
      </c>
      <c r="E142" s="105">
        <f t="shared" si="147"/>
        <v>0.12230000000000001</v>
      </c>
      <c r="F142" s="105">
        <f t="shared" si="147"/>
        <v>1.11E-2</v>
      </c>
      <c r="G142" s="105">
        <f t="shared" si="147"/>
        <v>0</v>
      </c>
      <c r="H142" s="105">
        <f t="shared" si="147"/>
        <v>0</v>
      </c>
      <c r="I142" s="105">
        <f t="shared" si="147"/>
        <v>0.11</v>
      </c>
      <c r="J142" s="105">
        <f t="shared" si="147"/>
        <v>8.5900000000000004E-2</v>
      </c>
      <c r="K142" s="105">
        <f t="shared" si="147"/>
        <v>6.6600000000000006E-2</v>
      </c>
      <c r="L142" s="105">
        <f t="shared" si="147"/>
        <v>6.5799999999999997E-2</v>
      </c>
      <c r="M142" s="105">
        <f t="shared" si="147"/>
        <v>0.1305</v>
      </c>
      <c r="N142" s="105">
        <f t="shared" si="147"/>
        <v>0</v>
      </c>
      <c r="O142" s="105">
        <f t="shared" si="147"/>
        <v>0</v>
      </c>
      <c r="P142" s="105">
        <f t="shared" si="147"/>
        <v>3.85E-2</v>
      </c>
      <c r="Q142" s="105">
        <f t="shared" si="147"/>
        <v>0.10199999999999999</v>
      </c>
      <c r="R142" s="105">
        <f t="shared" si="147"/>
        <v>2.41E-2</v>
      </c>
      <c r="S142" s="105">
        <f t="shared" si="147"/>
        <v>4.5900000000000003E-2</v>
      </c>
      <c r="T142" s="105">
        <f t="shared" si="147"/>
        <v>8.9200000000000002E-2</v>
      </c>
      <c r="U142" s="105">
        <f t="shared" si="147"/>
        <v>8.5599999999999996E-2</v>
      </c>
      <c r="V142" s="105">
        <f t="shared" si="147"/>
        <v>7.4899999999999994E-2</v>
      </c>
      <c r="W142" s="105">
        <f t="shared" si="147"/>
        <v>0</v>
      </c>
      <c r="X142" s="105">
        <f t="shared" si="147"/>
        <v>1.7500000000000002E-2</v>
      </c>
      <c r="Y142" s="105">
        <f t="shared" si="147"/>
        <v>0.1074</v>
      </c>
      <c r="Z142" s="105">
        <f t="shared" si="147"/>
        <v>0</v>
      </c>
      <c r="AA142" s="105">
        <f t="shared" si="147"/>
        <v>0</v>
      </c>
      <c r="AB142" s="105">
        <f t="shared" si="147"/>
        <v>0</v>
      </c>
      <c r="AC142" s="105">
        <f t="shared" si="147"/>
        <v>0</v>
      </c>
      <c r="AD142" s="105">
        <f t="shared" si="147"/>
        <v>0</v>
      </c>
      <c r="AE142" s="105">
        <f t="shared" si="147"/>
        <v>1.9300000000000001E-2</v>
      </c>
      <c r="AF142" s="105">
        <f t="shared" si="147"/>
        <v>2.18E-2</v>
      </c>
      <c r="AG142" s="105">
        <f t="shared" si="147"/>
        <v>0</v>
      </c>
      <c r="AH142" s="105">
        <f t="shared" si="147"/>
        <v>6.3100000000000003E-2</v>
      </c>
      <c r="AI142" s="105">
        <f t="shared" si="147"/>
        <v>5.6500000000000002E-2</v>
      </c>
      <c r="AJ142" s="105">
        <f t="shared" si="147"/>
        <v>0.10539999999999999</v>
      </c>
      <c r="AK142" s="105">
        <f t="shared" si="147"/>
        <v>0.1411</v>
      </c>
      <c r="AL142" s="105">
        <f t="shared" si="147"/>
        <v>0.11119999999999999</v>
      </c>
      <c r="AM142" s="105">
        <f t="shared" si="147"/>
        <v>6.9199999999999998E-2</v>
      </c>
      <c r="AN142" s="105">
        <f t="shared" si="147"/>
        <v>2.4500000000000001E-2</v>
      </c>
      <c r="AO142" s="105">
        <f t="shared" si="147"/>
        <v>4.9200000000000001E-2</v>
      </c>
      <c r="AP142" s="105">
        <f t="shared" si="147"/>
        <v>6.0299999999999999E-2</v>
      </c>
      <c r="AQ142" s="105">
        <f t="shared" si="147"/>
        <v>3.3500000000000002E-2</v>
      </c>
      <c r="AR142" s="105">
        <f t="shared" si="147"/>
        <v>0</v>
      </c>
      <c r="AS142" s="105">
        <f t="shared" si="147"/>
        <v>0</v>
      </c>
      <c r="AT142" s="105">
        <f t="shared" si="147"/>
        <v>0</v>
      </c>
      <c r="AU142" s="105">
        <f t="shared" si="147"/>
        <v>0</v>
      </c>
      <c r="AV142" s="105">
        <f t="shared" si="147"/>
        <v>3.4200000000000001E-2</v>
      </c>
      <c r="AW142" s="105">
        <f t="shared" si="147"/>
        <v>0</v>
      </c>
      <c r="AX142" s="105">
        <f t="shared" si="147"/>
        <v>1.6E-2</v>
      </c>
      <c r="AY142" s="105">
        <f t="shared" si="147"/>
        <v>4.3900000000000002E-2</v>
      </c>
      <c r="AZ142" s="105">
        <f t="shared" si="147"/>
        <v>7.1599999999999997E-2</v>
      </c>
      <c r="BA142" s="105">
        <f t="shared" si="147"/>
        <v>1.8599999999999998E-2</v>
      </c>
      <c r="BB142" s="105">
        <f t="shared" si="147"/>
        <v>2.4199999999999999E-2</v>
      </c>
      <c r="BC142" s="105">
        <f t="shared" si="147"/>
        <v>4.02E-2</v>
      </c>
      <c r="BD142" s="105">
        <f t="shared" si="147"/>
        <v>0</v>
      </c>
      <c r="BE142" s="105">
        <f t="shared" si="147"/>
        <v>0</v>
      </c>
      <c r="BF142" s="105">
        <f t="shared" si="147"/>
        <v>0</v>
      </c>
      <c r="BG142" s="105">
        <f t="shared" si="147"/>
        <v>5.2699999999999997E-2</v>
      </c>
      <c r="BH142" s="105">
        <f t="shared" si="147"/>
        <v>0</v>
      </c>
      <c r="BI142" s="105">
        <f t="shared" si="147"/>
        <v>7.8E-2</v>
      </c>
      <c r="BJ142" s="105">
        <f t="shared" si="147"/>
        <v>0</v>
      </c>
      <c r="BK142" s="105">
        <f t="shared" si="147"/>
        <v>8.6999999999999994E-3</v>
      </c>
      <c r="BL142" s="105">
        <f t="shared" si="147"/>
        <v>7.1300000000000002E-2</v>
      </c>
      <c r="BM142" s="105">
        <f t="shared" si="147"/>
        <v>6.0499999999999998E-2</v>
      </c>
      <c r="BN142" s="105">
        <f t="shared" si="147"/>
        <v>5.16E-2</v>
      </c>
      <c r="BO142" s="105">
        <f t="shared" ref="BO142:DZ142" si="148">MAX(BO138,BO140)</f>
        <v>3.3000000000000002E-2</v>
      </c>
      <c r="BP142" s="105">
        <f t="shared" si="148"/>
        <v>7.4899999999999994E-2</v>
      </c>
      <c r="BQ142" s="105">
        <f t="shared" si="148"/>
        <v>1.4999999999999999E-2</v>
      </c>
      <c r="BR142" s="105">
        <f t="shared" si="148"/>
        <v>0</v>
      </c>
      <c r="BS142" s="105">
        <f t="shared" si="148"/>
        <v>7.2700000000000001E-2</v>
      </c>
      <c r="BT142" s="105">
        <f t="shared" si="148"/>
        <v>0</v>
      </c>
      <c r="BU142" s="105">
        <f t="shared" si="148"/>
        <v>0</v>
      </c>
      <c r="BV142" s="105">
        <f t="shared" si="148"/>
        <v>0</v>
      </c>
      <c r="BW142" s="105">
        <f t="shared" si="148"/>
        <v>0</v>
      </c>
      <c r="BX142" s="105">
        <f t="shared" si="148"/>
        <v>2E-3</v>
      </c>
      <c r="BY142" s="105">
        <f t="shared" si="148"/>
        <v>0.1148</v>
      </c>
      <c r="BZ142" s="105">
        <f t="shared" si="148"/>
        <v>5.4199999999999998E-2</v>
      </c>
      <c r="CA142" s="105">
        <f t="shared" si="148"/>
        <v>0</v>
      </c>
      <c r="CB142" s="105">
        <f t="shared" si="148"/>
        <v>0</v>
      </c>
      <c r="CC142" s="105">
        <f t="shared" si="148"/>
        <v>5.9200000000000003E-2</v>
      </c>
      <c r="CD142" s="105">
        <f t="shared" si="148"/>
        <v>0</v>
      </c>
      <c r="CE142" s="105">
        <f t="shared" si="148"/>
        <v>1.9300000000000001E-2</v>
      </c>
      <c r="CF142" s="105">
        <f t="shared" si="148"/>
        <v>6.3E-3</v>
      </c>
      <c r="CG142" s="105">
        <f t="shared" si="148"/>
        <v>3.2000000000000001E-2</v>
      </c>
      <c r="CH142" s="105">
        <f t="shared" si="148"/>
        <v>0.1178</v>
      </c>
      <c r="CI142" s="105">
        <f t="shared" si="148"/>
        <v>6.1699999999999998E-2</v>
      </c>
      <c r="CJ142" s="105">
        <f t="shared" si="148"/>
        <v>2.4E-2</v>
      </c>
      <c r="CK142" s="105">
        <f t="shared" si="148"/>
        <v>0</v>
      </c>
      <c r="CL142" s="105">
        <f t="shared" si="148"/>
        <v>0</v>
      </c>
      <c r="CM142" s="105">
        <f t="shared" si="148"/>
        <v>5.21E-2</v>
      </c>
      <c r="CN142" s="105">
        <f t="shared" si="148"/>
        <v>0</v>
      </c>
      <c r="CO142" s="105">
        <f t="shared" si="148"/>
        <v>0</v>
      </c>
      <c r="CP142" s="105">
        <f t="shared" si="148"/>
        <v>1.01E-2</v>
      </c>
      <c r="CQ142" s="105">
        <f t="shared" si="148"/>
        <v>0.1139</v>
      </c>
      <c r="CR142" s="105">
        <f t="shared" si="148"/>
        <v>3.2800000000000003E-2</v>
      </c>
      <c r="CS142" s="105">
        <f t="shared" si="148"/>
        <v>0</v>
      </c>
      <c r="CT142" s="105">
        <f t="shared" si="148"/>
        <v>9.5399999999999999E-2</v>
      </c>
      <c r="CU142" s="105">
        <f t="shared" si="148"/>
        <v>0</v>
      </c>
      <c r="CV142" s="105">
        <f t="shared" si="148"/>
        <v>0</v>
      </c>
      <c r="CW142" s="105">
        <f t="shared" si="148"/>
        <v>2.0199999999999999E-2</v>
      </c>
      <c r="CX142" s="105">
        <f t="shared" si="148"/>
        <v>2.1600000000000001E-2</v>
      </c>
      <c r="CY142" s="105">
        <f t="shared" si="148"/>
        <v>3.8800000000000001E-2</v>
      </c>
      <c r="CZ142" s="105">
        <f t="shared" si="148"/>
        <v>4.5400000000000003E-2</v>
      </c>
      <c r="DA142" s="105">
        <f t="shared" si="148"/>
        <v>0</v>
      </c>
      <c r="DB142" s="105">
        <f t="shared" si="148"/>
        <v>0</v>
      </c>
      <c r="DC142" s="105">
        <f t="shared" si="148"/>
        <v>0</v>
      </c>
      <c r="DD142" s="105">
        <f t="shared" si="148"/>
        <v>7.2900000000000006E-2</v>
      </c>
      <c r="DE142" s="105">
        <f t="shared" si="148"/>
        <v>0</v>
      </c>
      <c r="DF142" s="105">
        <f t="shared" si="148"/>
        <v>2.1600000000000001E-2</v>
      </c>
      <c r="DG142" s="105">
        <f t="shared" si="148"/>
        <v>2.87E-2</v>
      </c>
      <c r="DH142" s="105">
        <f t="shared" si="148"/>
        <v>4.4200000000000003E-2</v>
      </c>
      <c r="DI142" s="105">
        <f t="shared" si="148"/>
        <v>5.3100000000000001E-2</v>
      </c>
      <c r="DJ142" s="105">
        <f t="shared" si="148"/>
        <v>9.7000000000000003E-3</v>
      </c>
      <c r="DK142" s="105">
        <f t="shared" si="148"/>
        <v>2.81E-2</v>
      </c>
      <c r="DL142" s="105">
        <f t="shared" si="148"/>
        <v>4.2000000000000003E-2</v>
      </c>
      <c r="DM142" s="105">
        <f t="shared" si="148"/>
        <v>4.2200000000000001E-2</v>
      </c>
      <c r="DN142" s="105">
        <f t="shared" si="148"/>
        <v>6.3899999999999998E-2</v>
      </c>
      <c r="DO142" s="105">
        <f t="shared" si="148"/>
        <v>6.4199999999999993E-2</v>
      </c>
      <c r="DP142" s="105">
        <f t="shared" si="148"/>
        <v>0</v>
      </c>
      <c r="DQ142" s="105">
        <f t="shared" si="148"/>
        <v>0</v>
      </c>
      <c r="DR142" s="105">
        <f t="shared" si="148"/>
        <v>0.1036</v>
      </c>
      <c r="DS142" s="105">
        <f t="shared" si="148"/>
        <v>0.109</v>
      </c>
      <c r="DT142" s="105">
        <f t="shared" si="148"/>
        <v>0.12540000000000001</v>
      </c>
      <c r="DU142" s="105">
        <f t="shared" si="148"/>
        <v>3.6200000000000003E-2</v>
      </c>
      <c r="DV142" s="105">
        <f t="shared" si="148"/>
        <v>1.2699999999999999E-2</v>
      </c>
      <c r="DW142" s="105">
        <f t="shared" si="148"/>
        <v>2.4799999999999999E-2</v>
      </c>
      <c r="DX142" s="105">
        <f t="shared" si="148"/>
        <v>0</v>
      </c>
      <c r="DY142" s="105">
        <f t="shared" si="148"/>
        <v>0</v>
      </c>
      <c r="DZ142" s="105">
        <f t="shared" si="148"/>
        <v>0</v>
      </c>
      <c r="EA142" s="105">
        <f t="shared" ref="EA142:FX142" si="149">MAX(EA138,EA140)</f>
        <v>0</v>
      </c>
      <c r="EB142" s="105">
        <f t="shared" si="149"/>
        <v>6.2199999999999998E-2</v>
      </c>
      <c r="EC142" s="105">
        <f t="shared" si="149"/>
        <v>0</v>
      </c>
      <c r="ED142" s="105">
        <f t="shared" si="149"/>
        <v>0</v>
      </c>
      <c r="EE142" s="105">
        <f t="shared" si="149"/>
        <v>8.0399999999999999E-2</v>
      </c>
      <c r="EF142" s="105">
        <f t="shared" si="149"/>
        <v>9.2700000000000005E-2</v>
      </c>
      <c r="EG142" s="105">
        <f t="shared" si="149"/>
        <v>5.3499999999999999E-2</v>
      </c>
      <c r="EH142" s="105">
        <f t="shared" si="149"/>
        <v>3.04E-2</v>
      </c>
      <c r="EI142" s="105">
        <f t="shared" si="149"/>
        <v>0.1169</v>
      </c>
      <c r="EJ142" s="105">
        <f t="shared" si="149"/>
        <v>2.3199999999999998E-2</v>
      </c>
      <c r="EK142" s="105">
        <f t="shared" si="149"/>
        <v>0</v>
      </c>
      <c r="EL142" s="105">
        <f t="shared" si="149"/>
        <v>1.2699999999999999E-2</v>
      </c>
      <c r="EM142" s="105">
        <f t="shared" si="149"/>
        <v>3.4799999999999998E-2</v>
      </c>
      <c r="EN142" s="105">
        <f t="shared" si="149"/>
        <v>8.0699999999999994E-2</v>
      </c>
      <c r="EO142" s="105">
        <f t="shared" si="149"/>
        <v>1.3899999999999999E-2</v>
      </c>
      <c r="EP142" s="105">
        <f t="shared" si="149"/>
        <v>0</v>
      </c>
      <c r="EQ142" s="105">
        <f t="shared" si="149"/>
        <v>0</v>
      </c>
      <c r="ER142" s="105">
        <f t="shared" si="149"/>
        <v>0</v>
      </c>
      <c r="ES142" s="105">
        <f t="shared" si="149"/>
        <v>4.0399999999999998E-2</v>
      </c>
      <c r="ET142" s="105">
        <f t="shared" si="149"/>
        <v>7.9399999999999998E-2</v>
      </c>
      <c r="EU142" s="105">
        <f t="shared" si="149"/>
        <v>0.14149999999999999</v>
      </c>
      <c r="EV142" s="105">
        <f t="shared" si="149"/>
        <v>3.7699999999999997E-2</v>
      </c>
      <c r="EW142" s="105">
        <f t="shared" si="149"/>
        <v>0</v>
      </c>
      <c r="EX142" s="105">
        <f t="shared" si="149"/>
        <v>7.1000000000000004E-3</v>
      </c>
      <c r="EY142" s="105">
        <f t="shared" si="149"/>
        <v>7.3999999999999996E-2</v>
      </c>
      <c r="EZ142" s="105">
        <f t="shared" si="149"/>
        <v>2.9399999999999999E-2</v>
      </c>
      <c r="FA142" s="105">
        <f t="shared" si="149"/>
        <v>0</v>
      </c>
      <c r="FB142" s="105">
        <f t="shared" si="149"/>
        <v>8.14E-2</v>
      </c>
      <c r="FC142" s="105">
        <f t="shared" si="149"/>
        <v>0</v>
      </c>
      <c r="FD142" s="105">
        <f t="shared" si="149"/>
        <v>3.6400000000000002E-2</v>
      </c>
      <c r="FE142" s="105">
        <f t="shared" si="149"/>
        <v>3.85E-2</v>
      </c>
      <c r="FF142" s="105">
        <f t="shared" si="149"/>
        <v>3.3399999999999999E-2</v>
      </c>
      <c r="FG142" s="105">
        <f t="shared" si="149"/>
        <v>1.34E-2</v>
      </c>
      <c r="FH142" s="105">
        <f t="shared" si="149"/>
        <v>1.7299999999999999E-2</v>
      </c>
      <c r="FI142" s="105">
        <f t="shared" si="149"/>
        <v>2.5999999999999999E-2</v>
      </c>
      <c r="FJ142" s="105">
        <f t="shared" si="149"/>
        <v>0</v>
      </c>
      <c r="FK142" s="105">
        <f t="shared" si="149"/>
        <v>2.9399999999999999E-2</v>
      </c>
      <c r="FL142" s="105">
        <f t="shared" si="149"/>
        <v>0</v>
      </c>
      <c r="FM142" s="105">
        <f t="shared" si="149"/>
        <v>0</v>
      </c>
      <c r="FN142" s="105">
        <f t="shared" si="149"/>
        <v>8.1299999999999997E-2</v>
      </c>
      <c r="FO142" s="105">
        <f t="shared" si="149"/>
        <v>2.35E-2</v>
      </c>
      <c r="FP142" s="105">
        <f t="shared" si="149"/>
        <v>3.0499999999999999E-2</v>
      </c>
      <c r="FQ142" s="105">
        <f t="shared" si="149"/>
        <v>1.1000000000000001E-3</v>
      </c>
      <c r="FR142" s="105">
        <f t="shared" si="149"/>
        <v>0</v>
      </c>
      <c r="FS142" s="105">
        <f t="shared" si="149"/>
        <v>0</v>
      </c>
      <c r="FT142" s="105">
        <f t="shared" si="149"/>
        <v>6.4000000000000001E-2</v>
      </c>
      <c r="FU142" s="105">
        <f t="shared" si="149"/>
        <v>7.1400000000000005E-2</v>
      </c>
      <c r="FV142" s="105">
        <f t="shared" si="149"/>
        <v>4.0599999999999997E-2</v>
      </c>
      <c r="FW142" s="105">
        <f t="shared" si="149"/>
        <v>3.7600000000000001E-2</v>
      </c>
      <c r="FX142" s="105">
        <f t="shared" si="149"/>
        <v>0</v>
      </c>
      <c r="FY142" s="27"/>
      <c r="GB142" s="27"/>
      <c r="GC142" s="27"/>
      <c r="GD142" s="27"/>
      <c r="GE142" s="27"/>
      <c r="GF142" s="27"/>
    </row>
    <row r="143" spans="1:256" x14ac:dyDescent="0.35">
      <c r="B143" s="2" t="s">
        <v>914</v>
      </c>
    </row>
    <row r="144" spans="1:256" x14ac:dyDescent="0.35">
      <c r="A144" s="3" t="s">
        <v>915</v>
      </c>
      <c r="B144" s="2" t="s">
        <v>916</v>
      </c>
      <c r="C144" s="27">
        <f t="shared" ref="C144:BN144" si="150">MIN(0.3,(C137+C142))</f>
        <v>0.21339999999999998</v>
      </c>
      <c r="D144" s="27">
        <f t="shared" si="150"/>
        <v>0.13519999999999999</v>
      </c>
      <c r="E144" s="27">
        <f t="shared" si="150"/>
        <v>0.24230000000000002</v>
      </c>
      <c r="F144" s="27">
        <f t="shared" si="150"/>
        <v>0.13109999999999999</v>
      </c>
      <c r="G144" s="27">
        <f t="shared" si="150"/>
        <v>0.12</v>
      </c>
      <c r="H144" s="27">
        <f t="shared" si="150"/>
        <v>0.12</v>
      </c>
      <c r="I144" s="27">
        <f t="shared" si="150"/>
        <v>0.22999999999999998</v>
      </c>
      <c r="J144" s="27">
        <f t="shared" si="150"/>
        <v>0.2059</v>
      </c>
      <c r="K144" s="27">
        <f t="shared" si="150"/>
        <v>0.18659999999999999</v>
      </c>
      <c r="L144" s="27">
        <f t="shared" si="150"/>
        <v>0.18579999999999999</v>
      </c>
      <c r="M144" s="27">
        <f t="shared" si="150"/>
        <v>0.2505</v>
      </c>
      <c r="N144" s="27">
        <f t="shared" si="150"/>
        <v>0.12</v>
      </c>
      <c r="O144" s="27">
        <f t="shared" si="150"/>
        <v>0.12</v>
      </c>
      <c r="P144" s="27">
        <f t="shared" si="150"/>
        <v>0.1585</v>
      </c>
      <c r="Q144" s="27">
        <f t="shared" si="150"/>
        <v>0.22199999999999998</v>
      </c>
      <c r="R144" s="27">
        <f t="shared" si="150"/>
        <v>0.14410000000000001</v>
      </c>
      <c r="S144" s="27">
        <f t="shared" si="150"/>
        <v>0.16589999999999999</v>
      </c>
      <c r="T144" s="27">
        <f t="shared" si="150"/>
        <v>0.2092</v>
      </c>
      <c r="U144" s="27">
        <f t="shared" si="150"/>
        <v>0.2056</v>
      </c>
      <c r="V144" s="27">
        <f t="shared" si="150"/>
        <v>0.19489999999999999</v>
      </c>
      <c r="W144" s="27">
        <f t="shared" si="150"/>
        <v>0.12</v>
      </c>
      <c r="X144" s="27">
        <f t="shared" si="150"/>
        <v>0.13750000000000001</v>
      </c>
      <c r="Y144" s="27">
        <f t="shared" si="150"/>
        <v>0.22739999999999999</v>
      </c>
      <c r="Z144" s="27">
        <f t="shared" si="150"/>
        <v>0.12</v>
      </c>
      <c r="AA144" s="27">
        <f t="shared" si="150"/>
        <v>0.12</v>
      </c>
      <c r="AB144" s="27">
        <f t="shared" si="150"/>
        <v>0.12</v>
      </c>
      <c r="AC144" s="27">
        <f t="shared" si="150"/>
        <v>0.12</v>
      </c>
      <c r="AD144" s="27">
        <f t="shared" si="150"/>
        <v>0.12</v>
      </c>
      <c r="AE144" s="27">
        <f t="shared" si="150"/>
        <v>0.13930000000000001</v>
      </c>
      <c r="AF144" s="27">
        <f t="shared" si="150"/>
        <v>0.14179999999999998</v>
      </c>
      <c r="AG144" s="27">
        <f t="shared" si="150"/>
        <v>0.12</v>
      </c>
      <c r="AH144" s="27">
        <f t="shared" si="150"/>
        <v>0.18309999999999998</v>
      </c>
      <c r="AI144" s="27">
        <f t="shared" si="150"/>
        <v>0.17649999999999999</v>
      </c>
      <c r="AJ144" s="27">
        <f t="shared" si="150"/>
        <v>0.22539999999999999</v>
      </c>
      <c r="AK144" s="27">
        <f t="shared" si="150"/>
        <v>0.2611</v>
      </c>
      <c r="AL144" s="27">
        <f t="shared" si="150"/>
        <v>0.23119999999999999</v>
      </c>
      <c r="AM144" s="27">
        <f t="shared" si="150"/>
        <v>0.18919999999999998</v>
      </c>
      <c r="AN144" s="27">
        <f t="shared" si="150"/>
        <v>0.14449999999999999</v>
      </c>
      <c r="AO144" s="27">
        <f t="shared" si="150"/>
        <v>0.16919999999999999</v>
      </c>
      <c r="AP144" s="27">
        <f t="shared" si="150"/>
        <v>0.18029999999999999</v>
      </c>
      <c r="AQ144" s="27">
        <f t="shared" si="150"/>
        <v>0.1535</v>
      </c>
      <c r="AR144" s="27">
        <f t="shared" si="150"/>
        <v>0.12</v>
      </c>
      <c r="AS144" s="27">
        <f t="shared" si="150"/>
        <v>0.12</v>
      </c>
      <c r="AT144" s="27">
        <f t="shared" si="150"/>
        <v>0.12</v>
      </c>
      <c r="AU144" s="27">
        <f t="shared" si="150"/>
        <v>0.12</v>
      </c>
      <c r="AV144" s="27">
        <f t="shared" si="150"/>
        <v>0.1542</v>
      </c>
      <c r="AW144" s="27">
        <f t="shared" si="150"/>
        <v>0.12</v>
      </c>
      <c r="AX144" s="27">
        <f t="shared" si="150"/>
        <v>0.13600000000000001</v>
      </c>
      <c r="AY144" s="27">
        <f t="shared" si="150"/>
        <v>0.16389999999999999</v>
      </c>
      <c r="AZ144" s="27">
        <f t="shared" si="150"/>
        <v>0.19159999999999999</v>
      </c>
      <c r="BA144" s="27">
        <f t="shared" si="150"/>
        <v>0.1386</v>
      </c>
      <c r="BB144" s="27">
        <f t="shared" si="150"/>
        <v>0.14419999999999999</v>
      </c>
      <c r="BC144" s="27">
        <f t="shared" si="150"/>
        <v>0.16020000000000001</v>
      </c>
      <c r="BD144" s="27">
        <f t="shared" si="150"/>
        <v>0.12</v>
      </c>
      <c r="BE144" s="27">
        <f t="shared" si="150"/>
        <v>0.12</v>
      </c>
      <c r="BF144" s="27">
        <f t="shared" si="150"/>
        <v>0.12</v>
      </c>
      <c r="BG144" s="27">
        <f t="shared" si="150"/>
        <v>0.17269999999999999</v>
      </c>
      <c r="BH144" s="27">
        <f t="shared" si="150"/>
        <v>0.12</v>
      </c>
      <c r="BI144" s="27">
        <f t="shared" si="150"/>
        <v>0.19800000000000001</v>
      </c>
      <c r="BJ144" s="27">
        <f t="shared" si="150"/>
        <v>0.12</v>
      </c>
      <c r="BK144" s="27">
        <f t="shared" si="150"/>
        <v>0.12869999999999998</v>
      </c>
      <c r="BL144" s="27">
        <f t="shared" si="150"/>
        <v>0.1913</v>
      </c>
      <c r="BM144" s="27">
        <f t="shared" si="150"/>
        <v>0.18049999999999999</v>
      </c>
      <c r="BN144" s="27">
        <f t="shared" si="150"/>
        <v>0.1716</v>
      </c>
      <c r="BO144" s="27">
        <f t="shared" ref="BO144:DZ144" si="151">MIN(0.3,(BO137+BO142))</f>
        <v>0.153</v>
      </c>
      <c r="BP144" s="27">
        <f t="shared" si="151"/>
        <v>0.19489999999999999</v>
      </c>
      <c r="BQ144" s="27">
        <f t="shared" si="151"/>
        <v>0.13500000000000001</v>
      </c>
      <c r="BR144" s="27">
        <f t="shared" si="151"/>
        <v>0.12</v>
      </c>
      <c r="BS144" s="27">
        <f t="shared" si="151"/>
        <v>0.19269999999999998</v>
      </c>
      <c r="BT144" s="27">
        <f t="shared" si="151"/>
        <v>0.12</v>
      </c>
      <c r="BU144" s="27">
        <f t="shared" si="151"/>
        <v>0.12</v>
      </c>
      <c r="BV144" s="27">
        <f t="shared" si="151"/>
        <v>0.12</v>
      </c>
      <c r="BW144" s="27">
        <f t="shared" si="151"/>
        <v>0.12</v>
      </c>
      <c r="BX144" s="27">
        <f t="shared" si="151"/>
        <v>0.122</v>
      </c>
      <c r="BY144" s="27">
        <f t="shared" si="151"/>
        <v>0.23480000000000001</v>
      </c>
      <c r="BZ144" s="27">
        <f t="shared" si="151"/>
        <v>0.17419999999999999</v>
      </c>
      <c r="CA144" s="27">
        <f t="shared" si="151"/>
        <v>0.12</v>
      </c>
      <c r="CB144" s="27">
        <f t="shared" si="151"/>
        <v>0.12</v>
      </c>
      <c r="CC144" s="27">
        <f t="shared" si="151"/>
        <v>0.1792</v>
      </c>
      <c r="CD144" s="27">
        <f t="shared" si="151"/>
        <v>0.12</v>
      </c>
      <c r="CE144" s="27">
        <f t="shared" si="151"/>
        <v>0.13930000000000001</v>
      </c>
      <c r="CF144" s="27">
        <f t="shared" si="151"/>
        <v>0.1263</v>
      </c>
      <c r="CG144" s="27">
        <f t="shared" si="151"/>
        <v>0.152</v>
      </c>
      <c r="CH144" s="27">
        <f t="shared" si="151"/>
        <v>0.23780000000000001</v>
      </c>
      <c r="CI144" s="27">
        <f t="shared" si="151"/>
        <v>0.1817</v>
      </c>
      <c r="CJ144" s="27">
        <f t="shared" si="151"/>
        <v>0.14399999999999999</v>
      </c>
      <c r="CK144" s="27">
        <f t="shared" si="151"/>
        <v>0.12</v>
      </c>
      <c r="CL144" s="27">
        <f t="shared" si="151"/>
        <v>0.12</v>
      </c>
      <c r="CM144" s="27">
        <f t="shared" si="151"/>
        <v>0.1721</v>
      </c>
      <c r="CN144" s="27">
        <f t="shared" si="151"/>
        <v>0.12</v>
      </c>
      <c r="CO144" s="27">
        <f t="shared" si="151"/>
        <v>0.12</v>
      </c>
      <c r="CP144" s="27">
        <f t="shared" si="151"/>
        <v>0.13009999999999999</v>
      </c>
      <c r="CQ144" s="27">
        <f t="shared" si="151"/>
        <v>0.2339</v>
      </c>
      <c r="CR144" s="27">
        <f t="shared" si="151"/>
        <v>0.15279999999999999</v>
      </c>
      <c r="CS144" s="27">
        <f t="shared" si="151"/>
        <v>0.12</v>
      </c>
      <c r="CT144" s="27">
        <f t="shared" si="151"/>
        <v>0.21539999999999998</v>
      </c>
      <c r="CU144" s="27">
        <f t="shared" si="151"/>
        <v>0.12</v>
      </c>
      <c r="CV144" s="27">
        <f t="shared" si="151"/>
        <v>0.12</v>
      </c>
      <c r="CW144" s="27">
        <f t="shared" si="151"/>
        <v>0.14019999999999999</v>
      </c>
      <c r="CX144" s="27">
        <f t="shared" si="151"/>
        <v>0.1416</v>
      </c>
      <c r="CY144" s="27">
        <f t="shared" si="151"/>
        <v>0.1588</v>
      </c>
      <c r="CZ144" s="27">
        <f t="shared" si="151"/>
        <v>0.16539999999999999</v>
      </c>
      <c r="DA144" s="27">
        <f t="shared" si="151"/>
        <v>0.12</v>
      </c>
      <c r="DB144" s="27">
        <f t="shared" si="151"/>
        <v>0.12</v>
      </c>
      <c r="DC144" s="27">
        <f t="shared" si="151"/>
        <v>0.12</v>
      </c>
      <c r="DD144" s="27">
        <f t="shared" si="151"/>
        <v>0.19290000000000002</v>
      </c>
      <c r="DE144" s="27">
        <f t="shared" si="151"/>
        <v>0.12</v>
      </c>
      <c r="DF144" s="27">
        <f t="shared" si="151"/>
        <v>0.1416</v>
      </c>
      <c r="DG144" s="27">
        <f t="shared" si="151"/>
        <v>0.1487</v>
      </c>
      <c r="DH144" s="27">
        <f t="shared" si="151"/>
        <v>0.16420000000000001</v>
      </c>
      <c r="DI144" s="27">
        <f t="shared" si="151"/>
        <v>0.1731</v>
      </c>
      <c r="DJ144" s="27">
        <f t="shared" si="151"/>
        <v>0.12969999999999998</v>
      </c>
      <c r="DK144" s="27">
        <f t="shared" si="151"/>
        <v>0.14810000000000001</v>
      </c>
      <c r="DL144" s="27">
        <f t="shared" si="151"/>
        <v>0.16200000000000001</v>
      </c>
      <c r="DM144" s="27">
        <f t="shared" si="151"/>
        <v>0.16220000000000001</v>
      </c>
      <c r="DN144" s="27">
        <f t="shared" si="151"/>
        <v>0.18390000000000001</v>
      </c>
      <c r="DO144" s="27">
        <f t="shared" si="151"/>
        <v>0.18419999999999997</v>
      </c>
      <c r="DP144" s="27">
        <f t="shared" si="151"/>
        <v>0.12</v>
      </c>
      <c r="DQ144" s="27">
        <f t="shared" si="151"/>
        <v>0.12</v>
      </c>
      <c r="DR144" s="27">
        <f t="shared" si="151"/>
        <v>0.22359999999999999</v>
      </c>
      <c r="DS144" s="27">
        <f t="shared" si="151"/>
        <v>0.22899999999999998</v>
      </c>
      <c r="DT144" s="27">
        <f t="shared" si="151"/>
        <v>0.24540000000000001</v>
      </c>
      <c r="DU144" s="27">
        <f t="shared" si="151"/>
        <v>0.15620000000000001</v>
      </c>
      <c r="DV144" s="27">
        <f t="shared" si="151"/>
        <v>0.13269999999999998</v>
      </c>
      <c r="DW144" s="27">
        <f t="shared" si="151"/>
        <v>0.14479999999999998</v>
      </c>
      <c r="DX144" s="27">
        <f t="shared" si="151"/>
        <v>0.12</v>
      </c>
      <c r="DY144" s="27">
        <f t="shared" si="151"/>
        <v>0.12</v>
      </c>
      <c r="DZ144" s="27">
        <f t="shared" si="151"/>
        <v>0.12</v>
      </c>
      <c r="EA144" s="27">
        <f t="shared" ref="EA144:FX144" si="152">MIN(0.3,(EA137+EA142))</f>
        <v>0.12</v>
      </c>
      <c r="EB144" s="27">
        <f t="shared" si="152"/>
        <v>0.1822</v>
      </c>
      <c r="EC144" s="27">
        <f t="shared" si="152"/>
        <v>0.12</v>
      </c>
      <c r="ED144" s="27">
        <f t="shared" si="152"/>
        <v>0.12</v>
      </c>
      <c r="EE144" s="27">
        <f t="shared" si="152"/>
        <v>0.20039999999999999</v>
      </c>
      <c r="EF144" s="27">
        <f t="shared" si="152"/>
        <v>0.2127</v>
      </c>
      <c r="EG144" s="27">
        <f t="shared" si="152"/>
        <v>0.17349999999999999</v>
      </c>
      <c r="EH144" s="27">
        <f t="shared" si="152"/>
        <v>0.15040000000000001</v>
      </c>
      <c r="EI144" s="27">
        <f t="shared" si="152"/>
        <v>0.2369</v>
      </c>
      <c r="EJ144" s="27">
        <f t="shared" si="152"/>
        <v>0.14319999999999999</v>
      </c>
      <c r="EK144" s="27">
        <f t="shared" si="152"/>
        <v>0.12</v>
      </c>
      <c r="EL144" s="27">
        <f t="shared" si="152"/>
        <v>0.13269999999999998</v>
      </c>
      <c r="EM144" s="27">
        <f t="shared" si="152"/>
        <v>0.15479999999999999</v>
      </c>
      <c r="EN144" s="27">
        <f t="shared" si="152"/>
        <v>0.20069999999999999</v>
      </c>
      <c r="EO144" s="27">
        <f t="shared" si="152"/>
        <v>0.13389999999999999</v>
      </c>
      <c r="EP144" s="27">
        <f t="shared" si="152"/>
        <v>0.12</v>
      </c>
      <c r="EQ144" s="27">
        <f t="shared" si="152"/>
        <v>0.12</v>
      </c>
      <c r="ER144" s="27">
        <f t="shared" si="152"/>
        <v>0.12</v>
      </c>
      <c r="ES144" s="27">
        <f t="shared" si="152"/>
        <v>0.16039999999999999</v>
      </c>
      <c r="ET144" s="27">
        <f t="shared" si="152"/>
        <v>0.19939999999999999</v>
      </c>
      <c r="EU144" s="27">
        <f t="shared" si="152"/>
        <v>0.26149999999999995</v>
      </c>
      <c r="EV144" s="27">
        <f t="shared" si="152"/>
        <v>0.15770000000000001</v>
      </c>
      <c r="EW144" s="27">
        <f t="shared" si="152"/>
        <v>0.12</v>
      </c>
      <c r="EX144" s="27">
        <f t="shared" si="152"/>
        <v>0.12709999999999999</v>
      </c>
      <c r="EY144" s="27">
        <f t="shared" si="152"/>
        <v>0.19400000000000001</v>
      </c>
      <c r="EZ144" s="27">
        <f t="shared" si="152"/>
        <v>0.14940000000000001</v>
      </c>
      <c r="FA144" s="27">
        <f t="shared" si="152"/>
        <v>0.12</v>
      </c>
      <c r="FB144" s="27">
        <f t="shared" si="152"/>
        <v>0.2014</v>
      </c>
      <c r="FC144" s="27">
        <f t="shared" si="152"/>
        <v>0.12</v>
      </c>
      <c r="FD144" s="27">
        <f t="shared" si="152"/>
        <v>0.15639999999999998</v>
      </c>
      <c r="FE144" s="27">
        <f t="shared" si="152"/>
        <v>0.1585</v>
      </c>
      <c r="FF144" s="27">
        <f t="shared" si="152"/>
        <v>0.15339999999999998</v>
      </c>
      <c r="FG144" s="27">
        <f t="shared" si="152"/>
        <v>0.13339999999999999</v>
      </c>
      <c r="FH144" s="27">
        <f t="shared" si="152"/>
        <v>0.13730000000000001</v>
      </c>
      <c r="FI144" s="27">
        <f t="shared" si="152"/>
        <v>0.14599999999999999</v>
      </c>
      <c r="FJ144" s="27">
        <f t="shared" si="152"/>
        <v>0.12</v>
      </c>
      <c r="FK144" s="27">
        <f t="shared" si="152"/>
        <v>0.14940000000000001</v>
      </c>
      <c r="FL144" s="27">
        <f t="shared" si="152"/>
        <v>0.12</v>
      </c>
      <c r="FM144" s="27">
        <f t="shared" si="152"/>
        <v>0.12</v>
      </c>
      <c r="FN144" s="27">
        <f t="shared" si="152"/>
        <v>0.20129999999999998</v>
      </c>
      <c r="FO144" s="27">
        <f t="shared" si="152"/>
        <v>0.14349999999999999</v>
      </c>
      <c r="FP144" s="27">
        <f t="shared" si="152"/>
        <v>0.15049999999999999</v>
      </c>
      <c r="FQ144" s="27">
        <f t="shared" si="152"/>
        <v>0.1211</v>
      </c>
      <c r="FR144" s="27">
        <f t="shared" si="152"/>
        <v>0.12</v>
      </c>
      <c r="FS144" s="27">
        <f t="shared" si="152"/>
        <v>0.12</v>
      </c>
      <c r="FT144" s="27">
        <f t="shared" si="152"/>
        <v>0.184</v>
      </c>
      <c r="FU144" s="27">
        <f t="shared" si="152"/>
        <v>0.19140000000000001</v>
      </c>
      <c r="FV144" s="27">
        <f t="shared" si="152"/>
        <v>0.16059999999999999</v>
      </c>
      <c r="FW144" s="27">
        <f t="shared" si="152"/>
        <v>0.15759999999999999</v>
      </c>
      <c r="FX144" s="27">
        <f t="shared" si="152"/>
        <v>0.12</v>
      </c>
      <c r="FY144" s="105"/>
      <c r="FZ144" s="50">
        <f>SUM(C144:FX144)</f>
        <v>27.608700000000024</v>
      </c>
    </row>
    <row r="145" spans="1:188" x14ac:dyDescent="0.35">
      <c r="B145" s="2" t="s">
        <v>917</v>
      </c>
    </row>
    <row r="146" spans="1:188" x14ac:dyDescent="0.35">
      <c r="A146" s="3" t="s">
        <v>918</v>
      </c>
      <c r="B146" s="2" t="s">
        <v>919</v>
      </c>
      <c r="C146" s="2">
        <f t="shared" ref="C146:BN146" si="153">ROUND(IF(C99&lt;=459,C120*C137*C133,0),2)</f>
        <v>0</v>
      </c>
      <c r="D146" s="2">
        <f t="shared" si="153"/>
        <v>0</v>
      </c>
      <c r="E146" s="2">
        <f t="shared" si="153"/>
        <v>0</v>
      </c>
      <c r="F146" s="2">
        <f t="shared" si="153"/>
        <v>0</v>
      </c>
      <c r="G146" s="2">
        <f t="shared" si="153"/>
        <v>0</v>
      </c>
      <c r="H146" s="2">
        <f t="shared" si="153"/>
        <v>0</v>
      </c>
      <c r="I146" s="2">
        <f t="shared" si="153"/>
        <v>0</v>
      </c>
      <c r="J146" s="2">
        <f t="shared" si="153"/>
        <v>0</v>
      </c>
      <c r="K146" s="2">
        <f t="shared" si="153"/>
        <v>336460.28</v>
      </c>
      <c r="L146" s="2">
        <f t="shared" si="153"/>
        <v>0</v>
      </c>
      <c r="M146" s="2">
        <f t="shared" si="153"/>
        <v>0</v>
      </c>
      <c r="N146" s="2">
        <f t="shared" si="153"/>
        <v>0</v>
      </c>
      <c r="O146" s="2">
        <f t="shared" si="153"/>
        <v>0</v>
      </c>
      <c r="P146" s="2">
        <f t="shared" si="153"/>
        <v>371120.66</v>
      </c>
      <c r="Q146" s="2">
        <f t="shared" si="153"/>
        <v>0</v>
      </c>
      <c r="R146" s="2">
        <f t="shared" si="153"/>
        <v>0</v>
      </c>
      <c r="S146" s="2">
        <f t="shared" si="153"/>
        <v>0</v>
      </c>
      <c r="T146" s="2">
        <f t="shared" si="153"/>
        <v>277044.89</v>
      </c>
      <c r="U146" s="2">
        <f t="shared" si="153"/>
        <v>98490.99</v>
      </c>
      <c r="V146" s="2">
        <f t="shared" si="153"/>
        <v>324500.78000000003</v>
      </c>
      <c r="W146" s="2">
        <f t="shared" si="153"/>
        <v>218782.35</v>
      </c>
      <c r="X146" s="2">
        <f t="shared" si="153"/>
        <v>42205.02</v>
      </c>
      <c r="Y146" s="2">
        <f t="shared" si="153"/>
        <v>0</v>
      </c>
      <c r="Z146" s="2">
        <f t="shared" si="153"/>
        <v>193234.27</v>
      </c>
      <c r="AA146" s="2">
        <f t="shared" si="153"/>
        <v>0</v>
      </c>
      <c r="AB146" s="2">
        <f t="shared" si="153"/>
        <v>0</v>
      </c>
      <c r="AC146" s="2">
        <f t="shared" si="153"/>
        <v>0</v>
      </c>
      <c r="AD146" s="2">
        <f t="shared" si="153"/>
        <v>0</v>
      </c>
      <c r="AE146" s="2">
        <f t="shared" si="153"/>
        <v>121341.66</v>
      </c>
      <c r="AF146" s="2">
        <f t="shared" si="153"/>
        <v>214345.17</v>
      </c>
      <c r="AG146" s="2">
        <f t="shared" si="153"/>
        <v>0</v>
      </c>
      <c r="AH146" s="2">
        <f t="shared" si="153"/>
        <v>0</v>
      </c>
      <c r="AI146" s="2">
        <f t="shared" si="153"/>
        <v>404347.87</v>
      </c>
      <c r="AJ146" s="2">
        <f t="shared" si="153"/>
        <v>310959.74</v>
      </c>
      <c r="AK146" s="2">
        <f t="shared" si="153"/>
        <v>323442.55</v>
      </c>
      <c r="AL146" s="2">
        <f t="shared" si="153"/>
        <v>411050.81</v>
      </c>
      <c r="AM146" s="2">
        <f t="shared" si="153"/>
        <v>381043.37</v>
      </c>
      <c r="AN146" s="2">
        <f t="shared" si="153"/>
        <v>278978.28999999998</v>
      </c>
      <c r="AO146" s="2">
        <f t="shared" si="153"/>
        <v>0</v>
      </c>
      <c r="AP146" s="2">
        <f t="shared" si="153"/>
        <v>0</v>
      </c>
      <c r="AQ146" s="2">
        <f t="shared" si="153"/>
        <v>270951.43</v>
      </c>
      <c r="AR146" s="2">
        <f t="shared" si="153"/>
        <v>0</v>
      </c>
      <c r="AS146" s="2">
        <f t="shared" si="153"/>
        <v>0</v>
      </c>
      <c r="AT146" s="2">
        <f t="shared" si="153"/>
        <v>0</v>
      </c>
      <c r="AU146" s="2">
        <f t="shared" si="153"/>
        <v>235013.28</v>
      </c>
      <c r="AV146" s="2">
        <f t="shared" si="153"/>
        <v>319445.78999999998</v>
      </c>
      <c r="AW146" s="2">
        <f t="shared" si="153"/>
        <v>195403.84</v>
      </c>
      <c r="AX146" s="2">
        <f t="shared" si="153"/>
        <v>87819.51</v>
      </c>
      <c r="AY146" s="2">
        <f t="shared" si="153"/>
        <v>418719.67</v>
      </c>
      <c r="AZ146" s="2">
        <f t="shared" si="153"/>
        <v>0</v>
      </c>
      <c r="BA146" s="2">
        <f t="shared" si="153"/>
        <v>0</v>
      </c>
      <c r="BB146" s="2">
        <f t="shared" si="153"/>
        <v>0</v>
      </c>
      <c r="BC146" s="2">
        <f t="shared" si="153"/>
        <v>0</v>
      </c>
      <c r="BD146" s="2">
        <f t="shared" si="153"/>
        <v>0</v>
      </c>
      <c r="BE146" s="2">
        <f t="shared" si="153"/>
        <v>0</v>
      </c>
      <c r="BF146" s="2">
        <f t="shared" si="153"/>
        <v>0</v>
      </c>
      <c r="BG146" s="2">
        <f t="shared" si="153"/>
        <v>0</v>
      </c>
      <c r="BH146" s="2">
        <f t="shared" si="153"/>
        <v>0</v>
      </c>
      <c r="BI146" s="2">
        <f t="shared" si="153"/>
        <v>352013.87</v>
      </c>
      <c r="BJ146" s="2">
        <f t="shared" si="153"/>
        <v>0</v>
      </c>
      <c r="BK146" s="2">
        <f t="shared" si="153"/>
        <v>0</v>
      </c>
      <c r="BL146" s="2">
        <f t="shared" si="153"/>
        <v>154379.94</v>
      </c>
      <c r="BM146" s="2">
        <f t="shared" si="153"/>
        <v>451215.62</v>
      </c>
      <c r="BN146" s="2">
        <f t="shared" si="153"/>
        <v>0</v>
      </c>
      <c r="BO146" s="2">
        <f t="shared" ref="BO146:DZ146" si="154">ROUND(IF(BO99&lt;=459,BO120*BO137*BO133,0),2)</f>
        <v>0</v>
      </c>
      <c r="BP146" s="2">
        <f t="shared" si="154"/>
        <v>243672.76</v>
      </c>
      <c r="BQ146" s="2">
        <f t="shared" si="154"/>
        <v>0</v>
      </c>
      <c r="BR146" s="2">
        <f t="shared" si="154"/>
        <v>0</v>
      </c>
      <c r="BS146" s="2">
        <f t="shared" si="154"/>
        <v>0</v>
      </c>
      <c r="BT146" s="2">
        <f t="shared" si="154"/>
        <v>267297.81</v>
      </c>
      <c r="BU146" s="2">
        <f t="shared" si="154"/>
        <v>278624.3</v>
      </c>
      <c r="BV146" s="2">
        <f t="shared" si="154"/>
        <v>0</v>
      </c>
      <c r="BW146" s="2">
        <f t="shared" si="154"/>
        <v>0</v>
      </c>
      <c r="BX146" s="2">
        <f t="shared" si="154"/>
        <v>94159.69</v>
      </c>
      <c r="BY146" s="2">
        <f t="shared" si="154"/>
        <v>562076.93000000005</v>
      </c>
      <c r="BZ146" s="2">
        <f t="shared" si="154"/>
        <v>259722.51</v>
      </c>
      <c r="CA146" s="2">
        <f t="shared" si="154"/>
        <v>126995.4</v>
      </c>
      <c r="CB146" s="2">
        <f t="shared" si="154"/>
        <v>0</v>
      </c>
      <c r="CC146" s="2">
        <f t="shared" si="154"/>
        <v>261577.14</v>
      </c>
      <c r="CD146" s="2">
        <f t="shared" si="154"/>
        <v>45989.27</v>
      </c>
      <c r="CE146" s="2">
        <f t="shared" si="154"/>
        <v>179963.64</v>
      </c>
      <c r="CF146" s="2">
        <f t="shared" si="154"/>
        <v>124551.62</v>
      </c>
      <c r="CG146" s="2">
        <f t="shared" si="154"/>
        <v>227838.67</v>
      </c>
      <c r="CH146" s="2">
        <f t="shared" si="154"/>
        <v>204820.62</v>
      </c>
      <c r="CI146" s="2">
        <f t="shared" si="154"/>
        <v>0</v>
      </c>
      <c r="CJ146" s="2">
        <f t="shared" si="154"/>
        <v>0</v>
      </c>
      <c r="CK146" s="2">
        <f t="shared" si="154"/>
        <v>0</v>
      </c>
      <c r="CL146" s="2">
        <f t="shared" si="154"/>
        <v>0</v>
      </c>
      <c r="CM146" s="2">
        <f t="shared" si="154"/>
        <v>0</v>
      </c>
      <c r="CN146" s="2">
        <f t="shared" si="154"/>
        <v>0</v>
      </c>
      <c r="CO146" s="2">
        <f t="shared" si="154"/>
        <v>0</v>
      </c>
      <c r="CP146" s="2">
        <f t="shared" si="154"/>
        <v>0</v>
      </c>
      <c r="CQ146" s="2">
        <f t="shared" si="154"/>
        <v>0</v>
      </c>
      <c r="CR146" s="2">
        <f t="shared" si="154"/>
        <v>262484.24</v>
      </c>
      <c r="CS146" s="2">
        <f t="shared" si="154"/>
        <v>214556.68</v>
      </c>
      <c r="CT146" s="2">
        <f t="shared" si="154"/>
        <v>202541.06</v>
      </c>
      <c r="CU146" s="2">
        <f t="shared" si="154"/>
        <v>250479.5</v>
      </c>
      <c r="CV146" s="2">
        <f t="shared" si="154"/>
        <v>19528.97</v>
      </c>
      <c r="CW146" s="2">
        <f t="shared" si="154"/>
        <v>231085.04</v>
      </c>
      <c r="CX146" s="2">
        <f t="shared" si="154"/>
        <v>0</v>
      </c>
      <c r="CY146" s="2">
        <f t="shared" si="154"/>
        <v>56515.07</v>
      </c>
      <c r="CZ146" s="2">
        <f t="shared" si="154"/>
        <v>0</v>
      </c>
      <c r="DA146" s="2">
        <f t="shared" si="154"/>
        <v>107860.35</v>
      </c>
      <c r="DB146" s="2">
        <f t="shared" si="154"/>
        <v>182969.61</v>
      </c>
      <c r="DC146" s="2">
        <f t="shared" si="154"/>
        <v>103488.99</v>
      </c>
      <c r="DD146" s="2">
        <f t="shared" si="154"/>
        <v>261496.04</v>
      </c>
      <c r="DE146" s="2">
        <f t="shared" si="154"/>
        <v>221898.27</v>
      </c>
      <c r="DF146" s="2">
        <f t="shared" si="154"/>
        <v>0</v>
      </c>
      <c r="DG146" s="2">
        <f t="shared" si="154"/>
        <v>163786.23999999999</v>
      </c>
      <c r="DH146" s="2">
        <f t="shared" si="154"/>
        <v>0</v>
      </c>
      <c r="DI146" s="2">
        <f t="shared" si="154"/>
        <v>0</v>
      </c>
      <c r="DJ146" s="2">
        <f t="shared" si="154"/>
        <v>0</v>
      </c>
      <c r="DK146" s="2">
        <f t="shared" si="154"/>
        <v>0</v>
      </c>
      <c r="DL146" s="2">
        <f t="shared" si="154"/>
        <v>0</v>
      </c>
      <c r="DM146" s="2">
        <f t="shared" si="154"/>
        <v>288023.06</v>
      </c>
      <c r="DN146" s="2">
        <f t="shared" si="154"/>
        <v>0</v>
      </c>
      <c r="DO146" s="2">
        <f t="shared" si="154"/>
        <v>0</v>
      </c>
      <c r="DP146" s="2">
        <f t="shared" si="154"/>
        <v>192542.33</v>
      </c>
      <c r="DQ146" s="2">
        <f t="shared" si="154"/>
        <v>0</v>
      </c>
      <c r="DR146" s="2">
        <f t="shared" si="154"/>
        <v>0</v>
      </c>
      <c r="DS146" s="2">
        <f t="shared" si="154"/>
        <v>0</v>
      </c>
      <c r="DT146" s="2">
        <f t="shared" si="154"/>
        <v>341247.72</v>
      </c>
      <c r="DU146" s="2">
        <f t="shared" si="154"/>
        <v>345159.95</v>
      </c>
      <c r="DV146" s="2">
        <f t="shared" si="154"/>
        <v>226616.46</v>
      </c>
      <c r="DW146" s="2">
        <f t="shared" si="154"/>
        <v>285888.05</v>
      </c>
      <c r="DX146" s="2">
        <f t="shared" si="154"/>
        <v>132271.54999999999</v>
      </c>
      <c r="DY146" s="2">
        <f t="shared" si="154"/>
        <v>148947.68</v>
      </c>
      <c r="DZ146" s="2">
        <f t="shared" si="154"/>
        <v>0</v>
      </c>
      <c r="EA146" s="2">
        <f t="shared" ref="EA146:FX146" si="155">ROUND(IF(EA99&lt;=459,EA120*EA137*EA133,0),2)</f>
        <v>0</v>
      </c>
      <c r="EB146" s="2">
        <f t="shared" si="155"/>
        <v>0</v>
      </c>
      <c r="EC146" s="2">
        <f t="shared" si="155"/>
        <v>160302.89000000001</v>
      </c>
      <c r="ED146" s="2">
        <f t="shared" si="155"/>
        <v>0</v>
      </c>
      <c r="EE146" s="2">
        <f t="shared" si="155"/>
        <v>282832.93</v>
      </c>
      <c r="EF146" s="2">
        <f t="shared" si="155"/>
        <v>0</v>
      </c>
      <c r="EG146" s="2">
        <f t="shared" si="155"/>
        <v>277826.03999999998</v>
      </c>
      <c r="EH146" s="2">
        <f t="shared" si="155"/>
        <v>250459.99</v>
      </c>
      <c r="EI146" s="2">
        <f t="shared" si="155"/>
        <v>0</v>
      </c>
      <c r="EJ146" s="2">
        <f t="shared" si="155"/>
        <v>0</v>
      </c>
      <c r="EK146" s="2">
        <f t="shared" si="155"/>
        <v>0</v>
      </c>
      <c r="EL146" s="2">
        <f t="shared" si="155"/>
        <v>0</v>
      </c>
      <c r="EM146" s="2">
        <f t="shared" si="155"/>
        <v>329663.05</v>
      </c>
      <c r="EN146" s="2">
        <f t="shared" si="155"/>
        <v>0</v>
      </c>
      <c r="EO146" s="2">
        <f t="shared" si="155"/>
        <v>250894.66</v>
      </c>
      <c r="EP146" s="2">
        <f t="shared" si="155"/>
        <v>190162.75</v>
      </c>
      <c r="EQ146" s="2">
        <f t="shared" si="155"/>
        <v>0</v>
      </c>
      <c r="ER146" s="2">
        <f t="shared" si="155"/>
        <v>147209.01999999999</v>
      </c>
      <c r="ES146" s="2">
        <f t="shared" si="155"/>
        <v>289410.81</v>
      </c>
      <c r="ET146" s="2">
        <f t="shared" si="155"/>
        <v>322428.21999999997</v>
      </c>
      <c r="EU146" s="2">
        <f t="shared" si="155"/>
        <v>0</v>
      </c>
      <c r="EV146" s="2">
        <f t="shared" si="155"/>
        <v>128432.17</v>
      </c>
      <c r="EW146" s="2">
        <f t="shared" si="155"/>
        <v>0</v>
      </c>
      <c r="EX146" s="2">
        <f t="shared" si="155"/>
        <v>201296.07</v>
      </c>
      <c r="EY146" s="2">
        <f t="shared" si="155"/>
        <v>0</v>
      </c>
      <c r="EZ146" s="2">
        <f t="shared" si="155"/>
        <v>162362.26999999999</v>
      </c>
      <c r="FA146" s="2">
        <f t="shared" si="155"/>
        <v>0</v>
      </c>
      <c r="FB146" s="2">
        <f t="shared" si="155"/>
        <v>373097.43</v>
      </c>
      <c r="FC146" s="2">
        <f t="shared" si="155"/>
        <v>0</v>
      </c>
      <c r="FD146" s="2">
        <f t="shared" si="155"/>
        <v>375450.25</v>
      </c>
      <c r="FE146" s="2">
        <f t="shared" si="155"/>
        <v>121833.75</v>
      </c>
      <c r="FF146" s="2">
        <f t="shared" si="155"/>
        <v>248377.72</v>
      </c>
      <c r="FG146" s="2">
        <f t="shared" si="155"/>
        <v>157050.32</v>
      </c>
      <c r="FH146" s="2">
        <f t="shared" si="155"/>
        <v>100160.8</v>
      </c>
      <c r="FI146" s="2">
        <f t="shared" si="155"/>
        <v>0</v>
      </c>
      <c r="FJ146" s="2">
        <f t="shared" si="155"/>
        <v>0</v>
      </c>
      <c r="FK146" s="2">
        <f t="shared" si="155"/>
        <v>0</v>
      </c>
      <c r="FL146" s="2">
        <f t="shared" si="155"/>
        <v>0</v>
      </c>
      <c r="FM146" s="2">
        <f t="shared" si="155"/>
        <v>0</v>
      </c>
      <c r="FN146" s="2">
        <f t="shared" si="155"/>
        <v>0</v>
      </c>
      <c r="FO146" s="2">
        <f t="shared" si="155"/>
        <v>0</v>
      </c>
      <c r="FP146" s="2">
        <f t="shared" si="155"/>
        <v>0</v>
      </c>
      <c r="FQ146" s="2">
        <f t="shared" si="155"/>
        <v>0</v>
      </c>
      <c r="FR146" s="2">
        <f t="shared" si="155"/>
        <v>151162.51999999999</v>
      </c>
      <c r="FS146" s="2">
        <f t="shared" si="155"/>
        <v>102011.25</v>
      </c>
      <c r="FT146" s="2">
        <f t="shared" si="155"/>
        <v>113228.28</v>
      </c>
      <c r="FU146" s="2">
        <f t="shared" si="155"/>
        <v>0</v>
      </c>
      <c r="FV146" s="2">
        <f t="shared" si="155"/>
        <v>0</v>
      </c>
      <c r="FW146" s="2">
        <f t="shared" si="155"/>
        <v>194305.29</v>
      </c>
      <c r="FX146" s="2">
        <f t="shared" si="155"/>
        <v>73445.149999999994</v>
      </c>
      <c r="FY146" s="27"/>
    </row>
    <row r="147" spans="1:188" x14ac:dyDescent="0.35">
      <c r="B147" s="2" t="s">
        <v>920</v>
      </c>
    </row>
    <row r="148" spans="1:188" x14ac:dyDescent="0.35">
      <c r="A148" s="3" t="s">
        <v>921</v>
      </c>
      <c r="B148" s="2" t="s">
        <v>922</v>
      </c>
      <c r="C148" s="2">
        <f t="shared" ref="C148:BN148" si="156">ROUND(IF(C99&lt;=459,0,IF(C135&lt;=C18,C120*C137*C133,0)),2)</f>
        <v>0</v>
      </c>
      <c r="D148" s="2">
        <f t="shared" si="156"/>
        <v>0</v>
      </c>
      <c r="E148" s="2">
        <f t="shared" si="156"/>
        <v>0</v>
      </c>
      <c r="F148" s="2">
        <f t="shared" si="156"/>
        <v>0</v>
      </c>
      <c r="G148" s="2">
        <f t="shared" si="156"/>
        <v>848102.05</v>
      </c>
      <c r="H148" s="2">
        <f t="shared" si="156"/>
        <v>647116.30000000005</v>
      </c>
      <c r="I148" s="2">
        <f t="shared" si="156"/>
        <v>0</v>
      </c>
      <c r="J148" s="2">
        <f t="shared" si="156"/>
        <v>0</v>
      </c>
      <c r="K148" s="2">
        <f t="shared" si="156"/>
        <v>0</v>
      </c>
      <c r="L148" s="2">
        <f t="shared" si="156"/>
        <v>0</v>
      </c>
      <c r="M148" s="2">
        <f t="shared" si="156"/>
        <v>0</v>
      </c>
      <c r="N148" s="2">
        <f t="shared" si="156"/>
        <v>25250103</v>
      </c>
      <c r="O148" s="2">
        <f t="shared" si="156"/>
        <v>3753924.14</v>
      </c>
      <c r="P148" s="2">
        <f t="shared" si="156"/>
        <v>0</v>
      </c>
      <c r="Q148" s="2">
        <f t="shared" si="156"/>
        <v>0</v>
      </c>
      <c r="R148" s="2">
        <f t="shared" si="156"/>
        <v>0</v>
      </c>
      <c r="S148" s="2">
        <f t="shared" si="156"/>
        <v>0</v>
      </c>
      <c r="T148" s="2">
        <f t="shared" si="156"/>
        <v>0</v>
      </c>
      <c r="U148" s="2">
        <f t="shared" si="156"/>
        <v>0</v>
      </c>
      <c r="V148" s="2">
        <f t="shared" si="156"/>
        <v>0</v>
      </c>
      <c r="W148" s="2">
        <f t="shared" si="156"/>
        <v>0</v>
      </c>
      <c r="X148" s="2">
        <f t="shared" si="156"/>
        <v>0</v>
      </c>
      <c r="Y148" s="2">
        <f t="shared" si="156"/>
        <v>0</v>
      </c>
      <c r="Z148" s="2">
        <f t="shared" si="156"/>
        <v>0</v>
      </c>
      <c r="AA148" s="2">
        <f t="shared" si="156"/>
        <v>13437263.66</v>
      </c>
      <c r="AB148" s="2">
        <f t="shared" si="156"/>
        <v>9304847.4499999993</v>
      </c>
      <c r="AC148" s="2">
        <f t="shared" si="156"/>
        <v>457441.32</v>
      </c>
      <c r="AD148" s="2">
        <f t="shared" si="156"/>
        <v>685085.86</v>
      </c>
      <c r="AE148" s="2">
        <f t="shared" si="156"/>
        <v>0</v>
      </c>
      <c r="AF148" s="2">
        <f t="shared" si="156"/>
        <v>0</v>
      </c>
      <c r="AG148" s="2">
        <f t="shared" si="156"/>
        <v>271380.39</v>
      </c>
      <c r="AH148" s="2">
        <f t="shared" si="156"/>
        <v>0</v>
      </c>
      <c r="AI148" s="2">
        <f t="shared" si="156"/>
        <v>0</v>
      </c>
      <c r="AJ148" s="2">
        <f t="shared" si="156"/>
        <v>0</v>
      </c>
      <c r="AK148" s="2">
        <f t="shared" si="156"/>
        <v>0</v>
      </c>
      <c r="AL148" s="2">
        <f t="shared" si="156"/>
        <v>0</v>
      </c>
      <c r="AM148" s="2">
        <f t="shared" si="156"/>
        <v>0</v>
      </c>
      <c r="AN148" s="2">
        <f t="shared" si="156"/>
        <v>0</v>
      </c>
      <c r="AO148" s="2">
        <f t="shared" si="156"/>
        <v>0</v>
      </c>
      <c r="AP148" s="2">
        <f t="shared" si="156"/>
        <v>0</v>
      </c>
      <c r="AQ148" s="2">
        <f t="shared" si="156"/>
        <v>0</v>
      </c>
      <c r="AR148" s="2">
        <f t="shared" si="156"/>
        <v>13791207.140000001</v>
      </c>
      <c r="AS148" s="2">
        <f t="shared" si="156"/>
        <v>3610065.12</v>
      </c>
      <c r="AT148" s="2">
        <f t="shared" si="156"/>
        <v>1169543.3600000001</v>
      </c>
      <c r="AU148" s="2">
        <f t="shared" si="156"/>
        <v>0</v>
      </c>
      <c r="AV148" s="2">
        <f t="shared" si="156"/>
        <v>0</v>
      </c>
      <c r="AW148" s="2">
        <f t="shared" si="156"/>
        <v>0</v>
      </c>
      <c r="AX148" s="2">
        <f t="shared" si="156"/>
        <v>0</v>
      </c>
      <c r="AY148" s="2">
        <f t="shared" si="156"/>
        <v>0</v>
      </c>
      <c r="AZ148" s="2">
        <f t="shared" si="156"/>
        <v>0</v>
      </c>
      <c r="BA148" s="2">
        <f t="shared" si="156"/>
        <v>0</v>
      </c>
      <c r="BB148" s="2">
        <f t="shared" si="156"/>
        <v>0</v>
      </c>
      <c r="BC148" s="2">
        <f t="shared" si="156"/>
        <v>0</v>
      </c>
      <c r="BD148" s="2">
        <f t="shared" si="156"/>
        <v>858176.74</v>
      </c>
      <c r="BE148" s="2">
        <f t="shared" si="156"/>
        <v>689317.96</v>
      </c>
      <c r="BF148" s="2">
        <f t="shared" si="156"/>
        <v>7058025.7699999996</v>
      </c>
      <c r="BG148" s="2">
        <f t="shared" si="156"/>
        <v>0</v>
      </c>
      <c r="BH148" s="2">
        <f t="shared" si="156"/>
        <v>348580.11</v>
      </c>
      <c r="BI148" s="2">
        <f t="shared" si="156"/>
        <v>0</v>
      </c>
      <c r="BJ148" s="2">
        <f t="shared" si="156"/>
        <v>1277522.8799999999</v>
      </c>
      <c r="BK148" s="2">
        <f t="shared" si="156"/>
        <v>0</v>
      </c>
      <c r="BL148" s="2">
        <f t="shared" si="156"/>
        <v>0</v>
      </c>
      <c r="BM148" s="2">
        <f t="shared" si="156"/>
        <v>0</v>
      </c>
      <c r="BN148" s="2">
        <f t="shared" si="156"/>
        <v>0</v>
      </c>
      <c r="BO148" s="2">
        <f t="shared" ref="BO148:DZ148" si="157">ROUND(IF(BO99&lt;=459,0,IF(BO135&lt;=BO18,BO120*BO137*BO133,0)),2)</f>
        <v>0</v>
      </c>
      <c r="BP148" s="2">
        <f t="shared" si="157"/>
        <v>0</v>
      </c>
      <c r="BQ148" s="2">
        <f t="shared" si="157"/>
        <v>0</v>
      </c>
      <c r="BR148" s="2">
        <f t="shared" si="157"/>
        <v>2013653.78</v>
      </c>
      <c r="BS148" s="2">
        <f t="shared" si="157"/>
        <v>0</v>
      </c>
      <c r="BT148" s="2">
        <f t="shared" si="157"/>
        <v>0</v>
      </c>
      <c r="BU148" s="2">
        <f t="shared" si="157"/>
        <v>0</v>
      </c>
      <c r="BV148" s="2">
        <f t="shared" si="157"/>
        <v>576325.48</v>
      </c>
      <c r="BW148" s="2">
        <f t="shared" si="157"/>
        <v>890504.4</v>
      </c>
      <c r="BX148" s="2">
        <f t="shared" si="157"/>
        <v>0</v>
      </c>
      <c r="BY148" s="2">
        <f t="shared" si="157"/>
        <v>0</v>
      </c>
      <c r="BZ148" s="2">
        <f t="shared" si="157"/>
        <v>0</v>
      </c>
      <c r="CA148" s="2">
        <f t="shared" si="157"/>
        <v>0</v>
      </c>
      <c r="CB148" s="2">
        <f t="shared" si="157"/>
        <v>30619725.510000002</v>
      </c>
      <c r="CC148" s="2">
        <f t="shared" si="157"/>
        <v>0</v>
      </c>
      <c r="CD148" s="2">
        <f t="shared" si="157"/>
        <v>0</v>
      </c>
      <c r="CE148" s="2">
        <f t="shared" si="157"/>
        <v>0</v>
      </c>
      <c r="CF148" s="2">
        <f t="shared" si="157"/>
        <v>0</v>
      </c>
      <c r="CG148" s="2">
        <f t="shared" si="157"/>
        <v>0</v>
      </c>
      <c r="CH148" s="2">
        <f t="shared" si="157"/>
        <v>0</v>
      </c>
      <c r="CI148" s="2">
        <f t="shared" si="157"/>
        <v>0</v>
      </c>
      <c r="CJ148" s="2">
        <f t="shared" si="157"/>
        <v>0</v>
      </c>
      <c r="CK148" s="2">
        <f t="shared" si="157"/>
        <v>2921391.73</v>
      </c>
      <c r="CL148" s="2">
        <f t="shared" si="157"/>
        <v>729767.89</v>
      </c>
      <c r="CM148" s="2">
        <f t="shared" si="157"/>
        <v>0</v>
      </c>
      <c r="CN148" s="2">
        <f t="shared" si="157"/>
        <v>13418442.16</v>
      </c>
      <c r="CO148" s="2">
        <f t="shared" si="157"/>
        <v>7518319.1299999999</v>
      </c>
      <c r="CP148" s="2">
        <f t="shared" si="157"/>
        <v>0</v>
      </c>
      <c r="CQ148" s="2">
        <f t="shared" si="157"/>
        <v>0</v>
      </c>
      <c r="CR148" s="2">
        <f t="shared" si="157"/>
        <v>0</v>
      </c>
      <c r="CS148" s="2">
        <f t="shared" si="157"/>
        <v>0</v>
      </c>
      <c r="CT148" s="2">
        <f t="shared" si="157"/>
        <v>0</v>
      </c>
      <c r="CU148" s="2">
        <f t="shared" si="157"/>
        <v>0</v>
      </c>
      <c r="CV148" s="2">
        <f t="shared" si="157"/>
        <v>0</v>
      </c>
      <c r="CW148" s="2">
        <f t="shared" si="157"/>
        <v>0</v>
      </c>
      <c r="CX148" s="2">
        <f t="shared" si="157"/>
        <v>0</v>
      </c>
      <c r="CY148" s="2">
        <f t="shared" si="157"/>
        <v>0</v>
      </c>
      <c r="CZ148" s="2">
        <f t="shared" si="157"/>
        <v>0</v>
      </c>
      <c r="DA148" s="2">
        <f t="shared" si="157"/>
        <v>0</v>
      </c>
      <c r="DB148" s="2">
        <f t="shared" si="157"/>
        <v>0</v>
      </c>
      <c r="DC148" s="2">
        <f t="shared" si="157"/>
        <v>0</v>
      </c>
      <c r="DD148" s="2">
        <f t="shared" si="157"/>
        <v>0</v>
      </c>
      <c r="DE148" s="2">
        <f t="shared" si="157"/>
        <v>0</v>
      </c>
      <c r="DF148" s="2">
        <f t="shared" si="157"/>
        <v>0</v>
      </c>
      <c r="DG148" s="2">
        <f t="shared" si="157"/>
        <v>0</v>
      </c>
      <c r="DH148" s="2">
        <f t="shared" si="157"/>
        <v>0</v>
      </c>
      <c r="DI148" s="2">
        <f t="shared" si="157"/>
        <v>0</v>
      </c>
      <c r="DJ148" s="2">
        <f t="shared" si="157"/>
        <v>0</v>
      </c>
      <c r="DK148" s="2">
        <f t="shared" si="157"/>
        <v>0</v>
      </c>
      <c r="DL148" s="2">
        <f t="shared" si="157"/>
        <v>0</v>
      </c>
      <c r="DM148" s="2">
        <f t="shared" si="157"/>
        <v>0</v>
      </c>
      <c r="DN148" s="2">
        <f t="shared" si="157"/>
        <v>0</v>
      </c>
      <c r="DO148" s="2">
        <f t="shared" si="157"/>
        <v>0</v>
      </c>
      <c r="DP148" s="2">
        <f t="shared" si="157"/>
        <v>0</v>
      </c>
      <c r="DQ148" s="2">
        <f t="shared" si="157"/>
        <v>465153.59</v>
      </c>
      <c r="DR148" s="2">
        <f t="shared" si="157"/>
        <v>0</v>
      </c>
      <c r="DS148" s="2">
        <f t="shared" si="157"/>
        <v>0</v>
      </c>
      <c r="DT148" s="2">
        <f t="shared" si="157"/>
        <v>0</v>
      </c>
      <c r="DU148" s="2">
        <f t="shared" si="157"/>
        <v>0</v>
      </c>
      <c r="DV148" s="2">
        <f t="shared" si="157"/>
        <v>0</v>
      </c>
      <c r="DW148" s="2">
        <f t="shared" si="157"/>
        <v>0</v>
      </c>
      <c r="DX148" s="2">
        <f t="shared" si="157"/>
        <v>0</v>
      </c>
      <c r="DY148" s="2">
        <f t="shared" si="157"/>
        <v>0</v>
      </c>
      <c r="DZ148" s="2">
        <f t="shared" si="157"/>
        <v>376172.95</v>
      </c>
      <c r="EA148" s="2">
        <f t="shared" ref="EA148:FX148" si="158">ROUND(IF(EA99&lt;=459,0,IF(EA135&lt;=EA18,EA120*EA137*EA133,0)),2)</f>
        <v>331375.98</v>
      </c>
      <c r="EB148" s="2">
        <f t="shared" si="158"/>
        <v>0</v>
      </c>
      <c r="EC148" s="2">
        <f t="shared" si="158"/>
        <v>0</v>
      </c>
      <c r="ED148" s="2">
        <f t="shared" si="158"/>
        <v>183604.18</v>
      </c>
      <c r="EE148" s="2">
        <f t="shared" si="158"/>
        <v>0</v>
      </c>
      <c r="EF148" s="2">
        <f t="shared" si="158"/>
        <v>0</v>
      </c>
      <c r="EG148" s="2">
        <f t="shared" si="158"/>
        <v>0</v>
      </c>
      <c r="EH148" s="2">
        <f t="shared" si="158"/>
        <v>0</v>
      </c>
      <c r="EI148" s="2">
        <f t="shared" si="158"/>
        <v>0</v>
      </c>
      <c r="EJ148" s="2">
        <f t="shared" si="158"/>
        <v>0</v>
      </c>
      <c r="EK148" s="2">
        <f t="shared" si="158"/>
        <v>374799.74</v>
      </c>
      <c r="EL148" s="2">
        <f t="shared" si="158"/>
        <v>0</v>
      </c>
      <c r="EM148" s="2">
        <f t="shared" si="158"/>
        <v>0</v>
      </c>
      <c r="EN148" s="2">
        <f t="shared" si="158"/>
        <v>0</v>
      </c>
      <c r="EO148" s="2">
        <f t="shared" si="158"/>
        <v>0</v>
      </c>
      <c r="EP148" s="2">
        <f t="shared" si="158"/>
        <v>0</v>
      </c>
      <c r="EQ148" s="2">
        <f t="shared" si="158"/>
        <v>720148.64</v>
      </c>
      <c r="ER148" s="2">
        <f t="shared" si="158"/>
        <v>0</v>
      </c>
      <c r="ES148" s="2">
        <f t="shared" si="158"/>
        <v>0</v>
      </c>
      <c r="ET148" s="2">
        <f t="shared" si="158"/>
        <v>0</v>
      </c>
      <c r="EU148" s="2">
        <f t="shared" si="158"/>
        <v>0</v>
      </c>
      <c r="EV148" s="2">
        <f t="shared" si="158"/>
        <v>0</v>
      </c>
      <c r="EW148" s="2">
        <f t="shared" si="158"/>
        <v>355822.6</v>
      </c>
      <c r="EX148" s="2">
        <f t="shared" si="158"/>
        <v>0</v>
      </c>
      <c r="EY148" s="2">
        <f t="shared" si="158"/>
        <v>0</v>
      </c>
      <c r="EZ148" s="2">
        <f t="shared" si="158"/>
        <v>0</v>
      </c>
      <c r="FA148" s="2">
        <f t="shared" si="158"/>
        <v>2044270.75</v>
      </c>
      <c r="FB148" s="2">
        <f t="shared" si="158"/>
        <v>0</v>
      </c>
      <c r="FC148" s="2">
        <f t="shared" si="158"/>
        <v>840958.43</v>
      </c>
      <c r="FD148" s="2">
        <f t="shared" si="158"/>
        <v>0</v>
      </c>
      <c r="FE148" s="2">
        <f t="shared" si="158"/>
        <v>0</v>
      </c>
      <c r="FF148" s="2">
        <f t="shared" si="158"/>
        <v>0</v>
      </c>
      <c r="FG148" s="2">
        <f t="shared" si="158"/>
        <v>0</v>
      </c>
      <c r="FH148" s="2">
        <f t="shared" si="158"/>
        <v>0</v>
      </c>
      <c r="FI148" s="2">
        <f t="shared" si="158"/>
        <v>0</v>
      </c>
      <c r="FJ148" s="2">
        <f t="shared" si="158"/>
        <v>979776.15</v>
      </c>
      <c r="FK148" s="2">
        <f t="shared" si="158"/>
        <v>0</v>
      </c>
      <c r="FL148" s="2">
        <f t="shared" si="158"/>
        <v>2419074.7200000002</v>
      </c>
      <c r="FM148" s="2">
        <f t="shared" si="158"/>
        <v>1752639.27</v>
      </c>
      <c r="FN148" s="2">
        <f t="shared" si="158"/>
        <v>0</v>
      </c>
      <c r="FO148" s="2">
        <f t="shared" si="158"/>
        <v>0</v>
      </c>
      <c r="FP148" s="2">
        <f t="shared" si="158"/>
        <v>0</v>
      </c>
      <c r="FQ148" s="2">
        <f t="shared" si="158"/>
        <v>0</v>
      </c>
      <c r="FR148" s="2">
        <f t="shared" si="158"/>
        <v>0</v>
      </c>
      <c r="FS148" s="2">
        <f t="shared" si="158"/>
        <v>0</v>
      </c>
      <c r="FT148" s="2">
        <f t="shared" si="158"/>
        <v>0</v>
      </c>
      <c r="FU148" s="2">
        <f t="shared" si="158"/>
        <v>0</v>
      </c>
      <c r="FV148" s="2">
        <f t="shared" si="158"/>
        <v>0</v>
      </c>
      <c r="FW148" s="2">
        <f t="shared" si="158"/>
        <v>0</v>
      </c>
      <c r="FX148" s="2">
        <f t="shared" si="158"/>
        <v>0</v>
      </c>
      <c r="GB148" s="27"/>
      <c r="GC148" s="27"/>
      <c r="GD148" s="27"/>
      <c r="GE148" s="27"/>
      <c r="GF148" s="27"/>
    </row>
    <row r="149" spans="1:188" x14ac:dyDescent="0.35">
      <c r="B149" s="2" t="s">
        <v>923</v>
      </c>
    </row>
    <row r="150" spans="1:188" x14ac:dyDescent="0.35">
      <c r="A150" s="3" t="s">
        <v>924</v>
      </c>
      <c r="B150" s="2" t="s">
        <v>925</v>
      </c>
      <c r="C150" s="12">
        <f t="shared" ref="C150:BN150" si="159">ROUND(IF((AND((C99&lt;=459),(C135&lt;=C18)))=TRUE(),0,IF((AND(C146=0,C148=0))=TRUE(),C18*C20,0)),1)</f>
        <v>3118.2</v>
      </c>
      <c r="D150" s="12">
        <f t="shared" si="159"/>
        <v>17330.2</v>
      </c>
      <c r="E150" s="12">
        <f t="shared" si="159"/>
        <v>2491.3000000000002</v>
      </c>
      <c r="F150" s="12">
        <f t="shared" si="159"/>
        <v>11287.9</v>
      </c>
      <c r="G150" s="12">
        <f t="shared" si="159"/>
        <v>0</v>
      </c>
      <c r="H150" s="12">
        <f t="shared" si="159"/>
        <v>0</v>
      </c>
      <c r="I150" s="12">
        <f t="shared" si="159"/>
        <v>3415.9</v>
      </c>
      <c r="J150" s="12">
        <f t="shared" si="159"/>
        <v>939.5</v>
      </c>
      <c r="K150" s="12">
        <f t="shared" si="159"/>
        <v>0</v>
      </c>
      <c r="L150" s="12">
        <f t="shared" si="159"/>
        <v>983.5</v>
      </c>
      <c r="M150" s="12">
        <f t="shared" si="159"/>
        <v>417.1</v>
      </c>
      <c r="N150" s="12">
        <f t="shared" si="159"/>
        <v>0</v>
      </c>
      <c r="O150" s="12">
        <f t="shared" si="159"/>
        <v>0</v>
      </c>
      <c r="P150" s="12">
        <f t="shared" si="159"/>
        <v>0</v>
      </c>
      <c r="Q150" s="12">
        <f t="shared" si="159"/>
        <v>18198.099999999999</v>
      </c>
      <c r="R150" s="12">
        <f t="shared" si="159"/>
        <v>3006.9</v>
      </c>
      <c r="S150" s="12">
        <f t="shared" si="159"/>
        <v>711.2</v>
      </c>
      <c r="T150" s="12">
        <f t="shared" si="159"/>
        <v>0</v>
      </c>
      <c r="U150" s="12">
        <f t="shared" si="159"/>
        <v>0</v>
      </c>
      <c r="V150" s="12">
        <f t="shared" si="159"/>
        <v>0</v>
      </c>
      <c r="W150" s="12">
        <f t="shared" si="159"/>
        <v>0</v>
      </c>
      <c r="X150" s="12">
        <f t="shared" si="159"/>
        <v>0</v>
      </c>
      <c r="Y150" s="12">
        <f t="shared" si="159"/>
        <v>438.5</v>
      </c>
      <c r="Z150" s="12">
        <f t="shared" si="159"/>
        <v>0</v>
      </c>
      <c r="AA150" s="12">
        <f t="shared" si="159"/>
        <v>0</v>
      </c>
      <c r="AB150" s="12">
        <f t="shared" si="159"/>
        <v>0</v>
      </c>
      <c r="AC150" s="12">
        <f t="shared" si="159"/>
        <v>0</v>
      </c>
      <c r="AD150" s="12">
        <f t="shared" si="159"/>
        <v>0</v>
      </c>
      <c r="AE150" s="12">
        <f t="shared" si="159"/>
        <v>0</v>
      </c>
      <c r="AF150" s="12">
        <f t="shared" si="159"/>
        <v>0</v>
      </c>
      <c r="AG150" s="12">
        <f t="shared" si="159"/>
        <v>0</v>
      </c>
      <c r="AH150" s="12">
        <f t="shared" si="159"/>
        <v>436.3</v>
      </c>
      <c r="AI150" s="12">
        <f t="shared" si="159"/>
        <v>0</v>
      </c>
      <c r="AJ150" s="12">
        <f t="shared" si="159"/>
        <v>0</v>
      </c>
      <c r="AK150" s="12">
        <f t="shared" si="159"/>
        <v>0</v>
      </c>
      <c r="AL150" s="12">
        <f t="shared" si="159"/>
        <v>0</v>
      </c>
      <c r="AM150" s="12">
        <f t="shared" si="159"/>
        <v>0</v>
      </c>
      <c r="AN150" s="12">
        <f t="shared" si="159"/>
        <v>0</v>
      </c>
      <c r="AO150" s="12">
        <f t="shared" si="159"/>
        <v>1956.3</v>
      </c>
      <c r="AP150" s="12">
        <f t="shared" si="159"/>
        <v>38388.1</v>
      </c>
      <c r="AQ150" s="12">
        <f t="shared" si="159"/>
        <v>0</v>
      </c>
      <c r="AR150" s="12">
        <f t="shared" si="159"/>
        <v>0</v>
      </c>
      <c r="AS150" s="12">
        <f t="shared" si="159"/>
        <v>0</v>
      </c>
      <c r="AT150" s="12">
        <f t="shared" si="159"/>
        <v>0</v>
      </c>
      <c r="AU150" s="12">
        <f t="shared" si="159"/>
        <v>0</v>
      </c>
      <c r="AV150" s="12">
        <f t="shared" si="159"/>
        <v>0</v>
      </c>
      <c r="AW150" s="12">
        <f t="shared" si="159"/>
        <v>0</v>
      </c>
      <c r="AX150" s="12">
        <f t="shared" si="159"/>
        <v>0</v>
      </c>
      <c r="AY150" s="12">
        <f t="shared" si="159"/>
        <v>0</v>
      </c>
      <c r="AZ150" s="12">
        <f t="shared" si="159"/>
        <v>5680.9</v>
      </c>
      <c r="BA150" s="12">
        <f t="shared" si="159"/>
        <v>4246.1000000000004</v>
      </c>
      <c r="BB150" s="12">
        <f t="shared" si="159"/>
        <v>3339.5</v>
      </c>
      <c r="BC150" s="12">
        <f t="shared" si="159"/>
        <v>12155.6</v>
      </c>
      <c r="BD150" s="12">
        <f t="shared" si="159"/>
        <v>0</v>
      </c>
      <c r="BE150" s="12">
        <f t="shared" si="159"/>
        <v>0</v>
      </c>
      <c r="BF150" s="12">
        <f t="shared" si="159"/>
        <v>0</v>
      </c>
      <c r="BG150" s="12">
        <f t="shared" si="159"/>
        <v>417.2</v>
      </c>
      <c r="BH150" s="12">
        <f t="shared" si="159"/>
        <v>0</v>
      </c>
      <c r="BI150" s="12">
        <f t="shared" si="159"/>
        <v>0</v>
      </c>
      <c r="BJ150" s="12">
        <f t="shared" si="159"/>
        <v>0</v>
      </c>
      <c r="BK150" s="12">
        <f t="shared" si="159"/>
        <v>12253.4</v>
      </c>
      <c r="BL150" s="12">
        <f t="shared" si="159"/>
        <v>0</v>
      </c>
      <c r="BM150" s="12">
        <f t="shared" si="159"/>
        <v>0</v>
      </c>
      <c r="BN150" s="12">
        <f t="shared" si="159"/>
        <v>1434.4</v>
      </c>
      <c r="BO150" s="12">
        <f t="shared" ref="BO150:DZ150" si="160">ROUND(IF((AND((BO99&lt;=459),(BO135&lt;=BO18)))=TRUE(),0,IF((AND(BO146=0,BO148=0))=TRUE(),BO18*BO20,0)),1)</f>
        <v>580.20000000000005</v>
      </c>
      <c r="BP150" s="12">
        <f t="shared" si="160"/>
        <v>0</v>
      </c>
      <c r="BQ150" s="12">
        <f t="shared" si="160"/>
        <v>2779.7</v>
      </c>
      <c r="BR150" s="12">
        <f t="shared" si="160"/>
        <v>0</v>
      </c>
      <c r="BS150" s="12">
        <f t="shared" si="160"/>
        <v>513.5</v>
      </c>
      <c r="BT150" s="12">
        <f t="shared" si="160"/>
        <v>0</v>
      </c>
      <c r="BU150" s="12">
        <f t="shared" si="160"/>
        <v>0</v>
      </c>
      <c r="BV150" s="12">
        <f t="shared" si="160"/>
        <v>0</v>
      </c>
      <c r="BW150" s="12">
        <f t="shared" si="160"/>
        <v>0</v>
      </c>
      <c r="BX150" s="12">
        <f t="shared" si="160"/>
        <v>0</v>
      </c>
      <c r="BY150" s="12">
        <f t="shared" si="160"/>
        <v>0</v>
      </c>
      <c r="BZ150" s="12">
        <f t="shared" si="160"/>
        <v>0</v>
      </c>
      <c r="CA150" s="12">
        <f t="shared" si="160"/>
        <v>0</v>
      </c>
      <c r="CB150" s="12">
        <f t="shared" si="160"/>
        <v>0</v>
      </c>
      <c r="CC150" s="12">
        <f t="shared" si="160"/>
        <v>0</v>
      </c>
      <c r="CD150" s="12">
        <f t="shared" si="160"/>
        <v>0</v>
      </c>
      <c r="CE150" s="12">
        <f t="shared" si="160"/>
        <v>0</v>
      </c>
      <c r="CF150" s="12">
        <f t="shared" si="160"/>
        <v>0</v>
      </c>
      <c r="CG150" s="12">
        <f t="shared" si="160"/>
        <v>0</v>
      </c>
      <c r="CH150" s="12">
        <f t="shared" si="160"/>
        <v>0</v>
      </c>
      <c r="CI150" s="12">
        <f t="shared" si="160"/>
        <v>328.8</v>
      </c>
      <c r="CJ150" s="12">
        <f t="shared" si="160"/>
        <v>387.3</v>
      </c>
      <c r="CK150" s="12">
        <f t="shared" si="160"/>
        <v>0</v>
      </c>
      <c r="CL150" s="12">
        <f t="shared" si="160"/>
        <v>0</v>
      </c>
      <c r="CM150" s="12">
        <f t="shared" si="160"/>
        <v>310.60000000000002</v>
      </c>
      <c r="CN150" s="12">
        <f t="shared" si="160"/>
        <v>0</v>
      </c>
      <c r="CO150" s="12">
        <f t="shared" si="160"/>
        <v>0</v>
      </c>
      <c r="CP150" s="12">
        <f t="shared" si="160"/>
        <v>443.2</v>
      </c>
      <c r="CQ150" s="12">
        <f t="shared" si="160"/>
        <v>344.8</v>
      </c>
      <c r="CR150" s="12">
        <f t="shared" si="160"/>
        <v>0</v>
      </c>
      <c r="CS150" s="12">
        <f t="shared" si="160"/>
        <v>0</v>
      </c>
      <c r="CT150" s="12">
        <f t="shared" si="160"/>
        <v>0</v>
      </c>
      <c r="CU150" s="12">
        <f t="shared" si="160"/>
        <v>0</v>
      </c>
      <c r="CV150" s="12">
        <f t="shared" si="160"/>
        <v>0</v>
      </c>
      <c r="CW150" s="12">
        <f t="shared" si="160"/>
        <v>0</v>
      </c>
      <c r="CX150" s="12">
        <f t="shared" si="160"/>
        <v>215.6</v>
      </c>
      <c r="CY150" s="12">
        <f t="shared" si="160"/>
        <v>0</v>
      </c>
      <c r="CZ150" s="12">
        <f t="shared" si="160"/>
        <v>811.8</v>
      </c>
      <c r="DA150" s="12">
        <f t="shared" si="160"/>
        <v>0</v>
      </c>
      <c r="DB150" s="12">
        <f t="shared" si="160"/>
        <v>0</v>
      </c>
      <c r="DC150" s="12">
        <f t="shared" si="160"/>
        <v>0</v>
      </c>
      <c r="DD150" s="12">
        <f t="shared" si="160"/>
        <v>0</v>
      </c>
      <c r="DE150" s="12">
        <f t="shared" si="160"/>
        <v>0</v>
      </c>
      <c r="DF150" s="12">
        <f t="shared" si="160"/>
        <v>9203.7000000000007</v>
      </c>
      <c r="DG150" s="12">
        <f t="shared" si="160"/>
        <v>0</v>
      </c>
      <c r="DH150" s="12">
        <f t="shared" si="160"/>
        <v>831.1</v>
      </c>
      <c r="DI150" s="12">
        <f t="shared" si="160"/>
        <v>1134.5</v>
      </c>
      <c r="DJ150" s="12">
        <f t="shared" si="160"/>
        <v>305.10000000000002</v>
      </c>
      <c r="DK150" s="12">
        <f t="shared" si="160"/>
        <v>243.2</v>
      </c>
      <c r="DL150" s="12">
        <f t="shared" si="160"/>
        <v>2701.9</v>
      </c>
      <c r="DM150" s="12">
        <f t="shared" si="160"/>
        <v>0</v>
      </c>
      <c r="DN150" s="12">
        <f t="shared" si="160"/>
        <v>635.70000000000005</v>
      </c>
      <c r="DO150" s="12">
        <f t="shared" si="160"/>
        <v>1536.3</v>
      </c>
      <c r="DP150" s="12">
        <f t="shared" si="160"/>
        <v>0</v>
      </c>
      <c r="DQ150" s="12">
        <f t="shared" si="160"/>
        <v>0</v>
      </c>
      <c r="DR150" s="12">
        <f t="shared" si="160"/>
        <v>610.1</v>
      </c>
      <c r="DS150" s="12">
        <f t="shared" si="160"/>
        <v>270.8</v>
      </c>
      <c r="DT150" s="12">
        <f t="shared" si="160"/>
        <v>0</v>
      </c>
      <c r="DU150" s="12">
        <f t="shared" si="160"/>
        <v>0</v>
      </c>
      <c r="DV150" s="12">
        <f t="shared" si="160"/>
        <v>0</v>
      </c>
      <c r="DW150" s="12">
        <f t="shared" si="160"/>
        <v>0</v>
      </c>
      <c r="DX150" s="12">
        <f t="shared" si="160"/>
        <v>0</v>
      </c>
      <c r="DY150" s="12">
        <f t="shared" si="160"/>
        <v>0</v>
      </c>
      <c r="DZ150" s="12">
        <f t="shared" si="160"/>
        <v>0</v>
      </c>
      <c r="EA150" s="12">
        <f t="shared" ref="EA150:FX150" si="161">ROUND(IF((AND((EA99&lt;=459),(EA135&lt;=EA18)))=TRUE(),0,IF((AND(EA146=0,EA148=0))=TRUE(),EA18*EA20,0)),1)</f>
        <v>0</v>
      </c>
      <c r="EB150" s="12">
        <f t="shared" si="161"/>
        <v>249.5</v>
      </c>
      <c r="EC150" s="12">
        <f t="shared" si="161"/>
        <v>0</v>
      </c>
      <c r="ED150" s="12">
        <f t="shared" si="161"/>
        <v>0</v>
      </c>
      <c r="EE150" s="12">
        <f t="shared" si="161"/>
        <v>0</v>
      </c>
      <c r="EF150" s="12">
        <f t="shared" si="161"/>
        <v>630.20000000000005</v>
      </c>
      <c r="EG150" s="12">
        <f t="shared" si="161"/>
        <v>0</v>
      </c>
      <c r="EH150" s="12">
        <f t="shared" si="161"/>
        <v>0</v>
      </c>
      <c r="EI150" s="12">
        <f t="shared" si="161"/>
        <v>6328.7</v>
      </c>
      <c r="EJ150" s="12">
        <f t="shared" si="161"/>
        <v>4821.1000000000004</v>
      </c>
      <c r="EK150" s="12">
        <f t="shared" si="161"/>
        <v>0</v>
      </c>
      <c r="EL150" s="12">
        <f t="shared" si="161"/>
        <v>228.8</v>
      </c>
      <c r="EM150" s="12">
        <f t="shared" si="161"/>
        <v>0</v>
      </c>
      <c r="EN150" s="12">
        <f t="shared" si="161"/>
        <v>441.1</v>
      </c>
      <c r="EO150" s="12">
        <f t="shared" si="161"/>
        <v>0</v>
      </c>
      <c r="EP150" s="12">
        <f t="shared" si="161"/>
        <v>0</v>
      </c>
      <c r="EQ150" s="12">
        <f t="shared" si="161"/>
        <v>0</v>
      </c>
      <c r="ER150" s="12">
        <f t="shared" si="161"/>
        <v>0</v>
      </c>
      <c r="ES150" s="12">
        <f t="shared" si="161"/>
        <v>0</v>
      </c>
      <c r="ET150" s="12">
        <f t="shared" si="161"/>
        <v>0</v>
      </c>
      <c r="EU150" s="12">
        <f t="shared" si="161"/>
        <v>263.2</v>
      </c>
      <c r="EV150" s="12">
        <f t="shared" si="161"/>
        <v>0</v>
      </c>
      <c r="EW150" s="12">
        <f t="shared" si="161"/>
        <v>0</v>
      </c>
      <c r="EX150" s="12">
        <f t="shared" si="161"/>
        <v>0</v>
      </c>
      <c r="EY150" s="12">
        <f t="shared" si="161"/>
        <v>365.4</v>
      </c>
      <c r="EZ150" s="12">
        <f t="shared" si="161"/>
        <v>0</v>
      </c>
      <c r="FA150" s="12">
        <f t="shared" si="161"/>
        <v>0</v>
      </c>
      <c r="FB150" s="12">
        <f t="shared" si="161"/>
        <v>0</v>
      </c>
      <c r="FC150" s="12">
        <f t="shared" si="161"/>
        <v>0</v>
      </c>
      <c r="FD150" s="12">
        <f t="shared" si="161"/>
        <v>0</v>
      </c>
      <c r="FE150" s="12">
        <f t="shared" si="161"/>
        <v>0</v>
      </c>
      <c r="FF150" s="12">
        <f t="shared" si="161"/>
        <v>0</v>
      </c>
      <c r="FG150" s="12">
        <f t="shared" si="161"/>
        <v>0</v>
      </c>
      <c r="FH150" s="12">
        <f t="shared" si="161"/>
        <v>0</v>
      </c>
      <c r="FI150" s="12">
        <f t="shared" si="161"/>
        <v>772.8</v>
      </c>
      <c r="FJ150" s="12">
        <f t="shared" si="161"/>
        <v>0</v>
      </c>
      <c r="FK150" s="12">
        <f t="shared" si="161"/>
        <v>1220.2</v>
      </c>
      <c r="FL150" s="12">
        <f t="shared" si="161"/>
        <v>0</v>
      </c>
      <c r="FM150" s="12">
        <f t="shared" si="161"/>
        <v>0</v>
      </c>
      <c r="FN150" s="12">
        <f t="shared" si="161"/>
        <v>10564.1</v>
      </c>
      <c r="FO150" s="12">
        <f t="shared" si="161"/>
        <v>503.8</v>
      </c>
      <c r="FP150" s="12">
        <f t="shared" si="161"/>
        <v>1077.8</v>
      </c>
      <c r="FQ150" s="12">
        <f t="shared" si="161"/>
        <v>471.5</v>
      </c>
      <c r="FR150" s="12">
        <f t="shared" si="161"/>
        <v>0</v>
      </c>
      <c r="FS150" s="12">
        <f t="shared" si="161"/>
        <v>0</v>
      </c>
      <c r="FT150" s="12">
        <f t="shared" si="161"/>
        <v>0</v>
      </c>
      <c r="FU150" s="12">
        <f t="shared" si="161"/>
        <v>369.1</v>
      </c>
      <c r="FV150" s="12">
        <f t="shared" si="161"/>
        <v>380.8</v>
      </c>
      <c r="FW150" s="12">
        <f t="shared" si="161"/>
        <v>0</v>
      </c>
      <c r="FX150" s="12">
        <f t="shared" si="161"/>
        <v>0</v>
      </c>
    </row>
    <row r="151" spans="1:188" x14ac:dyDescent="0.35">
      <c r="B151" s="2" t="s">
        <v>926</v>
      </c>
    </row>
    <row r="152" spans="1:188" x14ac:dyDescent="0.35">
      <c r="A152" s="3" t="s">
        <v>927</v>
      </c>
      <c r="B152" s="2" t="s">
        <v>928</v>
      </c>
      <c r="C152" s="2">
        <f t="shared" ref="C152:BN152" si="162">ROUND(IF((AND((C99&lt;=459),(C135&lt;=C18)))=TRUE(),0,(C120*C137*C150)),2)</f>
        <v>4030303.46</v>
      </c>
      <c r="D152" s="2">
        <f t="shared" si="162"/>
        <v>22485090.949999999</v>
      </c>
      <c r="E152" s="2">
        <f t="shared" si="162"/>
        <v>3191548.8</v>
      </c>
      <c r="F152" s="2">
        <f t="shared" si="162"/>
        <v>14521282.82</v>
      </c>
      <c r="G152" s="2">
        <f t="shared" si="162"/>
        <v>0</v>
      </c>
      <c r="H152" s="2">
        <f t="shared" si="162"/>
        <v>0</v>
      </c>
      <c r="I152" s="2">
        <f t="shared" si="162"/>
        <v>4382929.17</v>
      </c>
      <c r="J152" s="2">
        <f t="shared" si="162"/>
        <v>1166405.51</v>
      </c>
      <c r="K152" s="2">
        <f t="shared" si="162"/>
        <v>0</v>
      </c>
      <c r="L152" s="2">
        <f t="shared" si="162"/>
        <v>1321017.94</v>
      </c>
      <c r="M152" s="2">
        <f t="shared" si="162"/>
        <v>597056.54</v>
      </c>
      <c r="N152" s="2">
        <f t="shared" si="162"/>
        <v>0</v>
      </c>
      <c r="O152" s="2">
        <f t="shared" si="162"/>
        <v>0</v>
      </c>
      <c r="P152" s="2">
        <f t="shared" si="162"/>
        <v>0</v>
      </c>
      <c r="Q152" s="2">
        <f t="shared" si="162"/>
        <v>23948204.649999999</v>
      </c>
      <c r="R152" s="2">
        <f t="shared" si="162"/>
        <v>3855904.02</v>
      </c>
      <c r="S152" s="2">
        <f t="shared" si="162"/>
        <v>940464.25</v>
      </c>
      <c r="T152" s="2">
        <f t="shared" si="162"/>
        <v>0</v>
      </c>
      <c r="U152" s="2">
        <f t="shared" si="162"/>
        <v>0</v>
      </c>
      <c r="V152" s="2">
        <f t="shared" si="162"/>
        <v>0</v>
      </c>
      <c r="W152" s="2">
        <f t="shared" si="162"/>
        <v>0</v>
      </c>
      <c r="X152" s="2">
        <f t="shared" si="162"/>
        <v>0</v>
      </c>
      <c r="Y152" s="2">
        <f t="shared" si="162"/>
        <v>554407.54</v>
      </c>
      <c r="Z152" s="2">
        <f t="shared" si="162"/>
        <v>0</v>
      </c>
      <c r="AA152" s="2">
        <f t="shared" si="162"/>
        <v>0</v>
      </c>
      <c r="AB152" s="2">
        <f t="shared" si="162"/>
        <v>0</v>
      </c>
      <c r="AC152" s="2">
        <f t="shared" si="162"/>
        <v>0</v>
      </c>
      <c r="AD152" s="2">
        <f t="shared" si="162"/>
        <v>0</v>
      </c>
      <c r="AE152" s="2">
        <f t="shared" si="162"/>
        <v>0</v>
      </c>
      <c r="AF152" s="2">
        <f t="shared" si="162"/>
        <v>0</v>
      </c>
      <c r="AG152" s="2">
        <f t="shared" si="162"/>
        <v>0</v>
      </c>
      <c r="AH152" s="2">
        <f t="shared" si="162"/>
        <v>566113.15</v>
      </c>
      <c r="AI152" s="2">
        <f t="shared" si="162"/>
        <v>0</v>
      </c>
      <c r="AJ152" s="2">
        <f t="shared" si="162"/>
        <v>0</v>
      </c>
      <c r="AK152" s="2">
        <f t="shared" si="162"/>
        <v>0</v>
      </c>
      <c r="AL152" s="2">
        <f t="shared" si="162"/>
        <v>0</v>
      </c>
      <c r="AM152" s="2">
        <f t="shared" si="162"/>
        <v>0</v>
      </c>
      <c r="AN152" s="2">
        <f t="shared" si="162"/>
        <v>0</v>
      </c>
      <c r="AO152" s="2">
        <f t="shared" si="162"/>
        <v>2472432.0499999998</v>
      </c>
      <c r="AP152" s="2">
        <f t="shared" si="162"/>
        <v>50555116.82</v>
      </c>
      <c r="AQ152" s="2">
        <f t="shared" si="162"/>
        <v>0</v>
      </c>
      <c r="AR152" s="2">
        <f t="shared" si="162"/>
        <v>0</v>
      </c>
      <c r="AS152" s="2">
        <f t="shared" si="162"/>
        <v>0</v>
      </c>
      <c r="AT152" s="2">
        <f t="shared" si="162"/>
        <v>0</v>
      </c>
      <c r="AU152" s="2">
        <f t="shared" si="162"/>
        <v>0</v>
      </c>
      <c r="AV152" s="2">
        <f t="shared" si="162"/>
        <v>0</v>
      </c>
      <c r="AW152" s="2">
        <f t="shared" si="162"/>
        <v>0</v>
      </c>
      <c r="AX152" s="2">
        <f t="shared" si="162"/>
        <v>0</v>
      </c>
      <c r="AY152" s="2">
        <f t="shared" si="162"/>
        <v>0</v>
      </c>
      <c r="AZ152" s="2">
        <f t="shared" si="162"/>
        <v>7256085.7999999998</v>
      </c>
      <c r="BA152" s="2">
        <f t="shared" si="162"/>
        <v>5303229.4400000004</v>
      </c>
      <c r="BB152" s="2">
        <f t="shared" si="162"/>
        <v>4201770.4400000004</v>
      </c>
      <c r="BC152" s="2">
        <f t="shared" si="162"/>
        <v>15547115.460000001</v>
      </c>
      <c r="BD152" s="2">
        <f t="shared" si="162"/>
        <v>0</v>
      </c>
      <c r="BE152" s="2">
        <f t="shared" si="162"/>
        <v>0</v>
      </c>
      <c r="BF152" s="2">
        <f t="shared" si="162"/>
        <v>0</v>
      </c>
      <c r="BG152" s="2">
        <f t="shared" si="162"/>
        <v>584409.66</v>
      </c>
      <c r="BH152" s="2">
        <f t="shared" si="162"/>
        <v>0</v>
      </c>
      <c r="BI152" s="2">
        <f t="shared" si="162"/>
        <v>0</v>
      </c>
      <c r="BJ152" s="2">
        <f t="shared" si="162"/>
        <v>0</v>
      </c>
      <c r="BK152" s="2">
        <f t="shared" si="162"/>
        <v>15707073.369999999</v>
      </c>
      <c r="BL152" s="2">
        <f t="shared" si="162"/>
        <v>0</v>
      </c>
      <c r="BM152" s="2">
        <f t="shared" si="162"/>
        <v>0</v>
      </c>
      <c r="BN152" s="2">
        <f t="shared" si="162"/>
        <v>1773014.41</v>
      </c>
      <c r="BO152" s="2">
        <f t="shared" ref="BO152:DZ152" si="163">ROUND(IF((AND((BO99&lt;=459),(BO135&lt;=BO18)))=TRUE(),0,(BO120*BO137*BO150)),2)</f>
        <v>752108.11</v>
      </c>
      <c r="BP152" s="2">
        <f t="shared" si="163"/>
        <v>0</v>
      </c>
      <c r="BQ152" s="2">
        <f t="shared" si="163"/>
        <v>3809873.02</v>
      </c>
      <c r="BR152" s="2">
        <f t="shared" si="163"/>
        <v>0</v>
      </c>
      <c r="BS152" s="2">
        <f t="shared" si="163"/>
        <v>709001.46</v>
      </c>
      <c r="BT152" s="2">
        <f t="shared" si="163"/>
        <v>0</v>
      </c>
      <c r="BU152" s="2">
        <f t="shared" si="163"/>
        <v>0</v>
      </c>
      <c r="BV152" s="2">
        <f t="shared" si="163"/>
        <v>0</v>
      </c>
      <c r="BW152" s="2">
        <f t="shared" si="163"/>
        <v>0</v>
      </c>
      <c r="BX152" s="2">
        <f t="shared" si="163"/>
        <v>0</v>
      </c>
      <c r="BY152" s="2">
        <f t="shared" si="163"/>
        <v>0</v>
      </c>
      <c r="BZ152" s="2">
        <f t="shared" si="163"/>
        <v>0</v>
      </c>
      <c r="CA152" s="2">
        <f t="shared" si="163"/>
        <v>0</v>
      </c>
      <c r="CB152" s="2">
        <f t="shared" si="163"/>
        <v>0</v>
      </c>
      <c r="CC152" s="2">
        <f t="shared" si="163"/>
        <v>0</v>
      </c>
      <c r="CD152" s="2">
        <f t="shared" si="163"/>
        <v>0</v>
      </c>
      <c r="CE152" s="2">
        <f t="shared" si="163"/>
        <v>0</v>
      </c>
      <c r="CF152" s="2">
        <f t="shared" si="163"/>
        <v>0</v>
      </c>
      <c r="CG152" s="2">
        <f t="shared" si="163"/>
        <v>0</v>
      </c>
      <c r="CH152" s="2">
        <f t="shared" si="163"/>
        <v>0</v>
      </c>
      <c r="CI152" s="2">
        <f t="shared" si="163"/>
        <v>435657.89</v>
      </c>
      <c r="CJ152" s="2">
        <f t="shared" si="163"/>
        <v>541117.21</v>
      </c>
      <c r="CK152" s="2">
        <f t="shared" si="163"/>
        <v>0</v>
      </c>
      <c r="CL152" s="2">
        <f t="shared" si="163"/>
        <v>0</v>
      </c>
      <c r="CM152" s="2">
        <f t="shared" si="163"/>
        <v>455330.19</v>
      </c>
      <c r="CN152" s="2">
        <f t="shared" si="163"/>
        <v>0</v>
      </c>
      <c r="CO152" s="2">
        <f t="shared" si="163"/>
        <v>0</v>
      </c>
      <c r="CP152" s="2">
        <f t="shared" si="163"/>
        <v>626050.81000000006</v>
      </c>
      <c r="CQ152" s="2">
        <f t="shared" si="163"/>
        <v>481551.15</v>
      </c>
      <c r="CR152" s="2">
        <f t="shared" si="163"/>
        <v>0</v>
      </c>
      <c r="CS152" s="2">
        <f t="shared" si="163"/>
        <v>0</v>
      </c>
      <c r="CT152" s="2">
        <f t="shared" si="163"/>
        <v>0</v>
      </c>
      <c r="CU152" s="2">
        <f t="shared" si="163"/>
        <v>0</v>
      </c>
      <c r="CV152" s="2">
        <f t="shared" si="163"/>
        <v>0</v>
      </c>
      <c r="CW152" s="2">
        <f t="shared" si="163"/>
        <v>0</v>
      </c>
      <c r="CX152" s="2">
        <f t="shared" si="163"/>
        <v>312849.84000000003</v>
      </c>
      <c r="CY152" s="2">
        <f t="shared" si="163"/>
        <v>0</v>
      </c>
      <c r="CZ152" s="2">
        <f t="shared" si="163"/>
        <v>1044505.64</v>
      </c>
      <c r="DA152" s="2">
        <f t="shared" si="163"/>
        <v>0</v>
      </c>
      <c r="DB152" s="2">
        <f t="shared" si="163"/>
        <v>0</v>
      </c>
      <c r="DC152" s="2">
        <f t="shared" si="163"/>
        <v>0</v>
      </c>
      <c r="DD152" s="2">
        <f t="shared" si="163"/>
        <v>0</v>
      </c>
      <c r="DE152" s="2">
        <f t="shared" si="163"/>
        <v>0</v>
      </c>
      <c r="DF152" s="2">
        <f t="shared" si="163"/>
        <v>11211442.49</v>
      </c>
      <c r="DG152" s="2">
        <f t="shared" si="163"/>
        <v>0</v>
      </c>
      <c r="DH152" s="2">
        <f t="shared" si="163"/>
        <v>1046922.91</v>
      </c>
      <c r="DI152" s="2">
        <f t="shared" si="163"/>
        <v>1409062.29</v>
      </c>
      <c r="DJ152" s="2">
        <f t="shared" si="163"/>
        <v>433694.16</v>
      </c>
      <c r="DK152" s="2">
        <f t="shared" si="163"/>
        <v>350357.37</v>
      </c>
      <c r="DL152" s="2">
        <f t="shared" si="163"/>
        <v>3491833.57</v>
      </c>
      <c r="DM152" s="2">
        <f t="shared" si="163"/>
        <v>0</v>
      </c>
      <c r="DN152" s="2">
        <f t="shared" si="163"/>
        <v>852210.92</v>
      </c>
      <c r="DO152" s="2">
        <f t="shared" si="163"/>
        <v>1955681.86</v>
      </c>
      <c r="DP152" s="2">
        <f t="shared" si="163"/>
        <v>0</v>
      </c>
      <c r="DQ152" s="2">
        <f t="shared" si="163"/>
        <v>0</v>
      </c>
      <c r="DR152" s="2">
        <f t="shared" si="163"/>
        <v>792632.3</v>
      </c>
      <c r="DS152" s="2">
        <f t="shared" si="163"/>
        <v>380028.51</v>
      </c>
      <c r="DT152" s="2">
        <f t="shared" si="163"/>
        <v>0</v>
      </c>
      <c r="DU152" s="2">
        <f t="shared" si="163"/>
        <v>0</v>
      </c>
      <c r="DV152" s="2">
        <f t="shared" si="163"/>
        <v>0</v>
      </c>
      <c r="DW152" s="2">
        <f t="shared" si="163"/>
        <v>0</v>
      </c>
      <c r="DX152" s="2">
        <f t="shared" si="163"/>
        <v>0</v>
      </c>
      <c r="DY152" s="2">
        <f t="shared" si="163"/>
        <v>0</v>
      </c>
      <c r="DZ152" s="2">
        <f t="shared" si="163"/>
        <v>0</v>
      </c>
      <c r="EA152" s="2">
        <f t="shared" ref="EA152:FX152" si="164">ROUND(IF((AND((EA99&lt;=459),(EA135&lt;=EA18)))=TRUE(),0,(EA120*EA137*EA150)),2)</f>
        <v>0</v>
      </c>
      <c r="EB152" s="2">
        <f t="shared" si="164"/>
        <v>349492.69</v>
      </c>
      <c r="EC152" s="2">
        <f t="shared" si="164"/>
        <v>0</v>
      </c>
      <c r="ED152" s="2">
        <f t="shared" si="164"/>
        <v>0</v>
      </c>
      <c r="EE152" s="2">
        <f t="shared" si="164"/>
        <v>0</v>
      </c>
      <c r="EF152" s="2">
        <f t="shared" si="164"/>
        <v>809194.22</v>
      </c>
      <c r="EG152" s="2">
        <f t="shared" si="164"/>
        <v>0</v>
      </c>
      <c r="EH152" s="2">
        <f t="shared" si="164"/>
        <v>0</v>
      </c>
      <c r="EI152" s="2">
        <f t="shared" si="164"/>
        <v>7897458.8899999997</v>
      </c>
      <c r="EJ152" s="2">
        <f t="shared" si="164"/>
        <v>5957817.54</v>
      </c>
      <c r="EK152" s="2">
        <f t="shared" si="164"/>
        <v>0</v>
      </c>
      <c r="EL152" s="2">
        <f t="shared" si="164"/>
        <v>320752.27</v>
      </c>
      <c r="EM152" s="2">
        <f t="shared" si="164"/>
        <v>0</v>
      </c>
      <c r="EN152" s="2">
        <f t="shared" si="164"/>
        <v>578672.9</v>
      </c>
      <c r="EO152" s="2">
        <f t="shared" si="164"/>
        <v>0</v>
      </c>
      <c r="EP152" s="2">
        <f t="shared" si="164"/>
        <v>0</v>
      </c>
      <c r="EQ152" s="2">
        <f t="shared" si="164"/>
        <v>0</v>
      </c>
      <c r="ER152" s="2">
        <f t="shared" si="164"/>
        <v>0</v>
      </c>
      <c r="ES152" s="2">
        <f t="shared" si="164"/>
        <v>0</v>
      </c>
      <c r="ET152" s="2">
        <f t="shared" si="164"/>
        <v>0</v>
      </c>
      <c r="EU152" s="2">
        <f t="shared" si="164"/>
        <v>360112.09</v>
      </c>
      <c r="EV152" s="2">
        <f t="shared" si="164"/>
        <v>0</v>
      </c>
      <c r="EW152" s="2">
        <f t="shared" si="164"/>
        <v>0</v>
      </c>
      <c r="EX152" s="2">
        <f t="shared" si="164"/>
        <v>0</v>
      </c>
      <c r="EY152" s="2">
        <f t="shared" si="164"/>
        <v>492285.92</v>
      </c>
      <c r="EZ152" s="2">
        <f t="shared" si="164"/>
        <v>0</v>
      </c>
      <c r="FA152" s="2">
        <f t="shared" si="164"/>
        <v>0</v>
      </c>
      <c r="FB152" s="2">
        <f t="shared" si="164"/>
        <v>0</v>
      </c>
      <c r="FC152" s="2">
        <f t="shared" si="164"/>
        <v>0</v>
      </c>
      <c r="FD152" s="2">
        <f t="shared" si="164"/>
        <v>0</v>
      </c>
      <c r="FE152" s="2">
        <f t="shared" si="164"/>
        <v>0</v>
      </c>
      <c r="FF152" s="2">
        <f t="shared" si="164"/>
        <v>0</v>
      </c>
      <c r="FG152" s="2">
        <f t="shared" si="164"/>
        <v>0</v>
      </c>
      <c r="FH152" s="2">
        <f t="shared" si="164"/>
        <v>0</v>
      </c>
      <c r="FI152" s="2">
        <f t="shared" si="164"/>
        <v>1009618.43</v>
      </c>
      <c r="FJ152" s="2">
        <f t="shared" si="164"/>
        <v>0</v>
      </c>
      <c r="FK152" s="2">
        <f t="shared" si="164"/>
        <v>1555745.77</v>
      </c>
      <c r="FL152" s="2">
        <f t="shared" si="164"/>
        <v>0</v>
      </c>
      <c r="FM152" s="2">
        <f t="shared" si="164"/>
        <v>0</v>
      </c>
      <c r="FN152" s="2">
        <f t="shared" si="164"/>
        <v>13269660.58</v>
      </c>
      <c r="FO152" s="2">
        <f t="shared" si="164"/>
        <v>677513.82</v>
      </c>
      <c r="FP152" s="2">
        <f t="shared" si="164"/>
        <v>1400134.49</v>
      </c>
      <c r="FQ152" s="2">
        <f t="shared" si="164"/>
        <v>634401.19999999995</v>
      </c>
      <c r="FR152" s="2">
        <f t="shared" si="164"/>
        <v>0</v>
      </c>
      <c r="FS152" s="2">
        <f t="shared" si="164"/>
        <v>0</v>
      </c>
      <c r="FT152" s="2">
        <f t="shared" si="164"/>
        <v>0</v>
      </c>
      <c r="FU152" s="2">
        <f t="shared" si="164"/>
        <v>524552.93999999994</v>
      </c>
      <c r="FV152" s="2">
        <f t="shared" si="164"/>
        <v>522341.78</v>
      </c>
      <c r="FW152" s="2">
        <f t="shared" si="164"/>
        <v>0</v>
      </c>
      <c r="FX152" s="2">
        <f t="shared" si="164"/>
        <v>0</v>
      </c>
      <c r="FY152" s="12"/>
    </row>
    <row r="153" spans="1:188" x14ac:dyDescent="0.35">
      <c r="B153" s="2" t="s">
        <v>929</v>
      </c>
    </row>
    <row r="154" spans="1:188" x14ac:dyDescent="0.35">
      <c r="A154" s="3" t="s">
        <v>930</v>
      </c>
      <c r="B154" s="2" t="s">
        <v>931</v>
      </c>
      <c r="C154" s="2">
        <f t="shared" ref="C154:BN154" si="165">ROUND(IF((AND((C99&lt;=459),(C135&lt;=C18)))=TRUE(),0,IF(C152=0,0,C120*C144*(C133-C150))),2)</f>
        <v>4731488.84</v>
      </c>
      <c r="D154" s="2">
        <f t="shared" si="165"/>
        <v>2717477.2</v>
      </c>
      <c r="E154" s="2">
        <f t="shared" si="165"/>
        <v>5567374.4900000002</v>
      </c>
      <c r="F154" s="2">
        <f t="shared" si="165"/>
        <v>1244379.3500000001</v>
      </c>
      <c r="G154" s="2">
        <f t="shared" si="165"/>
        <v>0</v>
      </c>
      <c r="H154" s="2">
        <f t="shared" si="165"/>
        <v>0</v>
      </c>
      <c r="I154" s="2">
        <f t="shared" si="165"/>
        <v>6526405.9500000002</v>
      </c>
      <c r="J154" s="2">
        <f t="shared" si="165"/>
        <v>1214874.04</v>
      </c>
      <c r="K154" s="2">
        <f t="shared" si="165"/>
        <v>0</v>
      </c>
      <c r="L154" s="2">
        <f t="shared" si="165"/>
        <v>951250.67</v>
      </c>
      <c r="M154" s="2">
        <f t="shared" si="165"/>
        <v>1148941.98</v>
      </c>
      <c r="N154" s="2">
        <f t="shared" si="165"/>
        <v>0</v>
      </c>
      <c r="O154" s="2">
        <f t="shared" si="165"/>
        <v>0</v>
      </c>
      <c r="P154" s="2">
        <f t="shared" si="165"/>
        <v>0</v>
      </c>
      <c r="Q154" s="2">
        <f t="shared" si="165"/>
        <v>31934475.120000001</v>
      </c>
      <c r="R154" s="2">
        <f t="shared" si="165"/>
        <v>788116.19</v>
      </c>
      <c r="S154" s="2">
        <f t="shared" si="165"/>
        <v>421757.95</v>
      </c>
      <c r="T154" s="2">
        <f t="shared" si="165"/>
        <v>0</v>
      </c>
      <c r="U154" s="2">
        <f t="shared" si="165"/>
        <v>0</v>
      </c>
      <c r="V154" s="2">
        <f t="shared" si="165"/>
        <v>0</v>
      </c>
      <c r="W154" s="2">
        <f t="shared" si="165"/>
        <v>0</v>
      </c>
      <c r="X154" s="2">
        <f t="shared" si="165"/>
        <v>0</v>
      </c>
      <c r="Y154" s="2">
        <f t="shared" si="165"/>
        <v>797355.63</v>
      </c>
      <c r="Z154" s="2">
        <f t="shared" si="165"/>
        <v>0</v>
      </c>
      <c r="AA154" s="2">
        <f t="shared" si="165"/>
        <v>0</v>
      </c>
      <c r="AB154" s="2">
        <f t="shared" si="165"/>
        <v>0</v>
      </c>
      <c r="AC154" s="2">
        <f t="shared" si="165"/>
        <v>0</v>
      </c>
      <c r="AD154" s="2">
        <f t="shared" si="165"/>
        <v>0</v>
      </c>
      <c r="AE154" s="2">
        <f t="shared" si="165"/>
        <v>0</v>
      </c>
      <c r="AF154" s="2">
        <f t="shared" si="165"/>
        <v>0</v>
      </c>
      <c r="AG154" s="2">
        <f t="shared" si="165"/>
        <v>0</v>
      </c>
      <c r="AH154" s="2">
        <f t="shared" si="165"/>
        <v>385074.48</v>
      </c>
      <c r="AI154" s="2">
        <f t="shared" si="165"/>
        <v>0</v>
      </c>
      <c r="AJ154" s="2">
        <f t="shared" si="165"/>
        <v>0</v>
      </c>
      <c r="AK154" s="2">
        <f t="shared" si="165"/>
        <v>0</v>
      </c>
      <c r="AL154" s="2">
        <f t="shared" si="165"/>
        <v>0</v>
      </c>
      <c r="AM154" s="2">
        <f t="shared" si="165"/>
        <v>0</v>
      </c>
      <c r="AN154" s="2">
        <f t="shared" si="165"/>
        <v>0</v>
      </c>
      <c r="AO154" s="2">
        <f t="shared" si="165"/>
        <v>1212830.1000000001</v>
      </c>
      <c r="AP154" s="2">
        <f t="shared" si="165"/>
        <v>26956809.510000002</v>
      </c>
      <c r="AQ154" s="2">
        <f t="shared" si="165"/>
        <v>0</v>
      </c>
      <c r="AR154" s="2">
        <f t="shared" si="165"/>
        <v>0</v>
      </c>
      <c r="AS154" s="2">
        <f t="shared" si="165"/>
        <v>0</v>
      </c>
      <c r="AT154" s="2">
        <f t="shared" si="165"/>
        <v>0</v>
      </c>
      <c r="AU154" s="2">
        <f t="shared" si="165"/>
        <v>0</v>
      </c>
      <c r="AV154" s="2">
        <f t="shared" si="165"/>
        <v>0</v>
      </c>
      <c r="AW154" s="2">
        <f t="shared" si="165"/>
        <v>0</v>
      </c>
      <c r="AX154" s="2">
        <f t="shared" si="165"/>
        <v>0</v>
      </c>
      <c r="AY154" s="2">
        <f t="shared" si="165"/>
        <v>0</v>
      </c>
      <c r="AZ154" s="2">
        <f t="shared" si="165"/>
        <v>5865071.4100000001</v>
      </c>
      <c r="BA154" s="2">
        <f t="shared" si="165"/>
        <v>805233.83</v>
      </c>
      <c r="BB154" s="2">
        <f t="shared" si="165"/>
        <v>861806.46</v>
      </c>
      <c r="BC154" s="2">
        <f t="shared" si="165"/>
        <v>5895915.7300000004</v>
      </c>
      <c r="BD154" s="2">
        <f t="shared" si="165"/>
        <v>0</v>
      </c>
      <c r="BE154" s="2">
        <f t="shared" si="165"/>
        <v>0</v>
      </c>
      <c r="BF154" s="2">
        <f t="shared" si="165"/>
        <v>0</v>
      </c>
      <c r="BG154" s="2">
        <f t="shared" si="165"/>
        <v>313281.82</v>
      </c>
      <c r="BH154" s="2">
        <f t="shared" si="165"/>
        <v>0</v>
      </c>
      <c r="BI154" s="2">
        <f t="shared" si="165"/>
        <v>0</v>
      </c>
      <c r="BJ154" s="2">
        <f t="shared" si="165"/>
        <v>0</v>
      </c>
      <c r="BK154" s="2">
        <f t="shared" si="165"/>
        <v>1036865.66</v>
      </c>
      <c r="BL154" s="2">
        <f t="shared" si="165"/>
        <v>0</v>
      </c>
      <c r="BM154" s="2">
        <f t="shared" si="165"/>
        <v>0</v>
      </c>
      <c r="BN154" s="2">
        <f t="shared" si="165"/>
        <v>925149.13</v>
      </c>
      <c r="BO154" s="2">
        <f t="shared" ref="BO154:DZ154" si="166">ROUND(IF((AND((BO99&lt;=459),(BO135&lt;=BO18)))=TRUE(),0,IF(BO152=0,0,BO120*BO144*(BO133-BO150))),2)</f>
        <v>223619.94</v>
      </c>
      <c r="BP154" s="2">
        <f t="shared" si="166"/>
        <v>0</v>
      </c>
      <c r="BQ154" s="2">
        <f t="shared" si="166"/>
        <v>455332.39</v>
      </c>
      <c r="BR154" s="2">
        <f t="shared" si="166"/>
        <v>0</v>
      </c>
      <c r="BS154" s="2">
        <f t="shared" si="166"/>
        <v>585122.16</v>
      </c>
      <c r="BT154" s="2">
        <f t="shared" si="166"/>
        <v>0</v>
      </c>
      <c r="BU154" s="2">
        <f t="shared" si="166"/>
        <v>0</v>
      </c>
      <c r="BV154" s="2">
        <f t="shared" si="166"/>
        <v>0</v>
      </c>
      <c r="BW154" s="2">
        <f t="shared" si="166"/>
        <v>0</v>
      </c>
      <c r="BX154" s="2">
        <f t="shared" si="166"/>
        <v>0</v>
      </c>
      <c r="BY154" s="2">
        <f t="shared" si="166"/>
        <v>0</v>
      </c>
      <c r="BZ154" s="2">
        <f t="shared" si="166"/>
        <v>0</v>
      </c>
      <c r="CA154" s="2">
        <f t="shared" si="166"/>
        <v>0</v>
      </c>
      <c r="CB154" s="2">
        <f t="shared" si="166"/>
        <v>0</v>
      </c>
      <c r="CC154" s="2">
        <f t="shared" si="166"/>
        <v>0</v>
      </c>
      <c r="CD154" s="2">
        <f t="shared" si="166"/>
        <v>0</v>
      </c>
      <c r="CE154" s="2">
        <f t="shared" si="166"/>
        <v>0</v>
      </c>
      <c r="CF154" s="2">
        <f t="shared" si="166"/>
        <v>0</v>
      </c>
      <c r="CG154" s="2">
        <f t="shared" si="166"/>
        <v>0</v>
      </c>
      <c r="CH154" s="2">
        <f t="shared" si="166"/>
        <v>0</v>
      </c>
      <c r="CI154" s="2">
        <f t="shared" si="166"/>
        <v>287296.59000000003</v>
      </c>
      <c r="CJ154" s="2">
        <f t="shared" si="166"/>
        <v>110151.51</v>
      </c>
      <c r="CK154" s="2">
        <f t="shared" si="166"/>
        <v>0</v>
      </c>
      <c r="CL154" s="2">
        <f t="shared" si="166"/>
        <v>0</v>
      </c>
      <c r="CM154" s="2">
        <f t="shared" si="166"/>
        <v>240099.20000000001</v>
      </c>
      <c r="CN154" s="2">
        <f t="shared" si="166"/>
        <v>0</v>
      </c>
      <c r="CO154" s="2">
        <f t="shared" si="166"/>
        <v>0</v>
      </c>
      <c r="CP154" s="2">
        <f t="shared" si="166"/>
        <v>48394.16</v>
      </c>
      <c r="CQ154" s="2">
        <f t="shared" si="166"/>
        <v>755145.43</v>
      </c>
      <c r="CR154" s="2">
        <f t="shared" si="166"/>
        <v>0</v>
      </c>
      <c r="CS154" s="2">
        <f t="shared" si="166"/>
        <v>0</v>
      </c>
      <c r="CT154" s="2">
        <f t="shared" si="166"/>
        <v>0</v>
      </c>
      <c r="CU154" s="2">
        <f t="shared" si="166"/>
        <v>0</v>
      </c>
      <c r="CV154" s="2">
        <f t="shared" si="166"/>
        <v>0</v>
      </c>
      <c r="CW154" s="2">
        <f t="shared" si="166"/>
        <v>0</v>
      </c>
      <c r="CX154" s="2">
        <f t="shared" si="166"/>
        <v>56333.29</v>
      </c>
      <c r="CY154" s="2">
        <f t="shared" si="166"/>
        <v>0</v>
      </c>
      <c r="CZ154" s="2">
        <f t="shared" si="166"/>
        <v>461448.56</v>
      </c>
      <c r="DA154" s="2">
        <f t="shared" si="166"/>
        <v>0</v>
      </c>
      <c r="DB154" s="2">
        <f t="shared" si="166"/>
        <v>0</v>
      </c>
      <c r="DC154" s="2">
        <f t="shared" si="166"/>
        <v>0</v>
      </c>
      <c r="DD154" s="2">
        <f t="shared" si="166"/>
        <v>0</v>
      </c>
      <c r="DE154" s="2">
        <f t="shared" si="166"/>
        <v>0</v>
      </c>
      <c r="DF154" s="2">
        <f t="shared" si="166"/>
        <v>2022150.18</v>
      </c>
      <c r="DG154" s="2">
        <f t="shared" si="166"/>
        <v>0</v>
      </c>
      <c r="DH154" s="2">
        <f t="shared" si="166"/>
        <v>447463.91</v>
      </c>
      <c r="DI154" s="2">
        <f t="shared" si="166"/>
        <v>763043.25</v>
      </c>
      <c r="DJ154" s="2">
        <f t="shared" si="166"/>
        <v>31956.81</v>
      </c>
      <c r="DK154" s="2">
        <f t="shared" si="166"/>
        <v>85697.58</v>
      </c>
      <c r="DL154" s="2">
        <f t="shared" si="166"/>
        <v>1398193.8</v>
      </c>
      <c r="DM154" s="2">
        <f t="shared" si="166"/>
        <v>0</v>
      </c>
      <c r="DN154" s="2">
        <f t="shared" si="166"/>
        <v>590037.76000000001</v>
      </c>
      <c r="DO154" s="2">
        <f t="shared" si="166"/>
        <v>1361566</v>
      </c>
      <c r="DP154" s="2">
        <f t="shared" si="166"/>
        <v>0</v>
      </c>
      <c r="DQ154" s="2">
        <f t="shared" si="166"/>
        <v>0</v>
      </c>
      <c r="DR154" s="2">
        <f t="shared" si="166"/>
        <v>1081377.29</v>
      </c>
      <c r="DS154" s="2">
        <f t="shared" si="166"/>
        <v>558377.37</v>
      </c>
      <c r="DT154" s="2">
        <f t="shared" si="166"/>
        <v>0</v>
      </c>
      <c r="DU154" s="2">
        <f t="shared" si="166"/>
        <v>0</v>
      </c>
      <c r="DV154" s="2">
        <f t="shared" si="166"/>
        <v>0</v>
      </c>
      <c r="DW154" s="2">
        <f t="shared" si="166"/>
        <v>0</v>
      </c>
      <c r="DX154" s="2">
        <f t="shared" si="166"/>
        <v>0</v>
      </c>
      <c r="DY154" s="2">
        <f t="shared" si="166"/>
        <v>0</v>
      </c>
      <c r="DZ154" s="2">
        <f t="shared" si="166"/>
        <v>0</v>
      </c>
      <c r="EA154" s="2">
        <f t="shared" ref="EA154:FX154" si="167">ROUND(IF((AND((EA99&lt;=459),(EA135&lt;=EA18)))=TRUE(),0,IF(EA152=0,0,EA120*EA144*(EA133-EA150))),2)</f>
        <v>0</v>
      </c>
      <c r="EB154" s="2">
        <f t="shared" si="167"/>
        <v>233314.27</v>
      </c>
      <c r="EC154" s="2">
        <f t="shared" si="167"/>
        <v>0</v>
      </c>
      <c r="ED154" s="2">
        <f t="shared" si="167"/>
        <v>0</v>
      </c>
      <c r="EE154" s="2">
        <f t="shared" si="167"/>
        <v>0</v>
      </c>
      <c r="EF154" s="2">
        <f t="shared" si="167"/>
        <v>939507.62</v>
      </c>
      <c r="EG154" s="2">
        <f t="shared" si="167"/>
        <v>0</v>
      </c>
      <c r="EH154" s="2">
        <f t="shared" si="167"/>
        <v>0</v>
      </c>
      <c r="EI154" s="2">
        <f t="shared" si="167"/>
        <v>12877082.800000001</v>
      </c>
      <c r="EJ154" s="2">
        <f t="shared" si="167"/>
        <v>1165158.19</v>
      </c>
      <c r="EK154" s="2">
        <f t="shared" si="167"/>
        <v>0</v>
      </c>
      <c r="EL154" s="2">
        <f t="shared" si="167"/>
        <v>31780.25</v>
      </c>
      <c r="EM154" s="2">
        <f t="shared" si="167"/>
        <v>0</v>
      </c>
      <c r="EN154" s="2">
        <f t="shared" si="167"/>
        <v>552042.93000000005</v>
      </c>
      <c r="EO154" s="2">
        <f t="shared" si="167"/>
        <v>0</v>
      </c>
      <c r="EP154" s="2">
        <f t="shared" si="167"/>
        <v>0</v>
      </c>
      <c r="EQ154" s="2">
        <f t="shared" si="167"/>
        <v>0</v>
      </c>
      <c r="ER154" s="2">
        <f t="shared" si="167"/>
        <v>0</v>
      </c>
      <c r="ES154" s="2">
        <f t="shared" si="167"/>
        <v>0</v>
      </c>
      <c r="ET154" s="2">
        <f t="shared" si="167"/>
        <v>0</v>
      </c>
      <c r="EU154" s="2">
        <f t="shared" si="167"/>
        <v>784446.11</v>
      </c>
      <c r="EV154" s="2">
        <f t="shared" si="167"/>
        <v>0</v>
      </c>
      <c r="EW154" s="2">
        <f t="shared" si="167"/>
        <v>0</v>
      </c>
      <c r="EX154" s="2">
        <f t="shared" si="167"/>
        <v>0</v>
      </c>
      <c r="EY154" s="2">
        <f t="shared" si="167"/>
        <v>416008.99</v>
      </c>
      <c r="EZ154" s="2">
        <f t="shared" si="167"/>
        <v>0</v>
      </c>
      <c r="FA154" s="2">
        <f t="shared" si="167"/>
        <v>0</v>
      </c>
      <c r="FB154" s="2">
        <f t="shared" si="167"/>
        <v>0</v>
      </c>
      <c r="FC154" s="2">
        <f t="shared" si="167"/>
        <v>0</v>
      </c>
      <c r="FD154" s="2">
        <f t="shared" si="167"/>
        <v>0</v>
      </c>
      <c r="FE154" s="2">
        <f t="shared" si="167"/>
        <v>0</v>
      </c>
      <c r="FF154" s="2">
        <f t="shared" si="167"/>
        <v>0</v>
      </c>
      <c r="FG154" s="2">
        <f t="shared" si="167"/>
        <v>0</v>
      </c>
      <c r="FH154" s="2">
        <f t="shared" si="167"/>
        <v>0</v>
      </c>
      <c r="FI154" s="2">
        <f t="shared" si="167"/>
        <v>225232.79</v>
      </c>
      <c r="FJ154" s="2">
        <f t="shared" si="167"/>
        <v>0</v>
      </c>
      <c r="FK154" s="2">
        <f t="shared" si="167"/>
        <v>402079.7</v>
      </c>
      <c r="FL154" s="2">
        <f t="shared" si="167"/>
        <v>0</v>
      </c>
      <c r="FM154" s="2">
        <f t="shared" si="167"/>
        <v>0</v>
      </c>
      <c r="FN154" s="2">
        <f t="shared" si="167"/>
        <v>12788549.5</v>
      </c>
      <c r="FO154" s="2">
        <f t="shared" si="167"/>
        <v>134442.60999999999</v>
      </c>
      <c r="FP154" s="2">
        <f t="shared" si="167"/>
        <v>378962.76</v>
      </c>
      <c r="FQ154" s="2">
        <f t="shared" si="167"/>
        <v>4752.3999999999996</v>
      </c>
      <c r="FR154" s="2">
        <f t="shared" si="167"/>
        <v>0</v>
      </c>
      <c r="FS154" s="2">
        <f t="shared" si="167"/>
        <v>0</v>
      </c>
      <c r="FT154" s="2">
        <f t="shared" si="167"/>
        <v>0</v>
      </c>
      <c r="FU154" s="2">
        <f t="shared" si="167"/>
        <v>422297.8</v>
      </c>
      <c r="FV154" s="2">
        <f t="shared" si="167"/>
        <v>200467.86</v>
      </c>
      <c r="FW154" s="2">
        <f t="shared" si="167"/>
        <v>0</v>
      </c>
      <c r="FX154" s="2">
        <f t="shared" si="167"/>
        <v>0</v>
      </c>
      <c r="GA154" s="12"/>
    </row>
    <row r="155" spans="1:188" x14ac:dyDescent="0.35">
      <c r="B155" s="2" t="s">
        <v>932</v>
      </c>
    </row>
    <row r="156" spans="1:188" x14ac:dyDescent="0.35">
      <c r="A156" s="3" t="s">
        <v>933</v>
      </c>
      <c r="B156" s="2" t="s">
        <v>934</v>
      </c>
      <c r="C156" s="2">
        <f t="shared" ref="C156:BN156" si="168">ROUND(IF((AND((C99&lt;=459),(C135&lt;=C18)))=TRUE(),0,+C152+C154),2)</f>
        <v>8761792.3000000007</v>
      </c>
      <c r="D156" s="2">
        <f t="shared" si="168"/>
        <v>25202568.149999999</v>
      </c>
      <c r="E156" s="2">
        <f t="shared" si="168"/>
        <v>8758923.2899999991</v>
      </c>
      <c r="F156" s="2">
        <f t="shared" si="168"/>
        <v>15765662.17</v>
      </c>
      <c r="G156" s="2">
        <f t="shared" si="168"/>
        <v>0</v>
      </c>
      <c r="H156" s="2">
        <f t="shared" si="168"/>
        <v>0</v>
      </c>
      <c r="I156" s="2">
        <f t="shared" si="168"/>
        <v>10909335.119999999</v>
      </c>
      <c r="J156" s="2">
        <f t="shared" si="168"/>
        <v>2381279.5499999998</v>
      </c>
      <c r="K156" s="2">
        <f t="shared" si="168"/>
        <v>0</v>
      </c>
      <c r="L156" s="2">
        <f t="shared" si="168"/>
        <v>2272268.61</v>
      </c>
      <c r="M156" s="2">
        <f t="shared" si="168"/>
        <v>1745998.52</v>
      </c>
      <c r="N156" s="2">
        <f t="shared" si="168"/>
        <v>0</v>
      </c>
      <c r="O156" s="2">
        <f t="shared" si="168"/>
        <v>0</v>
      </c>
      <c r="P156" s="2">
        <f t="shared" si="168"/>
        <v>0</v>
      </c>
      <c r="Q156" s="2">
        <f t="shared" si="168"/>
        <v>55882679.770000003</v>
      </c>
      <c r="R156" s="2">
        <f t="shared" si="168"/>
        <v>4644020.21</v>
      </c>
      <c r="S156" s="2">
        <f t="shared" si="168"/>
        <v>1362222.2</v>
      </c>
      <c r="T156" s="2">
        <f t="shared" si="168"/>
        <v>0</v>
      </c>
      <c r="U156" s="2">
        <f t="shared" si="168"/>
        <v>0</v>
      </c>
      <c r="V156" s="2">
        <f t="shared" si="168"/>
        <v>0</v>
      </c>
      <c r="W156" s="2">
        <f t="shared" si="168"/>
        <v>0</v>
      </c>
      <c r="X156" s="2">
        <f t="shared" si="168"/>
        <v>0</v>
      </c>
      <c r="Y156" s="2">
        <f t="shared" si="168"/>
        <v>1351763.17</v>
      </c>
      <c r="Z156" s="2">
        <f t="shared" si="168"/>
        <v>0</v>
      </c>
      <c r="AA156" s="2">
        <f t="shared" si="168"/>
        <v>0</v>
      </c>
      <c r="AB156" s="2">
        <f t="shared" si="168"/>
        <v>0</v>
      </c>
      <c r="AC156" s="2">
        <f t="shared" si="168"/>
        <v>0</v>
      </c>
      <c r="AD156" s="2">
        <f t="shared" si="168"/>
        <v>0</v>
      </c>
      <c r="AE156" s="2">
        <f t="shared" si="168"/>
        <v>0</v>
      </c>
      <c r="AF156" s="2">
        <f t="shared" si="168"/>
        <v>0</v>
      </c>
      <c r="AG156" s="2">
        <f t="shared" si="168"/>
        <v>0</v>
      </c>
      <c r="AH156" s="2">
        <f t="shared" si="168"/>
        <v>951187.63</v>
      </c>
      <c r="AI156" s="2">
        <f t="shared" si="168"/>
        <v>0</v>
      </c>
      <c r="AJ156" s="2">
        <f t="shared" si="168"/>
        <v>0</v>
      </c>
      <c r="AK156" s="2">
        <f t="shared" si="168"/>
        <v>0</v>
      </c>
      <c r="AL156" s="2">
        <f t="shared" si="168"/>
        <v>0</v>
      </c>
      <c r="AM156" s="2">
        <f t="shared" si="168"/>
        <v>0</v>
      </c>
      <c r="AN156" s="2">
        <f t="shared" si="168"/>
        <v>0</v>
      </c>
      <c r="AO156" s="2">
        <f t="shared" si="168"/>
        <v>3685262.15</v>
      </c>
      <c r="AP156" s="2">
        <f t="shared" si="168"/>
        <v>77511926.329999998</v>
      </c>
      <c r="AQ156" s="2">
        <f t="shared" si="168"/>
        <v>0</v>
      </c>
      <c r="AR156" s="2">
        <f t="shared" si="168"/>
        <v>0</v>
      </c>
      <c r="AS156" s="2">
        <f t="shared" si="168"/>
        <v>0</v>
      </c>
      <c r="AT156" s="2">
        <f t="shared" si="168"/>
        <v>0</v>
      </c>
      <c r="AU156" s="2">
        <f t="shared" si="168"/>
        <v>0</v>
      </c>
      <c r="AV156" s="2">
        <f t="shared" si="168"/>
        <v>0</v>
      </c>
      <c r="AW156" s="2">
        <f t="shared" si="168"/>
        <v>0</v>
      </c>
      <c r="AX156" s="2">
        <f t="shared" si="168"/>
        <v>0</v>
      </c>
      <c r="AY156" s="2">
        <f t="shared" si="168"/>
        <v>0</v>
      </c>
      <c r="AZ156" s="2">
        <f t="shared" si="168"/>
        <v>13121157.210000001</v>
      </c>
      <c r="BA156" s="2">
        <f t="shared" si="168"/>
        <v>6108463.2699999996</v>
      </c>
      <c r="BB156" s="2">
        <f t="shared" si="168"/>
        <v>5063576.9000000004</v>
      </c>
      <c r="BC156" s="2">
        <f t="shared" si="168"/>
        <v>21443031.190000001</v>
      </c>
      <c r="BD156" s="2">
        <f t="shared" si="168"/>
        <v>0</v>
      </c>
      <c r="BE156" s="2">
        <f t="shared" si="168"/>
        <v>0</v>
      </c>
      <c r="BF156" s="2">
        <f t="shared" si="168"/>
        <v>0</v>
      </c>
      <c r="BG156" s="2">
        <f t="shared" si="168"/>
        <v>897691.48</v>
      </c>
      <c r="BH156" s="2">
        <f t="shared" si="168"/>
        <v>0</v>
      </c>
      <c r="BI156" s="2">
        <f t="shared" si="168"/>
        <v>0</v>
      </c>
      <c r="BJ156" s="2">
        <f t="shared" si="168"/>
        <v>0</v>
      </c>
      <c r="BK156" s="2">
        <f t="shared" si="168"/>
        <v>16743939.029999999</v>
      </c>
      <c r="BL156" s="2">
        <f t="shared" si="168"/>
        <v>0</v>
      </c>
      <c r="BM156" s="2">
        <f t="shared" si="168"/>
        <v>0</v>
      </c>
      <c r="BN156" s="2">
        <f t="shared" si="168"/>
        <v>2698163.54</v>
      </c>
      <c r="BO156" s="2">
        <f t="shared" ref="BO156:DZ156" si="169">ROUND(IF((AND((BO99&lt;=459),(BO135&lt;=BO18)))=TRUE(),0,+BO152+BO154),2)</f>
        <v>975728.05</v>
      </c>
      <c r="BP156" s="2">
        <f t="shared" si="169"/>
        <v>0</v>
      </c>
      <c r="BQ156" s="2">
        <f t="shared" si="169"/>
        <v>4265205.41</v>
      </c>
      <c r="BR156" s="2">
        <f t="shared" si="169"/>
        <v>0</v>
      </c>
      <c r="BS156" s="2">
        <f t="shared" si="169"/>
        <v>1294123.6200000001</v>
      </c>
      <c r="BT156" s="2">
        <f t="shared" si="169"/>
        <v>0</v>
      </c>
      <c r="BU156" s="2">
        <f t="shared" si="169"/>
        <v>0</v>
      </c>
      <c r="BV156" s="2">
        <f t="shared" si="169"/>
        <v>0</v>
      </c>
      <c r="BW156" s="2">
        <f t="shared" si="169"/>
        <v>0</v>
      </c>
      <c r="BX156" s="2">
        <f t="shared" si="169"/>
        <v>0</v>
      </c>
      <c r="BY156" s="2">
        <f t="shared" si="169"/>
        <v>0</v>
      </c>
      <c r="BZ156" s="2">
        <f t="shared" si="169"/>
        <v>0</v>
      </c>
      <c r="CA156" s="2">
        <f t="shared" si="169"/>
        <v>0</v>
      </c>
      <c r="CB156" s="2">
        <f t="shared" si="169"/>
        <v>0</v>
      </c>
      <c r="CC156" s="2">
        <f t="shared" si="169"/>
        <v>0</v>
      </c>
      <c r="CD156" s="2">
        <f t="shared" si="169"/>
        <v>0</v>
      </c>
      <c r="CE156" s="2">
        <f t="shared" si="169"/>
        <v>0</v>
      </c>
      <c r="CF156" s="2">
        <f t="shared" si="169"/>
        <v>0</v>
      </c>
      <c r="CG156" s="2">
        <f t="shared" si="169"/>
        <v>0</v>
      </c>
      <c r="CH156" s="2">
        <f t="shared" si="169"/>
        <v>0</v>
      </c>
      <c r="CI156" s="2">
        <f t="shared" si="169"/>
        <v>722954.48</v>
      </c>
      <c r="CJ156" s="2">
        <f t="shared" si="169"/>
        <v>651268.72</v>
      </c>
      <c r="CK156" s="2">
        <f t="shared" si="169"/>
        <v>0</v>
      </c>
      <c r="CL156" s="2">
        <f t="shared" si="169"/>
        <v>0</v>
      </c>
      <c r="CM156" s="2">
        <f t="shared" si="169"/>
        <v>695429.39</v>
      </c>
      <c r="CN156" s="2">
        <f t="shared" si="169"/>
        <v>0</v>
      </c>
      <c r="CO156" s="2">
        <f t="shared" si="169"/>
        <v>0</v>
      </c>
      <c r="CP156" s="2">
        <f t="shared" si="169"/>
        <v>674444.97</v>
      </c>
      <c r="CQ156" s="2">
        <f t="shared" si="169"/>
        <v>1236696.58</v>
      </c>
      <c r="CR156" s="2">
        <f t="shared" si="169"/>
        <v>0</v>
      </c>
      <c r="CS156" s="2">
        <f t="shared" si="169"/>
        <v>0</v>
      </c>
      <c r="CT156" s="2">
        <f t="shared" si="169"/>
        <v>0</v>
      </c>
      <c r="CU156" s="2">
        <f t="shared" si="169"/>
        <v>0</v>
      </c>
      <c r="CV156" s="2">
        <f t="shared" si="169"/>
        <v>0</v>
      </c>
      <c r="CW156" s="2">
        <f t="shared" si="169"/>
        <v>0</v>
      </c>
      <c r="CX156" s="2">
        <f t="shared" si="169"/>
        <v>369183.13</v>
      </c>
      <c r="CY156" s="2">
        <f t="shared" si="169"/>
        <v>0</v>
      </c>
      <c r="CZ156" s="2">
        <f t="shared" si="169"/>
        <v>1505954.2</v>
      </c>
      <c r="DA156" s="2">
        <f t="shared" si="169"/>
        <v>0</v>
      </c>
      <c r="DB156" s="2">
        <f t="shared" si="169"/>
        <v>0</v>
      </c>
      <c r="DC156" s="2">
        <f t="shared" si="169"/>
        <v>0</v>
      </c>
      <c r="DD156" s="2">
        <f t="shared" si="169"/>
        <v>0</v>
      </c>
      <c r="DE156" s="2">
        <f t="shared" si="169"/>
        <v>0</v>
      </c>
      <c r="DF156" s="2">
        <f t="shared" si="169"/>
        <v>13233592.67</v>
      </c>
      <c r="DG156" s="2">
        <f t="shared" si="169"/>
        <v>0</v>
      </c>
      <c r="DH156" s="2">
        <f t="shared" si="169"/>
        <v>1494386.82</v>
      </c>
      <c r="DI156" s="2">
        <f t="shared" si="169"/>
        <v>2172105.54</v>
      </c>
      <c r="DJ156" s="2">
        <f t="shared" si="169"/>
        <v>465650.97</v>
      </c>
      <c r="DK156" s="2">
        <f t="shared" si="169"/>
        <v>436054.95</v>
      </c>
      <c r="DL156" s="2">
        <f t="shared" si="169"/>
        <v>4890027.37</v>
      </c>
      <c r="DM156" s="2">
        <f t="shared" si="169"/>
        <v>0</v>
      </c>
      <c r="DN156" s="2">
        <f t="shared" si="169"/>
        <v>1442248.68</v>
      </c>
      <c r="DO156" s="2">
        <f t="shared" si="169"/>
        <v>3317247.86</v>
      </c>
      <c r="DP156" s="2">
        <f t="shared" si="169"/>
        <v>0</v>
      </c>
      <c r="DQ156" s="2">
        <f t="shared" si="169"/>
        <v>0</v>
      </c>
      <c r="DR156" s="2">
        <f t="shared" si="169"/>
        <v>1874009.59</v>
      </c>
      <c r="DS156" s="2">
        <f t="shared" si="169"/>
        <v>938405.88</v>
      </c>
      <c r="DT156" s="2">
        <f t="shared" si="169"/>
        <v>0</v>
      </c>
      <c r="DU156" s="2">
        <f t="shared" si="169"/>
        <v>0</v>
      </c>
      <c r="DV156" s="2">
        <f t="shared" si="169"/>
        <v>0</v>
      </c>
      <c r="DW156" s="2">
        <f t="shared" si="169"/>
        <v>0</v>
      </c>
      <c r="DX156" s="2">
        <f t="shared" si="169"/>
        <v>0</v>
      </c>
      <c r="DY156" s="2">
        <f t="shared" si="169"/>
        <v>0</v>
      </c>
      <c r="DZ156" s="2">
        <f t="shared" si="169"/>
        <v>0</v>
      </c>
      <c r="EA156" s="2">
        <f t="shared" ref="EA156:FX156" si="170">ROUND(IF((AND((EA99&lt;=459),(EA135&lt;=EA18)))=TRUE(),0,+EA152+EA154),2)</f>
        <v>0</v>
      </c>
      <c r="EB156" s="2">
        <f t="shared" si="170"/>
        <v>582806.96</v>
      </c>
      <c r="EC156" s="2">
        <f t="shared" si="170"/>
        <v>0</v>
      </c>
      <c r="ED156" s="2">
        <f t="shared" si="170"/>
        <v>0</v>
      </c>
      <c r="EE156" s="2">
        <f t="shared" si="170"/>
        <v>0</v>
      </c>
      <c r="EF156" s="2">
        <f t="shared" si="170"/>
        <v>1748701.84</v>
      </c>
      <c r="EG156" s="2">
        <f t="shared" si="170"/>
        <v>0</v>
      </c>
      <c r="EH156" s="2">
        <f t="shared" si="170"/>
        <v>0</v>
      </c>
      <c r="EI156" s="2">
        <f t="shared" si="170"/>
        <v>20774541.690000001</v>
      </c>
      <c r="EJ156" s="2">
        <f t="shared" si="170"/>
        <v>7122975.7300000004</v>
      </c>
      <c r="EK156" s="2">
        <f t="shared" si="170"/>
        <v>0</v>
      </c>
      <c r="EL156" s="2">
        <f t="shared" si="170"/>
        <v>352532.52</v>
      </c>
      <c r="EM156" s="2">
        <f t="shared" si="170"/>
        <v>0</v>
      </c>
      <c r="EN156" s="2">
        <f t="shared" si="170"/>
        <v>1130715.83</v>
      </c>
      <c r="EO156" s="2">
        <f t="shared" si="170"/>
        <v>0</v>
      </c>
      <c r="EP156" s="2">
        <f t="shared" si="170"/>
        <v>0</v>
      </c>
      <c r="EQ156" s="2">
        <f t="shared" si="170"/>
        <v>0</v>
      </c>
      <c r="ER156" s="2">
        <f t="shared" si="170"/>
        <v>0</v>
      </c>
      <c r="ES156" s="2">
        <f t="shared" si="170"/>
        <v>0</v>
      </c>
      <c r="ET156" s="2">
        <f t="shared" si="170"/>
        <v>0</v>
      </c>
      <c r="EU156" s="2">
        <f t="shared" si="170"/>
        <v>1144558.2</v>
      </c>
      <c r="EV156" s="2">
        <f t="shared" si="170"/>
        <v>0</v>
      </c>
      <c r="EW156" s="2">
        <f t="shared" si="170"/>
        <v>0</v>
      </c>
      <c r="EX156" s="2">
        <f t="shared" si="170"/>
        <v>0</v>
      </c>
      <c r="EY156" s="2">
        <f t="shared" si="170"/>
        <v>908294.91</v>
      </c>
      <c r="EZ156" s="2">
        <f t="shared" si="170"/>
        <v>0</v>
      </c>
      <c r="FA156" s="2">
        <f t="shared" si="170"/>
        <v>0</v>
      </c>
      <c r="FB156" s="2">
        <f t="shared" si="170"/>
        <v>0</v>
      </c>
      <c r="FC156" s="2">
        <f t="shared" si="170"/>
        <v>0</v>
      </c>
      <c r="FD156" s="2">
        <f t="shared" si="170"/>
        <v>0</v>
      </c>
      <c r="FE156" s="2">
        <f t="shared" si="170"/>
        <v>0</v>
      </c>
      <c r="FF156" s="2">
        <f t="shared" si="170"/>
        <v>0</v>
      </c>
      <c r="FG156" s="2">
        <f t="shared" si="170"/>
        <v>0</v>
      </c>
      <c r="FH156" s="2">
        <f t="shared" si="170"/>
        <v>0</v>
      </c>
      <c r="FI156" s="2">
        <f t="shared" si="170"/>
        <v>1234851.22</v>
      </c>
      <c r="FJ156" s="2">
        <f t="shared" si="170"/>
        <v>0</v>
      </c>
      <c r="FK156" s="2">
        <f t="shared" si="170"/>
        <v>1957825.47</v>
      </c>
      <c r="FL156" s="2">
        <f t="shared" si="170"/>
        <v>0</v>
      </c>
      <c r="FM156" s="2">
        <f t="shared" si="170"/>
        <v>0</v>
      </c>
      <c r="FN156" s="2">
        <f t="shared" si="170"/>
        <v>26058210.079999998</v>
      </c>
      <c r="FO156" s="2">
        <f t="shared" si="170"/>
        <v>811956.43</v>
      </c>
      <c r="FP156" s="2">
        <f t="shared" si="170"/>
        <v>1779097.25</v>
      </c>
      <c r="FQ156" s="2">
        <f t="shared" si="170"/>
        <v>639153.6</v>
      </c>
      <c r="FR156" s="2">
        <f t="shared" si="170"/>
        <v>0</v>
      </c>
      <c r="FS156" s="2">
        <f t="shared" si="170"/>
        <v>0</v>
      </c>
      <c r="FT156" s="2">
        <f t="shared" si="170"/>
        <v>0</v>
      </c>
      <c r="FU156" s="2">
        <f t="shared" si="170"/>
        <v>946850.74</v>
      </c>
      <c r="FV156" s="2">
        <f t="shared" si="170"/>
        <v>722809.64</v>
      </c>
      <c r="FW156" s="2">
        <f t="shared" si="170"/>
        <v>0</v>
      </c>
      <c r="FX156" s="2">
        <f t="shared" si="170"/>
        <v>0</v>
      </c>
    </row>
    <row r="157" spans="1:188" x14ac:dyDescent="0.35">
      <c r="B157" s="2" t="s">
        <v>935</v>
      </c>
    </row>
    <row r="158" spans="1:188" x14ac:dyDescent="0.35">
      <c r="A158" s="3" t="s">
        <v>936</v>
      </c>
      <c r="B158" s="2" t="s">
        <v>937</v>
      </c>
      <c r="C158" s="2">
        <f t="shared" ref="C158:BN158" si="171">MAX(C146,C148,C156)</f>
        <v>8761792.3000000007</v>
      </c>
      <c r="D158" s="2">
        <f t="shared" si="171"/>
        <v>25202568.149999999</v>
      </c>
      <c r="E158" s="2">
        <f t="shared" si="171"/>
        <v>8758923.2899999991</v>
      </c>
      <c r="F158" s="2">
        <f t="shared" si="171"/>
        <v>15765662.17</v>
      </c>
      <c r="G158" s="2">
        <f t="shared" si="171"/>
        <v>848102.05</v>
      </c>
      <c r="H158" s="2">
        <f t="shared" si="171"/>
        <v>647116.30000000005</v>
      </c>
      <c r="I158" s="2">
        <f t="shared" si="171"/>
        <v>10909335.119999999</v>
      </c>
      <c r="J158" s="2">
        <f t="shared" si="171"/>
        <v>2381279.5499999998</v>
      </c>
      <c r="K158" s="2">
        <f t="shared" si="171"/>
        <v>336460.28</v>
      </c>
      <c r="L158" s="2">
        <f t="shared" si="171"/>
        <v>2272268.61</v>
      </c>
      <c r="M158" s="2">
        <f t="shared" si="171"/>
        <v>1745998.52</v>
      </c>
      <c r="N158" s="2">
        <f t="shared" si="171"/>
        <v>25250103</v>
      </c>
      <c r="O158" s="2">
        <f t="shared" si="171"/>
        <v>3753924.14</v>
      </c>
      <c r="P158" s="2">
        <f t="shared" si="171"/>
        <v>371120.66</v>
      </c>
      <c r="Q158" s="2">
        <f t="shared" si="171"/>
        <v>55882679.770000003</v>
      </c>
      <c r="R158" s="2">
        <f t="shared" si="171"/>
        <v>4644020.21</v>
      </c>
      <c r="S158" s="2">
        <f t="shared" si="171"/>
        <v>1362222.2</v>
      </c>
      <c r="T158" s="2">
        <f t="shared" si="171"/>
        <v>277044.89</v>
      </c>
      <c r="U158" s="2">
        <f t="shared" si="171"/>
        <v>98490.99</v>
      </c>
      <c r="V158" s="2">
        <f t="shared" si="171"/>
        <v>324500.78000000003</v>
      </c>
      <c r="W158" s="2">
        <f t="shared" si="171"/>
        <v>218782.35</v>
      </c>
      <c r="X158" s="2">
        <f t="shared" si="171"/>
        <v>42205.02</v>
      </c>
      <c r="Y158" s="2">
        <f t="shared" si="171"/>
        <v>1351763.17</v>
      </c>
      <c r="Z158" s="2">
        <f t="shared" si="171"/>
        <v>193234.27</v>
      </c>
      <c r="AA158" s="2">
        <f t="shared" si="171"/>
        <v>13437263.66</v>
      </c>
      <c r="AB158" s="2">
        <f t="shared" si="171"/>
        <v>9304847.4499999993</v>
      </c>
      <c r="AC158" s="2">
        <f t="shared" si="171"/>
        <v>457441.32</v>
      </c>
      <c r="AD158" s="2">
        <f t="shared" si="171"/>
        <v>685085.86</v>
      </c>
      <c r="AE158" s="2">
        <f t="shared" si="171"/>
        <v>121341.66</v>
      </c>
      <c r="AF158" s="2">
        <f t="shared" si="171"/>
        <v>214345.17</v>
      </c>
      <c r="AG158" s="2">
        <f t="shared" si="171"/>
        <v>271380.39</v>
      </c>
      <c r="AH158" s="2">
        <f t="shared" si="171"/>
        <v>951187.63</v>
      </c>
      <c r="AI158" s="2">
        <f t="shared" si="171"/>
        <v>404347.87</v>
      </c>
      <c r="AJ158" s="2">
        <f t="shared" si="171"/>
        <v>310959.74</v>
      </c>
      <c r="AK158" s="2">
        <f t="shared" si="171"/>
        <v>323442.55</v>
      </c>
      <c r="AL158" s="2">
        <f t="shared" si="171"/>
        <v>411050.81</v>
      </c>
      <c r="AM158" s="2">
        <f t="shared" si="171"/>
        <v>381043.37</v>
      </c>
      <c r="AN158" s="2">
        <f t="shared" si="171"/>
        <v>278978.28999999998</v>
      </c>
      <c r="AO158" s="2">
        <f t="shared" si="171"/>
        <v>3685262.15</v>
      </c>
      <c r="AP158" s="2">
        <f t="shared" si="171"/>
        <v>77511926.329999998</v>
      </c>
      <c r="AQ158" s="2">
        <f t="shared" si="171"/>
        <v>270951.43</v>
      </c>
      <c r="AR158" s="2">
        <f t="shared" si="171"/>
        <v>13791207.140000001</v>
      </c>
      <c r="AS158" s="2">
        <f t="shared" si="171"/>
        <v>3610065.12</v>
      </c>
      <c r="AT158" s="2">
        <f t="shared" si="171"/>
        <v>1169543.3600000001</v>
      </c>
      <c r="AU158" s="2">
        <f t="shared" si="171"/>
        <v>235013.28</v>
      </c>
      <c r="AV158" s="2">
        <f t="shared" si="171"/>
        <v>319445.78999999998</v>
      </c>
      <c r="AW158" s="2">
        <f t="shared" si="171"/>
        <v>195403.84</v>
      </c>
      <c r="AX158" s="2">
        <f t="shared" si="171"/>
        <v>87819.51</v>
      </c>
      <c r="AY158" s="2">
        <f t="shared" si="171"/>
        <v>418719.67</v>
      </c>
      <c r="AZ158" s="2">
        <f t="shared" si="171"/>
        <v>13121157.210000001</v>
      </c>
      <c r="BA158" s="2">
        <f t="shared" si="171"/>
        <v>6108463.2699999996</v>
      </c>
      <c r="BB158" s="2">
        <f t="shared" si="171"/>
        <v>5063576.9000000004</v>
      </c>
      <c r="BC158" s="2">
        <f t="shared" si="171"/>
        <v>21443031.190000001</v>
      </c>
      <c r="BD158" s="2">
        <f t="shared" si="171"/>
        <v>858176.74</v>
      </c>
      <c r="BE158" s="2">
        <f t="shared" si="171"/>
        <v>689317.96</v>
      </c>
      <c r="BF158" s="2">
        <f t="shared" si="171"/>
        <v>7058025.7699999996</v>
      </c>
      <c r="BG158" s="2">
        <f t="shared" si="171"/>
        <v>897691.48</v>
      </c>
      <c r="BH158" s="2">
        <f t="shared" si="171"/>
        <v>348580.11</v>
      </c>
      <c r="BI158" s="2">
        <f t="shared" si="171"/>
        <v>352013.87</v>
      </c>
      <c r="BJ158" s="2">
        <f t="shared" si="171"/>
        <v>1277522.8799999999</v>
      </c>
      <c r="BK158" s="2">
        <f t="shared" si="171"/>
        <v>16743939.029999999</v>
      </c>
      <c r="BL158" s="2">
        <f t="shared" si="171"/>
        <v>154379.94</v>
      </c>
      <c r="BM158" s="2">
        <f t="shared" si="171"/>
        <v>451215.62</v>
      </c>
      <c r="BN158" s="2">
        <f t="shared" si="171"/>
        <v>2698163.54</v>
      </c>
      <c r="BO158" s="2">
        <f t="shared" ref="BO158:DZ158" si="172">MAX(BO146,BO148,BO156)</f>
        <v>975728.05</v>
      </c>
      <c r="BP158" s="2">
        <f t="shared" si="172"/>
        <v>243672.76</v>
      </c>
      <c r="BQ158" s="2">
        <f t="shared" si="172"/>
        <v>4265205.41</v>
      </c>
      <c r="BR158" s="2">
        <f t="shared" si="172"/>
        <v>2013653.78</v>
      </c>
      <c r="BS158" s="2">
        <f t="shared" si="172"/>
        <v>1294123.6200000001</v>
      </c>
      <c r="BT158" s="2">
        <f t="shared" si="172"/>
        <v>267297.81</v>
      </c>
      <c r="BU158" s="2">
        <f t="shared" si="172"/>
        <v>278624.3</v>
      </c>
      <c r="BV158" s="2">
        <f t="shared" si="172"/>
        <v>576325.48</v>
      </c>
      <c r="BW158" s="2">
        <f t="shared" si="172"/>
        <v>890504.4</v>
      </c>
      <c r="BX158" s="2">
        <f t="shared" si="172"/>
        <v>94159.69</v>
      </c>
      <c r="BY158" s="2">
        <f t="shared" si="172"/>
        <v>562076.93000000005</v>
      </c>
      <c r="BZ158" s="2">
        <f t="shared" si="172"/>
        <v>259722.51</v>
      </c>
      <c r="CA158" s="2">
        <f t="shared" si="172"/>
        <v>126995.4</v>
      </c>
      <c r="CB158" s="2">
        <f t="shared" si="172"/>
        <v>30619725.510000002</v>
      </c>
      <c r="CC158" s="2">
        <f t="shared" si="172"/>
        <v>261577.14</v>
      </c>
      <c r="CD158" s="2">
        <f t="shared" si="172"/>
        <v>45989.27</v>
      </c>
      <c r="CE158" s="2">
        <f t="shared" si="172"/>
        <v>179963.64</v>
      </c>
      <c r="CF158" s="2">
        <f t="shared" si="172"/>
        <v>124551.62</v>
      </c>
      <c r="CG158" s="2">
        <f t="shared" si="172"/>
        <v>227838.67</v>
      </c>
      <c r="CH158" s="2">
        <f t="shared" si="172"/>
        <v>204820.62</v>
      </c>
      <c r="CI158" s="2">
        <f t="shared" si="172"/>
        <v>722954.48</v>
      </c>
      <c r="CJ158" s="2">
        <f t="shared" si="172"/>
        <v>651268.72</v>
      </c>
      <c r="CK158" s="2">
        <f t="shared" si="172"/>
        <v>2921391.73</v>
      </c>
      <c r="CL158" s="2">
        <f t="shared" si="172"/>
        <v>729767.89</v>
      </c>
      <c r="CM158" s="2">
        <f t="shared" si="172"/>
        <v>695429.39</v>
      </c>
      <c r="CN158" s="2">
        <f t="shared" si="172"/>
        <v>13418442.16</v>
      </c>
      <c r="CO158" s="2">
        <f t="shared" si="172"/>
        <v>7518319.1299999999</v>
      </c>
      <c r="CP158" s="2">
        <f t="shared" si="172"/>
        <v>674444.97</v>
      </c>
      <c r="CQ158" s="2">
        <f t="shared" si="172"/>
        <v>1236696.58</v>
      </c>
      <c r="CR158" s="2">
        <f t="shared" si="172"/>
        <v>262484.24</v>
      </c>
      <c r="CS158" s="2">
        <f t="shared" si="172"/>
        <v>214556.68</v>
      </c>
      <c r="CT158" s="2">
        <f t="shared" si="172"/>
        <v>202541.06</v>
      </c>
      <c r="CU158" s="2">
        <f t="shared" si="172"/>
        <v>250479.5</v>
      </c>
      <c r="CV158" s="2">
        <f t="shared" si="172"/>
        <v>19528.97</v>
      </c>
      <c r="CW158" s="2">
        <f t="shared" si="172"/>
        <v>231085.04</v>
      </c>
      <c r="CX158" s="2">
        <f t="shared" si="172"/>
        <v>369183.13</v>
      </c>
      <c r="CY158" s="2">
        <f t="shared" si="172"/>
        <v>56515.07</v>
      </c>
      <c r="CZ158" s="2">
        <f t="shared" si="172"/>
        <v>1505954.2</v>
      </c>
      <c r="DA158" s="2">
        <f t="shared" si="172"/>
        <v>107860.35</v>
      </c>
      <c r="DB158" s="2">
        <f t="shared" si="172"/>
        <v>182969.61</v>
      </c>
      <c r="DC158" s="2">
        <f t="shared" si="172"/>
        <v>103488.99</v>
      </c>
      <c r="DD158" s="2">
        <f t="shared" si="172"/>
        <v>261496.04</v>
      </c>
      <c r="DE158" s="2">
        <f t="shared" si="172"/>
        <v>221898.27</v>
      </c>
      <c r="DF158" s="2">
        <f t="shared" si="172"/>
        <v>13233592.67</v>
      </c>
      <c r="DG158" s="2">
        <f t="shared" si="172"/>
        <v>163786.23999999999</v>
      </c>
      <c r="DH158" s="2">
        <f t="shared" si="172"/>
        <v>1494386.82</v>
      </c>
      <c r="DI158" s="2">
        <f t="shared" si="172"/>
        <v>2172105.54</v>
      </c>
      <c r="DJ158" s="2">
        <f t="shared" si="172"/>
        <v>465650.97</v>
      </c>
      <c r="DK158" s="2">
        <f t="shared" si="172"/>
        <v>436054.95</v>
      </c>
      <c r="DL158" s="2">
        <f t="shared" si="172"/>
        <v>4890027.37</v>
      </c>
      <c r="DM158" s="2">
        <f t="shared" si="172"/>
        <v>288023.06</v>
      </c>
      <c r="DN158" s="2">
        <f t="shared" si="172"/>
        <v>1442248.68</v>
      </c>
      <c r="DO158" s="2">
        <f t="shared" si="172"/>
        <v>3317247.86</v>
      </c>
      <c r="DP158" s="2">
        <f t="shared" si="172"/>
        <v>192542.33</v>
      </c>
      <c r="DQ158" s="2">
        <f t="shared" si="172"/>
        <v>465153.59</v>
      </c>
      <c r="DR158" s="2">
        <f t="shared" si="172"/>
        <v>1874009.59</v>
      </c>
      <c r="DS158" s="2">
        <f t="shared" si="172"/>
        <v>938405.88</v>
      </c>
      <c r="DT158" s="2">
        <f t="shared" si="172"/>
        <v>341247.72</v>
      </c>
      <c r="DU158" s="2">
        <f t="shared" si="172"/>
        <v>345159.95</v>
      </c>
      <c r="DV158" s="2">
        <f t="shared" si="172"/>
        <v>226616.46</v>
      </c>
      <c r="DW158" s="2">
        <f t="shared" si="172"/>
        <v>285888.05</v>
      </c>
      <c r="DX158" s="2">
        <f t="shared" si="172"/>
        <v>132271.54999999999</v>
      </c>
      <c r="DY158" s="2">
        <f t="shared" si="172"/>
        <v>148947.68</v>
      </c>
      <c r="DZ158" s="2">
        <f t="shared" si="172"/>
        <v>376172.95</v>
      </c>
      <c r="EA158" s="2">
        <f t="shared" ref="EA158:FX158" si="173">MAX(EA146,EA148,EA156)</f>
        <v>331375.98</v>
      </c>
      <c r="EB158" s="2">
        <f t="shared" si="173"/>
        <v>582806.96</v>
      </c>
      <c r="EC158" s="2">
        <f t="shared" si="173"/>
        <v>160302.89000000001</v>
      </c>
      <c r="ED158" s="2">
        <f t="shared" si="173"/>
        <v>183604.18</v>
      </c>
      <c r="EE158" s="2">
        <f t="shared" si="173"/>
        <v>282832.93</v>
      </c>
      <c r="EF158" s="2">
        <f t="shared" si="173"/>
        <v>1748701.84</v>
      </c>
      <c r="EG158" s="2">
        <f t="shared" si="173"/>
        <v>277826.03999999998</v>
      </c>
      <c r="EH158" s="2">
        <f t="shared" si="173"/>
        <v>250459.99</v>
      </c>
      <c r="EI158" s="2">
        <f t="shared" si="173"/>
        <v>20774541.690000001</v>
      </c>
      <c r="EJ158" s="2">
        <f t="shared" si="173"/>
        <v>7122975.7300000004</v>
      </c>
      <c r="EK158" s="2">
        <f t="shared" si="173"/>
        <v>374799.74</v>
      </c>
      <c r="EL158" s="2">
        <f t="shared" si="173"/>
        <v>352532.52</v>
      </c>
      <c r="EM158" s="2">
        <f t="shared" si="173"/>
        <v>329663.05</v>
      </c>
      <c r="EN158" s="2">
        <f t="shared" si="173"/>
        <v>1130715.83</v>
      </c>
      <c r="EO158" s="2">
        <f t="shared" si="173"/>
        <v>250894.66</v>
      </c>
      <c r="EP158" s="2">
        <f t="shared" si="173"/>
        <v>190162.75</v>
      </c>
      <c r="EQ158" s="2">
        <f t="shared" si="173"/>
        <v>720148.64</v>
      </c>
      <c r="ER158" s="2">
        <f t="shared" si="173"/>
        <v>147209.01999999999</v>
      </c>
      <c r="ES158" s="2">
        <f t="shared" si="173"/>
        <v>289410.81</v>
      </c>
      <c r="ET158" s="2">
        <f t="shared" si="173"/>
        <v>322428.21999999997</v>
      </c>
      <c r="EU158" s="2">
        <f t="shared" si="173"/>
        <v>1144558.2</v>
      </c>
      <c r="EV158" s="2">
        <f t="shared" si="173"/>
        <v>128432.17</v>
      </c>
      <c r="EW158" s="2">
        <f t="shared" si="173"/>
        <v>355822.6</v>
      </c>
      <c r="EX158" s="2">
        <f t="shared" si="173"/>
        <v>201296.07</v>
      </c>
      <c r="EY158" s="2">
        <f t="shared" si="173"/>
        <v>908294.91</v>
      </c>
      <c r="EZ158" s="2">
        <f t="shared" si="173"/>
        <v>162362.26999999999</v>
      </c>
      <c r="FA158" s="2">
        <f t="shared" si="173"/>
        <v>2044270.75</v>
      </c>
      <c r="FB158" s="2">
        <f t="shared" si="173"/>
        <v>373097.43</v>
      </c>
      <c r="FC158" s="2">
        <f t="shared" si="173"/>
        <v>840958.43</v>
      </c>
      <c r="FD158" s="2">
        <f t="shared" si="173"/>
        <v>375450.25</v>
      </c>
      <c r="FE158" s="2">
        <f t="shared" si="173"/>
        <v>121833.75</v>
      </c>
      <c r="FF158" s="2">
        <f t="shared" si="173"/>
        <v>248377.72</v>
      </c>
      <c r="FG158" s="2">
        <f t="shared" si="173"/>
        <v>157050.32</v>
      </c>
      <c r="FH158" s="2">
        <f t="shared" si="173"/>
        <v>100160.8</v>
      </c>
      <c r="FI158" s="2">
        <f t="shared" si="173"/>
        <v>1234851.22</v>
      </c>
      <c r="FJ158" s="2">
        <f t="shared" si="173"/>
        <v>979776.15</v>
      </c>
      <c r="FK158" s="2">
        <f t="shared" si="173"/>
        <v>1957825.47</v>
      </c>
      <c r="FL158" s="2">
        <f t="shared" si="173"/>
        <v>2419074.7200000002</v>
      </c>
      <c r="FM158" s="2">
        <f t="shared" si="173"/>
        <v>1752639.27</v>
      </c>
      <c r="FN158" s="2">
        <f t="shared" si="173"/>
        <v>26058210.079999998</v>
      </c>
      <c r="FO158" s="2">
        <f t="shared" si="173"/>
        <v>811956.43</v>
      </c>
      <c r="FP158" s="2">
        <f t="shared" si="173"/>
        <v>1779097.25</v>
      </c>
      <c r="FQ158" s="2">
        <f t="shared" si="173"/>
        <v>639153.6</v>
      </c>
      <c r="FR158" s="2">
        <f t="shared" si="173"/>
        <v>151162.51999999999</v>
      </c>
      <c r="FS158" s="2">
        <f t="shared" si="173"/>
        <v>102011.25</v>
      </c>
      <c r="FT158" s="2">
        <f t="shared" si="173"/>
        <v>113228.28</v>
      </c>
      <c r="FU158" s="2">
        <f t="shared" si="173"/>
        <v>946850.74</v>
      </c>
      <c r="FV158" s="2">
        <f t="shared" si="173"/>
        <v>722809.64</v>
      </c>
      <c r="FW158" s="2">
        <f t="shared" si="173"/>
        <v>194305.29</v>
      </c>
      <c r="FX158" s="2">
        <f t="shared" si="173"/>
        <v>73445.149999999994</v>
      </c>
      <c r="FZ158" s="2">
        <f>SUM(C158:FX158)</f>
        <v>569735535.61000013</v>
      </c>
    </row>
    <row r="159" spans="1:188" x14ac:dyDescent="0.35">
      <c r="B159" s="2" t="s">
        <v>938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>
        <v>596558</v>
      </c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Z159" s="52"/>
    </row>
    <row r="160" spans="1:188" x14ac:dyDescent="0.3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>
        <f>EY158-EY159</f>
        <v>311736.91000000003</v>
      </c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Z160" s="52"/>
    </row>
    <row r="161" spans="1:188" x14ac:dyDescent="0.35">
      <c r="A161" s="3"/>
      <c r="B161" s="35" t="s">
        <v>939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Z161" s="52"/>
    </row>
    <row r="162" spans="1:188" x14ac:dyDescent="0.35">
      <c r="A162" s="3" t="s">
        <v>499</v>
      </c>
      <c r="B162" s="2" t="s">
        <v>940</v>
      </c>
      <c r="C162" s="11">
        <f t="shared" ref="C162:BN162" si="174">C28</f>
        <v>1242</v>
      </c>
      <c r="D162" s="11">
        <f t="shared" si="174"/>
        <v>3941</v>
      </c>
      <c r="E162" s="11">
        <f t="shared" si="174"/>
        <v>1460</v>
      </c>
      <c r="F162" s="11">
        <f t="shared" si="174"/>
        <v>2255</v>
      </c>
      <c r="G162" s="11">
        <f t="shared" si="174"/>
        <v>98</v>
      </c>
      <c r="H162" s="11">
        <f t="shared" si="174"/>
        <v>62</v>
      </c>
      <c r="I162" s="11">
        <f t="shared" si="174"/>
        <v>1471</v>
      </c>
      <c r="J162" s="11">
        <f t="shared" si="174"/>
        <v>186</v>
      </c>
      <c r="K162" s="11">
        <f t="shared" si="174"/>
        <v>0</v>
      </c>
      <c r="L162" s="11">
        <f t="shared" si="174"/>
        <v>126</v>
      </c>
      <c r="M162" s="11">
        <f t="shared" si="174"/>
        <v>159</v>
      </c>
      <c r="N162" s="11">
        <f t="shared" si="174"/>
        <v>4459</v>
      </c>
      <c r="O162" s="11">
        <f t="shared" si="174"/>
        <v>366</v>
      </c>
      <c r="P162" s="11">
        <f t="shared" si="174"/>
        <v>17</v>
      </c>
      <c r="Q162" s="11">
        <f t="shared" si="174"/>
        <v>10422</v>
      </c>
      <c r="R162" s="11">
        <f t="shared" si="174"/>
        <v>64</v>
      </c>
      <c r="S162" s="11">
        <f t="shared" si="174"/>
        <v>54</v>
      </c>
      <c r="T162" s="11">
        <f t="shared" si="174"/>
        <v>1</v>
      </c>
      <c r="U162" s="11">
        <f t="shared" si="174"/>
        <v>0</v>
      </c>
      <c r="V162" s="11">
        <f t="shared" si="174"/>
        <v>0</v>
      </c>
      <c r="W162" s="11">
        <f t="shared" si="174"/>
        <v>0</v>
      </c>
      <c r="X162" s="11">
        <f t="shared" si="174"/>
        <v>0</v>
      </c>
      <c r="Y162" s="11">
        <f t="shared" si="174"/>
        <v>3</v>
      </c>
      <c r="Z162" s="11">
        <f t="shared" si="174"/>
        <v>5</v>
      </c>
      <c r="AA162" s="11">
        <f t="shared" si="174"/>
        <v>1993</v>
      </c>
      <c r="AB162" s="11">
        <f t="shared" si="174"/>
        <v>1343</v>
      </c>
      <c r="AC162" s="11">
        <f t="shared" si="174"/>
        <v>22</v>
      </c>
      <c r="AD162" s="11">
        <f t="shared" si="174"/>
        <v>27</v>
      </c>
      <c r="AE162" s="11">
        <f t="shared" si="174"/>
        <v>3</v>
      </c>
      <c r="AF162" s="11">
        <f t="shared" si="174"/>
        <v>5</v>
      </c>
      <c r="AG162" s="11">
        <f t="shared" si="174"/>
        <v>13</v>
      </c>
      <c r="AH162" s="11">
        <f t="shared" si="174"/>
        <v>0</v>
      </c>
      <c r="AI162" s="11">
        <f t="shared" si="174"/>
        <v>2</v>
      </c>
      <c r="AJ162" s="11">
        <f t="shared" si="174"/>
        <v>2</v>
      </c>
      <c r="AK162" s="11">
        <f t="shared" si="174"/>
        <v>1</v>
      </c>
      <c r="AL162" s="11">
        <f t="shared" si="174"/>
        <v>11</v>
      </c>
      <c r="AM162" s="11">
        <f t="shared" si="174"/>
        <v>0</v>
      </c>
      <c r="AN162" s="11">
        <f t="shared" si="174"/>
        <v>0</v>
      </c>
      <c r="AO162" s="11">
        <f t="shared" si="174"/>
        <v>113</v>
      </c>
      <c r="AP162" s="11">
        <f t="shared" si="174"/>
        <v>13775</v>
      </c>
      <c r="AQ162" s="11">
        <f t="shared" si="174"/>
        <v>0</v>
      </c>
      <c r="AR162" s="11">
        <f t="shared" si="174"/>
        <v>1709</v>
      </c>
      <c r="AS162" s="11">
        <f t="shared" si="174"/>
        <v>1120</v>
      </c>
      <c r="AT162" s="11">
        <f t="shared" si="174"/>
        <v>30</v>
      </c>
      <c r="AU162" s="11">
        <f t="shared" si="174"/>
        <v>4</v>
      </c>
      <c r="AV162" s="11">
        <f t="shared" si="174"/>
        <v>2</v>
      </c>
      <c r="AW162" s="11">
        <f t="shared" si="174"/>
        <v>1</v>
      </c>
      <c r="AX162" s="11">
        <f t="shared" si="174"/>
        <v>7</v>
      </c>
      <c r="AY162" s="11">
        <f t="shared" si="174"/>
        <v>5</v>
      </c>
      <c r="AZ162" s="11">
        <f t="shared" si="174"/>
        <v>939</v>
      </c>
      <c r="BA162" s="11">
        <f t="shared" si="174"/>
        <v>175</v>
      </c>
      <c r="BB162" s="11">
        <f t="shared" si="174"/>
        <v>196</v>
      </c>
      <c r="BC162" s="11">
        <f t="shared" si="174"/>
        <v>1366</v>
      </c>
      <c r="BD162" s="11">
        <f t="shared" si="174"/>
        <v>59</v>
      </c>
      <c r="BE162" s="11">
        <f t="shared" si="174"/>
        <v>4</v>
      </c>
      <c r="BF162" s="11">
        <f t="shared" si="174"/>
        <v>410</v>
      </c>
      <c r="BG162" s="11">
        <f t="shared" si="174"/>
        <v>61</v>
      </c>
      <c r="BH162" s="11">
        <f t="shared" si="174"/>
        <v>9</v>
      </c>
      <c r="BI162" s="11">
        <f t="shared" si="174"/>
        <v>18</v>
      </c>
      <c r="BJ162" s="11">
        <f t="shared" si="174"/>
        <v>63</v>
      </c>
      <c r="BK162" s="11">
        <f t="shared" si="174"/>
        <v>555</v>
      </c>
      <c r="BL162" s="11">
        <f t="shared" si="174"/>
        <v>2</v>
      </c>
      <c r="BM162" s="11">
        <f t="shared" si="174"/>
        <v>13</v>
      </c>
      <c r="BN162" s="11">
        <f t="shared" si="174"/>
        <v>13</v>
      </c>
      <c r="BO162" s="11">
        <f t="shared" ref="BO162:DZ162" si="175">BO28</f>
        <v>9</v>
      </c>
      <c r="BP162" s="11">
        <f t="shared" si="175"/>
        <v>1</v>
      </c>
      <c r="BQ162" s="11">
        <f t="shared" si="175"/>
        <v>1170</v>
      </c>
      <c r="BR162" s="11">
        <f t="shared" si="175"/>
        <v>698</v>
      </c>
      <c r="BS162" s="11">
        <f t="shared" si="175"/>
        <v>178</v>
      </c>
      <c r="BT162" s="11">
        <f t="shared" si="175"/>
        <v>2</v>
      </c>
      <c r="BU162" s="11">
        <f t="shared" si="175"/>
        <v>42</v>
      </c>
      <c r="BV162" s="11">
        <f t="shared" si="175"/>
        <v>76</v>
      </c>
      <c r="BW162" s="11">
        <f t="shared" si="175"/>
        <v>146</v>
      </c>
      <c r="BX162" s="11">
        <f t="shared" si="175"/>
        <v>0</v>
      </c>
      <c r="BY162" s="11">
        <f t="shared" si="175"/>
        <v>0</v>
      </c>
      <c r="BZ162" s="11">
        <f t="shared" si="175"/>
        <v>0</v>
      </c>
      <c r="CA162" s="11">
        <f t="shared" si="175"/>
        <v>3</v>
      </c>
      <c r="CB162" s="11">
        <f t="shared" si="175"/>
        <v>2562</v>
      </c>
      <c r="CC162" s="11">
        <f t="shared" si="175"/>
        <v>0</v>
      </c>
      <c r="CD162" s="11">
        <f t="shared" si="175"/>
        <v>1</v>
      </c>
      <c r="CE162" s="11">
        <f t="shared" si="175"/>
        <v>1</v>
      </c>
      <c r="CF162" s="11">
        <f t="shared" si="175"/>
        <v>0</v>
      </c>
      <c r="CG162" s="11">
        <f t="shared" si="175"/>
        <v>16</v>
      </c>
      <c r="CH162" s="11">
        <f t="shared" si="175"/>
        <v>9</v>
      </c>
      <c r="CI162" s="11">
        <f t="shared" si="175"/>
        <v>77</v>
      </c>
      <c r="CJ162" s="11">
        <f t="shared" si="175"/>
        <v>162</v>
      </c>
      <c r="CK162" s="11">
        <f t="shared" si="175"/>
        <v>147</v>
      </c>
      <c r="CL162" s="11">
        <f t="shared" si="175"/>
        <v>25</v>
      </c>
      <c r="CM162" s="11">
        <f t="shared" si="175"/>
        <v>8</v>
      </c>
      <c r="CN162" s="11">
        <f t="shared" si="175"/>
        <v>1172</v>
      </c>
      <c r="CO162" s="11">
        <f t="shared" si="175"/>
        <v>377</v>
      </c>
      <c r="CP162" s="11">
        <f t="shared" si="175"/>
        <v>142</v>
      </c>
      <c r="CQ162" s="11">
        <f t="shared" si="175"/>
        <v>2</v>
      </c>
      <c r="CR162" s="11">
        <f t="shared" si="175"/>
        <v>0</v>
      </c>
      <c r="CS162" s="11">
        <f t="shared" si="175"/>
        <v>3</v>
      </c>
      <c r="CT162" s="11">
        <f t="shared" si="175"/>
        <v>1</v>
      </c>
      <c r="CU162" s="11">
        <f t="shared" si="175"/>
        <v>3</v>
      </c>
      <c r="CV162" s="11">
        <f t="shared" si="175"/>
        <v>0</v>
      </c>
      <c r="CW162" s="11">
        <f t="shared" si="175"/>
        <v>0</v>
      </c>
      <c r="CX162" s="11">
        <f t="shared" si="175"/>
        <v>19</v>
      </c>
      <c r="CY162" s="11">
        <f t="shared" si="175"/>
        <v>0</v>
      </c>
      <c r="CZ162" s="11">
        <f t="shared" si="175"/>
        <v>31</v>
      </c>
      <c r="DA162" s="11">
        <f t="shared" si="175"/>
        <v>0</v>
      </c>
      <c r="DB162" s="11">
        <f t="shared" si="175"/>
        <v>6</v>
      </c>
      <c r="DC162" s="11">
        <f t="shared" si="175"/>
        <v>0</v>
      </c>
      <c r="DD162" s="11">
        <f t="shared" si="175"/>
        <v>4</v>
      </c>
      <c r="DE162" s="11">
        <f t="shared" si="175"/>
        <v>1</v>
      </c>
      <c r="DF162" s="11">
        <f t="shared" si="175"/>
        <v>558</v>
      </c>
      <c r="DG162" s="11">
        <f t="shared" si="175"/>
        <v>0</v>
      </c>
      <c r="DH162" s="11">
        <f t="shared" si="175"/>
        <v>109</v>
      </c>
      <c r="DI162" s="11">
        <f t="shared" si="175"/>
        <v>55</v>
      </c>
      <c r="DJ162" s="11">
        <f t="shared" si="175"/>
        <v>9</v>
      </c>
      <c r="DK162" s="11">
        <f t="shared" si="175"/>
        <v>20</v>
      </c>
      <c r="DL162" s="11">
        <f t="shared" si="175"/>
        <v>298</v>
      </c>
      <c r="DM162" s="11">
        <f t="shared" si="175"/>
        <v>0</v>
      </c>
      <c r="DN162" s="11">
        <f t="shared" si="175"/>
        <v>66</v>
      </c>
      <c r="DO162" s="11">
        <f t="shared" si="175"/>
        <v>494</v>
      </c>
      <c r="DP162" s="11">
        <f t="shared" si="175"/>
        <v>0</v>
      </c>
      <c r="DQ162" s="11">
        <f t="shared" si="175"/>
        <v>57</v>
      </c>
      <c r="DR162" s="11">
        <f t="shared" si="175"/>
        <v>25</v>
      </c>
      <c r="DS162" s="11">
        <f t="shared" si="175"/>
        <v>28</v>
      </c>
      <c r="DT162" s="11">
        <f t="shared" si="175"/>
        <v>4</v>
      </c>
      <c r="DU162" s="11">
        <f t="shared" si="175"/>
        <v>0</v>
      </c>
      <c r="DV162" s="11">
        <f t="shared" si="175"/>
        <v>3</v>
      </c>
      <c r="DW162" s="11">
        <f t="shared" si="175"/>
        <v>0</v>
      </c>
      <c r="DX162" s="11">
        <f t="shared" si="175"/>
        <v>4</v>
      </c>
      <c r="DY162" s="11">
        <f t="shared" si="175"/>
        <v>3</v>
      </c>
      <c r="DZ162" s="11">
        <f t="shared" si="175"/>
        <v>1</v>
      </c>
      <c r="EA162" s="11">
        <f t="shared" ref="EA162:FX162" si="176">EA28</f>
        <v>28</v>
      </c>
      <c r="EB162" s="11">
        <f t="shared" si="176"/>
        <v>66</v>
      </c>
      <c r="EC162" s="11">
        <f t="shared" si="176"/>
        <v>2</v>
      </c>
      <c r="ED162" s="11">
        <f t="shared" si="176"/>
        <v>50</v>
      </c>
      <c r="EE162" s="11">
        <f t="shared" si="176"/>
        <v>11</v>
      </c>
      <c r="EF162" s="11">
        <f t="shared" si="176"/>
        <v>63</v>
      </c>
      <c r="EG162" s="11">
        <f t="shared" si="176"/>
        <v>44</v>
      </c>
      <c r="EH162" s="11">
        <f t="shared" si="176"/>
        <v>9</v>
      </c>
      <c r="EI162" s="11">
        <f t="shared" si="176"/>
        <v>372</v>
      </c>
      <c r="EJ162" s="11">
        <f t="shared" si="176"/>
        <v>211</v>
      </c>
      <c r="EK162" s="11">
        <f t="shared" si="176"/>
        <v>15</v>
      </c>
      <c r="EL162" s="11">
        <f t="shared" si="176"/>
        <v>1</v>
      </c>
      <c r="EM162" s="11">
        <f t="shared" si="176"/>
        <v>2</v>
      </c>
      <c r="EN162" s="11">
        <f t="shared" si="176"/>
        <v>11</v>
      </c>
      <c r="EO162" s="11">
        <f t="shared" si="176"/>
        <v>3</v>
      </c>
      <c r="EP162" s="11">
        <f t="shared" si="176"/>
        <v>15</v>
      </c>
      <c r="EQ162" s="11">
        <f t="shared" si="176"/>
        <v>157</v>
      </c>
      <c r="ER162" s="11">
        <f t="shared" si="176"/>
        <v>17</v>
      </c>
      <c r="ES162" s="11">
        <f t="shared" si="176"/>
        <v>3</v>
      </c>
      <c r="ET162" s="11">
        <f t="shared" si="176"/>
        <v>7</v>
      </c>
      <c r="EU162" s="11">
        <f t="shared" si="176"/>
        <v>92</v>
      </c>
      <c r="EV162" s="11">
        <f t="shared" si="176"/>
        <v>11</v>
      </c>
      <c r="EW162" s="11">
        <f t="shared" si="176"/>
        <v>48</v>
      </c>
      <c r="EX162" s="11">
        <f t="shared" si="176"/>
        <v>2</v>
      </c>
      <c r="EY162" s="11">
        <f t="shared" si="176"/>
        <v>12</v>
      </c>
      <c r="EZ162" s="11">
        <f t="shared" si="176"/>
        <v>0</v>
      </c>
      <c r="FA162" s="11">
        <f t="shared" si="176"/>
        <v>624</v>
      </c>
      <c r="FB162" s="11">
        <f t="shared" si="176"/>
        <v>0</v>
      </c>
      <c r="FC162" s="11">
        <f t="shared" si="176"/>
        <v>24</v>
      </c>
      <c r="FD162" s="11">
        <f t="shared" si="176"/>
        <v>4</v>
      </c>
      <c r="FE162" s="11">
        <f t="shared" si="176"/>
        <v>14</v>
      </c>
      <c r="FF162" s="11">
        <f t="shared" si="176"/>
        <v>0</v>
      </c>
      <c r="FG162" s="11">
        <f t="shared" si="176"/>
        <v>5</v>
      </c>
      <c r="FH162" s="11">
        <f t="shared" si="176"/>
        <v>0</v>
      </c>
      <c r="FI162" s="11">
        <f t="shared" si="176"/>
        <v>145</v>
      </c>
      <c r="FJ162" s="11">
        <f t="shared" si="176"/>
        <v>67</v>
      </c>
      <c r="FK162" s="11">
        <f t="shared" si="176"/>
        <v>229</v>
      </c>
      <c r="FL162" s="11">
        <f t="shared" si="176"/>
        <v>152</v>
      </c>
      <c r="FM162" s="11">
        <f t="shared" si="176"/>
        <v>83</v>
      </c>
      <c r="FN162" s="11">
        <f t="shared" si="176"/>
        <v>2952</v>
      </c>
      <c r="FO162" s="11">
        <f t="shared" si="176"/>
        <v>43</v>
      </c>
      <c r="FP162" s="11">
        <f t="shared" si="176"/>
        <v>287</v>
      </c>
      <c r="FQ162" s="11">
        <f t="shared" si="176"/>
        <v>56</v>
      </c>
      <c r="FR162" s="11">
        <f t="shared" si="176"/>
        <v>0</v>
      </c>
      <c r="FS162" s="11">
        <f t="shared" si="176"/>
        <v>0</v>
      </c>
      <c r="FT162" s="11">
        <f t="shared" si="176"/>
        <v>0</v>
      </c>
      <c r="FU162" s="11">
        <f t="shared" si="176"/>
        <v>130</v>
      </c>
      <c r="FV162" s="11">
        <f t="shared" si="176"/>
        <v>92</v>
      </c>
      <c r="FW162" s="11">
        <f t="shared" si="176"/>
        <v>8</v>
      </c>
      <c r="FX162" s="11">
        <f t="shared" si="176"/>
        <v>1</v>
      </c>
      <c r="FZ162" s="52">
        <f>SUM(C162:FY162)</f>
        <v>65458</v>
      </c>
    </row>
    <row r="163" spans="1:188" x14ac:dyDescent="0.35">
      <c r="A163" s="3" t="s">
        <v>500</v>
      </c>
      <c r="B163" s="2" t="s">
        <v>941</v>
      </c>
      <c r="C163" s="52">
        <f t="shared" ref="C163:BN163" si="177">C120</f>
        <v>10770.913391614949</v>
      </c>
      <c r="D163" s="52">
        <f t="shared" si="177"/>
        <v>10812.09437221</v>
      </c>
      <c r="E163" s="52">
        <f t="shared" si="177"/>
        <v>10675.64725462</v>
      </c>
      <c r="F163" s="52">
        <f t="shared" si="177"/>
        <v>10720.38998881</v>
      </c>
      <c r="G163" s="52">
        <f t="shared" si="177"/>
        <v>11309.8369649</v>
      </c>
      <c r="H163" s="52">
        <f t="shared" si="177"/>
        <v>11442.04503365</v>
      </c>
      <c r="I163" s="52">
        <f t="shared" si="177"/>
        <v>10692.4704365</v>
      </c>
      <c r="J163" s="52">
        <f t="shared" si="177"/>
        <v>10345.97759368</v>
      </c>
      <c r="K163" s="52">
        <f t="shared" si="177"/>
        <v>14780.367413030001</v>
      </c>
      <c r="L163" s="52">
        <f t="shared" si="177"/>
        <v>11193.17014212</v>
      </c>
      <c r="M163" s="52">
        <f t="shared" si="177"/>
        <v>11928.72496654</v>
      </c>
      <c r="N163" s="52">
        <f t="shared" si="177"/>
        <v>11137.03257738</v>
      </c>
      <c r="O163" s="52">
        <f t="shared" si="177"/>
        <v>10860.917683969999</v>
      </c>
      <c r="P163" s="52">
        <f t="shared" si="177"/>
        <v>14444.989048789999</v>
      </c>
      <c r="Q163" s="52">
        <f t="shared" si="177"/>
        <v>10966.440019670001</v>
      </c>
      <c r="R163" s="52">
        <f t="shared" si="177"/>
        <v>10686.26609155</v>
      </c>
      <c r="S163" s="52">
        <f t="shared" si="177"/>
        <v>11019.687924989999</v>
      </c>
      <c r="T163" s="52">
        <f t="shared" si="177"/>
        <v>18308.543956239999</v>
      </c>
      <c r="U163" s="52">
        <f t="shared" si="177"/>
        <v>22122.86358537</v>
      </c>
      <c r="V163" s="52">
        <f t="shared" si="177"/>
        <v>15023.18444354</v>
      </c>
      <c r="W163" s="52">
        <f t="shared" si="177"/>
        <v>16574.420205909999</v>
      </c>
      <c r="X163" s="52">
        <f t="shared" si="177"/>
        <v>22120.03209312</v>
      </c>
      <c r="Y163" s="52">
        <f t="shared" si="177"/>
        <v>10536.061281849999</v>
      </c>
      <c r="Z163" s="52">
        <f t="shared" si="177"/>
        <v>15710.103252499999</v>
      </c>
      <c r="AA163" s="52">
        <f t="shared" si="177"/>
        <v>10885.20546838</v>
      </c>
      <c r="AB163" s="52">
        <f t="shared" si="177"/>
        <v>11122.962394050001</v>
      </c>
      <c r="AC163" s="52">
        <f t="shared" si="177"/>
        <v>11433.74625577</v>
      </c>
      <c r="AD163" s="52">
        <f t="shared" si="177"/>
        <v>10882.67025406</v>
      </c>
      <c r="AE163" s="52">
        <f t="shared" si="177"/>
        <v>20510.76038381</v>
      </c>
      <c r="AF163" s="52">
        <f t="shared" si="177"/>
        <v>18282.597530980001</v>
      </c>
      <c r="AG163" s="52">
        <f t="shared" si="177"/>
        <v>12432.673391349999</v>
      </c>
      <c r="AH163" s="52">
        <f t="shared" si="177"/>
        <v>10812.765451859999</v>
      </c>
      <c r="AI163" s="52">
        <f t="shared" si="177"/>
        <v>12415.495936539999</v>
      </c>
      <c r="AJ163" s="52">
        <f t="shared" si="177"/>
        <v>18522.73909879</v>
      </c>
      <c r="AK163" s="52">
        <f t="shared" si="177"/>
        <v>18461.332710530001</v>
      </c>
      <c r="AL163" s="52">
        <f t="shared" si="177"/>
        <v>14477.698437249999</v>
      </c>
      <c r="AM163" s="52">
        <f t="shared" si="177"/>
        <v>13375.57446845</v>
      </c>
      <c r="AN163" s="52">
        <f t="shared" si="177"/>
        <v>14548.30444038</v>
      </c>
      <c r="AO163" s="52">
        <f t="shared" si="177"/>
        <v>10531.92270553</v>
      </c>
      <c r="AP163" s="52">
        <f t="shared" si="177"/>
        <v>10974.563474799999</v>
      </c>
      <c r="AQ163" s="52">
        <f t="shared" si="177"/>
        <v>16825.101336920001</v>
      </c>
      <c r="AR163" s="52">
        <f t="shared" si="177"/>
        <v>10974.563474799999</v>
      </c>
      <c r="AS163" s="52">
        <f t="shared" si="177"/>
        <v>11516.24084853</v>
      </c>
      <c r="AT163" s="52">
        <f t="shared" si="177"/>
        <v>11061.39444607</v>
      </c>
      <c r="AU163" s="52">
        <f t="shared" si="177"/>
        <v>15169.97656994</v>
      </c>
      <c r="AV163" s="52">
        <f t="shared" si="177"/>
        <v>15203.01676814</v>
      </c>
      <c r="AW163" s="52">
        <f t="shared" si="177"/>
        <v>16464.765379690001</v>
      </c>
      <c r="AX163" s="52">
        <f t="shared" si="177"/>
        <v>23232.675279399999</v>
      </c>
      <c r="AY163" s="52">
        <f t="shared" si="177"/>
        <v>13098.087804500001</v>
      </c>
      <c r="AZ163" s="52">
        <f t="shared" si="177"/>
        <v>10643.97924391</v>
      </c>
      <c r="BA163" s="52">
        <f t="shared" si="177"/>
        <v>10408.039997420001</v>
      </c>
      <c r="BB163" s="52">
        <f t="shared" si="177"/>
        <v>10485.028809179999</v>
      </c>
      <c r="BC163" s="52">
        <f t="shared" si="177"/>
        <v>10658.403986879999</v>
      </c>
      <c r="BD163" s="52">
        <f t="shared" si="177"/>
        <v>10689.794928040001</v>
      </c>
      <c r="BE163" s="52">
        <f t="shared" si="177"/>
        <v>11397.45301008</v>
      </c>
      <c r="BF163" s="52">
        <f t="shared" si="177"/>
        <v>10739.670852470001</v>
      </c>
      <c r="BG163" s="52">
        <f t="shared" si="177"/>
        <v>11673.251493059999</v>
      </c>
      <c r="BH163" s="52">
        <f t="shared" si="177"/>
        <v>12376.796869350001</v>
      </c>
      <c r="BI163" s="52">
        <f t="shared" si="177"/>
        <v>16233.80717615</v>
      </c>
      <c r="BJ163" s="52">
        <f t="shared" si="177"/>
        <v>10799.37510601</v>
      </c>
      <c r="BK163" s="52">
        <f t="shared" si="177"/>
        <v>10682.119090149999</v>
      </c>
      <c r="BL163" s="52">
        <f t="shared" si="177"/>
        <v>22609.832818800001</v>
      </c>
      <c r="BM163" s="52">
        <f t="shared" si="177"/>
        <v>12872.749631189999</v>
      </c>
      <c r="BN163" s="52">
        <f t="shared" si="177"/>
        <v>10300.55777485</v>
      </c>
      <c r="BO163" s="52">
        <f t="shared" ref="BO163:DZ163" si="178">BO120</f>
        <v>10802.42606876</v>
      </c>
      <c r="BP163" s="52">
        <f t="shared" si="178"/>
        <v>18889.361219369999</v>
      </c>
      <c r="BQ163" s="52">
        <f t="shared" si="178"/>
        <v>11421.715247509999</v>
      </c>
      <c r="BR163" s="52">
        <f t="shared" si="178"/>
        <v>10617.17692425</v>
      </c>
      <c r="BS163" s="52">
        <f t="shared" si="178"/>
        <v>11506.028314040001</v>
      </c>
      <c r="BT163" s="52">
        <f t="shared" si="178"/>
        <v>14297.058993950001</v>
      </c>
      <c r="BU163" s="52">
        <f t="shared" si="178"/>
        <v>13514.95435629</v>
      </c>
      <c r="BV163" s="52">
        <f t="shared" si="178"/>
        <v>11242.30408387</v>
      </c>
      <c r="BW163" s="52">
        <f t="shared" si="178"/>
        <v>11084.197199939999</v>
      </c>
      <c r="BX163" s="52">
        <f t="shared" si="178"/>
        <v>23777.699707889999</v>
      </c>
      <c r="BY163" s="52">
        <f t="shared" si="178"/>
        <v>12530.696757129999</v>
      </c>
      <c r="BZ163" s="52">
        <f t="shared" si="178"/>
        <v>16751.967683629999</v>
      </c>
      <c r="CA163" s="52">
        <f t="shared" si="178"/>
        <v>20005.576640120002</v>
      </c>
      <c r="CB163" s="52">
        <f t="shared" si="178"/>
        <v>10877.082013249999</v>
      </c>
      <c r="CC163" s="52">
        <f t="shared" si="178"/>
        <v>17150.350001399998</v>
      </c>
      <c r="CD163" s="52">
        <f t="shared" si="178"/>
        <v>16239.14925699</v>
      </c>
      <c r="CE163" s="52">
        <f t="shared" si="178"/>
        <v>18652.94768832</v>
      </c>
      <c r="CF163" s="52">
        <f t="shared" si="178"/>
        <v>19509.96501783</v>
      </c>
      <c r="CG163" s="52">
        <f t="shared" si="178"/>
        <v>16967.431294829999</v>
      </c>
      <c r="CH163" s="52">
        <f t="shared" si="178"/>
        <v>20465.689577040001</v>
      </c>
      <c r="CI163" s="52">
        <f t="shared" si="178"/>
        <v>11041.613190780001</v>
      </c>
      <c r="CJ163" s="52">
        <f t="shared" si="178"/>
        <v>11642.93845397</v>
      </c>
      <c r="CK163" s="52">
        <f t="shared" si="178"/>
        <v>10997.8908065</v>
      </c>
      <c r="CL163" s="52">
        <f t="shared" si="178"/>
        <v>11605.72341893</v>
      </c>
      <c r="CM163" s="52">
        <f t="shared" si="178"/>
        <v>12216.414128779999</v>
      </c>
      <c r="CN163" s="52">
        <f t="shared" si="178"/>
        <v>10487.156167040001</v>
      </c>
      <c r="CO163" s="52">
        <f t="shared" si="178"/>
        <v>10471.77994756</v>
      </c>
      <c r="CP163" s="52">
        <f t="shared" si="178"/>
        <v>11771.41260824</v>
      </c>
      <c r="CQ163" s="52">
        <f t="shared" si="178"/>
        <v>11638.417117319999</v>
      </c>
      <c r="CR163" s="52">
        <f t="shared" si="178"/>
        <v>16262.963804479999</v>
      </c>
      <c r="CS163" s="52">
        <f t="shared" si="178"/>
        <v>14571.901418609999</v>
      </c>
      <c r="CT163" s="52">
        <f t="shared" si="178"/>
        <v>20165.378619229999</v>
      </c>
      <c r="CU163" s="52">
        <f t="shared" si="178"/>
        <v>11719.98411205</v>
      </c>
      <c r="CV163" s="52">
        <f t="shared" si="178"/>
        <v>21135.251363980002</v>
      </c>
      <c r="CW163" s="52">
        <f t="shared" si="178"/>
        <v>17178.489192100002</v>
      </c>
      <c r="CX163" s="52">
        <f t="shared" si="178"/>
        <v>12092.217151209999</v>
      </c>
      <c r="CY163" s="52">
        <f t="shared" si="178"/>
        <v>22320.326478700001</v>
      </c>
      <c r="CZ163" s="52">
        <f t="shared" si="178"/>
        <v>10722.11584712</v>
      </c>
      <c r="DA163" s="52">
        <f t="shared" si="178"/>
        <v>17624.239535519999</v>
      </c>
      <c r="DB163" s="52">
        <f t="shared" si="178"/>
        <v>14438.88974927</v>
      </c>
      <c r="DC163" s="52">
        <f t="shared" si="178"/>
        <v>18117.821042799998</v>
      </c>
      <c r="DD163" s="52">
        <f t="shared" si="178"/>
        <v>19115.207924499999</v>
      </c>
      <c r="DE163" s="52">
        <f t="shared" si="178"/>
        <v>14514.539072879999</v>
      </c>
      <c r="DF163" s="52">
        <f t="shared" si="178"/>
        <v>10151.20955815</v>
      </c>
      <c r="DG163" s="52">
        <f t="shared" si="178"/>
        <v>21095.600766840002</v>
      </c>
      <c r="DH163" s="52">
        <f t="shared" si="178"/>
        <v>10497.36206856</v>
      </c>
      <c r="DI163" s="52">
        <f t="shared" si="178"/>
        <v>10350.097637909999</v>
      </c>
      <c r="DJ163" s="52">
        <f t="shared" si="178"/>
        <v>11845.68324955</v>
      </c>
      <c r="DK163" s="52">
        <f t="shared" si="178"/>
        <v>12005.11819823</v>
      </c>
      <c r="DL163" s="52">
        <f t="shared" si="178"/>
        <v>10769.68544834</v>
      </c>
      <c r="DM163" s="52">
        <f t="shared" si="178"/>
        <v>17417.94026843</v>
      </c>
      <c r="DN163" s="52">
        <f t="shared" si="178"/>
        <v>11171.55529694</v>
      </c>
      <c r="DO163" s="52">
        <f t="shared" si="178"/>
        <v>10608.18122441</v>
      </c>
      <c r="DP163" s="52">
        <f t="shared" si="178"/>
        <v>18358.345580860001</v>
      </c>
      <c r="DQ163" s="52">
        <f t="shared" si="178"/>
        <v>11543.41848031</v>
      </c>
      <c r="DR163" s="52">
        <f t="shared" si="178"/>
        <v>10826.5352169</v>
      </c>
      <c r="DS163" s="52">
        <f t="shared" si="178"/>
        <v>11694.62417612</v>
      </c>
      <c r="DT163" s="52">
        <f t="shared" si="178"/>
        <v>18635.196409079999</v>
      </c>
      <c r="DU163" s="52">
        <f t="shared" si="178"/>
        <v>13491.24248479</v>
      </c>
      <c r="DV163" s="52">
        <f t="shared" si="178"/>
        <v>16967.390143640001</v>
      </c>
      <c r="DW163" s="52">
        <f t="shared" si="178"/>
        <v>14473.87868527</v>
      </c>
      <c r="DX163" s="52">
        <f t="shared" si="178"/>
        <v>21655.46000721</v>
      </c>
      <c r="DY163" s="52">
        <f t="shared" si="178"/>
        <v>16204.05570662</v>
      </c>
      <c r="DZ163" s="52">
        <f t="shared" si="178"/>
        <v>12405.122859020001</v>
      </c>
      <c r="EA163" s="52">
        <f t="shared" ref="EA163:FX163" si="179">EA120</f>
        <v>12580.712820029999</v>
      </c>
      <c r="EB163" s="52">
        <f t="shared" si="179"/>
        <v>11673.102620400001</v>
      </c>
      <c r="EC163" s="52">
        <f t="shared" si="179"/>
        <v>14061.65668004</v>
      </c>
      <c r="ED163" s="52">
        <f t="shared" si="179"/>
        <v>14869.143110319999</v>
      </c>
      <c r="EE163" s="52">
        <f t="shared" si="179"/>
        <v>17317.715794939999</v>
      </c>
      <c r="EF163" s="52">
        <f t="shared" si="179"/>
        <v>10700.23041446</v>
      </c>
      <c r="EG163" s="52">
        <f t="shared" si="179"/>
        <v>14965.850032550001</v>
      </c>
      <c r="EH163" s="52">
        <f t="shared" si="179"/>
        <v>15335.53684796</v>
      </c>
      <c r="EI163" s="52">
        <f t="shared" si="179"/>
        <v>10399.00097055</v>
      </c>
      <c r="EJ163" s="52">
        <f t="shared" si="179"/>
        <v>10298.164207870001</v>
      </c>
      <c r="EK163" s="52">
        <f t="shared" si="179"/>
        <v>11508.220858049999</v>
      </c>
      <c r="EL163" s="52">
        <f t="shared" si="179"/>
        <v>11682.410703989999</v>
      </c>
      <c r="EM163" s="52">
        <f t="shared" si="179"/>
        <v>13157.05021334</v>
      </c>
      <c r="EN163" s="52">
        <f t="shared" si="179"/>
        <v>10932.383140239999</v>
      </c>
      <c r="EO163" s="52">
        <f t="shared" si="179"/>
        <v>14261.86082145</v>
      </c>
      <c r="EP163" s="52">
        <f t="shared" si="179"/>
        <v>13696.539259609999</v>
      </c>
      <c r="EQ163" s="52">
        <f t="shared" si="179"/>
        <v>11291.13581148</v>
      </c>
      <c r="ER163" s="52">
        <f t="shared" si="179"/>
        <v>15411.329579720001</v>
      </c>
      <c r="ES163" s="52">
        <f t="shared" si="179"/>
        <v>17604.063919799999</v>
      </c>
      <c r="ET163" s="52">
        <f t="shared" si="179"/>
        <v>19829.533770919999</v>
      </c>
      <c r="EU163" s="52">
        <f t="shared" si="179"/>
        <v>11401.72521094</v>
      </c>
      <c r="EV163" s="52">
        <f t="shared" si="179"/>
        <v>22820.214201890001</v>
      </c>
      <c r="EW163" s="52">
        <f t="shared" si="179"/>
        <v>15237.349918800001</v>
      </c>
      <c r="EX163" s="52">
        <f t="shared" si="179"/>
        <v>20161.86612182</v>
      </c>
      <c r="EY163" s="52">
        <f t="shared" si="179"/>
        <v>11227.100793539999</v>
      </c>
      <c r="EZ163" s="52">
        <f t="shared" si="179"/>
        <v>19956.031389340002</v>
      </c>
      <c r="FA163" s="52">
        <f t="shared" si="179"/>
        <v>11567.58988209</v>
      </c>
      <c r="FB163" s="52">
        <f t="shared" si="179"/>
        <v>14840.78897286</v>
      </c>
      <c r="FC163" s="52">
        <f t="shared" si="179"/>
        <v>10970.54929003</v>
      </c>
      <c r="FD163" s="52">
        <f t="shared" si="179"/>
        <v>12902.07044322</v>
      </c>
      <c r="FE163" s="52">
        <f t="shared" si="179"/>
        <v>21694.044542110001</v>
      </c>
      <c r="FF163" s="52">
        <f t="shared" si="179"/>
        <v>17660.532106940002</v>
      </c>
      <c r="FG163" s="52">
        <f t="shared" si="179"/>
        <v>20610.278551259998</v>
      </c>
      <c r="FH163" s="52">
        <f t="shared" si="179"/>
        <v>21907.436570149999</v>
      </c>
      <c r="FI163" s="52">
        <f t="shared" si="179"/>
        <v>10887.01722826</v>
      </c>
      <c r="FJ163" s="52">
        <f t="shared" si="179"/>
        <v>10634.02094429</v>
      </c>
      <c r="FK163" s="52">
        <f t="shared" si="179"/>
        <v>10624.93698764</v>
      </c>
      <c r="FL163" s="52">
        <f t="shared" si="179"/>
        <v>10367.166900259999</v>
      </c>
      <c r="FM163" s="52">
        <f t="shared" si="179"/>
        <v>10410.811330869999</v>
      </c>
      <c r="FN163" s="52">
        <f t="shared" si="179"/>
        <v>10467.574600890001</v>
      </c>
      <c r="FO163" s="52">
        <f t="shared" si="179"/>
        <v>11206.725886529999</v>
      </c>
      <c r="FP163" s="52">
        <f t="shared" si="179"/>
        <v>10825.55894318</v>
      </c>
      <c r="FQ163" s="52">
        <f t="shared" si="179"/>
        <v>11212.463824910001</v>
      </c>
      <c r="FR163" s="52">
        <f t="shared" si="179"/>
        <v>19028.514173489999</v>
      </c>
      <c r="FS163" s="52">
        <f t="shared" si="179"/>
        <v>18933.04529604</v>
      </c>
      <c r="FT163" s="52">
        <f t="shared" si="179"/>
        <v>22957.883975019999</v>
      </c>
      <c r="FU163" s="52">
        <f t="shared" si="179"/>
        <v>11843.06283479</v>
      </c>
      <c r="FV163" s="52">
        <f t="shared" si="179"/>
        <v>11430.798828180001</v>
      </c>
      <c r="FW163" s="52">
        <f t="shared" si="179"/>
        <v>19650.61612916</v>
      </c>
      <c r="FX163" s="52">
        <f t="shared" si="179"/>
        <v>23907.925476060002</v>
      </c>
      <c r="FZ163" s="52"/>
    </row>
    <row r="164" spans="1:188" x14ac:dyDescent="0.35">
      <c r="A164" s="3" t="s">
        <v>501</v>
      </c>
      <c r="B164" s="2" t="s">
        <v>942</v>
      </c>
      <c r="C164" s="52">
        <f>C163*0.08</f>
        <v>861.67307132919598</v>
      </c>
      <c r="D164" s="52">
        <f t="shared" ref="D164:BO164" si="180">D163*0.08</f>
        <v>864.96754977680007</v>
      </c>
      <c r="E164" s="52">
        <f t="shared" si="180"/>
        <v>854.05178036960001</v>
      </c>
      <c r="F164" s="52">
        <f t="shared" si="180"/>
        <v>857.63119910480009</v>
      </c>
      <c r="G164" s="52">
        <f t="shared" si="180"/>
        <v>904.78695719200005</v>
      </c>
      <c r="H164" s="52">
        <f t="shared" si="180"/>
        <v>915.36360269199997</v>
      </c>
      <c r="I164" s="52">
        <f t="shared" si="180"/>
        <v>855.39763491999997</v>
      </c>
      <c r="J164" s="52">
        <f t="shared" si="180"/>
        <v>827.6782074944</v>
      </c>
      <c r="K164" s="52">
        <f t="shared" si="180"/>
        <v>1182.4293930424001</v>
      </c>
      <c r="L164" s="52">
        <f t="shared" si="180"/>
        <v>895.45361136960003</v>
      </c>
      <c r="M164" s="52">
        <f t="shared" si="180"/>
        <v>954.29799732319998</v>
      </c>
      <c r="N164" s="52">
        <f t="shared" si="180"/>
        <v>890.96260619040004</v>
      </c>
      <c r="O164" s="52">
        <f t="shared" si="180"/>
        <v>868.87341471759999</v>
      </c>
      <c r="P164" s="52">
        <f t="shared" si="180"/>
        <v>1155.5991239032001</v>
      </c>
      <c r="Q164" s="52">
        <f t="shared" si="180"/>
        <v>877.31520157360012</v>
      </c>
      <c r="R164" s="52">
        <f t="shared" si="180"/>
        <v>854.90128732400001</v>
      </c>
      <c r="S164" s="52">
        <f t="shared" si="180"/>
        <v>881.57503399919995</v>
      </c>
      <c r="T164" s="52">
        <f t="shared" si="180"/>
        <v>1464.6835164991999</v>
      </c>
      <c r="U164" s="52">
        <f t="shared" si="180"/>
        <v>1769.8290868296001</v>
      </c>
      <c r="V164" s="52">
        <f t="shared" si="180"/>
        <v>1201.8547554832001</v>
      </c>
      <c r="W164" s="52">
        <f t="shared" si="180"/>
        <v>1325.9536164727999</v>
      </c>
      <c r="X164" s="52">
        <f t="shared" si="180"/>
        <v>1769.6025674496</v>
      </c>
      <c r="Y164" s="52">
        <f t="shared" si="180"/>
        <v>842.88490254800001</v>
      </c>
      <c r="Z164" s="52">
        <f t="shared" si="180"/>
        <v>1256.8082601999999</v>
      </c>
      <c r="AA164" s="52">
        <f t="shared" si="180"/>
        <v>870.81643747040005</v>
      </c>
      <c r="AB164" s="52">
        <f t="shared" si="180"/>
        <v>889.83699152400004</v>
      </c>
      <c r="AC164" s="52">
        <f t="shared" si="180"/>
        <v>914.69970046160006</v>
      </c>
      <c r="AD164" s="52">
        <f t="shared" si="180"/>
        <v>870.61362032479997</v>
      </c>
      <c r="AE164" s="52">
        <f t="shared" si="180"/>
        <v>1640.8608307048</v>
      </c>
      <c r="AF164" s="52">
        <f t="shared" si="180"/>
        <v>1462.6078024784001</v>
      </c>
      <c r="AG164" s="52">
        <f t="shared" si="180"/>
        <v>994.61387130799994</v>
      </c>
      <c r="AH164" s="52">
        <f t="shared" si="180"/>
        <v>865.02123614879997</v>
      </c>
      <c r="AI164" s="52">
        <f t="shared" si="180"/>
        <v>993.23967492319991</v>
      </c>
      <c r="AJ164" s="52">
        <f t="shared" si="180"/>
        <v>1481.8191279032001</v>
      </c>
      <c r="AK164" s="52">
        <f t="shared" si="180"/>
        <v>1476.9066168424001</v>
      </c>
      <c r="AL164" s="52">
        <f t="shared" si="180"/>
        <v>1158.2158749799999</v>
      </c>
      <c r="AM164" s="52">
        <f t="shared" si="180"/>
        <v>1070.045957476</v>
      </c>
      <c r="AN164" s="52">
        <f t="shared" si="180"/>
        <v>1163.8643552304</v>
      </c>
      <c r="AO164" s="52">
        <f t="shared" si="180"/>
        <v>842.55381644240003</v>
      </c>
      <c r="AP164" s="52">
        <f t="shared" si="180"/>
        <v>877.965077984</v>
      </c>
      <c r="AQ164" s="52">
        <f t="shared" si="180"/>
        <v>1346.0081069536002</v>
      </c>
      <c r="AR164" s="52">
        <f t="shared" si="180"/>
        <v>877.965077984</v>
      </c>
      <c r="AS164" s="52">
        <f t="shared" si="180"/>
        <v>921.29926788240004</v>
      </c>
      <c r="AT164" s="52">
        <f t="shared" si="180"/>
        <v>884.91155568560009</v>
      </c>
      <c r="AU164" s="52">
        <f t="shared" si="180"/>
        <v>1213.5981255951999</v>
      </c>
      <c r="AV164" s="52">
        <f t="shared" si="180"/>
        <v>1216.2413414512</v>
      </c>
      <c r="AW164" s="52">
        <f t="shared" si="180"/>
        <v>1317.1812303752001</v>
      </c>
      <c r="AX164" s="52">
        <f t="shared" si="180"/>
        <v>1858.6140223519999</v>
      </c>
      <c r="AY164" s="52">
        <f t="shared" si="180"/>
        <v>1047.84702436</v>
      </c>
      <c r="AZ164" s="52">
        <f t="shared" si="180"/>
        <v>851.51833951280003</v>
      </c>
      <c r="BA164" s="52">
        <f t="shared" si="180"/>
        <v>832.64319979360005</v>
      </c>
      <c r="BB164" s="52">
        <f t="shared" si="180"/>
        <v>838.80230473439997</v>
      </c>
      <c r="BC164" s="52">
        <f t="shared" si="180"/>
        <v>852.67231895039993</v>
      </c>
      <c r="BD164" s="52">
        <f t="shared" si="180"/>
        <v>855.1835942432001</v>
      </c>
      <c r="BE164" s="52">
        <f t="shared" si="180"/>
        <v>911.79624080640008</v>
      </c>
      <c r="BF164" s="52">
        <f t="shared" si="180"/>
        <v>859.17366819760002</v>
      </c>
      <c r="BG164" s="52">
        <f t="shared" si="180"/>
        <v>933.86011944479992</v>
      </c>
      <c r="BH164" s="52">
        <f t="shared" si="180"/>
        <v>990.14374954800007</v>
      </c>
      <c r="BI164" s="52">
        <f t="shared" si="180"/>
        <v>1298.704574092</v>
      </c>
      <c r="BJ164" s="52">
        <f t="shared" si="180"/>
        <v>863.95000848080008</v>
      </c>
      <c r="BK164" s="52">
        <f t="shared" si="180"/>
        <v>854.56952721200003</v>
      </c>
      <c r="BL164" s="52">
        <f t="shared" si="180"/>
        <v>1808.7866255040001</v>
      </c>
      <c r="BM164" s="52">
        <f t="shared" si="180"/>
        <v>1029.8199704951999</v>
      </c>
      <c r="BN164" s="52">
        <f t="shared" si="180"/>
        <v>824.04462198800002</v>
      </c>
      <c r="BO164" s="52">
        <f t="shared" si="180"/>
        <v>864.19408550080004</v>
      </c>
      <c r="BP164" s="52">
        <f t="shared" ref="BP164:EA164" si="181">BP163*0.08</f>
        <v>1511.1488975496</v>
      </c>
      <c r="BQ164" s="52">
        <f t="shared" si="181"/>
        <v>913.73721980079995</v>
      </c>
      <c r="BR164" s="52">
        <f t="shared" si="181"/>
        <v>849.37415393999993</v>
      </c>
      <c r="BS164" s="52">
        <f t="shared" si="181"/>
        <v>920.48226512320002</v>
      </c>
      <c r="BT164" s="52">
        <f t="shared" si="181"/>
        <v>1143.764719516</v>
      </c>
      <c r="BU164" s="52">
        <f t="shared" si="181"/>
        <v>1081.1963485031999</v>
      </c>
      <c r="BV164" s="52">
        <f t="shared" si="181"/>
        <v>899.38432670960003</v>
      </c>
      <c r="BW164" s="52">
        <f t="shared" si="181"/>
        <v>886.73577599520002</v>
      </c>
      <c r="BX164" s="52">
        <f t="shared" si="181"/>
        <v>1902.2159766312</v>
      </c>
      <c r="BY164" s="52">
        <f t="shared" si="181"/>
        <v>1002.4557405703999</v>
      </c>
      <c r="BZ164" s="52">
        <f t="shared" si="181"/>
        <v>1340.1574146903999</v>
      </c>
      <c r="CA164" s="52">
        <f t="shared" si="181"/>
        <v>1600.4461312096003</v>
      </c>
      <c r="CB164" s="52">
        <f t="shared" si="181"/>
        <v>870.16656105999994</v>
      </c>
      <c r="CC164" s="52">
        <f t="shared" si="181"/>
        <v>1372.028000112</v>
      </c>
      <c r="CD164" s="52">
        <f t="shared" si="181"/>
        <v>1299.1319405592001</v>
      </c>
      <c r="CE164" s="52">
        <f t="shared" si="181"/>
        <v>1492.2358150656</v>
      </c>
      <c r="CF164" s="52">
        <f t="shared" si="181"/>
        <v>1560.7972014264001</v>
      </c>
      <c r="CG164" s="52">
        <f t="shared" si="181"/>
        <v>1357.3945035863999</v>
      </c>
      <c r="CH164" s="52">
        <f t="shared" si="181"/>
        <v>1637.2551661632001</v>
      </c>
      <c r="CI164" s="52">
        <f t="shared" si="181"/>
        <v>883.32905526240006</v>
      </c>
      <c r="CJ164" s="52">
        <f t="shared" si="181"/>
        <v>931.43507631760008</v>
      </c>
      <c r="CK164" s="52">
        <f t="shared" si="181"/>
        <v>879.83126451999999</v>
      </c>
      <c r="CL164" s="52">
        <f t="shared" si="181"/>
        <v>928.45787351440003</v>
      </c>
      <c r="CM164" s="52">
        <f t="shared" si="181"/>
        <v>977.31313030239994</v>
      </c>
      <c r="CN164" s="52">
        <f t="shared" si="181"/>
        <v>838.9724933632001</v>
      </c>
      <c r="CO164" s="52">
        <f t="shared" si="181"/>
        <v>837.74239580480003</v>
      </c>
      <c r="CP164" s="52">
        <f t="shared" si="181"/>
        <v>941.7130086592</v>
      </c>
      <c r="CQ164" s="52">
        <f t="shared" si="181"/>
        <v>931.07336938560002</v>
      </c>
      <c r="CR164" s="52">
        <f t="shared" si="181"/>
        <v>1301.0371043584</v>
      </c>
      <c r="CS164" s="52">
        <f t="shared" si="181"/>
        <v>1165.7521134888</v>
      </c>
      <c r="CT164" s="52">
        <f t="shared" si="181"/>
        <v>1613.2302895384</v>
      </c>
      <c r="CU164" s="52">
        <f t="shared" si="181"/>
        <v>937.59872896400009</v>
      </c>
      <c r="CV164" s="52">
        <f t="shared" si="181"/>
        <v>1690.8201091184001</v>
      </c>
      <c r="CW164" s="52">
        <f t="shared" si="181"/>
        <v>1374.2791353680002</v>
      </c>
      <c r="CX164" s="52">
        <f t="shared" si="181"/>
        <v>967.37737209679995</v>
      </c>
      <c r="CY164" s="52">
        <f t="shared" si="181"/>
        <v>1785.6261182960002</v>
      </c>
      <c r="CZ164" s="52">
        <f t="shared" si="181"/>
        <v>857.76926776959999</v>
      </c>
      <c r="DA164" s="52">
        <f t="shared" si="181"/>
        <v>1409.9391628415999</v>
      </c>
      <c r="DB164" s="52">
        <f t="shared" si="181"/>
        <v>1155.1111799416001</v>
      </c>
      <c r="DC164" s="52">
        <f t="shared" si="181"/>
        <v>1449.425683424</v>
      </c>
      <c r="DD164" s="52">
        <f t="shared" si="181"/>
        <v>1529.2166339599999</v>
      </c>
      <c r="DE164" s="52">
        <f t="shared" si="181"/>
        <v>1161.1631258304001</v>
      </c>
      <c r="DF164" s="52">
        <f t="shared" si="181"/>
        <v>812.09676465200005</v>
      </c>
      <c r="DG164" s="52">
        <f t="shared" si="181"/>
        <v>1687.6480613472002</v>
      </c>
      <c r="DH164" s="52">
        <f t="shared" si="181"/>
        <v>839.78896548479997</v>
      </c>
      <c r="DI164" s="52">
        <f t="shared" si="181"/>
        <v>828.00781103279996</v>
      </c>
      <c r="DJ164" s="52">
        <f t="shared" si="181"/>
        <v>947.65465996400007</v>
      </c>
      <c r="DK164" s="52">
        <f t="shared" si="181"/>
        <v>960.40945585840007</v>
      </c>
      <c r="DL164" s="52">
        <f t="shared" si="181"/>
        <v>861.57483586720002</v>
      </c>
      <c r="DM164" s="52">
        <f t="shared" si="181"/>
        <v>1393.4352214744001</v>
      </c>
      <c r="DN164" s="52">
        <f t="shared" si="181"/>
        <v>893.72442375519995</v>
      </c>
      <c r="DO164" s="52">
        <f t="shared" si="181"/>
        <v>848.65449795280006</v>
      </c>
      <c r="DP164" s="52">
        <f t="shared" si="181"/>
        <v>1468.6676464688001</v>
      </c>
      <c r="DQ164" s="52">
        <f t="shared" si="181"/>
        <v>923.47347842479996</v>
      </c>
      <c r="DR164" s="52">
        <f t="shared" si="181"/>
        <v>866.12281735199997</v>
      </c>
      <c r="DS164" s="52">
        <f t="shared" si="181"/>
        <v>935.5699340896</v>
      </c>
      <c r="DT164" s="52">
        <f t="shared" si="181"/>
        <v>1490.8157127264001</v>
      </c>
      <c r="DU164" s="52">
        <f t="shared" si="181"/>
        <v>1079.2993987832001</v>
      </c>
      <c r="DV164" s="52">
        <f t="shared" si="181"/>
        <v>1357.3912114912</v>
      </c>
      <c r="DW164" s="52">
        <f t="shared" si="181"/>
        <v>1157.9102948216</v>
      </c>
      <c r="DX164" s="52">
        <f t="shared" si="181"/>
        <v>1732.4368005768001</v>
      </c>
      <c r="DY164" s="52">
        <f t="shared" si="181"/>
        <v>1296.3244565296</v>
      </c>
      <c r="DZ164" s="52">
        <f t="shared" si="181"/>
        <v>992.40982872160009</v>
      </c>
      <c r="EA164" s="52">
        <f t="shared" si="181"/>
        <v>1006.4570256024</v>
      </c>
      <c r="EB164" s="52">
        <f t="shared" ref="EB164:FX164" si="182">EB163*0.08</f>
        <v>933.84820963200013</v>
      </c>
      <c r="EC164" s="52">
        <f t="shared" si="182"/>
        <v>1124.9325344032</v>
      </c>
      <c r="ED164" s="52">
        <f t="shared" si="182"/>
        <v>1189.5314488255999</v>
      </c>
      <c r="EE164" s="52">
        <f t="shared" si="182"/>
        <v>1385.4172635952</v>
      </c>
      <c r="EF164" s="52">
        <f t="shared" si="182"/>
        <v>856.01843315680003</v>
      </c>
      <c r="EG164" s="52">
        <f t="shared" si="182"/>
        <v>1197.268002604</v>
      </c>
      <c r="EH164" s="52">
        <f t="shared" si="182"/>
        <v>1226.8429478368</v>
      </c>
      <c r="EI164" s="52">
        <f t="shared" si="182"/>
        <v>831.920077644</v>
      </c>
      <c r="EJ164" s="52">
        <f t="shared" si="182"/>
        <v>823.85313662960004</v>
      </c>
      <c r="EK164" s="52">
        <f t="shared" si="182"/>
        <v>920.65766864399995</v>
      </c>
      <c r="EL164" s="52">
        <f t="shared" si="182"/>
        <v>934.5928563192</v>
      </c>
      <c r="EM164" s="52">
        <f t="shared" si="182"/>
        <v>1052.5640170672</v>
      </c>
      <c r="EN164" s="52">
        <f t="shared" si="182"/>
        <v>874.59065121919991</v>
      </c>
      <c r="EO164" s="52">
        <f t="shared" si="182"/>
        <v>1140.948865716</v>
      </c>
      <c r="EP164" s="52">
        <f t="shared" si="182"/>
        <v>1095.7231407688</v>
      </c>
      <c r="EQ164" s="52">
        <f t="shared" si="182"/>
        <v>903.29086491840008</v>
      </c>
      <c r="ER164" s="52">
        <f t="shared" si="182"/>
        <v>1232.9063663776001</v>
      </c>
      <c r="ES164" s="52">
        <f t="shared" si="182"/>
        <v>1408.3251135839998</v>
      </c>
      <c r="ET164" s="52">
        <f t="shared" si="182"/>
        <v>1586.3627016736</v>
      </c>
      <c r="EU164" s="52">
        <f t="shared" si="182"/>
        <v>912.13801687520004</v>
      </c>
      <c r="EV164" s="52">
        <f t="shared" si="182"/>
        <v>1825.6171361512002</v>
      </c>
      <c r="EW164" s="52">
        <f t="shared" si="182"/>
        <v>1218.9879935040001</v>
      </c>
      <c r="EX164" s="52">
        <f t="shared" si="182"/>
        <v>1612.9492897456</v>
      </c>
      <c r="EY164" s="52">
        <f t="shared" si="182"/>
        <v>898.16806348319994</v>
      </c>
      <c r="EZ164" s="52">
        <f t="shared" si="182"/>
        <v>1596.4825111472001</v>
      </c>
      <c r="FA164" s="52">
        <f t="shared" si="182"/>
        <v>925.40719056720002</v>
      </c>
      <c r="FB164" s="52">
        <f t="shared" si="182"/>
        <v>1187.2631178288</v>
      </c>
      <c r="FC164" s="52">
        <f t="shared" si="182"/>
        <v>877.64394320240001</v>
      </c>
      <c r="FD164" s="52">
        <f t="shared" si="182"/>
        <v>1032.1656354576</v>
      </c>
      <c r="FE164" s="52">
        <f t="shared" si="182"/>
        <v>1735.5235633688001</v>
      </c>
      <c r="FF164" s="52">
        <f t="shared" si="182"/>
        <v>1412.8425685552002</v>
      </c>
      <c r="FG164" s="52">
        <f t="shared" si="182"/>
        <v>1648.8222841007998</v>
      </c>
      <c r="FH164" s="52">
        <f t="shared" si="182"/>
        <v>1752.594925612</v>
      </c>
      <c r="FI164" s="52">
        <f t="shared" si="182"/>
        <v>870.96137826079996</v>
      </c>
      <c r="FJ164" s="52">
        <f t="shared" si="182"/>
        <v>850.72167554320004</v>
      </c>
      <c r="FK164" s="52">
        <f t="shared" si="182"/>
        <v>849.99495901119997</v>
      </c>
      <c r="FL164" s="52">
        <f t="shared" si="182"/>
        <v>829.37335202079998</v>
      </c>
      <c r="FM164" s="52">
        <f t="shared" si="182"/>
        <v>832.86490646959999</v>
      </c>
      <c r="FN164" s="52">
        <f t="shared" si="182"/>
        <v>837.40596807120005</v>
      </c>
      <c r="FO164" s="52">
        <f t="shared" si="182"/>
        <v>896.53807092239992</v>
      </c>
      <c r="FP164" s="52">
        <f t="shared" si="182"/>
        <v>866.04471545440003</v>
      </c>
      <c r="FQ164" s="52">
        <f t="shared" si="182"/>
        <v>896.99710599280013</v>
      </c>
      <c r="FR164" s="52">
        <f t="shared" si="182"/>
        <v>1522.2811338791998</v>
      </c>
      <c r="FS164" s="52">
        <f t="shared" si="182"/>
        <v>1514.6436236832001</v>
      </c>
      <c r="FT164" s="52">
        <f t="shared" si="182"/>
        <v>1836.6307180015999</v>
      </c>
      <c r="FU164" s="52">
        <f t="shared" si="182"/>
        <v>947.44502678319998</v>
      </c>
      <c r="FV164" s="52">
        <f t="shared" si="182"/>
        <v>914.46390625440006</v>
      </c>
      <c r="FW164" s="52">
        <f t="shared" si="182"/>
        <v>1572.0492903328</v>
      </c>
      <c r="FX164" s="52">
        <f t="shared" si="182"/>
        <v>1912.6340380848001</v>
      </c>
      <c r="FZ164" s="52"/>
    </row>
    <row r="165" spans="1:188" x14ac:dyDescent="0.35">
      <c r="A165" s="3" t="s">
        <v>943</v>
      </c>
      <c r="B165" s="2" t="s">
        <v>944</v>
      </c>
      <c r="C165" s="52">
        <f>ROUND(C162*C164,2)</f>
        <v>1070197.95</v>
      </c>
      <c r="D165" s="52">
        <f t="shared" ref="D165:BO165" si="183">ROUND(D162*D164,2)</f>
        <v>3408837.11</v>
      </c>
      <c r="E165" s="52">
        <f t="shared" si="183"/>
        <v>1246915.6000000001</v>
      </c>
      <c r="F165" s="52">
        <f t="shared" si="183"/>
        <v>1933958.35</v>
      </c>
      <c r="G165" s="52">
        <f t="shared" si="183"/>
        <v>88669.119999999995</v>
      </c>
      <c r="H165" s="52">
        <f t="shared" si="183"/>
        <v>56752.54</v>
      </c>
      <c r="I165" s="52">
        <f t="shared" si="183"/>
        <v>1258289.92</v>
      </c>
      <c r="J165" s="52">
        <f t="shared" si="183"/>
        <v>153948.15</v>
      </c>
      <c r="K165" s="52">
        <f t="shared" si="183"/>
        <v>0</v>
      </c>
      <c r="L165" s="52">
        <f t="shared" si="183"/>
        <v>112827.16</v>
      </c>
      <c r="M165" s="52">
        <f t="shared" si="183"/>
        <v>151733.38</v>
      </c>
      <c r="N165" s="52">
        <f t="shared" si="183"/>
        <v>3972802.26</v>
      </c>
      <c r="O165" s="52">
        <f t="shared" si="183"/>
        <v>318007.67</v>
      </c>
      <c r="P165" s="52">
        <f t="shared" si="183"/>
        <v>19645.189999999999</v>
      </c>
      <c r="Q165" s="52">
        <f t="shared" si="183"/>
        <v>9143379.0299999993</v>
      </c>
      <c r="R165" s="52">
        <f t="shared" si="183"/>
        <v>54713.68</v>
      </c>
      <c r="S165" s="52">
        <f t="shared" si="183"/>
        <v>47605.05</v>
      </c>
      <c r="T165" s="52">
        <f t="shared" si="183"/>
        <v>1464.68</v>
      </c>
      <c r="U165" s="52">
        <f t="shared" si="183"/>
        <v>0</v>
      </c>
      <c r="V165" s="52">
        <f t="shared" si="183"/>
        <v>0</v>
      </c>
      <c r="W165" s="52">
        <f t="shared" si="183"/>
        <v>0</v>
      </c>
      <c r="X165" s="52">
        <f t="shared" si="183"/>
        <v>0</v>
      </c>
      <c r="Y165" s="52">
        <f t="shared" si="183"/>
        <v>2528.65</v>
      </c>
      <c r="Z165" s="52">
        <f t="shared" si="183"/>
        <v>6284.04</v>
      </c>
      <c r="AA165" s="52">
        <f t="shared" si="183"/>
        <v>1735537.16</v>
      </c>
      <c r="AB165" s="52">
        <f t="shared" si="183"/>
        <v>1195051.08</v>
      </c>
      <c r="AC165" s="52">
        <f t="shared" si="183"/>
        <v>20123.39</v>
      </c>
      <c r="AD165" s="52">
        <f t="shared" si="183"/>
        <v>23506.57</v>
      </c>
      <c r="AE165" s="52">
        <f t="shared" si="183"/>
        <v>4922.58</v>
      </c>
      <c r="AF165" s="52">
        <f t="shared" si="183"/>
        <v>7313.04</v>
      </c>
      <c r="AG165" s="52">
        <f t="shared" si="183"/>
        <v>12929.98</v>
      </c>
      <c r="AH165" s="52">
        <f t="shared" si="183"/>
        <v>0</v>
      </c>
      <c r="AI165" s="52">
        <f t="shared" si="183"/>
        <v>1986.48</v>
      </c>
      <c r="AJ165" s="52">
        <f t="shared" si="183"/>
        <v>2963.64</v>
      </c>
      <c r="AK165" s="52">
        <f t="shared" si="183"/>
        <v>1476.91</v>
      </c>
      <c r="AL165" s="52">
        <f t="shared" si="183"/>
        <v>12740.37</v>
      </c>
      <c r="AM165" s="52">
        <f t="shared" si="183"/>
        <v>0</v>
      </c>
      <c r="AN165" s="52">
        <f t="shared" si="183"/>
        <v>0</v>
      </c>
      <c r="AO165" s="52">
        <f t="shared" si="183"/>
        <v>95208.58</v>
      </c>
      <c r="AP165" s="52">
        <f t="shared" si="183"/>
        <v>12093968.949999999</v>
      </c>
      <c r="AQ165" s="52">
        <f t="shared" si="183"/>
        <v>0</v>
      </c>
      <c r="AR165" s="52">
        <f t="shared" si="183"/>
        <v>1500442.32</v>
      </c>
      <c r="AS165" s="52">
        <f t="shared" si="183"/>
        <v>1031855.18</v>
      </c>
      <c r="AT165" s="52">
        <f t="shared" si="183"/>
        <v>26547.35</v>
      </c>
      <c r="AU165" s="52">
        <f t="shared" si="183"/>
        <v>4854.3900000000003</v>
      </c>
      <c r="AV165" s="52">
        <f t="shared" si="183"/>
        <v>2432.48</v>
      </c>
      <c r="AW165" s="52">
        <f t="shared" si="183"/>
        <v>1317.18</v>
      </c>
      <c r="AX165" s="52">
        <f t="shared" si="183"/>
        <v>13010.3</v>
      </c>
      <c r="AY165" s="52">
        <f t="shared" si="183"/>
        <v>5239.24</v>
      </c>
      <c r="AZ165" s="52">
        <f t="shared" si="183"/>
        <v>799575.72</v>
      </c>
      <c r="BA165" s="52">
        <f t="shared" si="183"/>
        <v>145712.56</v>
      </c>
      <c r="BB165" s="52">
        <f t="shared" si="183"/>
        <v>164405.25</v>
      </c>
      <c r="BC165" s="52">
        <f t="shared" si="183"/>
        <v>1164750.3899999999</v>
      </c>
      <c r="BD165" s="52">
        <f t="shared" si="183"/>
        <v>50455.83</v>
      </c>
      <c r="BE165" s="52">
        <f t="shared" si="183"/>
        <v>3647.18</v>
      </c>
      <c r="BF165" s="52">
        <f t="shared" si="183"/>
        <v>352261.2</v>
      </c>
      <c r="BG165" s="52">
        <f t="shared" si="183"/>
        <v>56965.47</v>
      </c>
      <c r="BH165" s="52">
        <f t="shared" si="183"/>
        <v>8911.2900000000009</v>
      </c>
      <c r="BI165" s="52">
        <f t="shared" si="183"/>
        <v>23376.68</v>
      </c>
      <c r="BJ165" s="52">
        <f t="shared" si="183"/>
        <v>54428.85</v>
      </c>
      <c r="BK165" s="52">
        <f t="shared" si="183"/>
        <v>474286.09</v>
      </c>
      <c r="BL165" s="52">
        <f t="shared" si="183"/>
        <v>3617.57</v>
      </c>
      <c r="BM165" s="52">
        <f t="shared" si="183"/>
        <v>13387.66</v>
      </c>
      <c r="BN165" s="52">
        <f t="shared" si="183"/>
        <v>10712.58</v>
      </c>
      <c r="BO165" s="52">
        <f t="shared" si="183"/>
        <v>7777.75</v>
      </c>
      <c r="BP165" s="52">
        <f t="shared" ref="BP165:EA165" si="184">ROUND(BP162*BP164,2)</f>
        <v>1511.15</v>
      </c>
      <c r="BQ165" s="52">
        <f t="shared" si="184"/>
        <v>1069072.55</v>
      </c>
      <c r="BR165" s="52">
        <f t="shared" si="184"/>
        <v>592863.16</v>
      </c>
      <c r="BS165" s="52">
        <f t="shared" si="184"/>
        <v>163845.84</v>
      </c>
      <c r="BT165" s="52">
        <f t="shared" si="184"/>
        <v>2287.5300000000002</v>
      </c>
      <c r="BU165" s="52">
        <f t="shared" si="184"/>
        <v>45410.25</v>
      </c>
      <c r="BV165" s="52">
        <f t="shared" si="184"/>
        <v>68353.210000000006</v>
      </c>
      <c r="BW165" s="52">
        <f t="shared" si="184"/>
        <v>129463.42</v>
      </c>
      <c r="BX165" s="52">
        <f t="shared" si="184"/>
        <v>0</v>
      </c>
      <c r="BY165" s="52">
        <f t="shared" si="184"/>
        <v>0</v>
      </c>
      <c r="BZ165" s="52">
        <f t="shared" si="184"/>
        <v>0</v>
      </c>
      <c r="CA165" s="52">
        <f t="shared" si="184"/>
        <v>4801.34</v>
      </c>
      <c r="CB165" s="52">
        <f t="shared" si="184"/>
        <v>2229366.73</v>
      </c>
      <c r="CC165" s="52">
        <f t="shared" si="184"/>
        <v>0</v>
      </c>
      <c r="CD165" s="52">
        <f t="shared" si="184"/>
        <v>1299.1300000000001</v>
      </c>
      <c r="CE165" s="52">
        <f t="shared" si="184"/>
        <v>1492.24</v>
      </c>
      <c r="CF165" s="52">
        <f t="shared" si="184"/>
        <v>0</v>
      </c>
      <c r="CG165" s="52">
        <f t="shared" si="184"/>
        <v>21718.31</v>
      </c>
      <c r="CH165" s="52">
        <f t="shared" si="184"/>
        <v>14735.3</v>
      </c>
      <c r="CI165" s="52">
        <f t="shared" si="184"/>
        <v>68016.34</v>
      </c>
      <c r="CJ165" s="52">
        <f t="shared" si="184"/>
        <v>150892.48000000001</v>
      </c>
      <c r="CK165" s="52">
        <f t="shared" si="184"/>
        <v>129335.2</v>
      </c>
      <c r="CL165" s="52">
        <f t="shared" si="184"/>
        <v>23211.45</v>
      </c>
      <c r="CM165" s="52">
        <f t="shared" si="184"/>
        <v>7818.51</v>
      </c>
      <c r="CN165" s="52">
        <f t="shared" si="184"/>
        <v>983275.76</v>
      </c>
      <c r="CO165" s="52">
        <f t="shared" si="184"/>
        <v>315828.88</v>
      </c>
      <c r="CP165" s="52">
        <f t="shared" si="184"/>
        <v>133723.25</v>
      </c>
      <c r="CQ165" s="52">
        <f t="shared" si="184"/>
        <v>1862.15</v>
      </c>
      <c r="CR165" s="52">
        <f t="shared" si="184"/>
        <v>0</v>
      </c>
      <c r="CS165" s="52">
        <f t="shared" si="184"/>
        <v>3497.26</v>
      </c>
      <c r="CT165" s="52">
        <f t="shared" si="184"/>
        <v>1613.23</v>
      </c>
      <c r="CU165" s="52">
        <f t="shared" si="184"/>
        <v>2812.8</v>
      </c>
      <c r="CV165" s="52">
        <f t="shared" si="184"/>
        <v>0</v>
      </c>
      <c r="CW165" s="52">
        <f t="shared" si="184"/>
        <v>0</v>
      </c>
      <c r="CX165" s="52">
        <f t="shared" si="184"/>
        <v>18380.169999999998</v>
      </c>
      <c r="CY165" s="52">
        <f t="shared" si="184"/>
        <v>0</v>
      </c>
      <c r="CZ165" s="52">
        <f t="shared" si="184"/>
        <v>26590.85</v>
      </c>
      <c r="DA165" s="52">
        <f t="shared" si="184"/>
        <v>0</v>
      </c>
      <c r="DB165" s="52">
        <f t="shared" si="184"/>
        <v>6930.67</v>
      </c>
      <c r="DC165" s="52">
        <f t="shared" si="184"/>
        <v>0</v>
      </c>
      <c r="DD165" s="52">
        <f t="shared" si="184"/>
        <v>6116.87</v>
      </c>
      <c r="DE165" s="52">
        <f t="shared" si="184"/>
        <v>1161.1600000000001</v>
      </c>
      <c r="DF165" s="52">
        <f t="shared" si="184"/>
        <v>453149.99</v>
      </c>
      <c r="DG165" s="52">
        <f t="shared" si="184"/>
        <v>0</v>
      </c>
      <c r="DH165" s="52">
        <f t="shared" si="184"/>
        <v>91537</v>
      </c>
      <c r="DI165" s="52">
        <f t="shared" si="184"/>
        <v>45540.43</v>
      </c>
      <c r="DJ165" s="52">
        <f t="shared" si="184"/>
        <v>8528.89</v>
      </c>
      <c r="DK165" s="52">
        <f t="shared" si="184"/>
        <v>19208.189999999999</v>
      </c>
      <c r="DL165" s="52">
        <f t="shared" si="184"/>
        <v>256749.3</v>
      </c>
      <c r="DM165" s="52">
        <f t="shared" si="184"/>
        <v>0</v>
      </c>
      <c r="DN165" s="52">
        <f t="shared" si="184"/>
        <v>58985.81</v>
      </c>
      <c r="DO165" s="52">
        <f t="shared" si="184"/>
        <v>419235.32</v>
      </c>
      <c r="DP165" s="52">
        <f t="shared" si="184"/>
        <v>0</v>
      </c>
      <c r="DQ165" s="52">
        <f t="shared" si="184"/>
        <v>52637.99</v>
      </c>
      <c r="DR165" s="52">
        <f t="shared" si="184"/>
        <v>21653.07</v>
      </c>
      <c r="DS165" s="52">
        <f t="shared" si="184"/>
        <v>26195.96</v>
      </c>
      <c r="DT165" s="52">
        <f t="shared" si="184"/>
        <v>5963.26</v>
      </c>
      <c r="DU165" s="52">
        <f t="shared" si="184"/>
        <v>0</v>
      </c>
      <c r="DV165" s="52">
        <f t="shared" si="184"/>
        <v>4072.17</v>
      </c>
      <c r="DW165" s="52">
        <f t="shared" si="184"/>
        <v>0</v>
      </c>
      <c r="DX165" s="52">
        <f t="shared" si="184"/>
        <v>6929.75</v>
      </c>
      <c r="DY165" s="52">
        <f t="shared" si="184"/>
        <v>3888.97</v>
      </c>
      <c r="DZ165" s="52">
        <f t="shared" si="184"/>
        <v>992.41</v>
      </c>
      <c r="EA165" s="52">
        <f t="shared" si="184"/>
        <v>28180.799999999999</v>
      </c>
      <c r="EB165" s="52">
        <f t="shared" ref="EB165:FX165" si="185">ROUND(EB162*EB164,2)</f>
        <v>61633.98</v>
      </c>
      <c r="EC165" s="52">
        <f t="shared" si="185"/>
        <v>2249.87</v>
      </c>
      <c r="ED165" s="52">
        <f t="shared" si="185"/>
        <v>59476.57</v>
      </c>
      <c r="EE165" s="52">
        <f t="shared" si="185"/>
        <v>15239.59</v>
      </c>
      <c r="EF165" s="52">
        <f t="shared" si="185"/>
        <v>53929.16</v>
      </c>
      <c r="EG165" s="52">
        <f t="shared" si="185"/>
        <v>52679.79</v>
      </c>
      <c r="EH165" s="52">
        <f t="shared" si="185"/>
        <v>11041.59</v>
      </c>
      <c r="EI165" s="52">
        <f t="shared" si="185"/>
        <v>309474.27</v>
      </c>
      <c r="EJ165" s="52">
        <f t="shared" si="185"/>
        <v>173833.01</v>
      </c>
      <c r="EK165" s="52">
        <f t="shared" si="185"/>
        <v>13809.87</v>
      </c>
      <c r="EL165" s="52">
        <f t="shared" si="185"/>
        <v>934.59</v>
      </c>
      <c r="EM165" s="52">
        <f t="shared" si="185"/>
        <v>2105.13</v>
      </c>
      <c r="EN165" s="52">
        <f t="shared" si="185"/>
        <v>9620.5</v>
      </c>
      <c r="EO165" s="52">
        <f t="shared" si="185"/>
        <v>3422.85</v>
      </c>
      <c r="EP165" s="52">
        <f t="shared" si="185"/>
        <v>16435.849999999999</v>
      </c>
      <c r="EQ165" s="52">
        <f t="shared" si="185"/>
        <v>141816.67000000001</v>
      </c>
      <c r="ER165" s="52">
        <f t="shared" si="185"/>
        <v>20959.41</v>
      </c>
      <c r="ES165" s="52">
        <f t="shared" si="185"/>
        <v>4224.9799999999996</v>
      </c>
      <c r="ET165" s="52">
        <f t="shared" si="185"/>
        <v>11104.54</v>
      </c>
      <c r="EU165" s="52">
        <f t="shared" si="185"/>
        <v>83916.7</v>
      </c>
      <c r="EV165" s="52">
        <f t="shared" si="185"/>
        <v>20081.79</v>
      </c>
      <c r="EW165" s="52">
        <f t="shared" si="185"/>
        <v>58511.42</v>
      </c>
      <c r="EX165" s="52">
        <f t="shared" si="185"/>
        <v>3225.9</v>
      </c>
      <c r="EY165" s="52">
        <f t="shared" si="185"/>
        <v>10778.02</v>
      </c>
      <c r="EZ165" s="52">
        <f t="shared" si="185"/>
        <v>0</v>
      </c>
      <c r="FA165" s="52">
        <f t="shared" si="185"/>
        <v>577454.09</v>
      </c>
      <c r="FB165" s="52">
        <f t="shared" si="185"/>
        <v>0</v>
      </c>
      <c r="FC165" s="52">
        <f t="shared" si="185"/>
        <v>21063.45</v>
      </c>
      <c r="FD165" s="52">
        <f t="shared" si="185"/>
        <v>4128.66</v>
      </c>
      <c r="FE165" s="52">
        <f t="shared" si="185"/>
        <v>24297.33</v>
      </c>
      <c r="FF165" s="52">
        <f t="shared" si="185"/>
        <v>0</v>
      </c>
      <c r="FG165" s="52">
        <f t="shared" si="185"/>
        <v>8244.11</v>
      </c>
      <c r="FH165" s="52">
        <f t="shared" si="185"/>
        <v>0</v>
      </c>
      <c r="FI165" s="52">
        <f t="shared" si="185"/>
        <v>126289.4</v>
      </c>
      <c r="FJ165" s="52">
        <f t="shared" si="185"/>
        <v>56998.35</v>
      </c>
      <c r="FK165" s="52">
        <f t="shared" si="185"/>
        <v>194648.85</v>
      </c>
      <c r="FL165" s="52">
        <f t="shared" si="185"/>
        <v>126064.75</v>
      </c>
      <c r="FM165" s="52">
        <f t="shared" si="185"/>
        <v>69127.789999999994</v>
      </c>
      <c r="FN165" s="52">
        <f t="shared" si="185"/>
        <v>2472022.42</v>
      </c>
      <c r="FO165" s="52">
        <f t="shared" si="185"/>
        <v>38551.14</v>
      </c>
      <c r="FP165" s="52">
        <f t="shared" si="185"/>
        <v>248554.83</v>
      </c>
      <c r="FQ165" s="52">
        <f t="shared" si="185"/>
        <v>50231.839999999997</v>
      </c>
      <c r="FR165" s="52">
        <f t="shared" si="185"/>
        <v>0</v>
      </c>
      <c r="FS165" s="52">
        <f t="shared" si="185"/>
        <v>0</v>
      </c>
      <c r="FT165" s="52">
        <f t="shared" si="185"/>
        <v>0</v>
      </c>
      <c r="FU165" s="52">
        <f t="shared" si="185"/>
        <v>123167.85</v>
      </c>
      <c r="FV165" s="52">
        <f t="shared" si="185"/>
        <v>84130.68</v>
      </c>
      <c r="FW165" s="52">
        <f t="shared" si="185"/>
        <v>12576.39</v>
      </c>
      <c r="FX165" s="52">
        <f t="shared" si="185"/>
        <v>1912.63</v>
      </c>
      <c r="FZ165" s="2">
        <f>SUM(C165:FX165)</f>
        <v>57286965.879999995</v>
      </c>
      <c r="GA165" s="68">
        <v>55806396.810000002</v>
      </c>
      <c r="GB165" s="2">
        <f>FZ165-GA165</f>
        <v>1480569.0699999928</v>
      </c>
    </row>
    <row r="166" spans="1:188" x14ac:dyDescent="0.35"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Z166" s="52"/>
    </row>
    <row r="167" spans="1:188" x14ac:dyDescent="0.35">
      <c r="A167" s="3"/>
      <c r="B167" s="35" t="s">
        <v>945</v>
      </c>
      <c r="FY167" s="103"/>
      <c r="FZ167" s="12"/>
    </row>
    <row r="168" spans="1:188" x14ac:dyDescent="0.35">
      <c r="A168" s="3" t="s">
        <v>946</v>
      </c>
      <c r="B168" s="2" t="s">
        <v>947</v>
      </c>
      <c r="C168" s="14">
        <f t="shared" ref="C168:BN168" si="186">C12+C32</f>
        <v>167</v>
      </c>
      <c r="D168" s="14">
        <f t="shared" si="186"/>
        <v>424</v>
      </c>
      <c r="E168" s="14">
        <f t="shared" si="186"/>
        <v>0</v>
      </c>
      <c r="F168" s="14">
        <f t="shared" si="186"/>
        <v>1648</v>
      </c>
      <c r="G168" s="14">
        <f t="shared" si="186"/>
        <v>0</v>
      </c>
      <c r="H168" s="14">
        <f t="shared" si="186"/>
        <v>0</v>
      </c>
      <c r="I168" s="14">
        <f t="shared" si="186"/>
        <v>0</v>
      </c>
      <c r="J168" s="14">
        <f t="shared" si="186"/>
        <v>0</v>
      </c>
      <c r="K168" s="14">
        <f t="shared" si="186"/>
        <v>0</v>
      </c>
      <c r="L168" s="14">
        <f t="shared" si="186"/>
        <v>0</v>
      </c>
      <c r="M168" s="14">
        <f t="shared" si="186"/>
        <v>0</v>
      </c>
      <c r="N168" s="14">
        <f t="shared" si="186"/>
        <v>0</v>
      </c>
      <c r="O168" s="14">
        <f t="shared" si="186"/>
        <v>0</v>
      </c>
      <c r="P168" s="14">
        <f t="shared" si="186"/>
        <v>0</v>
      </c>
      <c r="Q168" s="14">
        <f t="shared" si="186"/>
        <v>0</v>
      </c>
      <c r="R168" s="14">
        <f t="shared" si="186"/>
        <v>5567.5</v>
      </c>
      <c r="S168" s="14">
        <f t="shared" si="186"/>
        <v>6</v>
      </c>
      <c r="T168" s="14">
        <f t="shared" si="186"/>
        <v>0</v>
      </c>
      <c r="U168" s="14">
        <f t="shared" si="186"/>
        <v>0</v>
      </c>
      <c r="V168" s="14">
        <f t="shared" si="186"/>
        <v>0</v>
      </c>
      <c r="W168" s="14">
        <f t="shared" si="186"/>
        <v>0</v>
      </c>
      <c r="X168" s="14">
        <f t="shared" si="186"/>
        <v>0</v>
      </c>
      <c r="Y168" s="14">
        <f t="shared" si="186"/>
        <v>512</v>
      </c>
      <c r="Z168" s="14">
        <f t="shared" si="186"/>
        <v>0</v>
      </c>
      <c r="AA168" s="14">
        <f t="shared" si="186"/>
        <v>325.5</v>
      </c>
      <c r="AB168" s="14">
        <f t="shared" si="186"/>
        <v>215.5</v>
      </c>
      <c r="AC168" s="14">
        <f t="shared" si="186"/>
        <v>0</v>
      </c>
      <c r="AD168" s="14">
        <f t="shared" si="186"/>
        <v>0</v>
      </c>
      <c r="AE168" s="14">
        <f t="shared" si="186"/>
        <v>0</v>
      </c>
      <c r="AF168" s="14">
        <f t="shared" si="186"/>
        <v>0</v>
      </c>
      <c r="AG168" s="14">
        <f t="shared" si="186"/>
        <v>0</v>
      </c>
      <c r="AH168" s="14">
        <f t="shared" si="186"/>
        <v>0</v>
      </c>
      <c r="AI168" s="14">
        <f t="shared" si="186"/>
        <v>0</v>
      </c>
      <c r="AJ168" s="14">
        <f t="shared" si="186"/>
        <v>0</v>
      </c>
      <c r="AK168" s="14">
        <f t="shared" si="186"/>
        <v>0</v>
      </c>
      <c r="AL168" s="14">
        <f t="shared" si="186"/>
        <v>0</v>
      </c>
      <c r="AM168" s="14">
        <f t="shared" si="186"/>
        <v>0</v>
      </c>
      <c r="AN168" s="14">
        <f t="shared" si="186"/>
        <v>0</v>
      </c>
      <c r="AO168" s="14">
        <f t="shared" si="186"/>
        <v>104.5</v>
      </c>
      <c r="AP168" s="14">
        <f t="shared" si="186"/>
        <v>579</v>
      </c>
      <c r="AQ168" s="14">
        <f t="shared" si="186"/>
        <v>0</v>
      </c>
      <c r="AR168" s="14">
        <f t="shared" si="186"/>
        <v>1356.5</v>
      </c>
      <c r="AS168" s="14">
        <f t="shared" si="186"/>
        <v>0</v>
      </c>
      <c r="AT168" s="14">
        <f t="shared" si="186"/>
        <v>500</v>
      </c>
      <c r="AU168" s="14">
        <f t="shared" si="186"/>
        <v>0</v>
      </c>
      <c r="AV168" s="14">
        <f t="shared" si="186"/>
        <v>0</v>
      </c>
      <c r="AW168" s="14">
        <f t="shared" si="186"/>
        <v>0</v>
      </c>
      <c r="AX168" s="14">
        <f t="shared" si="186"/>
        <v>0</v>
      </c>
      <c r="AY168" s="14">
        <f t="shared" si="186"/>
        <v>0</v>
      </c>
      <c r="AZ168" s="14">
        <f t="shared" si="186"/>
        <v>120</v>
      </c>
      <c r="BA168" s="14">
        <f t="shared" si="186"/>
        <v>238</v>
      </c>
      <c r="BB168" s="14">
        <f t="shared" si="186"/>
        <v>0</v>
      </c>
      <c r="BC168" s="14">
        <f t="shared" si="186"/>
        <v>522</v>
      </c>
      <c r="BD168" s="14">
        <f t="shared" si="186"/>
        <v>0</v>
      </c>
      <c r="BE168" s="14">
        <f t="shared" si="186"/>
        <v>0</v>
      </c>
      <c r="BF168" s="14">
        <f t="shared" si="186"/>
        <v>1127.5</v>
      </c>
      <c r="BG168" s="14">
        <f t="shared" si="186"/>
        <v>0</v>
      </c>
      <c r="BH168" s="14">
        <f t="shared" si="186"/>
        <v>27</v>
      </c>
      <c r="BI168" s="14">
        <f t="shared" si="186"/>
        <v>0</v>
      </c>
      <c r="BJ168" s="14">
        <f t="shared" si="186"/>
        <v>0</v>
      </c>
      <c r="BK168" s="14">
        <f t="shared" si="186"/>
        <v>10518</v>
      </c>
      <c r="BL168" s="14">
        <f t="shared" si="186"/>
        <v>0</v>
      </c>
      <c r="BM168" s="14">
        <f t="shared" si="186"/>
        <v>0</v>
      </c>
      <c r="BN168" s="14">
        <f t="shared" si="186"/>
        <v>0</v>
      </c>
      <c r="BO168" s="14">
        <f t="shared" ref="BO168:DZ168" si="187">BO12+BO32</f>
        <v>0</v>
      </c>
      <c r="BP168" s="14">
        <f t="shared" si="187"/>
        <v>0</v>
      </c>
      <c r="BQ168" s="14">
        <f t="shared" si="187"/>
        <v>0</v>
      </c>
      <c r="BR168" s="14">
        <f t="shared" si="187"/>
        <v>0</v>
      </c>
      <c r="BS168" s="14">
        <f t="shared" si="187"/>
        <v>0</v>
      </c>
      <c r="BT168" s="14">
        <f t="shared" si="187"/>
        <v>0</v>
      </c>
      <c r="BU168" s="14">
        <f t="shared" si="187"/>
        <v>0</v>
      </c>
      <c r="BV168" s="14">
        <f t="shared" si="187"/>
        <v>0</v>
      </c>
      <c r="BW168" s="14">
        <f t="shared" si="187"/>
        <v>0</v>
      </c>
      <c r="BX168" s="14">
        <f t="shared" si="187"/>
        <v>0</v>
      </c>
      <c r="BY168" s="14">
        <f t="shared" si="187"/>
        <v>0</v>
      </c>
      <c r="BZ168" s="14">
        <f t="shared" si="187"/>
        <v>0</v>
      </c>
      <c r="CA168" s="14">
        <f t="shared" si="187"/>
        <v>0</v>
      </c>
      <c r="CB168" s="14">
        <f t="shared" si="187"/>
        <v>898</v>
      </c>
      <c r="CC168" s="14">
        <f t="shared" si="187"/>
        <v>0</v>
      </c>
      <c r="CD168" s="14">
        <f t="shared" si="187"/>
        <v>0</v>
      </c>
      <c r="CE168" s="14">
        <f t="shared" si="187"/>
        <v>0</v>
      </c>
      <c r="CF168" s="14">
        <f t="shared" si="187"/>
        <v>0</v>
      </c>
      <c r="CG168" s="14">
        <f t="shared" si="187"/>
        <v>0</v>
      </c>
      <c r="CH168" s="14">
        <f t="shared" si="187"/>
        <v>0</v>
      </c>
      <c r="CI168" s="14">
        <f t="shared" si="187"/>
        <v>0</v>
      </c>
      <c r="CJ168" s="14">
        <f t="shared" si="187"/>
        <v>0</v>
      </c>
      <c r="CK168" s="14">
        <f t="shared" si="187"/>
        <v>747</v>
      </c>
      <c r="CL168" s="14">
        <f t="shared" si="187"/>
        <v>7.5</v>
      </c>
      <c r="CM168" s="14">
        <f t="shared" si="187"/>
        <v>25.5</v>
      </c>
      <c r="CN168" s="14">
        <f t="shared" si="187"/>
        <v>611.5</v>
      </c>
      <c r="CO168" s="14">
        <f t="shared" si="187"/>
        <v>0</v>
      </c>
      <c r="CP168" s="14">
        <f t="shared" si="187"/>
        <v>0</v>
      </c>
      <c r="CQ168" s="14">
        <f t="shared" si="187"/>
        <v>0</v>
      </c>
      <c r="CR168" s="14">
        <f t="shared" si="187"/>
        <v>0</v>
      </c>
      <c r="CS168" s="14">
        <f t="shared" si="187"/>
        <v>0</v>
      </c>
      <c r="CT168" s="14">
        <f t="shared" si="187"/>
        <v>0</v>
      </c>
      <c r="CU168" s="14">
        <f t="shared" si="187"/>
        <v>331</v>
      </c>
      <c r="CV168" s="14">
        <f t="shared" si="187"/>
        <v>0</v>
      </c>
      <c r="CW168" s="14">
        <f t="shared" si="187"/>
        <v>0</v>
      </c>
      <c r="CX168" s="14">
        <f t="shared" si="187"/>
        <v>0</v>
      </c>
      <c r="CY168" s="14">
        <f t="shared" si="187"/>
        <v>0</v>
      </c>
      <c r="CZ168" s="14">
        <f t="shared" si="187"/>
        <v>0</v>
      </c>
      <c r="DA168" s="14">
        <f t="shared" si="187"/>
        <v>0</v>
      </c>
      <c r="DB168" s="14">
        <f t="shared" si="187"/>
        <v>0</v>
      </c>
      <c r="DC168" s="14">
        <f t="shared" si="187"/>
        <v>0</v>
      </c>
      <c r="DD168" s="14">
        <f t="shared" si="187"/>
        <v>0</v>
      </c>
      <c r="DE168" s="14">
        <f t="shared" si="187"/>
        <v>0</v>
      </c>
      <c r="DF168" s="14">
        <f t="shared" si="187"/>
        <v>0</v>
      </c>
      <c r="DG168" s="14">
        <f t="shared" si="187"/>
        <v>0</v>
      </c>
      <c r="DH168" s="14">
        <f t="shared" si="187"/>
        <v>0</v>
      </c>
      <c r="DI168" s="14">
        <f t="shared" si="187"/>
        <v>4</v>
      </c>
      <c r="DJ168" s="14">
        <f t="shared" si="187"/>
        <v>1</v>
      </c>
      <c r="DK168" s="14">
        <f t="shared" si="187"/>
        <v>0</v>
      </c>
      <c r="DL168" s="14">
        <f t="shared" si="187"/>
        <v>0</v>
      </c>
      <c r="DM168" s="14">
        <f t="shared" si="187"/>
        <v>0</v>
      </c>
      <c r="DN168" s="14">
        <f t="shared" si="187"/>
        <v>0</v>
      </c>
      <c r="DO168" s="14">
        <f t="shared" si="187"/>
        <v>0</v>
      </c>
      <c r="DP168" s="14">
        <f t="shared" si="187"/>
        <v>0</v>
      </c>
      <c r="DQ168" s="14">
        <f t="shared" si="187"/>
        <v>0</v>
      </c>
      <c r="DR168" s="14">
        <f t="shared" si="187"/>
        <v>0</v>
      </c>
      <c r="DS168" s="14">
        <f t="shared" si="187"/>
        <v>0</v>
      </c>
      <c r="DT168" s="14">
        <f t="shared" si="187"/>
        <v>0</v>
      </c>
      <c r="DU168" s="14">
        <f t="shared" si="187"/>
        <v>0</v>
      </c>
      <c r="DV168" s="14">
        <f t="shared" si="187"/>
        <v>0</v>
      </c>
      <c r="DW168" s="14">
        <f t="shared" si="187"/>
        <v>0</v>
      </c>
      <c r="DX168" s="14">
        <f t="shared" si="187"/>
        <v>0</v>
      </c>
      <c r="DY168" s="14">
        <f t="shared" si="187"/>
        <v>0</v>
      </c>
      <c r="DZ168" s="14">
        <f t="shared" si="187"/>
        <v>0</v>
      </c>
      <c r="EA168" s="14">
        <f t="shared" ref="EA168:FX168" si="188">EA12+EA32</f>
        <v>0</v>
      </c>
      <c r="EB168" s="14">
        <f t="shared" si="188"/>
        <v>17</v>
      </c>
      <c r="EC168" s="14">
        <f t="shared" si="188"/>
        <v>0</v>
      </c>
      <c r="ED168" s="14">
        <f t="shared" si="188"/>
        <v>0</v>
      </c>
      <c r="EE168" s="14">
        <f t="shared" si="188"/>
        <v>0</v>
      </c>
      <c r="EF168" s="14">
        <f t="shared" si="188"/>
        <v>0</v>
      </c>
      <c r="EG168" s="14">
        <f t="shared" si="188"/>
        <v>0</v>
      </c>
      <c r="EH168" s="14">
        <f t="shared" si="188"/>
        <v>0</v>
      </c>
      <c r="EI168" s="14">
        <f t="shared" si="188"/>
        <v>0</v>
      </c>
      <c r="EJ168" s="14">
        <f t="shared" si="188"/>
        <v>196</v>
      </c>
      <c r="EK168" s="14">
        <f t="shared" si="188"/>
        <v>0</v>
      </c>
      <c r="EL168" s="14">
        <f t="shared" si="188"/>
        <v>0</v>
      </c>
      <c r="EM168" s="14">
        <f t="shared" si="188"/>
        <v>0</v>
      </c>
      <c r="EN168" s="14">
        <f t="shared" si="188"/>
        <v>55</v>
      </c>
      <c r="EO168" s="14">
        <f t="shared" si="188"/>
        <v>0</v>
      </c>
      <c r="EP168" s="14">
        <f t="shared" si="188"/>
        <v>0</v>
      </c>
      <c r="EQ168" s="14">
        <f t="shared" si="188"/>
        <v>0</v>
      </c>
      <c r="ER168" s="14">
        <f t="shared" si="188"/>
        <v>0</v>
      </c>
      <c r="ES168" s="14">
        <f t="shared" si="188"/>
        <v>0</v>
      </c>
      <c r="ET168" s="14">
        <f t="shared" si="188"/>
        <v>0</v>
      </c>
      <c r="EU168" s="14">
        <f t="shared" si="188"/>
        <v>0</v>
      </c>
      <c r="EV168" s="14">
        <f t="shared" si="188"/>
        <v>0</v>
      </c>
      <c r="EW168" s="14">
        <f t="shared" si="188"/>
        <v>0</v>
      </c>
      <c r="EX168" s="14">
        <f t="shared" si="188"/>
        <v>0</v>
      </c>
      <c r="EY168" s="14">
        <f t="shared" si="188"/>
        <v>565</v>
      </c>
      <c r="EZ168" s="14">
        <f t="shared" si="188"/>
        <v>0</v>
      </c>
      <c r="FA168" s="14">
        <f t="shared" si="188"/>
        <v>0</v>
      </c>
      <c r="FB168" s="14">
        <f t="shared" si="188"/>
        <v>0</v>
      </c>
      <c r="FC168" s="14">
        <f t="shared" si="188"/>
        <v>0</v>
      </c>
      <c r="FD168" s="14">
        <f t="shared" si="188"/>
        <v>0</v>
      </c>
      <c r="FE168" s="14">
        <f t="shared" si="188"/>
        <v>0</v>
      </c>
      <c r="FF168" s="14">
        <f t="shared" si="188"/>
        <v>0</v>
      </c>
      <c r="FG168" s="14">
        <f t="shared" si="188"/>
        <v>0</v>
      </c>
      <c r="FH168" s="14">
        <f t="shared" si="188"/>
        <v>0</v>
      </c>
      <c r="FI168" s="14">
        <f t="shared" si="188"/>
        <v>0</v>
      </c>
      <c r="FJ168" s="14">
        <f t="shared" si="188"/>
        <v>0</v>
      </c>
      <c r="FK168" s="14">
        <f t="shared" si="188"/>
        <v>0</v>
      </c>
      <c r="FL168" s="14">
        <f t="shared" si="188"/>
        <v>0</v>
      </c>
      <c r="FM168" s="14">
        <f t="shared" si="188"/>
        <v>0</v>
      </c>
      <c r="FN168" s="14">
        <f t="shared" si="188"/>
        <v>281</v>
      </c>
      <c r="FO168" s="14">
        <f t="shared" si="188"/>
        <v>0</v>
      </c>
      <c r="FP168" s="14">
        <f t="shared" si="188"/>
        <v>0</v>
      </c>
      <c r="FQ168" s="14">
        <f t="shared" si="188"/>
        <v>0</v>
      </c>
      <c r="FR168" s="14">
        <f t="shared" si="188"/>
        <v>0</v>
      </c>
      <c r="FS168" s="14">
        <f t="shared" si="188"/>
        <v>0</v>
      </c>
      <c r="FT168" s="14">
        <f t="shared" si="188"/>
        <v>0</v>
      </c>
      <c r="FU168" s="14">
        <f t="shared" si="188"/>
        <v>0</v>
      </c>
      <c r="FV168" s="14">
        <f t="shared" si="188"/>
        <v>0</v>
      </c>
      <c r="FW168" s="14">
        <f t="shared" si="188"/>
        <v>0</v>
      </c>
      <c r="FX168" s="14">
        <f t="shared" si="188"/>
        <v>0</v>
      </c>
      <c r="FY168" s="50"/>
      <c r="FZ168" s="2">
        <f>SUM(C168:FX168)</f>
        <v>27697.5</v>
      </c>
    </row>
    <row r="169" spans="1:188" x14ac:dyDescent="0.35">
      <c r="A169" s="3" t="s">
        <v>948</v>
      </c>
      <c r="B169" s="2" t="s">
        <v>949</v>
      </c>
      <c r="C169" s="2">
        <f t="shared" ref="C169:BN169" si="189">C39</f>
        <v>10510</v>
      </c>
      <c r="D169" s="2">
        <f t="shared" si="189"/>
        <v>10510</v>
      </c>
      <c r="E169" s="2">
        <f t="shared" si="189"/>
        <v>10510</v>
      </c>
      <c r="F169" s="2">
        <f t="shared" si="189"/>
        <v>10510</v>
      </c>
      <c r="G169" s="2">
        <f t="shared" si="189"/>
        <v>10510</v>
      </c>
      <c r="H169" s="2">
        <f t="shared" si="189"/>
        <v>10510</v>
      </c>
      <c r="I169" s="2">
        <f t="shared" si="189"/>
        <v>10510</v>
      </c>
      <c r="J169" s="2">
        <f t="shared" si="189"/>
        <v>10510</v>
      </c>
      <c r="K169" s="2">
        <f t="shared" si="189"/>
        <v>10510</v>
      </c>
      <c r="L169" s="2">
        <f t="shared" si="189"/>
        <v>10510</v>
      </c>
      <c r="M169" s="2">
        <f t="shared" si="189"/>
        <v>10510</v>
      </c>
      <c r="N169" s="2">
        <f t="shared" si="189"/>
        <v>10510</v>
      </c>
      <c r="O169" s="2">
        <f t="shared" si="189"/>
        <v>10510</v>
      </c>
      <c r="P169" s="2">
        <f t="shared" si="189"/>
        <v>10510</v>
      </c>
      <c r="Q169" s="2">
        <f t="shared" si="189"/>
        <v>10510</v>
      </c>
      <c r="R169" s="2">
        <f t="shared" si="189"/>
        <v>10510</v>
      </c>
      <c r="S169" s="2">
        <f t="shared" si="189"/>
        <v>10510</v>
      </c>
      <c r="T169" s="2">
        <f t="shared" si="189"/>
        <v>10510</v>
      </c>
      <c r="U169" s="2">
        <f t="shared" si="189"/>
        <v>10510</v>
      </c>
      <c r="V169" s="2">
        <f t="shared" si="189"/>
        <v>10510</v>
      </c>
      <c r="W169" s="2">
        <f t="shared" si="189"/>
        <v>10510</v>
      </c>
      <c r="X169" s="2">
        <f t="shared" si="189"/>
        <v>10510</v>
      </c>
      <c r="Y169" s="2">
        <f t="shared" si="189"/>
        <v>10510</v>
      </c>
      <c r="Z169" s="2">
        <f t="shared" si="189"/>
        <v>10510</v>
      </c>
      <c r="AA169" s="2">
        <f t="shared" si="189"/>
        <v>10510</v>
      </c>
      <c r="AB169" s="2">
        <f t="shared" si="189"/>
        <v>10510</v>
      </c>
      <c r="AC169" s="2">
        <f t="shared" si="189"/>
        <v>10510</v>
      </c>
      <c r="AD169" s="2">
        <f t="shared" si="189"/>
        <v>10510</v>
      </c>
      <c r="AE169" s="2">
        <f t="shared" si="189"/>
        <v>10510</v>
      </c>
      <c r="AF169" s="2">
        <f t="shared" si="189"/>
        <v>10510</v>
      </c>
      <c r="AG169" s="2">
        <f t="shared" si="189"/>
        <v>10510</v>
      </c>
      <c r="AH169" s="2">
        <f t="shared" si="189"/>
        <v>10510</v>
      </c>
      <c r="AI169" s="2">
        <f t="shared" si="189"/>
        <v>10510</v>
      </c>
      <c r="AJ169" s="2">
        <f t="shared" si="189"/>
        <v>10510</v>
      </c>
      <c r="AK169" s="2">
        <f t="shared" si="189"/>
        <v>10510</v>
      </c>
      <c r="AL169" s="2">
        <f t="shared" si="189"/>
        <v>10510</v>
      </c>
      <c r="AM169" s="2">
        <f t="shared" si="189"/>
        <v>10510</v>
      </c>
      <c r="AN169" s="2">
        <f t="shared" si="189"/>
        <v>10510</v>
      </c>
      <c r="AO169" s="2">
        <f t="shared" si="189"/>
        <v>10510</v>
      </c>
      <c r="AP169" s="2">
        <f t="shared" si="189"/>
        <v>10510</v>
      </c>
      <c r="AQ169" s="2">
        <f t="shared" si="189"/>
        <v>10510</v>
      </c>
      <c r="AR169" s="2">
        <f t="shared" si="189"/>
        <v>10510</v>
      </c>
      <c r="AS169" s="2">
        <f t="shared" si="189"/>
        <v>10510</v>
      </c>
      <c r="AT169" s="2">
        <f t="shared" si="189"/>
        <v>10510</v>
      </c>
      <c r="AU169" s="2">
        <f t="shared" si="189"/>
        <v>10510</v>
      </c>
      <c r="AV169" s="2">
        <f t="shared" si="189"/>
        <v>10510</v>
      </c>
      <c r="AW169" s="2">
        <f t="shared" si="189"/>
        <v>10510</v>
      </c>
      <c r="AX169" s="2">
        <f t="shared" si="189"/>
        <v>10510</v>
      </c>
      <c r="AY169" s="2">
        <f t="shared" si="189"/>
        <v>10510</v>
      </c>
      <c r="AZ169" s="2">
        <f t="shared" si="189"/>
        <v>10510</v>
      </c>
      <c r="BA169" s="2">
        <f t="shared" si="189"/>
        <v>10510</v>
      </c>
      <c r="BB169" s="2">
        <f t="shared" si="189"/>
        <v>10510</v>
      </c>
      <c r="BC169" s="2">
        <f t="shared" si="189"/>
        <v>10510</v>
      </c>
      <c r="BD169" s="2">
        <f t="shared" si="189"/>
        <v>10510</v>
      </c>
      <c r="BE169" s="2">
        <f t="shared" si="189"/>
        <v>10510</v>
      </c>
      <c r="BF169" s="2">
        <f t="shared" si="189"/>
        <v>10510</v>
      </c>
      <c r="BG169" s="2">
        <f t="shared" si="189"/>
        <v>10510</v>
      </c>
      <c r="BH169" s="2">
        <f t="shared" si="189"/>
        <v>10510</v>
      </c>
      <c r="BI169" s="2">
        <f t="shared" si="189"/>
        <v>10510</v>
      </c>
      <c r="BJ169" s="2">
        <f t="shared" si="189"/>
        <v>10510</v>
      </c>
      <c r="BK169" s="2">
        <f t="shared" si="189"/>
        <v>10510</v>
      </c>
      <c r="BL169" s="2">
        <f t="shared" si="189"/>
        <v>10510</v>
      </c>
      <c r="BM169" s="2">
        <f t="shared" si="189"/>
        <v>10510</v>
      </c>
      <c r="BN169" s="2">
        <f t="shared" si="189"/>
        <v>10510</v>
      </c>
      <c r="BO169" s="2">
        <f t="shared" ref="BO169:DZ169" si="190">BO39</f>
        <v>10510</v>
      </c>
      <c r="BP169" s="2">
        <f t="shared" si="190"/>
        <v>10510</v>
      </c>
      <c r="BQ169" s="2">
        <f t="shared" si="190"/>
        <v>10510</v>
      </c>
      <c r="BR169" s="2">
        <f t="shared" si="190"/>
        <v>10510</v>
      </c>
      <c r="BS169" s="2">
        <f t="shared" si="190"/>
        <v>10510</v>
      </c>
      <c r="BT169" s="2">
        <f t="shared" si="190"/>
        <v>10510</v>
      </c>
      <c r="BU169" s="2">
        <f t="shared" si="190"/>
        <v>10510</v>
      </c>
      <c r="BV169" s="2">
        <f t="shared" si="190"/>
        <v>10510</v>
      </c>
      <c r="BW169" s="2">
        <f t="shared" si="190"/>
        <v>10510</v>
      </c>
      <c r="BX169" s="2">
        <f t="shared" si="190"/>
        <v>10510</v>
      </c>
      <c r="BY169" s="2">
        <f t="shared" si="190"/>
        <v>10510</v>
      </c>
      <c r="BZ169" s="2">
        <f t="shared" si="190"/>
        <v>10510</v>
      </c>
      <c r="CA169" s="2">
        <f t="shared" si="190"/>
        <v>10510</v>
      </c>
      <c r="CB169" s="2">
        <f t="shared" si="190"/>
        <v>10510</v>
      </c>
      <c r="CC169" s="2">
        <f t="shared" si="190"/>
        <v>10510</v>
      </c>
      <c r="CD169" s="2">
        <f t="shared" si="190"/>
        <v>10510</v>
      </c>
      <c r="CE169" s="2">
        <f t="shared" si="190"/>
        <v>10510</v>
      </c>
      <c r="CF169" s="2">
        <f t="shared" si="190"/>
        <v>10510</v>
      </c>
      <c r="CG169" s="2">
        <f t="shared" si="190"/>
        <v>10510</v>
      </c>
      <c r="CH169" s="2">
        <f t="shared" si="190"/>
        <v>10510</v>
      </c>
      <c r="CI169" s="2">
        <f t="shared" si="190"/>
        <v>10510</v>
      </c>
      <c r="CJ169" s="2">
        <f t="shared" si="190"/>
        <v>10510</v>
      </c>
      <c r="CK169" s="2">
        <f t="shared" si="190"/>
        <v>10510</v>
      </c>
      <c r="CL169" s="2">
        <f t="shared" si="190"/>
        <v>10510</v>
      </c>
      <c r="CM169" s="2">
        <f t="shared" si="190"/>
        <v>10510</v>
      </c>
      <c r="CN169" s="2">
        <f t="shared" si="190"/>
        <v>10510</v>
      </c>
      <c r="CO169" s="2">
        <f t="shared" si="190"/>
        <v>10510</v>
      </c>
      <c r="CP169" s="2">
        <f t="shared" si="190"/>
        <v>10510</v>
      </c>
      <c r="CQ169" s="2">
        <f t="shared" si="190"/>
        <v>10510</v>
      </c>
      <c r="CR169" s="2">
        <f t="shared" si="190"/>
        <v>10510</v>
      </c>
      <c r="CS169" s="2">
        <f t="shared" si="190"/>
        <v>10510</v>
      </c>
      <c r="CT169" s="2">
        <f t="shared" si="190"/>
        <v>10510</v>
      </c>
      <c r="CU169" s="2">
        <f t="shared" si="190"/>
        <v>10510</v>
      </c>
      <c r="CV169" s="2">
        <f t="shared" si="190"/>
        <v>10510</v>
      </c>
      <c r="CW169" s="2">
        <f t="shared" si="190"/>
        <v>10510</v>
      </c>
      <c r="CX169" s="2">
        <f t="shared" si="190"/>
        <v>10510</v>
      </c>
      <c r="CY169" s="2">
        <f t="shared" si="190"/>
        <v>10510</v>
      </c>
      <c r="CZ169" s="2">
        <f t="shared" si="190"/>
        <v>10510</v>
      </c>
      <c r="DA169" s="2">
        <f t="shared" si="190"/>
        <v>10510</v>
      </c>
      <c r="DB169" s="2">
        <f t="shared" si="190"/>
        <v>10510</v>
      </c>
      <c r="DC169" s="2">
        <f t="shared" si="190"/>
        <v>10510</v>
      </c>
      <c r="DD169" s="2">
        <f t="shared" si="190"/>
        <v>10510</v>
      </c>
      <c r="DE169" s="2">
        <f t="shared" si="190"/>
        <v>10510</v>
      </c>
      <c r="DF169" s="2">
        <f t="shared" si="190"/>
        <v>10510</v>
      </c>
      <c r="DG169" s="2">
        <f t="shared" si="190"/>
        <v>10510</v>
      </c>
      <c r="DH169" s="2">
        <f t="shared" si="190"/>
        <v>10510</v>
      </c>
      <c r="DI169" s="2">
        <f t="shared" si="190"/>
        <v>10510</v>
      </c>
      <c r="DJ169" s="2">
        <f t="shared" si="190"/>
        <v>10510</v>
      </c>
      <c r="DK169" s="2">
        <f t="shared" si="190"/>
        <v>10510</v>
      </c>
      <c r="DL169" s="2">
        <f t="shared" si="190"/>
        <v>10510</v>
      </c>
      <c r="DM169" s="2">
        <f t="shared" si="190"/>
        <v>10510</v>
      </c>
      <c r="DN169" s="2">
        <f t="shared" si="190"/>
        <v>10510</v>
      </c>
      <c r="DO169" s="2">
        <f t="shared" si="190"/>
        <v>10510</v>
      </c>
      <c r="DP169" s="2">
        <f t="shared" si="190"/>
        <v>10510</v>
      </c>
      <c r="DQ169" s="2">
        <f t="shared" si="190"/>
        <v>10510</v>
      </c>
      <c r="DR169" s="2">
        <f t="shared" si="190"/>
        <v>10510</v>
      </c>
      <c r="DS169" s="2">
        <f t="shared" si="190"/>
        <v>10510</v>
      </c>
      <c r="DT169" s="2">
        <f t="shared" si="190"/>
        <v>10510</v>
      </c>
      <c r="DU169" s="2">
        <f t="shared" si="190"/>
        <v>10510</v>
      </c>
      <c r="DV169" s="2">
        <f t="shared" si="190"/>
        <v>10510</v>
      </c>
      <c r="DW169" s="2">
        <f t="shared" si="190"/>
        <v>10510</v>
      </c>
      <c r="DX169" s="2">
        <f t="shared" si="190"/>
        <v>10510</v>
      </c>
      <c r="DY169" s="2">
        <f t="shared" si="190"/>
        <v>10510</v>
      </c>
      <c r="DZ169" s="2">
        <f t="shared" si="190"/>
        <v>10510</v>
      </c>
      <c r="EA169" s="2">
        <f t="shared" ref="EA169:FX169" si="191">EA39</f>
        <v>10510</v>
      </c>
      <c r="EB169" s="2">
        <f t="shared" si="191"/>
        <v>10510</v>
      </c>
      <c r="EC169" s="2">
        <f t="shared" si="191"/>
        <v>10510</v>
      </c>
      <c r="ED169" s="2">
        <f t="shared" si="191"/>
        <v>10510</v>
      </c>
      <c r="EE169" s="2">
        <f t="shared" si="191"/>
        <v>10510</v>
      </c>
      <c r="EF169" s="2">
        <f t="shared" si="191"/>
        <v>10510</v>
      </c>
      <c r="EG169" s="2">
        <f t="shared" si="191"/>
        <v>10510</v>
      </c>
      <c r="EH169" s="2">
        <f t="shared" si="191"/>
        <v>10510</v>
      </c>
      <c r="EI169" s="2">
        <f t="shared" si="191"/>
        <v>10510</v>
      </c>
      <c r="EJ169" s="2">
        <f t="shared" si="191"/>
        <v>10510</v>
      </c>
      <c r="EK169" s="2">
        <f t="shared" si="191"/>
        <v>10510</v>
      </c>
      <c r="EL169" s="2">
        <f t="shared" si="191"/>
        <v>10510</v>
      </c>
      <c r="EM169" s="2">
        <f t="shared" si="191"/>
        <v>10510</v>
      </c>
      <c r="EN169" s="2">
        <f t="shared" si="191"/>
        <v>10510</v>
      </c>
      <c r="EO169" s="2">
        <f t="shared" si="191"/>
        <v>10510</v>
      </c>
      <c r="EP169" s="2">
        <f t="shared" si="191"/>
        <v>10510</v>
      </c>
      <c r="EQ169" s="2">
        <f t="shared" si="191"/>
        <v>10510</v>
      </c>
      <c r="ER169" s="2">
        <f t="shared" si="191"/>
        <v>10510</v>
      </c>
      <c r="ES169" s="2">
        <f t="shared" si="191"/>
        <v>10510</v>
      </c>
      <c r="ET169" s="2">
        <f t="shared" si="191"/>
        <v>10510</v>
      </c>
      <c r="EU169" s="2">
        <f t="shared" si="191"/>
        <v>10510</v>
      </c>
      <c r="EV169" s="2">
        <f t="shared" si="191"/>
        <v>10510</v>
      </c>
      <c r="EW169" s="2">
        <f t="shared" si="191"/>
        <v>10510</v>
      </c>
      <c r="EX169" s="2">
        <f t="shared" si="191"/>
        <v>10510</v>
      </c>
      <c r="EY169" s="2">
        <f t="shared" si="191"/>
        <v>10510</v>
      </c>
      <c r="EZ169" s="2">
        <f t="shared" si="191"/>
        <v>10510</v>
      </c>
      <c r="FA169" s="2">
        <f t="shared" si="191"/>
        <v>10510</v>
      </c>
      <c r="FB169" s="2">
        <f t="shared" si="191"/>
        <v>10510</v>
      </c>
      <c r="FC169" s="2">
        <f t="shared" si="191"/>
        <v>10510</v>
      </c>
      <c r="FD169" s="2">
        <f t="shared" si="191"/>
        <v>10510</v>
      </c>
      <c r="FE169" s="2">
        <f t="shared" si="191"/>
        <v>10510</v>
      </c>
      <c r="FF169" s="2">
        <f t="shared" si="191"/>
        <v>10510</v>
      </c>
      <c r="FG169" s="2">
        <f t="shared" si="191"/>
        <v>10510</v>
      </c>
      <c r="FH169" s="2">
        <f t="shared" si="191"/>
        <v>10510</v>
      </c>
      <c r="FI169" s="2">
        <f t="shared" si="191"/>
        <v>10510</v>
      </c>
      <c r="FJ169" s="2">
        <f t="shared" si="191"/>
        <v>10510</v>
      </c>
      <c r="FK169" s="2">
        <f t="shared" si="191"/>
        <v>10510</v>
      </c>
      <c r="FL169" s="2">
        <f t="shared" si="191"/>
        <v>10510</v>
      </c>
      <c r="FM169" s="2">
        <f t="shared" si="191"/>
        <v>10510</v>
      </c>
      <c r="FN169" s="2">
        <f t="shared" si="191"/>
        <v>10510</v>
      </c>
      <c r="FO169" s="2">
        <f t="shared" si="191"/>
        <v>10510</v>
      </c>
      <c r="FP169" s="2">
        <f t="shared" si="191"/>
        <v>10510</v>
      </c>
      <c r="FQ169" s="2">
        <f t="shared" si="191"/>
        <v>10510</v>
      </c>
      <c r="FR169" s="2">
        <f t="shared" si="191"/>
        <v>10510</v>
      </c>
      <c r="FS169" s="2">
        <f t="shared" si="191"/>
        <v>10510</v>
      </c>
      <c r="FT169" s="2">
        <f t="shared" si="191"/>
        <v>10510</v>
      </c>
      <c r="FU169" s="2">
        <f t="shared" si="191"/>
        <v>10510</v>
      </c>
      <c r="FV169" s="2">
        <f t="shared" si="191"/>
        <v>10510</v>
      </c>
      <c r="FW169" s="2">
        <f t="shared" si="191"/>
        <v>10510</v>
      </c>
      <c r="FX169" s="2">
        <f t="shared" si="191"/>
        <v>10510</v>
      </c>
      <c r="FZ169" s="2">
        <f>AVERAGE(C169:FX169)</f>
        <v>10510</v>
      </c>
      <c r="GB169" s="12"/>
      <c r="GC169" s="12"/>
      <c r="GD169" s="12"/>
      <c r="GE169" s="12"/>
      <c r="GF169" s="12"/>
    </row>
    <row r="170" spans="1:188" x14ac:dyDescent="0.35">
      <c r="A170" s="3" t="s">
        <v>950</v>
      </c>
      <c r="B170" s="2" t="s">
        <v>951</v>
      </c>
      <c r="C170" s="2">
        <f t="shared" ref="C170:BN170" si="192">ROUND(C169*C168,2)</f>
        <v>1755170</v>
      </c>
      <c r="D170" s="2">
        <f t="shared" si="192"/>
        <v>4456240</v>
      </c>
      <c r="E170" s="2">
        <f t="shared" si="192"/>
        <v>0</v>
      </c>
      <c r="F170" s="2">
        <f t="shared" si="192"/>
        <v>17320480</v>
      </c>
      <c r="G170" s="2">
        <f t="shared" si="192"/>
        <v>0</v>
      </c>
      <c r="H170" s="2">
        <f t="shared" si="192"/>
        <v>0</v>
      </c>
      <c r="I170" s="2">
        <f t="shared" si="192"/>
        <v>0</v>
      </c>
      <c r="J170" s="2">
        <f t="shared" si="192"/>
        <v>0</v>
      </c>
      <c r="K170" s="2">
        <f t="shared" si="192"/>
        <v>0</v>
      </c>
      <c r="L170" s="2">
        <f t="shared" si="192"/>
        <v>0</v>
      </c>
      <c r="M170" s="2">
        <f t="shared" si="192"/>
        <v>0</v>
      </c>
      <c r="N170" s="2">
        <f t="shared" si="192"/>
        <v>0</v>
      </c>
      <c r="O170" s="2">
        <f t="shared" si="192"/>
        <v>0</v>
      </c>
      <c r="P170" s="2">
        <f t="shared" si="192"/>
        <v>0</v>
      </c>
      <c r="Q170" s="2">
        <f t="shared" si="192"/>
        <v>0</v>
      </c>
      <c r="R170" s="2">
        <f t="shared" si="192"/>
        <v>58514425</v>
      </c>
      <c r="S170" s="2">
        <f t="shared" si="192"/>
        <v>63060</v>
      </c>
      <c r="T170" s="2">
        <f t="shared" si="192"/>
        <v>0</v>
      </c>
      <c r="U170" s="2">
        <f t="shared" si="192"/>
        <v>0</v>
      </c>
      <c r="V170" s="2">
        <f t="shared" si="192"/>
        <v>0</v>
      </c>
      <c r="W170" s="2">
        <f t="shared" si="192"/>
        <v>0</v>
      </c>
      <c r="X170" s="2">
        <f t="shared" si="192"/>
        <v>0</v>
      </c>
      <c r="Y170" s="2">
        <f t="shared" si="192"/>
        <v>5381120</v>
      </c>
      <c r="Z170" s="2">
        <f t="shared" si="192"/>
        <v>0</v>
      </c>
      <c r="AA170" s="2">
        <f t="shared" si="192"/>
        <v>3421005</v>
      </c>
      <c r="AB170" s="2">
        <f t="shared" si="192"/>
        <v>2264905</v>
      </c>
      <c r="AC170" s="2">
        <f t="shared" si="192"/>
        <v>0</v>
      </c>
      <c r="AD170" s="2">
        <f t="shared" si="192"/>
        <v>0</v>
      </c>
      <c r="AE170" s="2">
        <f t="shared" si="192"/>
        <v>0</v>
      </c>
      <c r="AF170" s="2">
        <f t="shared" si="192"/>
        <v>0</v>
      </c>
      <c r="AG170" s="2">
        <f t="shared" si="192"/>
        <v>0</v>
      </c>
      <c r="AH170" s="2">
        <f t="shared" si="192"/>
        <v>0</v>
      </c>
      <c r="AI170" s="2">
        <f t="shared" si="192"/>
        <v>0</v>
      </c>
      <c r="AJ170" s="2">
        <f t="shared" si="192"/>
        <v>0</v>
      </c>
      <c r="AK170" s="2">
        <f t="shared" si="192"/>
        <v>0</v>
      </c>
      <c r="AL170" s="2">
        <f t="shared" si="192"/>
        <v>0</v>
      </c>
      <c r="AM170" s="2">
        <f t="shared" si="192"/>
        <v>0</v>
      </c>
      <c r="AN170" s="2">
        <f t="shared" si="192"/>
        <v>0</v>
      </c>
      <c r="AO170" s="2">
        <f t="shared" si="192"/>
        <v>1098295</v>
      </c>
      <c r="AP170" s="2">
        <f t="shared" si="192"/>
        <v>6085290</v>
      </c>
      <c r="AQ170" s="2">
        <f t="shared" si="192"/>
        <v>0</v>
      </c>
      <c r="AR170" s="2">
        <f t="shared" si="192"/>
        <v>14256815</v>
      </c>
      <c r="AS170" s="2">
        <f t="shared" si="192"/>
        <v>0</v>
      </c>
      <c r="AT170" s="2">
        <f t="shared" si="192"/>
        <v>5255000</v>
      </c>
      <c r="AU170" s="2">
        <f t="shared" si="192"/>
        <v>0</v>
      </c>
      <c r="AV170" s="2">
        <f t="shared" si="192"/>
        <v>0</v>
      </c>
      <c r="AW170" s="2">
        <f t="shared" si="192"/>
        <v>0</v>
      </c>
      <c r="AX170" s="2">
        <f t="shared" si="192"/>
        <v>0</v>
      </c>
      <c r="AY170" s="2">
        <f t="shared" si="192"/>
        <v>0</v>
      </c>
      <c r="AZ170" s="2">
        <f t="shared" si="192"/>
        <v>1261200</v>
      </c>
      <c r="BA170" s="2">
        <f t="shared" si="192"/>
        <v>2501380</v>
      </c>
      <c r="BB170" s="2">
        <f t="shared" si="192"/>
        <v>0</v>
      </c>
      <c r="BC170" s="2">
        <f t="shared" si="192"/>
        <v>5486220</v>
      </c>
      <c r="BD170" s="2">
        <f t="shared" si="192"/>
        <v>0</v>
      </c>
      <c r="BE170" s="2">
        <f t="shared" si="192"/>
        <v>0</v>
      </c>
      <c r="BF170" s="2">
        <f t="shared" si="192"/>
        <v>11850025</v>
      </c>
      <c r="BG170" s="2">
        <f t="shared" si="192"/>
        <v>0</v>
      </c>
      <c r="BH170" s="2">
        <f t="shared" si="192"/>
        <v>283770</v>
      </c>
      <c r="BI170" s="2">
        <f t="shared" si="192"/>
        <v>0</v>
      </c>
      <c r="BJ170" s="2">
        <f t="shared" si="192"/>
        <v>0</v>
      </c>
      <c r="BK170" s="2">
        <f t="shared" si="192"/>
        <v>110544180</v>
      </c>
      <c r="BL170" s="2">
        <f t="shared" si="192"/>
        <v>0</v>
      </c>
      <c r="BM170" s="2">
        <f t="shared" si="192"/>
        <v>0</v>
      </c>
      <c r="BN170" s="2">
        <f t="shared" si="192"/>
        <v>0</v>
      </c>
      <c r="BO170" s="2">
        <f t="shared" ref="BO170:DZ170" si="193">ROUND(BO169*BO168,2)</f>
        <v>0</v>
      </c>
      <c r="BP170" s="2">
        <f t="shared" si="193"/>
        <v>0</v>
      </c>
      <c r="BQ170" s="2">
        <f t="shared" si="193"/>
        <v>0</v>
      </c>
      <c r="BR170" s="2">
        <f t="shared" si="193"/>
        <v>0</v>
      </c>
      <c r="BS170" s="2">
        <f t="shared" si="193"/>
        <v>0</v>
      </c>
      <c r="BT170" s="2">
        <f t="shared" si="193"/>
        <v>0</v>
      </c>
      <c r="BU170" s="2">
        <f t="shared" si="193"/>
        <v>0</v>
      </c>
      <c r="BV170" s="2">
        <f t="shared" si="193"/>
        <v>0</v>
      </c>
      <c r="BW170" s="2">
        <f t="shared" si="193"/>
        <v>0</v>
      </c>
      <c r="BX170" s="2">
        <f t="shared" si="193"/>
        <v>0</v>
      </c>
      <c r="BY170" s="2">
        <f t="shared" si="193"/>
        <v>0</v>
      </c>
      <c r="BZ170" s="2">
        <f t="shared" si="193"/>
        <v>0</v>
      </c>
      <c r="CA170" s="2">
        <f t="shared" si="193"/>
        <v>0</v>
      </c>
      <c r="CB170" s="2">
        <f t="shared" si="193"/>
        <v>9437980</v>
      </c>
      <c r="CC170" s="2">
        <f t="shared" si="193"/>
        <v>0</v>
      </c>
      <c r="CD170" s="2">
        <f t="shared" si="193"/>
        <v>0</v>
      </c>
      <c r="CE170" s="2">
        <f t="shared" si="193"/>
        <v>0</v>
      </c>
      <c r="CF170" s="2">
        <f t="shared" si="193"/>
        <v>0</v>
      </c>
      <c r="CG170" s="2">
        <f t="shared" si="193"/>
        <v>0</v>
      </c>
      <c r="CH170" s="2">
        <f t="shared" si="193"/>
        <v>0</v>
      </c>
      <c r="CI170" s="2">
        <f t="shared" si="193"/>
        <v>0</v>
      </c>
      <c r="CJ170" s="2">
        <f t="shared" si="193"/>
        <v>0</v>
      </c>
      <c r="CK170" s="2">
        <f t="shared" si="193"/>
        <v>7850970</v>
      </c>
      <c r="CL170" s="2">
        <f t="shared" si="193"/>
        <v>78825</v>
      </c>
      <c r="CM170" s="2">
        <f t="shared" si="193"/>
        <v>268005</v>
      </c>
      <c r="CN170" s="2">
        <f t="shared" si="193"/>
        <v>6426865</v>
      </c>
      <c r="CO170" s="2">
        <f t="shared" si="193"/>
        <v>0</v>
      </c>
      <c r="CP170" s="2">
        <f t="shared" si="193"/>
        <v>0</v>
      </c>
      <c r="CQ170" s="2">
        <f t="shared" si="193"/>
        <v>0</v>
      </c>
      <c r="CR170" s="2">
        <f t="shared" si="193"/>
        <v>0</v>
      </c>
      <c r="CS170" s="2">
        <f t="shared" si="193"/>
        <v>0</v>
      </c>
      <c r="CT170" s="2">
        <f t="shared" si="193"/>
        <v>0</v>
      </c>
      <c r="CU170" s="2">
        <f t="shared" si="193"/>
        <v>3478810</v>
      </c>
      <c r="CV170" s="2">
        <f t="shared" si="193"/>
        <v>0</v>
      </c>
      <c r="CW170" s="2">
        <f t="shared" si="193"/>
        <v>0</v>
      </c>
      <c r="CX170" s="2">
        <f t="shared" si="193"/>
        <v>0</v>
      </c>
      <c r="CY170" s="2">
        <f t="shared" si="193"/>
        <v>0</v>
      </c>
      <c r="CZ170" s="2">
        <f t="shared" si="193"/>
        <v>0</v>
      </c>
      <c r="DA170" s="2">
        <f t="shared" si="193"/>
        <v>0</v>
      </c>
      <c r="DB170" s="2">
        <f t="shared" si="193"/>
        <v>0</v>
      </c>
      <c r="DC170" s="2">
        <f t="shared" si="193"/>
        <v>0</v>
      </c>
      <c r="DD170" s="2">
        <f t="shared" si="193"/>
        <v>0</v>
      </c>
      <c r="DE170" s="2">
        <f t="shared" si="193"/>
        <v>0</v>
      </c>
      <c r="DF170" s="2">
        <f t="shared" si="193"/>
        <v>0</v>
      </c>
      <c r="DG170" s="2">
        <f t="shared" si="193"/>
        <v>0</v>
      </c>
      <c r="DH170" s="2">
        <f t="shared" si="193"/>
        <v>0</v>
      </c>
      <c r="DI170" s="2">
        <f t="shared" si="193"/>
        <v>42040</v>
      </c>
      <c r="DJ170" s="2">
        <f t="shared" si="193"/>
        <v>10510</v>
      </c>
      <c r="DK170" s="2">
        <f t="shared" si="193"/>
        <v>0</v>
      </c>
      <c r="DL170" s="2">
        <f t="shared" si="193"/>
        <v>0</v>
      </c>
      <c r="DM170" s="2">
        <f t="shared" si="193"/>
        <v>0</v>
      </c>
      <c r="DN170" s="2">
        <f t="shared" si="193"/>
        <v>0</v>
      </c>
      <c r="DO170" s="2">
        <f t="shared" si="193"/>
        <v>0</v>
      </c>
      <c r="DP170" s="2">
        <f t="shared" si="193"/>
        <v>0</v>
      </c>
      <c r="DQ170" s="2">
        <f t="shared" si="193"/>
        <v>0</v>
      </c>
      <c r="DR170" s="2">
        <f t="shared" si="193"/>
        <v>0</v>
      </c>
      <c r="DS170" s="2">
        <f t="shared" si="193"/>
        <v>0</v>
      </c>
      <c r="DT170" s="2">
        <f t="shared" si="193"/>
        <v>0</v>
      </c>
      <c r="DU170" s="2">
        <f t="shared" si="193"/>
        <v>0</v>
      </c>
      <c r="DV170" s="2">
        <f t="shared" si="193"/>
        <v>0</v>
      </c>
      <c r="DW170" s="2">
        <f t="shared" si="193"/>
        <v>0</v>
      </c>
      <c r="DX170" s="2">
        <f t="shared" si="193"/>
        <v>0</v>
      </c>
      <c r="DY170" s="2">
        <f t="shared" si="193"/>
        <v>0</v>
      </c>
      <c r="DZ170" s="2">
        <f t="shared" si="193"/>
        <v>0</v>
      </c>
      <c r="EA170" s="2">
        <f t="shared" ref="EA170:FX170" si="194">ROUND(EA169*EA168,2)</f>
        <v>0</v>
      </c>
      <c r="EB170" s="2">
        <f t="shared" si="194"/>
        <v>178670</v>
      </c>
      <c r="EC170" s="2">
        <f t="shared" si="194"/>
        <v>0</v>
      </c>
      <c r="ED170" s="2">
        <f t="shared" si="194"/>
        <v>0</v>
      </c>
      <c r="EE170" s="2">
        <f t="shared" si="194"/>
        <v>0</v>
      </c>
      <c r="EF170" s="2">
        <f t="shared" si="194"/>
        <v>0</v>
      </c>
      <c r="EG170" s="2">
        <f t="shared" si="194"/>
        <v>0</v>
      </c>
      <c r="EH170" s="2">
        <f t="shared" si="194"/>
        <v>0</v>
      </c>
      <c r="EI170" s="2">
        <f t="shared" si="194"/>
        <v>0</v>
      </c>
      <c r="EJ170" s="2">
        <f t="shared" si="194"/>
        <v>2059960</v>
      </c>
      <c r="EK170" s="2">
        <f t="shared" si="194"/>
        <v>0</v>
      </c>
      <c r="EL170" s="2">
        <f t="shared" si="194"/>
        <v>0</v>
      </c>
      <c r="EM170" s="2">
        <f t="shared" si="194"/>
        <v>0</v>
      </c>
      <c r="EN170" s="2">
        <f t="shared" si="194"/>
        <v>578050</v>
      </c>
      <c r="EO170" s="2">
        <f t="shared" si="194"/>
        <v>0</v>
      </c>
      <c r="EP170" s="2">
        <f t="shared" si="194"/>
        <v>0</v>
      </c>
      <c r="EQ170" s="2">
        <f t="shared" si="194"/>
        <v>0</v>
      </c>
      <c r="ER170" s="2">
        <f t="shared" si="194"/>
        <v>0</v>
      </c>
      <c r="ES170" s="2">
        <f t="shared" si="194"/>
        <v>0</v>
      </c>
      <c r="ET170" s="2">
        <f t="shared" si="194"/>
        <v>0</v>
      </c>
      <c r="EU170" s="2">
        <f t="shared" si="194"/>
        <v>0</v>
      </c>
      <c r="EV170" s="2">
        <f t="shared" si="194"/>
        <v>0</v>
      </c>
      <c r="EW170" s="2">
        <f t="shared" si="194"/>
        <v>0</v>
      </c>
      <c r="EX170" s="2">
        <f t="shared" si="194"/>
        <v>0</v>
      </c>
      <c r="EY170" s="2">
        <f t="shared" si="194"/>
        <v>5938150</v>
      </c>
      <c r="EZ170" s="2">
        <f t="shared" si="194"/>
        <v>0</v>
      </c>
      <c r="FA170" s="2">
        <f t="shared" si="194"/>
        <v>0</v>
      </c>
      <c r="FB170" s="2">
        <f t="shared" si="194"/>
        <v>0</v>
      </c>
      <c r="FC170" s="2">
        <f t="shared" si="194"/>
        <v>0</v>
      </c>
      <c r="FD170" s="2">
        <f t="shared" si="194"/>
        <v>0</v>
      </c>
      <c r="FE170" s="2">
        <f t="shared" si="194"/>
        <v>0</v>
      </c>
      <c r="FF170" s="2">
        <f t="shared" si="194"/>
        <v>0</v>
      </c>
      <c r="FG170" s="2">
        <f t="shared" si="194"/>
        <v>0</v>
      </c>
      <c r="FH170" s="2">
        <f t="shared" si="194"/>
        <v>0</v>
      </c>
      <c r="FI170" s="2">
        <f t="shared" si="194"/>
        <v>0</v>
      </c>
      <c r="FJ170" s="2">
        <f t="shared" si="194"/>
        <v>0</v>
      </c>
      <c r="FK170" s="2">
        <f t="shared" si="194"/>
        <v>0</v>
      </c>
      <c r="FL170" s="2">
        <f t="shared" si="194"/>
        <v>0</v>
      </c>
      <c r="FM170" s="2">
        <f t="shared" si="194"/>
        <v>0</v>
      </c>
      <c r="FN170" s="2">
        <f t="shared" si="194"/>
        <v>2953310</v>
      </c>
      <c r="FO170" s="2">
        <f t="shared" si="194"/>
        <v>0</v>
      </c>
      <c r="FP170" s="2">
        <f t="shared" si="194"/>
        <v>0</v>
      </c>
      <c r="FQ170" s="2">
        <f t="shared" si="194"/>
        <v>0</v>
      </c>
      <c r="FR170" s="2">
        <f t="shared" si="194"/>
        <v>0</v>
      </c>
      <c r="FS170" s="2">
        <f t="shared" si="194"/>
        <v>0</v>
      </c>
      <c r="FT170" s="2">
        <f t="shared" si="194"/>
        <v>0</v>
      </c>
      <c r="FU170" s="2">
        <f t="shared" si="194"/>
        <v>0</v>
      </c>
      <c r="FV170" s="2">
        <f t="shared" si="194"/>
        <v>0</v>
      </c>
      <c r="FW170" s="2">
        <f t="shared" si="194"/>
        <v>0</v>
      </c>
      <c r="FX170" s="2">
        <f t="shared" si="194"/>
        <v>0</v>
      </c>
      <c r="FY170" s="14"/>
      <c r="FZ170" s="2">
        <f>SUM(C170:FX170)</f>
        <v>291100725</v>
      </c>
      <c r="GB170" s="50"/>
      <c r="GC170" s="50"/>
      <c r="GD170" s="50"/>
      <c r="GE170" s="50"/>
      <c r="GF170" s="50"/>
    </row>
    <row r="171" spans="1:188" x14ac:dyDescent="0.35">
      <c r="A171" s="3"/>
    </row>
    <row r="172" spans="1:188" x14ac:dyDescent="0.35">
      <c r="A172" s="3" t="s">
        <v>952</v>
      </c>
      <c r="B172" s="2" t="s">
        <v>953</v>
      </c>
      <c r="C172" s="2">
        <f t="shared" ref="C172:BN172" si="195">C13+C14+C33</f>
        <v>2</v>
      </c>
      <c r="D172" s="2">
        <f t="shared" si="195"/>
        <v>52.8</v>
      </c>
      <c r="E172" s="2">
        <f t="shared" si="195"/>
        <v>0</v>
      </c>
      <c r="F172" s="2">
        <f t="shared" si="195"/>
        <v>29.3</v>
      </c>
      <c r="G172" s="2">
        <f t="shared" si="195"/>
        <v>2</v>
      </c>
      <c r="H172" s="2">
        <f t="shared" si="195"/>
        <v>2</v>
      </c>
      <c r="I172" s="2">
        <f t="shared" si="195"/>
        <v>29.2</v>
      </c>
      <c r="J172" s="2">
        <f t="shared" si="195"/>
        <v>0</v>
      </c>
      <c r="K172" s="2">
        <f t="shared" si="195"/>
        <v>0</v>
      </c>
      <c r="L172" s="2">
        <f t="shared" si="195"/>
        <v>23.5</v>
      </c>
      <c r="M172" s="2">
        <f t="shared" si="195"/>
        <v>6</v>
      </c>
      <c r="N172" s="2">
        <f t="shared" si="195"/>
        <v>161.30000000000001</v>
      </c>
      <c r="O172" s="2">
        <f t="shared" si="195"/>
        <v>63</v>
      </c>
      <c r="P172" s="2">
        <f t="shared" si="195"/>
        <v>0</v>
      </c>
      <c r="Q172" s="2">
        <f t="shared" si="195"/>
        <v>157.5</v>
      </c>
      <c r="R172" s="2">
        <f t="shared" si="195"/>
        <v>2</v>
      </c>
      <c r="S172" s="2">
        <f t="shared" si="195"/>
        <v>0</v>
      </c>
      <c r="T172" s="2">
        <f t="shared" si="195"/>
        <v>0</v>
      </c>
      <c r="U172" s="2">
        <f t="shared" si="195"/>
        <v>0</v>
      </c>
      <c r="V172" s="2">
        <f t="shared" si="195"/>
        <v>0</v>
      </c>
      <c r="W172" s="2">
        <f t="shared" si="195"/>
        <v>1</v>
      </c>
      <c r="X172" s="2">
        <f t="shared" si="195"/>
        <v>0</v>
      </c>
      <c r="Y172" s="2">
        <f t="shared" si="195"/>
        <v>0</v>
      </c>
      <c r="Z172" s="2">
        <f t="shared" si="195"/>
        <v>1</v>
      </c>
      <c r="AA172" s="2">
        <f t="shared" si="195"/>
        <v>88.7</v>
      </c>
      <c r="AB172" s="2">
        <f t="shared" si="195"/>
        <v>56.8</v>
      </c>
      <c r="AC172" s="2">
        <f t="shared" si="195"/>
        <v>0</v>
      </c>
      <c r="AD172" s="2">
        <f t="shared" si="195"/>
        <v>2</v>
      </c>
      <c r="AE172" s="2">
        <f t="shared" si="195"/>
        <v>0</v>
      </c>
      <c r="AF172" s="2">
        <f t="shared" si="195"/>
        <v>0</v>
      </c>
      <c r="AG172" s="2">
        <f t="shared" si="195"/>
        <v>2.5</v>
      </c>
      <c r="AH172" s="2">
        <f t="shared" si="195"/>
        <v>0</v>
      </c>
      <c r="AI172" s="2">
        <f t="shared" si="195"/>
        <v>0</v>
      </c>
      <c r="AJ172" s="2">
        <f t="shared" si="195"/>
        <v>0</v>
      </c>
      <c r="AK172" s="2">
        <f t="shared" si="195"/>
        <v>0</v>
      </c>
      <c r="AL172" s="2">
        <f t="shared" si="195"/>
        <v>0</v>
      </c>
      <c r="AM172" s="2">
        <f t="shared" si="195"/>
        <v>0</v>
      </c>
      <c r="AN172" s="2">
        <f t="shared" si="195"/>
        <v>0</v>
      </c>
      <c r="AO172" s="2">
        <f t="shared" si="195"/>
        <v>4</v>
      </c>
      <c r="AP172" s="2">
        <f t="shared" si="195"/>
        <v>205.2</v>
      </c>
      <c r="AQ172" s="2">
        <f t="shared" si="195"/>
        <v>1</v>
      </c>
      <c r="AR172" s="2">
        <f t="shared" si="195"/>
        <v>91.7</v>
      </c>
      <c r="AS172" s="2">
        <f t="shared" si="195"/>
        <v>22</v>
      </c>
      <c r="AT172" s="2">
        <f t="shared" si="195"/>
        <v>6</v>
      </c>
      <c r="AU172" s="2">
        <f t="shared" si="195"/>
        <v>0</v>
      </c>
      <c r="AV172" s="2">
        <f t="shared" si="195"/>
        <v>0</v>
      </c>
      <c r="AW172" s="2">
        <f t="shared" si="195"/>
        <v>1</v>
      </c>
      <c r="AX172" s="2">
        <f t="shared" si="195"/>
        <v>0</v>
      </c>
      <c r="AY172" s="2">
        <f t="shared" si="195"/>
        <v>4</v>
      </c>
      <c r="AZ172" s="2">
        <f t="shared" si="195"/>
        <v>0</v>
      </c>
      <c r="BA172" s="2">
        <f t="shared" si="195"/>
        <v>7</v>
      </c>
      <c r="BB172" s="2">
        <f t="shared" si="195"/>
        <v>14</v>
      </c>
      <c r="BC172" s="2">
        <f t="shared" si="195"/>
        <v>26.5</v>
      </c>
      <c r="BD172" s="2">
        <f t="shared" si="195"/>
        <v>5</v>
      </c>
      <c r="BE172" s="2">
        <f t="shared" si="195"/>
        <v>0</v>
      </c>
      <c r="BF172" s="2">
        <f t="shared" si="195"/>
        <v>36</v>
      </c>
      <c r="BG172" s="2">
        <f t="shared" si="195"/>
        <v>0</v>
      </c>
      <c r="BH172" s="2">
        <f t="shared" si="195"/>
        <v>13.5</v>
      </c>
      <c r="BI172" s="2">
        <f t="shared" si="195"/>
        <v>0</v>
      </c>
      <c r="BJ172" s="2">
        <f t="shared" si="195"/>
        <v>24</v>
      </c>
      <c r="BK172" s="2">
        <f t="shared" si="195"/>
        <v>129.5</v>
      </c>
      <c r="BL172" s="2">
        <f t="shared" si="195"/>
        <v>6.5</v>
      </c>
      <c r="BM172" s="2">
        <f t="shared" si="195"/>
        <v>4</v>
      </c>
      <c r="BN172" s="2">
        <f t="shared" si="195"/>
        <v>64.5</v>
      </c>
      <c r="BO172" s="2">
        <f t="shared" ref="BO172:DZ172" si="196">BO13+BO14+BO33</f>
        <v>2.5</v>
      </c>
      <c r="BP172" s="2">
        <f t="shared" si="196"/>
        <v>0</v>
      </c>
      <c r="BQ172" s="2">
        <f t="shared" si="196"/>
        <v>1.5</v>
      </c>
      <c r="BR172" s="2">
        <f t="shared" si="196"/>
        <v>0</v>
      </c>
      <c r="BS172" s="2">
        <f t="shared" si="196"/>
        <v>0</v>
      </c>
      <c r="BT172" s="2">
        <f t="shared" si="196"/>
        <v>1</v>
      </c>
      <c r="BU172" s="2">
        <f t="shared" si="196"/>
        <v>2</v>
      </c>
      <c r="BV172" s="2">
        <f t="shared" si="196"/>
        <v>0</v>
      </c>
      <c r="BW172" s="2">
        <f t="shared" si="196"/>
        <v>0</v>
      </c>
      <c r="BX172" s="2">
        <f t="shared" si="196"/>
        <v>0</v>
      </c>
      <c r="BY172" s="2">
        <f t="shared" si="196"/>
        <v>0</v>
      </c>
      <c r="BZ172" s="2">
        <f t="shared" si="196"/>
        <v>0</v>
      </c>
      <c r="CA172" s="2">
        <f t="shared" si="196"/>
        <v>0</v>
      </c>
      <c r="CB172" s="2">
        <f t="shared" si="196"/>
        <v>212</v>
      </c>
      <c r="CC172" s="2">
        <f t="shared" si="196"/>
        <v>0</v>
      </c>
      <c r="CD172" s="2">
        <f t="shared" si="196"/>
        <v>0</v>
      </c>
      <c r="CE172" s="2">
        <f t="shared" si="196"/>
        <v>0</v>
      </c>
      <c r="CF172" s="2">
        <f t="shared" si="196"/>
        <v>0</v>
      </c>
      <c r="CG172" s="2">
        <f t="shared" si="196"/>
        <v>0</v>
      </c>
      <c r="CH172" s="2">
        <f t="shared" si="196"/>
        <v>0</v>
      </c>
      <c r="CI172" s="2">
        <f t="shared" si="196"/>
        <v>0</v>
      </c>
      <c r="CJ172" s="2">
        <f t="shared" si="196"/>
        <v>8.3000000000000007</v>
      </c>
      <c r="CK172" s="2">
        <f t="shared" si="196"/>
        <v>0</v>
      </c>
      <c r="CL172" s="2">
        <f t="shared" si="196"/>
        <v>3</v>
      </c>
      <c r="CM172" s="2">
        <f t="shared" si="196"/>
        <v>1</v>
      </c>
      <c r="CN172" s="2">
        <f t="shared" si="196"/>
        <v>183</v>
      </c>
      <c r="CO172" s="2">
        <f t="shared" si="196"/>
        <v>78.7</v>
      </c>
      <c r="CP172" s="2">
        <f t="shared" si="196"/>
        <v>7</v>
      </c>
      <c r="CQ172" s="2">
        <f t="shared" si="196"/>
        <v>2</v>
      </c>
      <c r="CR172" s="2">
        <f t="shared" si="196"/>
        <v>0</v>
      </c>
      <c r="CS172" s="2">
        <f t="shared" si="196"/>
        <v>0</v>
      </c>
      <c r="CT172" s="2">
        <f t="shared" si="196"/>
        <v>0</v>
      </c>
      <c r="CU172" s="2">
        <f t="shared" si="196"/>
        <v>1</v>
      </c>
      <c r="CV172" s="2">
        <f t="shared" si="196"/>
        <v>0</v>
      </c>
      <c r="CW172" s="2">
        <f t="shared" si="196"/>
        <v>0</v>
      </c>
      <c r="CX172" s="2">
        <f t="shared" si="196"/>
        <v>0</v>
      </c>
      <c r="CY172" s="2">
        <f t="shared" si="196"/>
        <v>0</v>
      </c>
      <c r="CZ172" s="2">
        <f t="shared" si="196"/>
        <v>0</v>
      </c>
      <c r="DA172" s="2">
        <f t="shared" si="196"/>
        <v>1</v>
      </c>
      <c r="DB172" s="2">
        <f t="shared" si="196"/>
        <v>0</v>
      </c>
      <c r="DC172" s="2">
        <f t="shared" si="196"/>
        <v>0</v>
      </c>
      <c r="DD172" s="2">
        <f t="shared" si="196"/>
        <v>0</v>
      </c>
      <c r="DE172" s="2">
        <f t="shared" si="196"/>
        <v>0</v>
      </c>
      <c r="DF172" s="2">
        <f t="shared" si="196"/>
        <v>43.5</v>
      </c>
      <c r="DG172" s="2">
        <f t="shared" si="196"/>
        <v>0</v>
      </c>
      <c r="DH172" s="2">
        <f t="shared" si="196"/>
        <v>0</v>
      </c>
      <c r="DI172" s="2">
        <f t="shared" si="196"/>
        <v>4.5</v>
      </c>
      <c r="DJ172" s="2">
        <f t="shared" si="196"/>
        <v>0</v>
      </c>
      <c r="DK172" s="2">
        <f t="shared" si="196"/>
        <v>0</v>
      </c>
      <c r="DL172" s="2">
        <f t="shared" si="196"/>
        <v>6</v>
      </c>
      <c r="DM172" s="2">
        <f t="shared" si="196"/>
        <v>0</v>
      </c>
      <c r="DN172" s="2">
        <f t="shared" si="196"/>
        <v>2</v>
      </c>
      <c r="DO172" s="2">
        <f t="shared" si="196"/>
        <v>1</v>
      </c>
      <c r="DP172" s="2">
        <f t="shared" si="196"/>
        <v>0</v>
      </c>
      <c r="DQ172" s="2">
        <f t="shared" si="196"/>
        <v>0</v>
      </c>
      <c r="DR172" s="2">
        <f t="shared" si="196"/>
        <v>0</v>
      </c>
      <c r="DS172" s="2">
        <f t="shared" si="196"/>
        <v>0</v>
      </c>
      <c r="DT172" s="2">
        <f t="shared" si="196"/>
        <v>0</v>
      </c>
      <c r="DU172" s="2">
        <f t="shared" si="196"/>
        <v>0</v>
      </c>
      <c r="DV172" s="2">
        <f t="shared" si="196"/>
        <v>0</v>
      </c>
      <c r="DW172" s="2">
        <f t="shared" si="196"/>
        <v>0</v>
      </c>
      <c r="DX172" s="2">
        <f t="shared" si="196"/>
        <v>0</v>
      </c>
      <c r="DY172" s="2">
        <f t="shared" si="196"/>
        <v>0</v>
      </c>
      <c r="DZ172" s="2">
        <f t="shared" si="196"/>
        <v>2</v>
      </c>
      <c r="EA172" s="2">
        <f t="shared" ref="EA172:FX172" si="197">EA13+EA14+EA33</f>
        <v>2</v>
      </c>
      <c r="EB172" s="2">
        <f t="shared" si="197"/>
        <v>0</v>
      </c>
      <c r="EC172" s="2">
        <f t="shared" si="197"/>
        <v>2</v>
      </c>
      <c r="ED172" s="2">
        <f t="shared" si="197"/>
        <v>0</v>
      </c>
      <c r="EE172" s="2">
        <f t="shared" si="197"/>
        <v>0</v>
      </c>
      <c r="EF172" s="2">
        <f t="shared" si="197"/>
        <v>2</v>
      </c>
      <c r="EG172" s="2">
        <f t="shared" si="197"/>
        <v>1</v>
      </c>
      <c r="EH172" s="2">
        <f t="shared" si="197"/>
        <v>1</v>
      </c>
      <c r="EI172" s="2">
        <f t="shared" si="197"/>
        <v>12.5</v>
      </c>
      <c r="EJ172" s="2">
        <f t="shared" si="197"/>
        <v>32</v>
      </c>
      <c r="EK172" s="2">
        <f t="shared" si="197"/>
        <v>0</v>
      </c>
      <c r="EL172" s="2">
        <f t="shared" si="197"/>
        <v>0</v>
      </c>
      <c r="EM172" s="2">
        <f t="shared" si="197"/>
        <v>13.7</v>
      </c>
      <c r="EN172" s="2">
        <f t="shared" si="197"/>
        <v>0</v>
      </c>
      <c r="EO172" s="2">
        <f t="shared" si="197"/>
        <v>0</v>
      </c>
      <c r="EP172" s="2">
        <f t="shared" si="197"/>
        <v>0</v>
      </c>
      <c r="EQ172" s="2">
        <f t="shared" si="197"/>
        <v>0</v>
      </c>
      <c r="ER172" s="2">
        <f t="shared" si="197"/>
        <v>0</v>
      </c>
      <c r="ES172" s="2">
        <f t="shared" si="197"/>
        <v>0</v>
      </c>
      <c r="ET172" s="2">
        <f t="shared" si="197"/>
        <v>0</v>
      </c>
      <c r="EU172" s="2">
        <f t="shared" si="197"/>
        <v>2</v>
      </c>
      <c r="EV172" s="2">
        <f t="shared" si="197"/>
        <v>5</v>
      </c>
      <c r="EW172" s="2">
        <f t="shared" si="197"/>
        <v>0</v>
      </c>
      <c r="EX172" s="2">
        <f t="shared" si="197"/>
        <v>0</v>
      </c>
      <c r="EY172" s="2">
        <f t="shared" si="197"/>
        <v>0</v>
      </c>
      <c r="EZ172" s="2">
        <f t="shared" si="197"/>
        <v>0</v>
      </c>
      <c r="FA172" s="2">
        <f t="shared" si="197"/>
        <v>9.5</v>
      </c>
      <c r="FB172" s="2">
        <f t="shared" si="197"/>
        <v>0</v>
      </c>
      <c r="FC172" s="2">
        <f t="shared" si="197"/>
        <v>9.5</v>
      </c>
      <c r="FD172" s="2">
        <f t="shared" si="197"/>
        <v>1</v>
      </c>
      <c r="FE172" s="2">
        <f t="shared" si="197"/>
        <v>0</v>
      </c>
      <c r="FF172" s="2">
        <f t="shared" si="197"/>
        <v>0</v>
      </c>
      <c r="FG172" s="2">
        <f t="shared" si="197"/>
        <v>0</v>
      </c>
      <c r="FH172" s="2">
        <f t="shared" si="197"/>
        <v>0</v>
      </c>
      <c r="FI172" s="2">
        <f t="shared" si="197"/>
        <v>0</v>
      </c>
      <c r="FJ172" s="2">
        <f t="shared" si="197"/>
        <v>0</v>
      </c>
      <c r="FK172" s="2">
        <f t="shared" si="197"/>
        <v>0</v>
      </c>
      <c r="FL172" s="2">
        <f t="shared" si="197"/>
        <v>0</v>
      </c>
      <c r="FM172" s="2">
        <f t="shared" si="197"/>
        <v>5</v>
      </c>
      <c r="FN172" s="2">
        <f t="shared" si="197"/>
        <v>40.799999999999997</v>
      </c>
      <c r="FO172" s="2">
        <f t="shared" si="197"/>
        <v>1</v>
      </c>
      <c r="FP172" s="2">
        <f t="shared" si="197"/>
        <v>0</v>
      </c>
      <c r="FQ172" s="2">
        <f t="shared" si="197"/>
        <v>0</v>
      </c>
      <c r="FR172" s="2">
        <f t="shared" si="197"/>
        <v>0</v>
      </c>
      <c r="FS172" s="2">
        <f t="shared" si="197"/>
        <v>0</v>
      </c>
      <c r="FT172" s="2">
        <f t="shared" si="197"/>
        <v>0</v>
      </c>
      <c r="FU172" s="2">
        <f t="shared" si="197"/>
        <v>0</v>
      </c>
      <c r="FV172" s="2">
        <f t="shared" si="197"/>
        <v>2</v>
      </c>
      <c r="FW172" s="2">
        <f t="shared" si="197"/>
        <v>0</v>
      </c>
      <c r="FX172" s="2">
        <f t="shared" si="197"/>
        <v>0</v>
      </c>
      <c r="FZ172" s="2">
        <f>SUM(C172:FX172)</f>
        <v>2053</v>
      </c>
      <c r="GA172" s="34">
        <f>(FZ168+FZ172)*FZ169</f>
        <v>312677755</v>
      </c>
    </row>
    <row r="173" spans="1:188" x14ac:dyDescent="0.35">
      <c r="A173" s="3" t="s">
        <v>954</v>
      </c>
      <c r="B173" s="2" t="s">
        <v>955</v>
      </c>
      <c r="C173" s="2">
        <f t="shared" ref="C173:BN173" si="198">C172*C169</f>
        <v>21020</v>
      </c>
      <c r="D173" s="2">
        <f t="shared" si="198"/>
        <v>554928</v>
      </c>
      <c r="E173" s="2">
        <f t="shared" si="198"/>
        <v>0</v>
      </c>
      <c r="F173" s="2">
        <f t="shared" si="198"/>
        <v>307943</v>
      </c>
      <c r="G173" s="2">
        <f t="shared" si="198"/>
        <v>21020</v>
      </c>
      <c r="H173" s="2">
        <f t="shared" si="198"/>
        <v>21020</v>
      </c>
      <c r="I173" s="2">
        <f t="shared" si="198"/>
        <v>306892</v>
      </c>
      <c r="J173" s="2">
        <f t="shared" si="198"/>
        <v>0</v>
      </c>
      <c r="K173" s="2">
        <f t="shared" si="198"/>
        <v>0</v>
      </c>
      <c r="L173" s="2">
        <f t="shared" si="198"/>
        <v>246985</v>
      </c>
      <c r="M173" s="2">
        <f t="shared" si="198"/>
        <v>63060</v>
      </c>
      <c r="N173" s="2">
        <f t="shared" si="198"/>
        <v>1695263.0000000002</v>
      </c>
      <c r="O173" s="2">
        <f t="shared" si="198"/>
        <v>662130</v>
      </c>
      <c r="P173" s="2">
        <f t="shared" si="198"/>
        <v>0</v>
      </c>
      <c r="Q173" s="2">
        <f t="shared" si="198"/>
        <v>1655325</v>
      </c>
      <c r="R173" s="2">
        <f t="shared" si="198"/>
        <v>21020</v>
      </c>
      <c r="S173" s="2">
        <f t="shared" si="198"/>
        <v>0</v>
      </c>
      <c r="T173" s="2">
        <f t="shared" si="198"/>
        <v>0</v>
      </c>
      <c r="U173" s="2">
        <f t="shared" si="198"/>
        <v>0</v>
      </c>
      <c r="V173" s="2">
        <f t="shared" si="198"/>
        <v>0</v>
      </c>
      <c r="W173" s="2">
        <f t="shared" si="198"/>
        <v>10510</v>
      </c>
      <c r="X173" s="2">
        <f t="shared" si="198"/>
        <v>0</v>
      </c>
      <c r="Y173" s="2">
        <f t="shared" si="198"/>
        <v>0</v>
      </c>
      <c r="Z173" s="2">
        <f t="shared" si="198"/>
        <v>10510</v>
      </c>
      <c r="AA173" s="2">
        <f t="shared" si="198"/>
        <v>932237</v>
      </c>
      <c r="AB173" s="2">
        <f t="shared" si="198"/>
        <v>596968</v>
      </c>
      <c r="AC173" s="2">
        <f t="shared" si="198"/>
        <v>0</v>
      </c>
      <c r="AD173" s="2">
        <f t="shared" si="198"/>
        <v>21020</v>
      </c>
      <c r="AE173" s="2">
        <f t="shared" si="198"/>
        <v>0</v>
      </c>
      <c r="AF173" s="2">
        <f t="shared" si="198"/>
        <v>0</v>
      </c>
      <c r="AG173" s="2">
        <f t="shared" si="198"/>
        <v>26275</v>
      </c>
      <c r="AH173" s="2">
        <f t="shared" si="198"/>
        <v>0</v>
      </c>
      <c r="AI173" s="2">
        <f t="shared" si="198"/>
        <v>0</v>
      </c>
      <c r="AJ173" s="2">
        <f t="shared" si="198"/>
        <v>0</v>
      </c>
      <c r="AK173" s="2">
        <f t="shared" si="198"/>
        <v>0</v>
      </c>
      <c r="AL173" s="2">
        <f t="shared" si="198"/>
        <v>0</v>
      </c>
      <c r="AM173" s="2">
        <f t="shared" si="198"/>
        <v>0</v>
      </c>
      <c r="AN173" s="2">
        <f t="shared" si="198"/>
        <v>0</v>
      </c>
      <c r="AO173" s="2">
        <f t="shared" si="198"/>
        <v>42040</v>
      </c>
      <c r="AP173" s="2">
        <f t="shared" si="198"/>
        <v>2156652</v>
      </c>
      <c r="AQ173" s="2">
        <f t="shared" si="198"/>
        <v>10510</v>
      </c>
      <c r="AR173" s="2">
        <f t="shared" si="198"/>
        <v>963767</v>
      </c>
      <c r="AS173" s="2">
        <f t="shared" si="198"/>
        <v>231220</v>
      </c>
      <c r="AT173" s="2">
        <f t="shared" si="198"/>
        <v>63060</v>
      </c>
      <c r="AU173" s="2">
        <f t="shared" si="198"/>
        <v>0</v>
      </c>
      <c r="AV173" s="2">
        <f t="shared" si="198"/>
        <v>0</v>
      </c>
      <c r="AW173" s="2">
        <f t="shared" si="198"/>
        <v>10510</v>
      </c>
      <c r="AX173" s="2">
        <f t="shared" si="198"/>
        <v>0</v>
      </c>
      <c r="AY173" s="2">
        <f t="shared" si="198"/>
        <v>42040</v>
      </c>
      <c r="AZ173" s="2">
        <f t="shared" si="198"/>
        <v>0</v>
      </c>
      <c r="BA173" s="2">
        <f t="shared" si="198"/>
        <v>73570</v>
      </c>
      <c r="BB173" s="2">
        <f t="shared" si="198"/>
        <v>147140</v>
      </c>
      <c r="BC173" s="2">
        <f t="shared" si="198"/>
        <v>278515</v>
      </c>
      <c r="BD173" s="2">
        <f t="shared" si="198"/>
        <v>52550</v>
      </c>
      <c r="BE173" s="2">
        <f t="shared" si="198"/>
        <v>0</v>
      </c>
      <c r="BF173" s="2">
        <f t="shared" si="198"/>
        <v>378360</v>
      </c>
      <c r="BG173" s="2">
        <f t="shared" si="198"/>
        <v>0</v>
      </c>
      <c r="BH173" s="2">
        <f t="shared" si="198"/>
        <v>141885</v>
      </c>
      <c r="BI173" s="2">
        <f t="shared" si="198"/>
        <v>0</v>
      </c>
      <c r="BJ173" s="2">
        <f t="shared" si="198"/>
        <v>252240</v>
      </c>
      <c r="BK173" s="2">
        <f t="shared" si="198"/>
        <v>1361045</v>
      </c>
      <c r="BL173" s="2">
        <f t="shared" si="198"/>
        <v>68315</v>
      </c>
      <c r="BM173" s="2">
        <f t="shared" si="198"/>
        <v>42040</v>
      </c>
      <c r="BN173" s="2">
        <f t="shared" si="198"/>
        <v>677895</v>
      </c>
      <c r="BO173" s="2">
        <f t="shared" ref="BO173:DZ173" si="199">BO172*BO169</f>
        <v>26275</v>
      </c>
      <c r="BP173" s="2">
        <f t="shared" si="199"/>
        <v>0</v>
      </c>
      <c r="BQ173" s="2">
        <f t="shared" si="199"/>
        <v>15765</v>
      </c>
      <c r="BR173" s="2">
        <f t="shared" si="199"/>
        <v>0</v>
      </c>
      <c r="BS173" s="2">
        <f t="shared" si="199"/>
        <v>0</v>
      </c>
      <c r="BT173" s="2">
        <f t="shared" si="199"/>
        <v>10510</v>
      </c>
      <c r="BU173" s="2">
        <f t="shared" si="199"/>
        <v>21020</v>
      </c>
      <c r="BV173" s="2">
        <f t="shared" si="199"/>
        <v>0</v>
      </c>
      <c r="BW173" s="2">
        <f t="shared" si="199"/>
        <v>0</v>
      </c>
      <c r="BX173" s="2">
        <f t="shared" si="199"/>
        <v>0</v>
      </c>
      <c r="BY173" s="2">
        <f t="shared" si="199"/>
        <v>0</v>
      </c>
      <c r="BZ173" s="2">
        <f t="shared" si="199"/>
        <v>0</v>
      </c>
      <c r="CA173" s="2">
        <f t="shared" si="199"/>
        <v>0</v>
      </c>
      <c r="CB173" s="2">
        <f t="shared" si="199"/>
        <v>2228120</v>
      </c>
      <c r="CC173" s="2">
        <f t="shared" si="199"/>
        <v>0</v>
      </c>
      <c r="CD173" s="2">
        <f t="shared" si="199"/>
        <v>0</v>
      </c>
      <c r="CE173" s="2">
        <f t="shared" si="199"/>
        <v>0</v>
      </c>
      <c r="CF173" s="2">
        <f t="shared" si="199"/>
        <v>0</v>
      </c>
      <c r="CG173" s="2">
        <f t="shared" si="199"/>
        <v>0</v>
      </c>
      <c r="CH173" s="2">
        <f t="shared" si="199"/>
        <v>0</v>
      </c>
      <c r="CI173" s="2">
        <f t="shared" si="199"/>
        <v>0</v>
      </c>
      <c r="CJ173" s="2">
        <f t="shared" si="199"/>
        <v>87233.000000000015</v>
      </c>
      <c r="CK173" s="2">
        <f t="shared" si="199"/>
        <v>0</v>
      </c>
      <c r="CL173" s="2">
        <f t="shared" si="199"/>
        <v>31530</v>
      </c>
      <c r="CM173" s="2">
        <f t="shared" si="199"/>
        <v>10510</v>
      </c>
      <c r="CN173" s="2">
        <f t="shared" si="199"/>
        <v>1923330</v>
      </c>
      <c r="CO173" s="2">
        <f t="shared" si="199"/>
        <v>827137</v>
      </c>
      <c r="CP173" s="2">
        <f t="shared" si="199"/>
        <v>73570</v>
      </c>
      <c r="CQ173" s="2">
        <f t="shared" si="199"/>
        <v>21020</v>
      </c>
      <c r="CR173" s="2">
        <f t="shared" si="199"/>
        <v>0</v>
      </c>
      <c r="CS173" s="2">
        <f t="shared" si="199"/>
        <v>0</v>
      </c>
      <c r="CT173" s="2">
        <f t="shared" si="199"/>
        <v>0</v>
      </c>
      <c r="CU173" s="2">
        <f t="shared" si="199"/>
        <v>10510</v>
      </c>
      <c r="CV173" s="2">
        <f t="shared" si="199"/>
        <v>0</v>
      </c>
      <c r="CW173" s="2">
        <f t="shared" si="199"/>
        <v>0</v>
      </c>
      <c r="CX173" s="2">
        <f t="shared" si="199"/>
        <v>0</v>
      </c>
      <c r="CY173" s="2">
        <f t="shared" si="199"/>
        <v>0</v>
      </c>
      <c r="CZ173" s="2">
        <f t="shared" si="199"/>
        <v>0</v>
      </c>
      <c r="DA173" s="2">
        <f t="shared" si="199"/>
        <v>10510</v>
      </c>
      <c r="DB173" s="2">
        <f t="shared" si="199"/>
        <v>0</v>
      </c>
      <c r="DC173" s="2">
        <f t="shared" si="199"/>
        <v>0</v>
      </c>
      <c r="DD173" s="2">
        <f t="shared" si="199"/>
        <v>0</v>
      </c>
      <c r="DE173" s="2">
        <f t="shared" si="199"/>
        <v>0</v>
      </c>
      <c r="DF173" s="2">
        <f t="shared" si="199"/>
        <v>457185</v>
      </c>
      <c r="DG173" s="2">
        <f t="shared" si="199"/>
        <v>0</v>
      </c>
      <c r="DH173" s="2">
        <f t="shared" si="199"/>
        <v>0</v>
      </c>
      <c r="DI173" s="2">
        <f t="shared" si="199"/>
        <v>47295</v>
      </c>
      <c r="DJ173" s="2">
        <f t="shared" si="199"/>
        <v>0</v>
      </c>
      <c r="DK173" s="2">
        <f t="shared" si="199"/>
        <v>0</v>
      </c>
      <c r="DL173" s="2">
        <f t="shared" si="199"/>
        <v>63060</v>
      </c>
      <c r="DM173" s="2">
        <f t="shared" si="199"/>
        <v>0</v>
      </c>
      <c r="DN173" s="2">
        <f t="shared" si="199"/>
        <v>21020</v>
      </c>
      <c r="DO173" s="2">
        <f t="shared" si="199"/>
        <v>10510</v>
      </c>
      <c r="DP173" s="2">
        <f t="shared" si="199"/>
        <v>0</v>
      </c>
      <c r="DQ173" s="2">
        <f t="shared" si="199"/>
        <v>0</v>
      </c>
      <c r="DR173" s="2">
        <f t="shared" si="199"/>
        <v>0</v>
      </c>
      <c r="DS173" s="2">
        <f t="shared" si="199"/>
        <v>0</v>
      </c>
      <c r="DT173" s="2">
        <f t="shared" si="199"/>
        <v>0</v>
      </c>
      <c r="DU173" s="2">
        <f t="shared" si="199"/>
        <v>0</v>
      </c>
      <c r="DV173" s="2">
        <f t="shared" si="199"/>
        <v>0</v>
      </c>
      <c r="DW173" s="2">
        <f t="shared" si="199"/>
        <v>0</v>
      </c>
      <c r="DX173" s="2">
        <f t="shared" si="199"/>
        <v>0</v>
      </c>
      <c r="DY173" s="2">
        <f t="shared" si="199"/>
        <v>0</v>
      </c>
      <c r="DZ173" s="2">
        <f t="shared" si="199"/>
        <v>21020</v>
      </c>
      <c r="EA173" s="2">
        <f t="shared" ref="EA173:FX173" si="200">EA172*EA169</f>
        <v>21020</v>
      </c>
      <c r="EB173" s="2">
        <f t="shared" si="200"/>
        <v>0</v>
      </c>
      <c r="EC173" s="2">
        <f t="shared" si="200"/>
        <v>21020</v>
      </c>
      <c r="ED173" s="2">
        <f t="shared" si="200"/>
        <v>0</v>
      </c>
      <c r="EE173" s="2">
        <f t="shared" si="200"/>
        <v>0</v>
      </c>
      <c r="EF173" s="2">
        <f t="shared" si="200"/>
        <v>21020</v>
      </c>
      <c r="EG173" s="2">
        <f t="shared" si="200"/>
        <v>10510</v>
      </c>
      <c r="EH173" s="2">
        <f t="shared" si="200"/>
        <v>10510</v>
      </c>
      <c r="EI173" s="2">
        <f t="shared" si="200"/>
        <v>131375</v>
      </c>
      <c r="EJ173" s="2">
        <f t="shared" si="200"/>
        <v>336320</v>
      </c>
      <c r="EK173" s="2">
        <f t="shared" si="200"/>
        <v>0</v>
      </c>
      <c r="EL173" s="2">
        <f t="shared" si="200"/>
        <v>0</v>
      </c>
      <c r="EM173" s="2">
        <f t="shared" si="200"/>
        <v>143987</v>
      </c>
      <c r="EN173" s="2">
        <f t="shared" si="200"/>
        <v>0</v>
      </c>
      <c r="EO173" s="2">
        <f t="shared" si="200"/>
        <v>0</v>
      </c>
      <c r="EP173" s="2">
        <f t="shared" si="200"/>
        <v>0</v>
      </c>
      <c r="EQ173" s="2">
        <f t="shared" si="200"/>
        <v>0</v>
      </c>
      <c r="ER173" s="2">
        <f t="shared" si="200"/>
        <v>0</v>
      </c>
      <c r="ES173" s="2">
        <f t="shared" si="200"/>
        <v>0</v>
      </c>
      <c r="ET173" s="2">
        <f t="shared" si="200"/>
        <v>0</v>
      </c>
      <c r="EU173" s="2">
        <f t="shared" si="200"/>
        <v>21020</v>
      </c>
      <c r="EV173" s="2">
        <f t="shared" si="200"/>
        <v>52550</v>
      </c>
      <c r="EW173" s="2">
        <f t="shared" si="200"/>
        <v>0</v>
      </c>
      <c r="EX173" s="2">
        <f t="shared" si="200"/>
        <v>0</v>
      </c>
      <c r="EY173" s="2">
        <f t="shared" si="200"/>
        <v>0</v>
      </c>
      <c r="EZ173" s="2">
        <f t="shared" si="200"/>
        <v>0</v>
      </c>
      <c r="FA173" s="2">
        <f t="shared" si="200"/>
        <v>99845</v>
      </c>
      <c r="FB173" s="2">
        <f t="shared" si="200"/>
        <v>0</v>
      </c>
      <c r="FC173" s="2">
        <f t="shared" si="200"/>
        <v>99845</v>
      </c>
      <c r="FD173" s="2">
        <f t="shared" si="200"/>
        <v>10510</v>
      </c>
      <c r="FE173" s="2">
        <f t="shared" si="200"/>
        <v>0</v>
      </c>
      <c r="FF173" s="2">
        <f t="shared" si="200"/>
        <v>0</v>
      </c>
      <c r="FG173" s="2">
        <f t="shared" si="200"/>
        <v>0</v>
      </c>
      <c r="FH173" s="2">
        <f t="shared" si="200"/>
        <v>0</v>
      </c>
      <c r="FI173" s="2">
        <f t="shared" si="200"/>
        <v>0</v>
      </c>
      <c r="FJ173" s="2">
        <f t="shared" si="200"/>
        <v>0</v>
      </c>
      <c r="FK173" s="2">
        <f t="shared" si="200"/>
        <v>0</v>
      </c>
      <c r="FL173" s="2">
        <f t="shared" si="200"/>
        <v>0</v>
      </c>
      <c r="FM173" s="2">
        <f t="shared" si="200"/>
        <v>52550</v>
      </c>
      <c r="FN173" s="2">
        <f t="shared" si="200"/>
        <v>428807.99999999994</v>
      </c>
      <c r="FO173" s="2">
        <f t="shared" si="200"/>
        <v>10510</v>
      </c>
      <c r="FP173" s="2">
        <f t="shared" si="200"/>
        <v>0</v>
      </c>
      <c r="FQ173" s="2">
        <f t="shared" si="200"/>
        <v>0</v>
      </c>
      <c r="FR173" s="2">
        <f t="shared" si="200"/>
        <v>0</v>
      </c>
      <c r="FS173" s="2">
        <f t="shared" si="200"/>
        <v>0</v>
      </c>
      <c r="FT173" s="2">
        <f t="shared" si="200"/>
        <v>0</v>
      </c>
      <c r="FU173" s="2">
        <f t="shared" si="200"/>
        <v>0</v>
      </c>
      <c r="FV173" s="2">
        <f t="shared" si="200"/>
        <v>21020</v>
      </c>
      <c r="FW173" s="2">
        <f t="shared" si="200"/>
        <v>0</v>
      </c>
      <c r="FX173" s="2">
        <f t="shared" si="200"/>
        <v>0</v>
      </c>
      <c r="FZ173" s="2">
        <f>SUM(C173:FX173)</f>
        <v>21577030</v>
      </c>
    </row>
    <row r="174" spans="1:188" x14ac:dyDescent="0.35">
      <c r="A174" s="3"/>
      <c r="GA174" s="34"/>
    </row>
    <row r="175" spans="1:188" x14ac:dyDescent="0.35">
      <c r="A175" s="3" t="s">
        <v>956</v>
      </c>
      <c r="B175" s="2" t="s">
        <v>957</v>
      </c>
      <c r="C175" s="2">
        <f t="shared" ref="C175:BN175" si="201">C170+C173</f>
        <v>1776190</v>
      </c>
      <c r="D175" s="2">
        <f t="shared" si="201"/>
        <v>5011168</v>
      </c>
      <c r="E175" s="2">
        <f t="shared" si="201"/>
        <v>0</v>
      </c>
      <c r="F175" s="2">
        <f t="shared" si="201"/>
        <v>17628423</v>
      </c>
      <c r="G175" s="2">
        <f t="shared" si="201"/>
        <v>21020</v>
      </c>
      <c r="H175" s="2">
        <f t="shared" si="201"/>
        <v>21020</v>
      </c>
      <c r="I175" s="2">
        <f t="shared" si="201"/>
        <v>306892</v>
      </c>
      <c r="J175" s="2">
        <f t="shared" si="201"/>
        <v>0</v>
      </c>
      <c r="K175" s="2">
        <f t="shared" si="201"/>
        <v>0</v>
      </c>
      <c r="L175" s="2">
        <f t="shared" si="201"/>
        <v>246985</v>
      </c>
      <c r="M175" s="2">
        <f t="shared" si="201"/>
        <v>63060</v>
      </c>
      <c r="N175" s="2">
        <f t="shared" si="201"/>
        <v>1695263.0000000002</v>
      </c>
      <c r="O175" s="2">
        <f t="shared" si="201"/>
        <v>662130</v>
      </c>
      <c r="P175" s="2">
        <f t="shared" si="201"/>
        <v>0</v>
      </c>
      <c r="Q175" s="2">
        <f t="shared" si="201"/>
        <v>1655325</v>
      </c>
      <c r="R175" s="2">
        <f t="shared" si="201"/>
        <v>58535445</v>
      </c>
      <c r="S175" s="2">
        <f t="shared" si="201"/>
        <v>63060</v>
      </c>
      <c r="T175" s="2">
        <f t="shared" si="201"/>
        <v>0</v>
      </c>
      <c r="U175" s="2">
        <f t="shared" si="201"/>
        <v>0</v>
      </c>
      <c r="V175" s="2">
        <f t="shared" si="201"/>
        <v>0</v>
      </c>
      <c r="W175" s="2">
        <f t="shared" si="201"/>
        <v>10510</v>
      </c>
      <c r="X175" s="2">
        <f t="shared" si="201"/>
        <v>0</v>
      </c>
      <c r="Y175" s="2">
        <f t="shared" si="201"/>
        <v>5381120</v>
      </c>
      <c r="Z175" s="2">
        <f t="shared" si="201"/>
        <v>10510</v>
      </c>
      <c r="AA175" s="2">
        <f t="shared" si="201"/>
        <v>4353242</v>
      </c>
      <c r="AB175" s="2">
        <f t="shared" si="201"/>
        <v>2861873</v>
      </c>
      <c r="AC175" s="2">
        <f t="shared" si="201"/>
        <v>0</v>
      </c>
      <c r="AD175" s="2">
        <f t="shared" si="201"/>
        <v>21020</v>
      </c>
      <c r="AE175" s="2">
        <f t="shared" si="201"/>
        <v>0</v>
      </c>
      <c r="AF175" s="2">
        <f t="shared" si="201"/>
        <v>0</v>
      </c>
      <c r="AG175" s="2">
        <f t="shared" si="201"/>
        <v>26275</v>
      </c>
      <c r="AH175" s="2">
        <f t="shared" si="201"/>
        <v>0</v>
      </c>
      <c r="AI175" s="2">
        <f t="shared" si="201"/>
        <v>0</v>
      </c>
      <c r="AJ175" s="2">
        <f t="shared" si="201"/>
        <v>0</v>
      </c>
      <c r="AK175" s="2">
        <f t="shared" si="201"/>
        <v>0</v>
      </c>
      <c r="AL175" s="2">
        <f t="shared" si="201"/>
        <v>0</v>
      </c>
      <c r="AM175" s="2">
        <f t="shared" si="201"/>
        <v>0</v>
      </c>
      <c r="AN175" s="2">
        <f t="shared" si="201"/>
        <v>0</v>
      </c>
      <c r="AO175" s="2">
        <f t="shared" si="201"/>
        <v>1140335</v>
      </c>
      <c r="AP175" s="2">
        <f t="shared" si="201"/>
        <v>8241942</v>
      </c>
      <c r="AQ175" s="2">
        <f t="shared" si="201"/>
        <v>10510</v>
      </c>
      <c r="AR175" s="2">
        <f t="shared" si="201"/>
        <v>15220582</v>
      </c>
      <c r="AS175" s="2">
        <f t="shared" si="201"/>
        <v>231220</v>
      </c>
      <c r="AT175" s="2">
        <f t="shared" si="201"/>
        <v>5318060</v>
      </c>
      <c r="AU175" s="2">
        <f t="shared" si="201"/>
        <v>0</v>
      </c>
      <c r="AV175" s="2">
        <f t="shared" si="201"/>
        <v>0</v>
      </c>
      <c r="AW175" s="2">
        <f t="shared" si="201"/>
        <v>10510</v>
      </c>
      <c r="AX175" s="2">
        <f t="shared" si="201"/>
        <v>0</v>
      </c>
      <c r="AY175" s="2">
        <f t="shared" si="201"/>
        <v>42040</v>
      </c>
      <c r="AZ175" s="2">
        <f t="shared" si="201"/>
        <v>1261200</v>
      </c>
      <c r="BA175" s="2">
        <f t="shared" si="201"/>
        <v>2574950</v>
      </c>
      <c r="BB175" s="2">
        <f t="shared" si="201"/>
        <v>147140</v>
      </c>
      <c r="BC175" s="2">
        <f t="shared" si="201"/>
        <v>5764735</v>
      </c>
      <c r="BD175" s="2">
        <f t="shared" si="201"/>
        <v>52550</v>
      </c>
      <c r="BE175" s="2">
        <f t="shared" si="201"/>
        <v>0</v>
      </c>
      <c r="BF175" s="2">
        <f t="shared" si="201"/>
        <v>12228385</v>
      </c>
      <c r="BG175" s="2">
        <f t="shared" si="201"/>
        <v>0</v>
      </c>
      <c r="BH175" s="2">
        <f t="shared" si="201"/>
        <v>425655</v>
      </c>
      <c r="BI175" s="2">
        <f t="shared" si="201"/>
        <v>0</v>
      </c>
      <c r="BJ175" s="2">
        <f t="shared" si="201"/>
        <v>252240</v>
      </c>
      <c r="BK175" s="2">
        <f t="shared" si="201"/>
        <v>111905225</v>
      </c>
      <c r="BL175" s="2">
        <f t="shared" si="201"/>
        <v>68315</v>
      </c>
      <c r="BM175" s="2">
        <f t="shared" si="201"/>
        <v>42040</v>
      </c>
      <c r="BN175" s="2">
        <f t="shared" si="201"/>
        <v>677895</v>
      </c>
      <c r="BO175" s="2">
        <f t="shared" ref="BO175:DZ175" si="202">BO170+BO173</f>
        <v>26275</v>
      </c>
      <c r="BP175" s="2">
        <f t="shared" si="202"/>
        <v>0</v>
      </c>
      <c r="BQ175" s="2">
        <f t="shared" si="202"/>
        <v>15765</v>
      </c>
      <c r="BR175" s="2">
        <f t="shared" si="202"/>
        <v>0</v>
      </c>
      <c r="BS175" s="2">
        <f t="shared" si="202"/>
        <v>0</v>
      </c>
      <c r="BT175" s="2">
        <f t="shared" si="202"/>
        <v>10510</v>
      </c>
      <c r="BU175" s="2">
        <f t="shared" si="202"/>
        <v>21020</v>
      </c>
      <c r="BV175" s="2">
        <f t="shared" si="202"/>
        <v>0</v>
      </c>
      <c r="BW175" s="2">
        <f t="shared" si="202"/>
        <v>0</v>
      </c>
      <c r="BX175" s="2">
        <f t="shared" si="202"/>
        <v>0</v>
      </c>
      <c r="BY175" s="2">
        <f t="shared" si="202"/>
        <v>0</v>
      </c>
      <c r="BZ175" s="2">
        <f t="shared" si="202"/>
        <v>0</v>
      </c>
      <c r="CA175" s="2">
        <f t="shared" si="202"/>
        <v>0</v>
      </c>
      <c r="CB175" s="2">
        <f t="shared" si="202"/>
        <v>11666100</v>
      </c>
      <c r="CC175" s="2">
        <f t="shared" si="202"/>
        <v>0</v>
      </c>
      <c r="CD175" s="2">
        <f t="shared" si="202"/>
        <v>0</v>
      </c>
      <c r="CE175" s="2">
        <f t="shared" si="202"/>
        <v>0</v>
      </c>
      <c r="CF175" s="2">
        <f t="shared" si="202"/>
        <v>0</v>
      </c>
      <c r="CG175" s="2">
        <f t="shared" si="202"/>
        <v>0</v>
      </c>
      <c r="CH175" s="2">
        <f t="shared" si="202"/>
        <v>0</v>
      </c>
      <c r="CI175" s="2">
        <f t="shared" si="202"/>
        <v>0</v>
      </c>
      <c r="CJ175" s="2">
        <f t="shared" si="202"/>
        <v>87233.000000000015</v>
      </c>
      <c r="CK175" s="2">
        <f t="shared" si="202"/>
        <v>7850970</v>
      </c>
      <c r="CL175" s="2">
        <f t="shared" si="202"/>
        <v>110355</v>
      </c>
      <c r="CM175" s="2">
        <f t="shared" si="202"/>
        <v>278515</v>
      </c>
      <c r="CN175" s="2">
        <f t="shared" si="202"/>
        <v>8350195</v>
      </c>
      <c r="CO175" s="2">
        <f t="shared" si="202"/>
        <v>827137</v>
      </c>
      <c r="CP175" s="2">
        <f t="shared" si="202"/>
        <v>73570</v>
      </c>
      <c r="CQ175" s="2">
        <f t="shared" si="202"/>
        <v>21020</v>
      </c>
      <c r="CR175" s="2">
        <f t="shared" si="202"/>
        <v>0</v>
      </c>
      <c r="CS175" s="2">
        <f t="shared" si="202"/>
        <v>0</v>
      </c>
      <c r="CT175" s="2">
        <f t="shared" si="202"/>
        <v>0</v>
      </c>
      <c r="CU175" s="2">
        <f t="shared" si="202"/>
        <v>3489320</v>
      </c>
      <c r="CV175" s="2">
        <f t="shared" si="202"/>
        <v>0</v>
      </c>
      <c r="CW175" s="2">
        <f t="shared" si="202"/>
        <v>0</v>
      </c>
      <c r="CX175" s="2">
        <f t="shared" si="202"/>
        <v>0</v>
      </c>
      <c r="CY175" s="2">
        <f t="shared" si="202"/>
        <v>0</v>
      </c>
      <c r="CZ175" s="2">
        <f t="shared" si="202"/>
        <v>0</v>
      </c>
      <c r="DA175" s="2">
        <f t="shared" si="202"/>
        <v>10510</v>
      </c>
      <c r="DB175" s="2">
        <f t="shared" si="202"/>
        <v>0</v>
      </c>
      <c r="DC175" s="2">
        <f t="shared" si="202"/>
        <v>0</v>
      </c>
      <c r="DD175" s="2">
        <f t="shared" si="202"/>
        <v>0</v>
      </c>
      <c r="DE175" s="2">
        <f t="shared" si="202"/>
        <v>0</v>
      </c>
      <c r="DF175" s="2">
        <f t="shared" si="202"/>
        <v>457185</v>
      </c>
      <c r="DG175" s="2">
        <f t="shared" si="202"/>
        <v>0</v>
      </c>
      <c r="DH175" s="2">
        <f t="shared" si="202"/>
        <v>0</v>
      </c>
      <c r="DI175" s="2">
        <f t="shared" si="202"/>
        <v>89335</v>
      </c>
      <c r="DJ175" s="2">
        <f t="shared" si="202"/>
        <v>10510</v>
      </c>
      <c r="DK175" s="2">
        <f t="shared" si="202"/>
        <v>0</v>
      </c>
      <c r="DL175" s="2">
        <f t="shared" si="202"/>
        <v>63060</v>
      </c>
      <c r="DM175" s="2">
        <f t="shared" si="202"/>
        <v>0</v>
      </c>
      <c r="DN175" s="2">
        <f t="shared" si="202"/>
        <v>21020</v>
      </c>
      <c r="DO175" s="2">
        <f t="shared" si="202"/>
        <v>10510</v>
      </c>
      <c r="DP175" s="2">
        <f t="shared" si="202"/>
        <v>0</v>
      </c>
      <c r="DQ175" s="2">
        <f t="shared" si="202"/>
        <v>0</v>
      </c>
      <c r="DR175" s="2">
        <f t="shared" si="202"/>
        <v>0</v>
      </c>
      <c r="DS175" s="2">
        <f t="shared" si="202"/>
        <v>0</v>
      </c>
      <c r="DT175" s="2">
        <f t="shared" si="202"/>
        <v>0</v>
      </c>
      <c r="DU175" s="2">
        <f t="shared" si="202"/>
        <v>0</v>
      </c>
      <c r="DV175" s="2">
        <f t="shared" si="202"/>
        <v>0</v>
      </c>
      <c r="DW175" s="2">
        <f t="shared" si="202"/>
        <v>0</v>
      </c>
      <c r="DX175" s="2">
        <f t="shared" si="202"/>
        <v>0</v>
      </c>
      <c r="DY175" s="2">
        <f t="shared" si="202"/>
        <v>0</v>
      </c>
      <c r="DZ175" s="2">
        <f t="shared" si="202"/>
        <v>21020</v>
      </c>
      <c r="EA175" s="2">
        <f t="shared" ref="EA175:FX175" si="203">EA170+EA173</f>
        <v>21020</v>
      </c>
      <c r="EB175" s="2">
        <f t="shared" si="203"/>
        <v>178670</v>
      </c>
      <c r="EC175" s="2">
        <f t="shared" si="203"/>
        <v>21020</v>
      </c>
      <c r="ED175" s="2">
        <f t="shared" si="203"/>
        <v>0</v>
      </c>
      <c r="EE175" s="2">
        <f t="shared" si="203"/>
        <v>0</v>
      </c>
      <c r="EF175" s="2">
        <f t="shared" si="203"/>
        <v>21020</v>
      </c>
      <c r="EG175" s="2">
        <f t="shared" si="203"/>
        <v>10510</v>
      </c>
      <c r="EH175" s="2">
        <f t="shared" si="203"/>
        <v>10510</v>
      </c>
      <c r="EI175" s="2">
        <f t="shared" si="203"/>
        <v>131375</v>
      </c>
      <c r="EJ175" s="2">
        <f t="shared" si="203"/>
        <v>2396280</v>
      </c>
      <c r="EK175" s="2">
        <f t="shared" si="203"/>
        <v>0</v>
      </c>
      <c r="EL175" s="2">
        <f t="shared" si="203"/>
        <v>0</v>
      </c>
      <c r="EM175" s="2">
        <f t="shared" si="203"/>
        <v>143987</v>
      </c>
      <c r="EN175" s="2">
        <f t="shared" si="203"/>
        <v>578050</v>
      </c>
      <c r="EO175" s="2">
        <f t="shared" si="203"/>
        <v>0</v>
      </c>
      <c r="EP175" s="2">
        <f t="shared" si="203"/>
        <v>0</v>
      </c>
      <c r="EQ175" s="2">
        <f t="shared" si="203"/>
        <v>0</v>
      </c>
      <c r="ER175" s="2">
        <f t="shared" si="203"/>
        <v>0</v>
      </c>
      <c r="ES175" s="2">
        <f t="shared" si="203"/>
        <v>0</v>
      </c>
      <c r="ET175" s="2">
        <f t="shared" si="203"/>
        <v>0</v>
      </c>
      <c r="EU175" s="2">
        <f t="shared" si="203"/>
        <v>21020</v>
      </c>
      <c r="EV175" s="2">
        <f t="shared" si="203"/>
        <v>52550</v>
      </c>
      <c r="EW175" s="2">
        <f t="shared" si="203"/>
        <v>0</v>
      </c>
      <c r="EX175" s="2">
        <f t="shared" si="203"/>
        <v>0</v>
      </c>
      <c r="EY175" s="2">
        <f t="shared" si="203"/>
        <v>5938150</v>
      </c>
      <c r="EZ175" s="2">
        <f t="shared" si="203"/>
        <v>0</v>
      </c>
      <c r="FA175" s="2">
        <f t="shared" si="203"/>
        <v>99845</v>
      </c>
      <c r="FB175" s="2">
        <f t="shared" si="203"/>
        <v>0</v>
      </c>
      <c r="FC175" s="2">
        <f t="shared" si="203"/>
        <v>99845</v>
      </c>
      <c r="FD175" s="2">
        <f t="shared" si="203"/>
        <v>10510</v>
      </c>
      <c r="FE175" s="2">
        <f t="shared" si="203"/>
        <v>0</v>
      </c>
      <c r="FF175" s="2">
        <f t="shared" si="203"/>
        <v>0</v>
      </c>
      <c r="FG175" s="2">
        <f t="shared" si="203"/>
        <v>0</v>
      </c>
      <c r="FH175" s="2">
        <f t="shared" si="203"/>
        <v>0</v>
      </c>
      <c r="FI175" s="2">
        <f t="shared" si="203"/>
        <v>0</v>
      </c>
      <c r="FJ175" s="2">
        <f t="shared" si="203"/>
        <v>0</v>
      </c>
      <c r="FK175" s="2">
        <f t="shared" si="203"/>
        <v>0</v>
      </c>
      <c r="FL175" s="2">
        <f t="shared" si="203"/>
        <v>0</v>
      </c>
      <c r="FM175" s="2">
        <f t="shared" si="203"/>
        <v>52550</v>
      </c>
      <c r="FN175" s="2">
        <f t="shared" si="203"/>
        <v>3382118</v>
      </c>
      <c r="FO175" s="2">
        <f t="shared" si="203"/>
        <v>10510</v>
      </c>
      <c r="FP175" s="2">
        <f t="shared" si="203"/>
        <v>0</v>
      </c>
      <c r="FQ175" s="2">
        <f t="shared" si="203"/>
        <v>0</v>
      </c>
      <c r="FR175" s="2">
        <f t="shared" si="203"/>
        <v>0</v>
      </c>
      <c r="FS175" s="2">
        <f t="shared" si="203"/>
        <v>0</v>
      </c>
      <c r="FT175" s="2">
        <f t="shared" si="203"/>
        <v>0</v>
      </c>
      <c r="FU175" s="2">
        <f t="shared" si="203"/>
        <v>0</v>
      </c>
      <c r="FV175" s="2">
        <f t="shared" si="203"/>
        <v>21020</v>
      </c>
      <c r="FW175" s="2">
        <f t="shared" si="203"/>
        <v>0</v>
      </c>
      <c r="FX175" s="2">
        <f t="shared" si="203"/>
        <v>0</v>
      </c>
      <c r="FZ175" s="2">
        <f>FZ173+FZ170</f>
        <v>312677755</v>
      </c>
      <c r="GA175" s="68">
        <v>300891890</v>
      </c>
      <c r="GB175" s="2">
        <f>FZ175-GA175</f>
        <v>11785865</v>
      </c>
    </row>
    <row r="176" spans="1:188" x14ac:dyDescent="0.35">
      <c r="A176" s="3"/>
      <c r="GA176" s="68"/>
    </row>
    <row r="177" spans="1:217" x14ac:dyDescent="0.35">
      <c r="A177" s="3" t="s">
        <v>958</v>
      </c>
      <c r="B177" s="2" t="s">
        <v>959</v>
      </c>
      <c r="C177" s="2">
        <f>C99</f>
        <v>6618</v>
      </c>
      <c r="D177" s="2">
        <f t="shared" ref="D177:BO177" si="204">D99</f>
        <v>38483.300000000003</v>
      </c>
      <c r="E177" s="2">
        <f t="shared" si="204"/>
        <v>5800.9</v>
      </c>
      <c r="F177" s="2">
        <f t="shared" si="204"/>
        <v>23976.3</v>
      </c>
      <c r="G177" s="2">
        <f t="shared" si="204"/>
        <v>1544.8</v>
      </c>
      <c r="H177" s="2">
        <f t="shared" si="204"/>
        <v>1125</v>
      </c>
      <c r="I177" s="2">
        <f t="shared" si="204"/>
        <v>8023.3</v>
      </c>
      <c r="J177" s="2">
        <f t="shared" si="204"/>
        <v>2064</v>
      </c>
      <c r="K177" s="2">
        <f t="shared" si="204"/>
        <v>273.5</v>
      </c>
      <c r="L177" s="2">
        <f t="shared" si="204"/>
        <v>2154</v>
      </c>
      <c r="M177" s="2">
        <f t="shared" si="204"/>
        <v>958.9</v>
      </c>
      <c r="N177" s="2">
        <f t="shared" si="204"/>
        <v>50124</v>
      </c>
      <c r="O177" s="2">
        <f t="shared" si="204"/>
        <v>12972.9</v>
      </c>
      <c r="P177" s="2">
        <f t="shared" si="204"/>
        <v>358</v>
      </c>
      <c r="Q177" s="2">
        <f t="shared" si="204"/>
        <v>38073.800000000003</v>
      </c>
      <c r="R177" s="2">
        <f t="shared" si="204"/>
        <v>6089.5</v>
      </c>
      <c r="S177" s="2">
        <f t="shared" si="204"/>
        <v>1583</v>
      </c>
      <c r="T177" s="2">
        <f t="shared" si="204"/>
        <v>164</v>
      </c>
      <c r="U177" s="2">
        <f t="shared" si="204"/>
        <v>50.4</v>
      </c>
      <c r="V177" s="2">
        <f t="shared" si="204"/>
        <v>257.7</v>
      </c>
      <c r="W177" s="2">
        <f t="shared" si="204"/>
        <v>210.4</v>
      </c>
      <c r="X177" s="2">
        <f t="shared" si="204"/>
        <v>50</v>
      </c>
      <c r="Y177" s="2">
        <f t="shared" si="204"/>
        <v>943.2</v>
      </c>
      <c r="Z177" s="2">
        <f t="shared" si="204"/>
        <v>227.9</v>
      </c>
      <c r="AA177" s="2">
        <f t="shared" si="204"/>
        <v>30941.7</v>
      </c>
      <c r="AB177" s="2">
        <f t="shared" si="204"/>
        <v>27210.400000000001</v>
      </c>
      <c r="AC177" s="2">
        <f t="shared" si="204"/>
        <v>928</v>
      </c>
      <c r="AD177" s="2">
        <f t="shared" si="204"/>
        <v>1413.6</v>
      </c>
      <c r="AE177" s="2">
        <f t="shared" si="204"/>
        <v>93.3</v>
      </c>
      <c r="AF177" s="2">
        <f t="shared" si="204"/>
        <v>179</v>
      </c>
      <c r="AG177" s="2">
        <f t="shared" si="204"/>
        <v>599.70000000000005</v>
      </c>
      <c r="AH177" s="2">
        <f t="shared" si="204"/>
        <v>963.7</v>
      </c>
      <c r="AI177" s="2">
        <f t="shared" si="204"/>
        <v>414</v>
      </c>
      <c r="AJ177" s="2">
        <f t="shared" si="204"/>
        <v>170</v>
      </c>
      <c r="AK177" s="2">
        <f t="shared" si="204"/>
        <v>162.4</v>
      </c>
      <c r="AL177" s="2">
        <f t="shared" si="204"/>
        <v>284</v>
      </c>
      <c r="AM177" s="2">
        <f t="shared" si="204"/>
        <v>360.2</v>
      </c>
      <c r="AN177" s="2">
        <f t="shared" si="204"/>
        <v>308.39999999999998</v>
      </c>
      <c r="AO177" s="2">
        <f t="shared" si="204"/>
        <v>4257.1000000000004</v>
      </c>
      <c r="AP177" s="2">
        <f t="shared" si="204"/>
        <v>82989.2</v>
      </c>
      <c r="AQ177" s="2">
        <f t="shared" si="204"/>
        <v>236</v>
      </c>
      <c r="AR177" s="2">
        <f t="shared" si="204"/>
        <v>62354.559999999998</v>
      </c>
      <c r="AS177" s="2">
        <f t="shared" si="204"/>
        <v>6540</v>
      </c>
      <c r="AT177" s="2">
        <f t="shared" si="204"/>
        <v>2936.4</v>
      </c>
      <c r="AU177" s="2">
        <f t="shared" si="204"/>
        <v>315.5</v>
      </c>
      <c r="AV177" s="2">
        <f t="shared" si="204"/>
        <v>305.39999999999998</v>
      </c>
      <c r="AW177" s="2">
        <f t="shared" si="204"/>
        <v>256.5</v>
      </c>
      <c r="AX177" s="2">
        <f t="shared" si="204"/>
        <v>65</v>
      </c>
      <c r="AY177" s="2">
        <f t="shared" si="204"/>
        <v>431</v>
      </c>
      <c r="AZ177" s="2">
        <f t="shared" si="204"/>
        <v>12234.5</v>
      </c>
      <c r="BA177" s="2">
        <f t="shared" si="204"/>
        <v>9138.4</v>
      </c>
      <c r="BB177" s="2">
        <f t="shared" si="204"/>
        <v>7416.9</v>
      </c>
      <c r="BC177" s="2">
        <f t="shared" si="204"/>
        <v>25537.1</v>
      </c>
      <c r="BD177" s="2">
        <f t="shared" si="204"/>
        <v>3653</v>
      </c>
      <c r="BE177" s="2">
        <f t="shared" si="204"/>
        <v>1233.4000000000001</v>
      </c>
      <c r="BF177" s="2">
        <f t="shared" si="204"/>
        <v>25744.7</v>
      </c>
      <c r="BG177" s="2">
        <f t="shared" si="204"/>
        <v>888</v>
      </c>
      <c r="BH177" s="2">
        <f t="shared" si="204"/>
        <v>588.5</v>
      </c>
      <c r="BI177" s="2">
        <f t="shared" si="204"/>
        <v>255</v>
      </c>
      <c r="BJ177" s="2">
        <f t="shared" si="204"/>
        <v>6303.9</v>
      </c>
      <c r="BK177" s="2">
        <f t="shared" si="204"/>
        <v>31536.9</v>
      </c>
      <c r="BL177" s="2">
        <f t="shared" si="204"/>
        <v>77.900000000000006</v>
      </c>
      <c r="BM177" s="2">
        <f t="shared" si="204"/>
        <v>424</v>
      </c>
      <c r="BN177" s="2">
        <f t="shared" si="204"/>
        <v>3148.4</v>
      </c>
      <c r="BO177" s="2">
        <f t="shared" si="204"/>
        <v>1273.8</v>
      </c>
      <c r="BP177" s="2">
        <f t="shared" ref="BP177:EA177" si="205">BP99</f>
        <v>164</v>
      </c>
      <c r="BQ177" s="2">
        <f t="shared" si="205"/>
        <v>6012.6</v>
      </c>
      <c r="BR177" s="2">
        <f t="shared" si="205"/>
        <v>4497.8999999999996</v>
      </c>
      <c r="BS177" s="2">
        <f t="shared" si="205"/>
        <v>1113</v>
      </c>
      <c r="BT177" s="2">
        <f t="shared" si="205"/>
        <v>378.2</v>
      </c>
      <c r="BU177" s="2">
        <f t="shared" si="205"/>
        <v>424.5</v>
      </c>
      <c r="BV177" s="2">
        <f t="shared" si="205"/>
        <v>1231.7</v>
      </c>
      <c r="BW177" s="2">
        <f t="shared" si="205"/>
        <v>1989.2</v>
      </c>
      <c r="BX177" s="2">
        <f t="shared" si="205"/>
        <v>69.099999999999994</v>
      </c>
      <c r="BY177" s="2">
        <f t="shared" si="205"/>
        <v>446.7</v>
      </c>
      <c r="BZ177" s="2">
        <f t="shared" si="205"/>
        <v>202.3</v>
      </c>
      <c r="CA177" s="2">
        <f t="shared" si="205"/>
        <v>148.4</v>
      </c>
      <c r="CB177" s="2">
        <f t="shared" si="205"/>
        <v>73358.3</v>
      </c>
      <c r="CC177" s="2">
        <f t="shared" si="205"/>
        <v>190</v>
      </c>
      <c r="CD177" s="2">
        <f t="shared" si="205"/>
        <v>209.1</v>
      </c>
      <c r="CE177" s="2">
        <f t="shared" si="205"/>
        <v>150.9</v>
      </c>
      <c r="CF177" s="2">
        <f t="shared" si="205"/>
        <v>109.1</v>
      </c>
      <c r="CG177" s="2">
        <f t="shared" si="205"/>
        <v>199.8</v>
      </c>
      <c r="CH177" s="2">
        <f t="shared" si="205"/>
        <v>99.1</v>
      </c>
      <c r="CI177" s="2">
        <f t="shared" si="205"/>
        <v>697.4</v>
      </c>
      <c r="CJ177" s="2">
        <f t="shared" si="205"/>
        <v>874.1</v>
      </c>
      <c r="CK177" s="2">
        <f t="shared" si="205"/>
        <v>5645.4</v>
      </c>
      <c r="CL177" s="2">
        <f t="shared" si="205"/>
        <v>1260.7</v>
      </c>
      <c r="CM177" s="2">
        <f t="shared" si="205"/>
        <v>743.2</v>
      </c>
      <c r="CN177" s="2">
        <f t="shared" si="205"/>
        <v>32605.1</v>
      </c>
      <c r="CO177" s="2">
        <f t="shared" si="205"/>
        <v>14453.7</v>
      </c>
      <c r="CP177" s="2">
        <f t="shared" si="205"/>
        <v>954.8</v>
      </c>
      <c r="CQ177" s="2">
        <f t="shared" si="205"/>
        <v>761.9</v>
      </c>
      <c r="CR177" s="2">
        <f t="shared" si="205"/>
        <v>232.6</v>
      </c>
      <c r="CS177" s="2">
        <f t="shared" si="205"/>
        <v>291</v>
      </c>
      <c r="CT177" s="2">
        <f t="shared" si="205"/>
        <v>106</v>
      </c>
      <c r="CU177" s="2">
        <f t="shared" si="205"/>
        <v>406.3</v>
      </c>
      <c r="CV177" s="2">
        <f t="shared" si="205"/>
        <v>50</v>
      </c>
      <c r="CW177" s="2">
        <f t="shared" si="205"/>
        <v>208</v>
      </c>
      <c r="CX177" s="2">
        <f t="shared" si="205"/>
        <v>461.5</v>
      </c>
      <c r="CY177" s="2">
        <f t="shared" si="205"/>
        <v>50</v>
      </c>
      <c r="CZ177" s="2">
        <f t="shared" si="205"/>
        <v>1792.6</v>
      </c>
      <c r="DA177" s="2">
        <f t="shared" si="205"/>
        <v>197.7</v>
      </c>
      <c r="DB177" s="2">
        <f t="shared" si="205"/>
        <v>319</v>
      </c>
      <c r="DC177" s="2">
        <f t="shared" si="205"/>
        <v>188</v>
      </c>
      <c r="DD177" s="2">
        <f t="shared" si="205"/>
        <v>158.5</v>
      </c>
      <c r="DE177" s="2">
        <f t="shared" si="205"/>
        <v>310.5</v>
      </c>
      <c r="DF177" s="2">
        <f t="shared" si="205"/>
        <v>20614.599999999999</v>
      </c>
      <c r="DG177" s="2">
        <f t="shared" si="205"/>
        <v>114</v>
      </c>
      <c r="DH177" s="2">
        <f t="shared" si="205"/>
        <v>1834.2</v>
      </c>
      <c r="DI177" s="2">
        <f t="shared" si="205"/>
        <v>2454.1</v>
      </c>
      <c r="DJ177" s="2">
        <f t="shared" si="205"/>
        <v>649</v>
      </c>
      <c r="DK177" s="2">
        <f t="shared" si="205"/>
        <v>515</v>
      </c>
      <c r="DL177" s="2">
        <f t="shared" si="205"/>
        <v>5723.6</v>
      </c>
      <c r="DM177" s="2">
        <f t="shared" si="205"/>
        <v>230.8</v>
      </c>
      <c r="DN177" s="2">
        <f t="shared" si="205"/>
        <v>1360</v>
      </c>
      <c r="DO177" s="2">
        <f t="shared" si="205"/>
        <v>3263</v>
      </c>
      <c r="DP177" s="2">
        <f t="shared" si="205"/>
        <v>196.8</v>
      </c>
      <c r="DQ177" s="2">
        <f t="shared" si="205"/>
        <v>852</v>
      </c>
      <c r="DR177" s="2">
        <f t="shared" si="205"/>
        <v>1325.1</v>
      </c>
      <c r="DS177" s="2">
        <f t="shared" si="205"/>
        <v>610.70000000000005</v>
      </c>
      <c r="DT177" s="2">
        <f t="shared" si="205"/>
        <v>173.7</v>
      </c>
      <c r="DU177" s="2">
        <f t="shared" si="205"/>
        <v>360.5</v>
      </c>
      <c r="DV177" s="2">
        <f t="shared" si="205"/>
        <v>216</v>
      </c>
      <c r="DW177" s="2">
        <f t="shared" si="205"/>
        <v>304.5</v>
      </c>
      <c r="DX177" s="2">
        <f t="shared" si="205"/>
        <v>158.9</v>
      </c>
      <c r="DY177" s="2">
        <f t="shared" si="205"/>
        <v>299.39999999999998</v>
      </c>
      <c r="DZ177" s="2">
        <f t="shared" si="205"/>
        <v>710.1</v>
      </c>
      <c r="EA177" s="2">
        <f t="shared" si="205"/>
        <v>522.9</v>
      </c>
      <c r="EB177" s="2">
        <f t="shared" ref="EB177:FX177" si="206">EB99</f>
        <v>549.29999999999995</v>
      </c>
      <c r="EC177" s="2">
        <f t="shared" si="206"/>
        <v>291.2</v>
      </c>
      <c r="ED177" s="2">
        <f t="shared" si="206"/>
        <v>1548.4</v>
      </c>
      <c r="EE177" s="2">
        <f t="shared" si="206"/>
        <v>188.6</v>
      </c>
      <c r="EF177" s="2">
        <f t="shared" si="206"/>
        <v>1382.8</v>
      </c>
      <c r="EG177" s="2">
        <f t="shared" si="206"/>
        <v>245.9</v>
      </c>
      <c r="EH177" s="2">
        <f t="shared" si="206"/>
        <v>245.4</v>
      </c>
      <c r="EI177" s="2">
        <f t="shared" si="206"/>
        <v>13943.8</v>
      </c>
      <c r="EJ177" s="2">
        <f t="shared" si="206"/>
        <v>10267.9</v>
      </c>
      <c r="EK177" s="2">
        <f t="shared" si="206"/>
        <v>679.2</v>
      </c>
      <c r="EL177" s="2">
        <f t="shared" si="206"/>
        <v>484.5</v>
      </c>
      <c r="EM177" s="2">
        <f t="shared" si="206"/>
        <v>379.5</v>
      </c>
      <c r="EN177" s="2">
        <f t="shared" si="206"/>
        <v>953.5</v>
      </c>
      <c r="EO177" s="2">
        <f t="shared" si="206"/>
        <v>304.39999999999998</v>
      </c>
      <c r="EP177" s="2">
        <f t="shared" si="206"/>
        <v>420</v>
      </c>
      <c r="EQ177" s="2">
        <f t="shared" si="206"/>
        <v>2638.9</v>
      </c>
      <c r="ER177" s="2">
        <f t="shared" si="206"/>
        <v>321</v>
      </c>
      <c r="ES177" s="2">
        <f t="shared" si="206"/>
        <v>183.4</v>
      </c>
      <c r="ET177" s="2">
        <f t="shared" si="206"/>
        <v>186.5</v>
      </c>
      <c r="EU177" s="2">
        <f t="shared" si="206"/>
        <v>571.5</v>
      </c>
      <c r="EV177" s="2">
        <f t="shared" si="206"/>
        <v>78.7</v>
      </c>
      <c r="EW177" s="2">
        <f t="shared" si="206"/>
        <v>807.8</v>
      </c>
      <c r="EX177" s="2">
        <f t="shared" si="206"/>
        <v>169</v>
      </c>
      <c r="EY177" s="2">
        <f t="shared" si="206"/>
        <v>775.3</v>
      </c>
      <c r="EZ177" s="2">
        <f t="shared" si="206"/>
        <v>125.3</v>
      </c>
      <c r="FA177" s="2">
        <f t="shared" si="206"/>
        <v>3442.3</v>
      </c>
      <c r="FB177" s="2">
        <f t="shared" si="206"/>
        <v>290.39999999999998</v>
      </c>
      <c r="FC177" s="2">
        <f t="shared" si="206"/>
        <v>1841.9</v>
      </c>
      <c r="FD177" s="2">
        <f t="shared" si="206"/>
        <v>409</v>
      </c>
      <c r="FE177" s="2">
        <f t="shared" si="206"/>
        <v>81.599999999999994</v>
      </c>
      <c r="FF177" s="2">
        <f t="shared" si="206"/>
        <v>201</v>
      </c>
      <c r="FG177" s="2">
        <f t="shared" si="206"/>
        <v>123.6</v>
      </c>
      <c r="FH177" s="2">
        <f t="shared" si="206"/>
        <v>72</v>
      </c>
      <c r="FI177" s="2">
        <f t="shared" si="206"/>
        <v>1710.6</v>
      </c>
      <c r="FJ177" s="2">
        <f t="shared" si="206"/>
        <v>2049</v>
      </c>
      <c r="FK177" s="2">
        <f t="shared" si="206"/>
        <v>2593</v>
      </c>
      <c r="FL177" s="2">
        <f t="shared" si="206"/>
        <v>8371</v>
      </c>
      <c r="FM177" s="2">
        <f t="shared" si="206"/>
        <v>3943</v>
      </c>
      <c r="FN177" s="2">
        <f t="shared" si="206"/>
        <v>22299.9</v>
      </c>
      <c r="FO177" s="2">
        <f t="shared" si="206"/>
        <v>1084.7</v>
      </c>
      <c r="FP177" s="2">
        <f t="shared" si="206"/>
        <v>2273.4</v>
      </c>
      <c r="FQ177" s="2">
        <f t="shared" si="206"/>
        <v>997</v>
      </c>
      <c r="FR177" s="2">
        <f t="shared" si="206"/>
        <v>168.9</v>
      </c>
      <c r="FS177" s="2">
        <f t="shared" si="206"/>
        <v>170</v>
      </c>
      <c r="FT177" s="2">
        <f t="shared" si="206"/>
        <v>60</v>
      </c>
      <c r="FU177" s="2">
        <f t="shared" si="206"/>
        <v>800.2</v>
      </c>
      <c r="FV177" s="2">
        <f t="shared" si="206"/>
        <v>802</v>
      </c>
      <c r="FW177" s="2">
        <f t="shared" si="206"/>
        <v>151.1</v>
      </c>
      <c r="FX177" s="2">
        <f t="shared" si="206"/>
        <v>56.6</v>
      </c>
      <c r="GA177" s="68"/>
    </row>
    <row r="178" spans="1:217" x14ac:dyDescent="0.35">
      <c r="A178" s="3" t="s">
        <v>960</v>
      </c>
      <c r="B178" s="2" t="s">
        <v>961</v>
      </c>
      <c r="C178" s="52" t="s">
        <v>962</v>
      </c>
      <c r="D178" s="52" t="s">
        <v>962</v>
      </c>
      <c r="E178" s="52" t="s">
        <v>962</v>
      </c>
      <c r="F178" s="52" t="s">
        <v>962</v>
      </c>
      <c r="G178" s="52" t="s">
        <v>963</v>
      </c>
      <c r="H178" s="52" t="s">
        <v>963</v>
      </c>
      <c r="I178" s="52" t="s">
        <v>962</v>
      </c>
      <c r="J178" s="52" t="s">
        <v>963</v>
      </c>
      <c r="K178" s="52" t="s">
        <v>964</v>
      </c>
      <c r="L178" s="52" t="s">
        <v>962</v>
      </c>
      <c r="M178" s="52" t="s">
        <v>962</v>
      </c>
      <c r="N178" s="52" t="s">
        <v>962</v>
      </c>
      <c r="O178" s="52" t="s">
        <v>962</v>
      </c>
      <c r="P178" s="52" t="s">
        <v>964</v>
      </c>
      <c r="Q178" s="52" t="s">
        <v>962</v>
      </c>
      <c r="R178" s="52" t="s">
        <v>963</v>
      </c>
      <c r="S178" s="52" t="s">
        <v>963</v>
      </c>
      <c r="T178" s="52" t="s">
        <v>964</v>
      </c>
      <c r="U178" s="52" t="s">
        <v>964</v>
      </c>
      <c r="V178" s="52" t="s">
        <v>964</v>
      </c>
      <c r="W178" s="52" t="s">
        <v>964</v>
      </c>
      <c r="X178" s="52" t="s">
        <v>964</v>
      </c>
      <c r="Y178" s="52" t="s">
        <v>964</v>
      </c>
      <c r="Z178" s="52" t="s">
        <v>964</v>
      </c>
      <c r="AA178" s="52" t="s">
        <v>962</v>
      </c>
      <c r="AB178" s="52" t="s">
        <v>962</v>
      </c>
      <c r="AC178" s="52" t="s">
        <v>964</v>
      </c>
      <c r="AD178" s="52" t="s">
        <v>963</v>
      </c>
      <c r="AE178" s="52" t="s">
        <v>964</v>
      </c>
      <c r="AF178" s="52" t="s">
        <v>964</v>
      </c>
      <c r="AG178" s="52" t="s">
        <v>964</v>
      </c>
      <c r="AH178" s="52" t="s">
        <v>964</v>
      </c>
      <c r="AI178" s="52" t="s">
        <v>964</v>
      </c>
      <c r="AJ178" s="52" t="s">
        <v>964</v>
      </c>
      <c r="AK178" s="52" t="s">
        <v>964</v>
      </c>
      <c r="AL178" s="52" t="s">
        <v>964</v>
      </c>
      <c r="AM178" s="52" t="s">
        <v>964</v>
      </c>
      <c r="AN178" s="52" t="s">
        <v>964</v>
      </c>
      <c r="AO178" s="52" t="s">
        <v>963</v>
      </c>
      <c r="AP178" s="52" t="s">
        <v>962</v>
      </c>
      <c r="AQ178" s="52" t="s">
        <v>964</v>
      </c>
      <c r="AR178" s="52" t="s">
        <v>962</v>
      </c>
      <c r="AS178" s="52" t="s">
        <v>963</v>
      </c>
      <c r="AT178" s="52" t="s">
        <v>963</v>
      </c>
      <c r="AU178" s="52" t="s">
        <v>964</v>
      </c>
      <c r="AV178" s="52" t="s">
        <v>964</v>
      </c>
      <c r="AW178" s="52" t="s">
        <v>964</v>
      </c>
      <c r="AX178" s="52" t="s">
        <v>964</v>
      </c>
      <c r="AY178" s="52" t="s">
        <v>964</v>
      </c>
      <c r="AZ178" s="52" t="s">
        <v>962</v>
      </c>
      <c r="BA178" s="52" t="s">
        <v>962</v>
      </c>
      <c r="BB178" s="52" t="s">
        <v>962</v>
      </c>
      <c r="BC178" s="52" t="s">
        <v>962</v>
      </c>
      <c r="BD178" s="52" t="s">
        <v>962</v>
      </c>
      <c r="BE178" s="52" t="s">
        <v>962</v>
      </c>
      <c r="BF178" s="52" t="s">
        <v>962</v>
      </c>
      <c r="BG178" s="52" t="s">
        <v>964</v>
      </c>
      <c r="BH178" s="52" t="s">
        <v>964</v>
      </c>
      <c r="BI178" s="52" t="s">
        <v>964</v>
      </c>
      <c r="BJ178" s="52" t="s">
        <v>962</v>
      </c>
      <c r="BK178" s="52" t="s">
        <v>962</v>
      </c>
      <c r="BL178" s="52" t="s">
        <v>964</v>
      </c>
      <c r="BM178" s="52" t="s">
        <v>964</v>
      </c>
      <c r="BN178" s="52" t="s">
        <v>963</v>
      </c>
      <c r="BO178" s="52" t="s">
        <v>963</v>
      </c>
      <c r="BP178" s="52" t="s">
        <v>964</v>
      </c>
      <c r="BQ178" s="52" t="s">
        <v>963</v>
      </c>
      <c r="BR178" s="52" t="s">
        <v>963</v>
      </c>
      <c r="BS178" s="52" t="s">
        <v>963</v>
      </c>
      <c r="BT178" s="52" t="s">
        <v>964</v>
      </c>
      <c r="BU178" s="52" t="s">
        <v>964</v>
      </c>
      <c r="BV178" s="52" t="s">
        <v>963</v>
      </c>
      <c r="BW178" s="52" t="s">
        <v>963</v>
      </c>
      <c r="BX178" s="52" t="s">
        <v>964</v>
      </c>
      <c r="BY178" s="52" t="s">
        <v>964</v>
      </c>
      <c r="BZ178" s="52" t="s">
        <v>964</v>
      </c>
      <c r="CA178" s="52" t="s">
        <v>964</v>
      </c>
      <c r="CB178" s="52" t="s">
        <v>962</v>
      </c>
      <c r="CC178" s="52" t="s">
        <v>964</v>
      </c>
      <c r="CD178" s="52" t="s">
        <v>964</v>
      </c>
      <c r="CE178" s="52" t="s">
        <v>964</v>
      </c>
      <c r="CF178" s="52" t="s">
        <v>964</v>
      </c>
      <c r="CG178" s="52" t="s">
        <v>964</v>
      </c>
      <c r="CH178" s="52" t="s">
        <v>964</v>
      </c>
      <c r="CI178" s="52" t="s">
        <v>964</v>
      </c>
      <c r="CJ178" s="52" t="s">
        <v>964</v>
      </c>
      <c r="CK178" s="52" t="s">
        <v>963</v>
      </c>
      <c r="CL178" s="52" t="s">
        <v>963</v>
      </c>
      <c r="CM178" s="52" t="s">
        <v>964</v>
      </c>
      <c r="CN178" s="52" t="s">
        <v>962</v>
      </c>
      <c r="CO178" s="52" t="s">
        <v>962</v>
      </c>
      <c r="CP178" s="52" t="s">
        <v>963</v>
      </c>
      <c r="CQ178" s="52" t="s">
        <v>964</v>
      </c>
      <c r="CR178" s="52" t="s">
        <v>964</v>
      </c>
      <c r="CS178" s="52" t="s">
        <v>964</v>
      </c>
      <c r="CT178" s="52" t="s">
        <v>964</v>
      </c>
      <c r="CU178" s="52" t="s">
        <v>964</v>
      </c>
      <c r="CV178" s="52" t="s">
        <v>964</v>
      </c>
      <c r="CW178" s="52" t="s">
        <v>964</v>
      </c>
      <c r="CX178" s="52" t="s">
        <v>964</v>
      </c>
      <c r="CY178" s="52" t="s">
        <v>964</v>
      </c>
      <c r="CZ178" s="52" t="s">
        <v>963</v>
      </c>
      <c r="DA178" s="52" t="s">
        <v>964</v>
      </c>
      <c r="DB178" s="52" t="s">
        <v>964</v>
      </c>
      <c r="DC178" s="52" t="s">
        <v>964</v>
      </c>
      <c r="DD178" s="52" t="s">
        <v>964</v>
      </c>
      <c r="DE178" s="52" t="s">
        <v>964</v>
      </c>
      <c r="DF178" s="52" t="s">
        <v>962</v>
      </c>
      <c r="DG178" s="52" t="s">
        <v>964</v>
      </c>
      <c r="DH178" s="52" t="s">
        <v>963</v>
      </c>
      <c r="DI178" s="52" t="s">
        <v>963</v>
      </c>
      <c r="DJ178" s="52" t="s">
        <v>964</v>
      </c>
      <c r="DK178" s="52" t="s">
        <v>964</v>
      </c>
      <c r="DL178" s="52" t="s">
        <v>963</v>
      </c>
      <c r="DM178" s="52" t="s">
        <v>964</v>
      </c>
      <c r="DN178" s="52" t="s">
        <v>963</v>
      </c>
      <c r="DO178" s="52" t="s">
        <v>963</v>
      </c>
      <c r="DP178" s="52" t="s">
        <v>964</v>
      </c>
      <c r="DQ178" s="52" t="s">
        <v>964</v>
      </c>
      <c r="DR178" s="52" t="s">
        <v>963</v>
      </c>
      <c r="DS178" s="52" t="s">
        <v>964</v>
      </c>
      <c r="DT178" s="52" t="s">
        <v>964</v>
      </c>
      <c r="DU178" s="52" t="s">
        <v>964</v>
      </c>
      <c r="DV178" s="52" t="s">
        <v>964</v>
      </c>
      <c r="DW178" s="52" t="s">
        <v>964</v>
      </c>
      <c r="DX178" s="52" t="s">
        <v>964</v>
      </c>
      <c r="DY178" s="52" t="s">
        <v>964</v>
      </c>
      <c r="DZ178" s="52" t="s">
        <v>964</v>
      </c>
      <c r="EA178" s="52" t="s">
        <v>964</v>
      </c>
      <c r="EB178" s="52" t="s">
        <v>964</v>
      </c>
      <c r="EC178" s="52" t="s">
        <v>964</v>
      </c>
      <c r="ED178" s="52" t="s">
        <v>963</v>
      </c>
      <c r="EE178" s="52" t="s">
        <v>964</v>
      </c>
      <c r="EF178" s="52" t="s">
        <v>963</v>
      </c>
      <c r="EG178" s="52" t="s">
        <v>964</v>
      </c>
      <c r="EH178" s="52" t="s">
        <v>964</v>
      </c>
      <c r="EI178" s="52" t="s">
        <v>962</v>
      </c>
      <c r="EJ178" s="52" t="s">
        <v>962</v>
      </c>
      <c r="EK178" s="52" t="s">
        <v>964</v>
      </c>
      <c r="EL178" s="52" t="s">
        <v>964</v>
      </c>
      <c r="EM178" s="52" t="s">
        <v>964</v>
      </c>
      <c r="EN178" s="52" t="s">
        <v>964</v>
      </c>
      <c r="EO178" s="52" t="s">
        <v>964</v>
      </c>
      <c r="EP178" s="52" t="s">
        <v>964</v>
      </c>
      <c r="EQ178" s="52" t="s">
        <v>963</v>
      </c>
      <c r="ER178" s="52" t="s">
        <v>964</v>
      </c>
      <c r="ES178" s="52" t="s">
        <v>964</v>
      </c>
      <c r="ET178" s="52" t="s">
        <v>964</v>
      </c>
      <c r="EU178" s="52" t="s">
        <v>964</v>
      </c>
      <c r="EV178" s="52" t="s">
        <v>964</v>
      </c>
      <c r="EW178" s="52" t="s">
        <v>964</v>
      </c>
      <c r="EX178" s="52" t="s">
        <v>964</v>
      </c>
      <c r="EY178" s="52" t="s">
        <v>964</v>
      </c>
      <c r="EZ178" s="52" t="s">
        <v>964</v>
      </c>
      <c r="FA178" s="52" t="s">
        <v>963</v>
      </c>
      <c r="FB178" s="52" t="s">
        <v>964</v>
      </c>
      <c r="FC178" s="52" t="s">
        <v>963</v>
      </c>
      <c r="FD178" s="52" t="s">
        <v>964</v>
      </c>
      <c r="FE178" s="52" t="s">
        <v>964</v>
      </c>
      <c r="FF178" s="52" t="s">
        <v>964</v>
      </c>
      <c r="FG178" s="52" t="s">
        <v>964</v>
      </c>
      <c r="FH178" s="52" t="s">
        <v>964</v>
      </c>
      <c r="FI178" s="52" t="s">
        <v>963</v>
      </c>
      <c r="FJ178" s="52" t="s">
        <v>963</v>
      </c>
      <c r="FK178" s="52" t="s">
        <v>963</v>
      </c>
      <c r="FL178" s="52" t="s">
        <v>962</v>
      </c>
      <c r="FM178" s="52" t="s">
        <v>963</v>
      </c>
      <c r="FN178" s="52" t="s">
        <v>962</v>
      </c>
      <c r="FO178" s="52" t="s">
        <v>963</v>
      </c>
      <c r="FP178" s="52" t="s">
        <v>963</v>
      </c>
      <c r="FQ178" s="52" t="s">
        <v>964</v>
      </c>
      <c r="FR178" s="52" t="s">
        <v>964</v>
      </c>
      <c r="FS178" s="52" t="s">
        <v>964</v>
      </c>
      <c r="FT178" s="52" t="s">
        <v>964</v>
      </c>
      <c r="FU178" s="52" t="s">
        <v>964</v>
      </c>
      <c r="FV178" s="52" t="s">
        <v>964</v>
      </c>
      <c r="FW178" s="52" t="s">
        <v>964</v>
      </c>
      <c r="FX178" s="52" t="s">
        <v>964</v>
      </c>
      <c r="GA178" s="68"/>
    </row>
    <row r="179" spans="1:217" x14ac:dyDescent="0.35">
      <c r="A179" s="3" t="s">
        <v>965</v>
      </c>
      <c r="B179" s="2" t="s">
        <v>966</v>
      </c>
      <c r="C179" s="2">
        <f>IF(AND(OR(C178="Rural",C178="Small Rural"),C177&lt;6500),1,0)</f>
        <v>0</v>
      </c>
      <c r="D179" s="2">
        <f t="shared" ref="D179:BO179" si="207">IF(AND(OR(D178="Rural",D178="Small Rural"),D177&lt;6500),1,0)</f>
        <v>0</v>
      </c>
      <c r="E179" s="2">
        <f t="shared" si="207"/>
        <v>0</v>
      </c>
      <c r="F179" s="2">
        <f t="shared" si="207"/>
        <v>0</v>
      </c>
      <c r="G179" s="2">
        <f t="shared" si="207"/>
        <v>1</v>
      </c>
      <c r="H179" s="2">
        <f t="shared" si="207"/>
        <v>1</v>
      </c>
      <c r="I179" s="2">
        <f t="shared" si="207"/>
        <v>0</v>
      </c>
      <c r="J179" s="2">
        <f t="shared" si="207"/>
        <v>1</v>
      </c>
      <c r="K179" s="2">
        <f t="shared" si="207"/>
        <v>1</v>
      </c>
      <c r="L179" s="2">
        <f t="shared" si="207"/>
        <v>0</v>
      </c>
      <c r="M179" s="2">
        <f t="shared" si="207"/>
        <v>0</v>
      </c>
      <c r="N179" s="2">
        <f t="shared" si="207"/>
        <v>0</v>
      </c>
      <c r="O179" s="2">
        <f t="shared" si="207"/>
        <v>0</v>
      </c>
      <c r="P179" s="2">
        <f t="shared" si="207"/>
        <v>1</v>
      </c>
      <c r="Q179" s="2">
        <f t="shared" si="207"/>
        <v>0</v>
      </c>
      <c r="R179" s="2">
        <f t="shared" si="207"/>
        <v>1</v>
      </c>
      <c r="S179" s="2">
        <f t="shared" si="207"/>
        <v>1</v>
      </c>
      <c r="T179" s="2">
        <f t="shared" si="207"/>
        <v>1</v>
      </c>
      <c r="U179" s="2">
        <f t="shared" si="207"/>
        <v>1</v>
      </c>
      <c r="V179" s="2">
        <f t="shared" si="207"/>
        <v>1</v>
      </c>
      <c r="W179" s="2">
        <f t="shared" si="207"/>
        <v>1</v>
      </c>
      <c r="X179" s="2">
        <f t="shared" si="207"/>
        <v>1</v>
      </c>
      <c r="Y179" s="2">
        <f t="shared" si="207"/>
        <v>1</v>
      </c>
      <c r="Z179" s="2">
        <f t="shared" si="207"/>
        <v>1</v>
      </c>
      <c r="AA179" s="2">
        <f t="shared" si="207"/>
        <v>0</v>
      </c>
      <c r="AB179" s="2">
        <f t="shared" si="207"/>
        <v>0</v>
      </c>
      <c r="AC179" s="2">
        <f t="shared" si="207"/>
        <v>1</v>
      </c>
      <c r="AD179" s="2">
        <f t="shared" si="207"/>
        <v>1</v>
      </c>
      <c r="AE179" s="2">
        <f t="shared" si="207"/>
        <v>1</v>
      </c>
      <c r="AF179" s="2">
        <f t="shared" si="207"/>
        <v>1</v>
      </c>
      <c r="AG179" s="2">
        <f t="shared" si="207"/>
        <v>1</v>
      </c>
      <c r="AH179" s="2">
        <f t="shared" si="207"/>
        <v>1</v>
      </c>
      <c r="AI179" s="2">
        <f t="shared" si="207"/>
        <v>1</v>
      </c>
      <c r="AJ179" s="2">
        <f t="shared" si="207"/>
        <v>1</v>
      </c>
      <c r="AK179" s="2">
        <f t="shared" si="207"/>
        <v>1</v>
      </c>
      <c r="AL179" s="2">
        <f t="shared" si="207"/>
        <v>1</v>
      </c>
      <c r="AM179" s="2">
        <f t="shared" si="207"/>
        <v>1</v>
      </c>
      <c r="AN179" s="2">
        <f t="shared" si="207"/>
        <v>1</v>
      </c>
      <c r="AO179" s="2">
        <f t="shared" si="207"/>
        <v>1</v>
      </c>
      <c r="AP179" s="2">
        <f t="shared" si="207"/>
        <v>0</v>
      </c>
      <c r="AQ179" s="2">
        <f t="shared" si="207"/>
        <v>1</v>
      </c>
      <c r="AR179" s="2">
        <f t="shared" si="207"/>
        <v>0</v>
      </c>
      <c r="AS179" s="2">
        <f t="shared" si="207"/>
        <v>0</v>
      </c>
      <c r="AT179" s="2">
        <f t="shared" si="207"/>
        <v>1</v>
      </c>
      <c r="AU179" s="2">
        <f t="shared" si="207"/>
        <v>1</v>
      </c>
      <c r="AV179" s="2">
        <f t="shared" si="207"/>
        <v>1</v>
      </c>
      <c r="AW179" s="2">
        <f t="shared" si="207"/>
        <v>1</v>
      </c>
      <c r="AX179" s="2">
        <f t="shared" si="207"/>
        <v>1</v>
      </c>
      <c r="AY179" s="2">
        <f t="shared" si="207"/>
        <v>1</v>
      </c>
      <c r="AZ179" s="2">
        <f t="shared" si="207"/>
        <v>0</v>
      </c>
      <c r="BA179" s="2">
        <f t="shared" si="207"/>
        <v>0</v>
      </c>
      <c r="BB179" s="2">
        <f t="shared" si="207"/>
        <v>0</v>
      </c>
      <c r="BC179" s="2">
        <f t="shared" si="207"/>
        <v>0</v>
      </c>
      <c r="BD179" s="2">
        <f t="shared" si="207"/>
        <v>0</v>
      </c>
      <c r="BE179" s="2">
        <f t="shared" si="207"/>
        <v>0</v>
      </c>
      <c r="BF179" s="2">
        <f t="shared" si="207"/>
        <v>0</v>
      </c>
      <c r="BG179" s="2">
        <f t="shared" si="207"/>
        <v>1</v>
      </c>
      <c r="BH179" s="2">
        <f t="shared" si="207"/>
        <v>1</v>
      </c>
      <c r="BI179" s="2">
        <f t="shared" si="207"/>
        <v>1</v>
      </c>
      <c r="BJ179" s="2">
        <f t="shared" si="207"/>
        <v>0</v>
      </c>
      <c r="BK179" s="2">
        <f t="shared" si="207"/>
        <v>0</v>
      </c>
      <c r="BL179" s="2">
        <f t="shared" si="207"/>
        <v>1</v>
      </c>
      <c r="BM179" s="2">
        <f t="shared" si="207"/>
        <v>1</v>
      </c>
      <c r="BN179" s="2">
        <f t="shared" si="207"/>
        <v>1</v>
      </c>
      <c r="BO179" s="2">
        <f t="shared" si="207"/>
        <v>1</v>
      </c>
      <c r="BP179" s="2">
        <f t="shared" ref="BP179:EA179" si="208">IF(AND(OR(BP178="Rural",BP178="Small Rural"),BP177&lt;6500),1,0)</f>
        <v>1</v>
      </c>
      <c r="BQ179" s="2">
        <f t="shared" si="208"/>
        <v>1</v>
      </c>
      <c r="BR179" s="2">
        <f t="shared" si="208"/>
        <v>1</v>
      </c>
      <c r="BS179" s="2">
        <f t="shared" si="208"/>
        <v>1</v>
      </c>
      <c r="BT179" s="2">
        <f t="shared" si="208"/>
        <v>1</v>
      </c>
      <c r="BU179" s="2">
        <f t="shared" si="208"/>
        <v>1</v>
      </c>
      <c r="BV179" s="2">
        <f t="shared" si="208"/>
        <v>1</v>
      </c>
      <c r="BW179" s="2">
        <f t="shared" si="208"/>
        <v>1</v>
      </c>
      <c r="BX179" s="2">
        <f t="shared" si="208"/>
        <v>1</v>
      </c>
      <c r="BY179" s="2">
        <f t="shared" si="208"/>
        <v>1</v>
      </c>
      <c r="BZ179" s="2">
        <f t="shared" si="208"/>
        <v>1</v>
      </c>
      <c r="CA179" s="2">
        <f t="shared" si="208"/>
        <v>1</v>
      </c>
      <c r="CB179" s="2">
        <f t="shared" si="208"/>
        <v>0</v>
      </c>
      <c r="CC179" s="2">
        <f t="shared" si="208"/>
        <v>1</v>
      </c>
      <c r="CD179" s="2">
        <f t="shared" si="208"/>
        <v>1</v>
      </c>
      <c r="CE179" s="2">
        <f t="shared" si="208"/>
        <v>1</v>
      </c>
      <c r="CF179" s="2">
        <f t="shared" si="208"/>
        <v>1</v>
      </c>
      <c r="CG179" s="2">
        <f t="shared" si="208"/>
        <v>1</v>
      </c>
      <c r="CH179" s="2">
        <f t="shared" si="208"/>
        <v>1</v>
      </c>
      <c r="CI179" s="2">
        <f t="shared" si="208"/>
        <v>1</v>
      </c>
      <c r="CJ179" s="2">
        <f t="shared" si="208"/>
        <v>1</v>
      </c>
      <c r="CK179" s="2">
        <f t="shared" si="208"/>
        <v>1</v>
      </c>
      <c r="CL179" s="2">
        <f t="shared" si="208"/>
        <v>1</v>
      </c>
      <c r="CM179" s="2">
        <f t="shared" si="208"/>
        <v>1</v>
      </c>
      <c r="CN179" s="2">
        <f t="shared" si="208"/>
        <v>0</v>
      </c>
      <c r="CO179" s="2">
        <f t="shared" si="208"/>
        <v>0</v>
      </c>
      <c r="CP179" s="2">
        <f t="shared" si="208"/>
        <v>1</v>
      </c>
      <c r="CQ179" s="2">
        <f t="shared" si="208"/>
        <v>1</v>
      </c>
      <c r="CR179" s="2">
        <f t="shared" si="208"/>
        <v>1</v>
      </c>
      <c r="CS179" s="2">
        <f t="shared" si="208"/>
        <v>1</v>
      </c>
      <c r="CT179" s="2">
        <f t="shared" si="208"/>
        <v>1</v>
      </c>
      <c r="CU179" s="2">
        <f t="shared" si="208"/>
        <v>1</v>
      </c>
      <c r="CV179" s="2">
        <f t="shared" si="208"/>
        <v>1</v>
      </c>
      <c r="CW179" s="2">
        <f t="shared" si="208"/>
        <v>1</v>
      </c>
      <c r="CX179" s="2">
        <f t="shared" si="208"/>
        <v>1</v>
      </c>
      <c r="CY179" s="2">
        <f t="shared" si="208"/>
        <v>1</v>
      </c>
      <c r="CZ179" s="2">
        <f t="shared" si="208"/>
        <v>1</v>
      </c>
      <c r="DA179" s="2">
        <f t="shared" si="208"/>
        <v>1</v>
      </c>
      <c r="DB179" s="2">
        <f t="shared" si="208"/>
        <v>1</v>
      </c>
      <c r="DC179" s="2">
        <f t="shared" si="208"/>
        <v>1</v>
      </c>
      <c r="DD179" s="2">
        <f t="shared" si="208"/>
        <v>1</v>
      </c>
      <c r="DE179" s="2">
        <f t="shared" si="208"/>
        <v>1</v>
      </c>
      <c r="DF179" s="2">
        <f t="shared" si="208"/>
        <v>0</v>
      </c>
      <c r="DG179" s="2">
        <f t="shared" si="208"/>
        <v>1</v>
      </c>
      <c r="DH179" s="2">
        <f t="shared" si="208"/>
        <v>1</v>
      </c>
      <c r="DI179" s="2">
        <f t="shared" si="208"/>
        <v>1</v>
      </c>
      <c r="DJ179" s="2">
        <f t="shared" si="208"/>
        <v>1</v>
      </c>
      <c r="DK179" s="2">
        <f t="shared" si="208"/>
        <v>1</v>
      </c>
      <c r="DL179" s="2">
        <f t="shared" si="208"/>
        <v>1</v>
      </c>
      <c r="DM179" s="2">
        <f t="shared" si="208"/>
        <v>1</v>
      </c>
      <c r="DN179" s="2">
        <f t="shared" si="208"/>
        <v>1</v>
      </c>
      <c r="DO179" s="2">
        <f t="shared" si="208"/>
        <v>1</v>
      </c>
      <c r="DP179" s="2">
        <f t="shared" si="208"/>
        <v>1</v>
      </c>
      <c r="DQ179" s="2">
        <f t="shared" si="208"/>
        <v>1</v>
      </c>
      <c r="DR179" s="2">
        <f t="shared" si="208"/>
        <v>1</v>
      </c>
      <c r="DS179" s="2">
        <f t="shared" si="208"/>
        <v>1</v>
      </c>
      <c r="DT179" s="2">
        <f t="shared" si="208"/>
        <v>1</v>
      </c>
      <c r="DU179" s="2">
        <f t="shared" si="208"/>
        <v>1</v>
      </c>
      <c r="DV179" s="2">
        <f t="shared" si="208"/>
        <v>1</v>
      </c>
      <c r="DW179" s="2">
        <f t="shared" si="208"/>
        <v>1</v>
      </c>
      <c r="DX179" s="2">
        <f t="shared" si="208"/>
        <v>1</v>
      </c>
      <c r="DY179" s="2">
        <f t="shared" si="208"/>
        <v>1</v>
      </c>
      <c r="DZ179" s="2">
        <f t="shared" si="208"/>
        <v>1</v>
      </c>
      <c r="EA179" s="2">
        <f t="shared" si="208"/>
        <v>1</v>
      </c>
      <c r="EB179" s="2">
        <f t="shared" ref="EB179:FX179" si="209">IF(AND(OR(EB178="Rural",EB178="Small Rural"),EB177&lt;6500),1,0)</f>
        <v>1</v>
      </c>
      <c r="EC179" s="2">
        <f t="shared" si="209"/>
        <v>1</v>
      </c>
      <c r="ED179" s="2">
        <f t="shared" si="209"/>
        <v>1</v>
      </c>
      <c r="EE179" s="2">
        <f t="shared" si="209"/>
        <v>1</v>
      </c>
      <c r="EF179" s="2">
        <f t="shared" si="209"/>
        <v>1</v>
      </c>
      <c r="EG179" s="2">
        <f t="shared" si="209"/>
        <v>1</v>
      </c>
      <c r="EH179" s="2">
        <f t="shared" si="209"/>
        <v>1</v>
      </c>
      <c r="EI179" s="2">
        <f t="shared" si="209"/>
        <v>0</v>
      </c>
      <c r="EJ179" s="2">
        <f t="shared" si="209"/>
        <v>0</v>
      </c>
      <c r="EK179" s="2">
        <f t="shared" si="209"/>
        <v>1</v>
      </c>
      <c r="EL179" s="2">
        <f t="shared" si="209"/>
        <v>1</v>
      </c>
      <c r="EM179" s="2">
        <f t="shared" si="209"/>
        <v>1</v>
      </c>
      <c r="EN179" s="2">
        <f t="shared" si="209"/>
        <v>1</v>
      </c>
      <c r="EO179" s="2">
        <f t="shared" si="209"/>
        <v>1</v>
      </c>
      <c r="EP179" s="2">
        <f t="shared" si="209"/>
        <v>1</v>
      </c>
      <c r="EQ179" s="2">
        <f t="shared" si="209"/>
        <v>1</v>
      </c>
      <c r="ER179" s="2">
        <f t="shared" si="209"/>
        <v>1</v>
      </c>
      <c r="ES179" s="2">
        <f t="shared" si="209"/>
        <v>1</v>
      </c>
      <c r="ET179" s="2">
        <f t="shared" si="209"/>
        <v>1</v>
      </c>
      <c r="EU179" s="2">
        <f t="shared" si="209"/>
        <v>1</v>
      </c>
      <c r="EV179" s="2">
        <f t="shared" si="209"/>
        <v>1</v>
      </c>
      <c r="EW179" s="2">
        <f t="shared" si="209"/>
        <v>1</v>
      </c>
      <c r="EX179" s="2">
        <f t="shared" si="209"/>
        <v>1</v>
      </c>
      <c r="EY179" s="2">
        <f t="shared" si="209"/>
        <v>1</v>
      </c>
      <c r="EZ179" s="2">
        <f t="shared" si="209"/>
        <v>1</v>
      </c>
      <c r="FA179" s="2">
        <f t="shared" si="209"/>
        <v>1</v>
      </c>
      <c r="FB179" s="2">
        <f t="shared" si="209"/>
        <v>1</v>
      </c>
      <c r="FC179" s="2">
        <f t="shared" si="209"/>
        <v>1</v>
      </c>
      <c r="FD179" s="2">
        <f t="shared" si="209"/>
        <v>1</v>
      </c>
      <c r="FE179" s="2">
        <f t="shared" si="209"/>
        <v>1</v>
      </c>
      <c r="FF179" s="2">
        <f t="shared" si="209"/>
        <v>1</v>
      </c>
      <c r="FG179" s="2">
        <f t="shared" si="209"/>
        <v>1</v>
      </c>
      <c r="FH179" s="2">
        <f t="shared" si="209"/>
        <v>1</v>
      </c>
      <c r="FI179" s="2">
        <f t="shared" si="209"/>
        <v>1</v>
      </c>
      <c r="FJ179" s="2">
        <f t="shared" si="209"/>
        <v>1</v>
      </c>
      <c r="FK179" s="2">
        <f t="shared" si="209"/>
        <v>1</v>
      </c>
      <c r="FL179" s="2">
        <f t="shared" si="209"/>
        <v>0</v>
      </c>
      <c r="FM179" s="2">
        <f t="shared" si="209"/>
        <v>1</v>
      </c>
      <c r="FN179" s="2">
        <f t="shared" si="209"/>
        <v>0</v>
      </c>
      <c r="FO179" s="2">
        <f t="shared" si="209"/>
        <v>1</v>
      </c>
      <c r="FP179" s="2">
        <f t="shared" si="209"/>
        <v>1</v>
      </c>
      <c r="FQ179" s="2">
        <f t="shared" si="209"/>
        <v>1</v>
      </c>
      <c r="FR179" s="2">
        <f t="shared" si="209"/>
        <v>1</v>
      </c>
      <c r="FS179" s="2">
        <f t="shared" si="209"/>
        <v>1</v>
      </c>
      <c r="FT179" s="2">
        <f t="shared" si="209"/>
        <v>1</v>
      </c>
      <c r="FU179" s="2">
        <f t="shared" si="209"/>
        <v>1</v>
      </c>
      <c r="FV179" s="2">
        <f t="shared" si="209"/>
        <v>1</v>
      </c>
      <c r="FW179" s="2">
        <f t="shared" si="209"/>
        <v>1</v>
      </c>
      <c r="FX179" s="2">
        <f t="shared" si="209"/>
        <v>1</v>
      </c>
      <c r="GA179" s="68"/>
    </row>
    <row r="180" spans="1:217" x14ac:dyDescent="0.35">
      <c r="A180" s="3" t="s">
        <v>967</v>
      </c>
      <c r="B180" s="2" t="s">
        <v>968</v>
      </c>
      <c r="C180" s="2">
        <f>IF(AND(C179=1,C177&lt;1000),C177*470.75,IF(AND(C179=1,C177&lt;6500),C177*177.8,0))</f>
        <v>0</v>
      </c>
      <c r="D180" s="2">
        <f t="shared" ref="D180:BO180" si="210">IF(AND(D179=1,D177&lt;1000),D177*470.75,IF(AND(D179=1,D177&lt;6500),D177*177.8,0))</f>
        <v>0</v>
      </c>
      <c r="E180" s="2">
        <f t="shared" si="210"/>
        <v>0</v>
      </c>
      <c r="F180" s="2">
        <f t="shared" si="210"/>
        <v>0</v>
      </c>
      <c r="G180" s="2">
        <f t="shared" si="210"/>
        <v>274665.44</v>
      </c>
      <c r="H180" s="2">
        <f t="shared" si="210"/>
        <v>200025</v>
      </c>
      <c r="I180" s="2">
        <f t="shared" si="210"/>
        <v>0</v>
      </c>
      <c r="J180" s="2">
        <f t="shared" si="210"/>
        <v>366979.2</v>
      </c>
      <c r="K180" s="2">
        <f t="shared" si="210"/>
        <v>128750.125</v>
      </c>
      <c r="L180" s="2">
        <f t="shared" si="210"/>
        <v>0</v>
      </c>
      <c r="M180" s="2">
        <f t="shared" si="210"/>
        <v>0</v>
      </c>
      <c r="N180" s="2">
        <f t="shared" si="210"/>
        <v>0</v>
      </c>
      <c r="O180" s="2">
        <f t="shared" si="210"/>
        <v>0</v>
      </c>
      <c r="P180" s="2">
        <f t="shared" si="210"/>
        <v>168528.5</v>
      </c>
      <c r="Q180" s="2">
        <f t="shared" si="210"/>
        <v>0</v>
      </c>
      <c r="R180" s="2">
        <f t="shared" si="210"/>
        <v>1082713.1000000001</v>
      </c>
      <c r="S180" s="2">
        <f t="shared" si="210"/>
        <v>281457.40000000002</v>
      </c>
      <c r="T180" s="2">
        <f t="shared" si="210"/>
        <v>77203</v>
      </c>
      <c r="U180" s="2">
        <f t="shared" si="210"/>
        <v>23725.8</v>
      </c>
      <c r="V180" s="2">
        <f t="shared" si="210"/>
        <v>121312.27499999999</v>
      </c>
      <c r="W180" s="2">
        <f t="shared" si="210"/>
        <v>99045.8</v>
      </c>
      <c r="X180" s="2">
        <f t="shared" si="210"/>
        <v>23537.5</v>
      </c>
      <c r="Y180" s="2">
        <f t="shared" si="210"/>
        <v>444011.4</v>
      </c>
      <c r="Z180" s="2">
        <f t="shared" si="210"/>
        <v>107283.925</v>
      </c>
      <c r="AA180" s="2">
        <f t="shared" si="210"/>
        <v>0</v>
      </c>
      <c r="AB180" s="2">
        <f t="shared" si="210"/>
        <v>0</v>
      </c>
      <c r="AC180" s="2">
        <f t="shared" si="210"/>
        <v>436856</v>
      </c>
      <c r="AD180" s="2">
        <f t="shared" si="210"/>
        <v>251338.08</v>
      </c>
      <c r="AE180" s="2">
        <f t="shared" si="210"/>
        <v>43920.974999999999</v>
      </c>
      <c r="AF180" s="2">
        <f t="shared" si="210"/>
        <v>84264.25</v>
      </c>
      <c r="AG180" s="2">
        <f t="shared" si="210"/>
        <v>282308.77500000002</v>
      </c>
      <c r="AH180" s="2">
        <f t="shared" si="210"/>
        <v>453661.77500000002</v>
      </c>
      <c r="AI180" s="2">
        <f t="shared" si="210"/>
        <v>194890.5</v>
      </c>
      <c r="AJ180" s="2">
        <f t="shared" si="210"/>
        <v>80027.5</v>
      </c>
      <c r="AK180" s="2">
        <f t="shared" si="210"/>
        <v>76449.8</v>
      </c>
      <c r="AL180" s="2">
        <f t="shared" si="210"/>
        <v>133693</v>
      </c>
      <c r="AM180" s="2">
        <f t="shared" si="210"/>
        <v>169564.15</v>
      </c>
      <c r="AN180" s="2">
        <f t="shared" si="210"/>
        <v>145179.29999999999</v>
      </c>
      <c r="AO180" s="2">
        <f t="shared" si="210"/>
        <v>756912.38000000012</v>
      </c>
      <c r="AP180" s="2">
        <f t="shared" si="210"/>
        <v>0</v>
      </c>
      <c r="AQ180" s="2">
        <f t="shared" si="210"/>
        <v>111097</v>
      </c>
      <c r="AR180" s="2">
        <f t="shared" si="210"/>
        <v>0</v>
      </c>
      <c r="AS180" s="2">
        <f t="shared" si="210"/>
        <v>0</v>
      </c>
      <c r="AT180" s="2">
        <f t="shared" si="210"/>
        <v>522091.92000000004</v>
      </c>
      <c r="AU180" s="2">
        <f t="shared" si="210"/>
        <v>148521.625</v>
      </c>
      <c r="AV180" s="2">
        <f t="shared" si="210"/>
        <v>143767.04999999999</v>
      </c>
      <c r="AW180" s="2">
        <f t="shared" si="210"/>
        <v>120747.375</v>
      </c>
      <c r="AX180" s="2">
        <f t="shared" si="210"/>
        <v>30598.75</v>
      </c>
      <c r="AY180" s="2">
        <f t="shared" si="210"/>
        <v>202893.25</v>
      </c>
      <c r="AZ180" s="2">
        <f t="shared" si="210"/>
        <v>0</v>
      </c>
      <c r="BA180" s="2">
        <f t="shared" si="210"/>
        <v>0</v>
      </c>
      <c r="BB180" s="2">
        <f t="shared" si="210"/>
        <v>0</v>
      </c>
      <c r="BC180" s="2">
        <f t="shared" si="210"/>
        <v>0</v>
      </c>
      <c r="BD180" s="2">
        <f t="shared" si="210"/>
        <v>0</v>
      </c>
      <c r="BE180" s="2">
        <f t="shared" si="210"/>
        <v>0</v>
      </c>
      <c r="BF180" s="2">
        <f t="shared" si="210"/>
        <v>0</v>
      </c>
      <c r="BG180" s="2">
        <f t="shared" si="210"/>
        <v>418026</v>
      </c>
      <c r="BH180" s="2">
        <f t="shared" si="210"/>
        <v>277036.375</v>
      </c>
      <c r="BI180" s="2">
        <f t="shared" si="210"/>
        <v>120041.25</v>
      </c>
      <c r="BJ180" s="2">
        <f t="shared" si="210"/>
        <v>0</v>
      </c>
      <c r="BK180" s="2">
        <f t="shared" si="210"/>
        <v>0</v>
      </c>
      <c r="BL180" s="2">
        <f t="shared" si="210"/>
        <v>36671.425000000003</v>
      </c>
      <c r="BM180" s="2">
        <f t="shared" si="210"/>
        <v>199598</v>
      </c>
      <c r="BN180" s="2">
        <f t="shared" si="210"/>
        <v>559785.52</v>
      </c>
      <c r="BO180" s="2">
        <f t="shared" si="210"/>
        <v>226481.64</v>
      </c>
      <c r="BP180" s="2">
        <f t="shared" ref="BP180:EA180" si="211">IF(AND(BP179=1,BP177&lt;1000),BP177*470.75,IF(AND(BP179=1,BP177&lt;6500),BP177*177.8,0))</f>
        <v>77203</v>
      </c>
      <c r="BQ180" s="2">
        <f t="shared" si="211"/>
        <v>1069040.28</v>
      </c>
      <c r="BR180" s="2">
        <f t="shared" si="211"/>
        <v>799726.62</v>
      </c>
      <c r="BS180" s="2">
        <f t="shared" si="211"/>
        <v>197891.40000000002</v>
      </c>
      <c r="BT180" s="2">
        <f t="shared" si="211"/>
        <v>178037.65</v>
      </c>
      <c r="BU180" s="2">
        <f t="shared" si="211"/>
        <v>199833.375</v>
      </c>
      <c r="BV180" s="2">
        <f t="shared" si="211"/>
        <v>218996.26</v>
      </c>
      <c r="BW180" s="2">
        <f t="shared" si="211"/>
        <v>353679.76</v>
      </c>
      <c r="BX180" s="2">
        <f t="shared" si="211"/>
        <v>32528.824999999997</v>
      </c>
      <c r="BY180" s="2">
        <f t="shared" si="211"/>
        <v>210284.02499999999</v>
      </c>
      <c r="BZ180" s="2">
        <f t="shared" si="211"/>
        <v>95232.725000000006</v>
      </c>
      <c r="CA180" s="2">
        <f t="shared" si="211"/>
        <v>69859.3</v>
      </c>
      <c r="CB180" s="2">
        <f t="shared" si="211"/>
        <v>0</v>
      </c>
      <c r="CC180" s="2">
        <f t="shared" si="211"/>
        <v>89442.5</v>
      </c>
      <c r="CD180" s="2">
        <f t="shared" si="211"/>
        <v>98433.824999999997</v>
      </c>
      <c r="CE180" s="2">
        <f t="shared" si="211"/>
        <v>71036.175000000003</v>
      </c>
      <c r="CF180" s="2">
        <f t="shared" si="211"/>
        <v>51358.824999999997</v>
      </c>
      <c r="CG180" s="2">
        <f t="shared" si="211"/>
        <v>94055.85</v>
      </c>
      <c r="CH180" s="2">
        <f t="shared" si="211"/>
        <v>46651.324999999997</v>
      </c>
      <c r="CI180" s="2">
        <f t="shared" si="211"/>
        <v>328301.05</v>
      </c>
      <c r="CJ180" s="2">
        <f t="shared" si="211"/>
        <v>411482.57500000001</v>
      </c>
      <c r="CK180" s="2">
        <f t="shared" si="211"/>
        <v>1003752.12</v>
      </c>
      <c r="CL180" s="2">
        <f t="shared" si="211"/>
        <v>224152.46000000002</v>
      </c>
      <c r="CM180" s="2">
        <f t="shared" si="211"/>
        <v>349861.4</v>
      </c>
      <c r="CN180" s="2">
        <f t="shared" si="211"/>
        <v>0</v>
      </c>
      <c r="CO180" s="2">
        <f t="shared" si="211"/>
        <v>0</v>
      </c>
      <c r="CP180" s="2">
        <f t="shared" si="211"/>
        <v>449472.1</v>
      </c>
      <c r="CQ180" s="2">
        <f t="shared" si="211"/>
        <v>358664.42499999999</v>
      </c>
      <c r="CR180" s="2">
        <f t="shared" si="211"/>
        <v>109496.45</v>
      </c>
      <c r="CS180" s="2">
        <f t="shared" si="211"/>
        <v>136988.25</v>
      </c>
      <c r="CT180" s="2">
        <f t="shared" si="211"/>
        <v>49899.5</v>
      </c>
      <c r="CU180" s="2">
        <f t="shared" si="211"/>
        <v>191265.72500000001</v>
      </c>
      <c r="CV180" s="2">
        <f t="shared" si="211"/>
        <v>23537.5</v>
      </c>
      <c r="CW180" s="2">
        <f t="shared" si="211"/>
        <v>97916</v>
      </c>
      <c r="CX180" s="2">
        <f t="shared" si="211"/>
        <v>217251.125</v>
      </c>
      <c r="CY180" s="2">
        <f t="shared" si="211"/>
        <v>23537.5</v>
      </c>
      <c r="CZ180" s="2">
        <f t="shared" si="211"/>
        <v>318724.28000000003</v>
      </c>
      <c r="DA180" s="2">
        <f t="shared" si="211"/>
        <v>93067.274999999994</v>
      </c>
      <c r="DB180" s="2">
        <f t="shared" si="211"/>
        <v>150169.25</v>
      </c>
      <c r="DC180" s="2">
        <f t="shared" si="211"/>
        <v>88501</v>
      </c>
      <c r="DD180" s="2">
        <f t="shared" si="211"/>
        <v>74613.875</v>
      </c>
      <c r="DE180" s="2">
        <f t="shared" si="211"/>
        <v>146167.875</v>
      </c>
      <c r="DF180" s="2">
        <f t="shared" si="211"/>
        <v>0</v>
      </c>
      <c r="DG180" s="2">
        <f t="shared" si="211"/>
        <v>53665.5</v>
      </c>
      <c r="DH180" s="2">
        <f t="shared" si="211"/>
        <v>326120.76</v>
      </c>
      <c r="DI180" s="2">
        <f t="shared" si="211"/>
        <v>436338.98000000004</v>
      </c>
      <c r="DJ180" s="2">
        <f t="shared" si="211"/>
        <v>305516.75</v>
      </c>
      <c r="DK180" s="2">
        <f t="shared" si="211"/>
        <v>242436.25</v>
      </c>
      <c r="DL180" s="2">
        <f t="shared" si="211"/>
        <v>1017656.0800000001</v>
      </c>
      <c r="DM180" s="2">
        <f t="shared" si="211"/>
        <v>108649.1</v>
      </c>
      <c r="DN180" s="2">
        <f t="shared" si="211"/>
        <v>241808.00000000003</v>
      </c>
      <c r="DO180" s="2">
        <f t="shared" si="211"/>
        <v>580161.4</v>
      </c>
      <c r="DP180" s="2">
        <f t="shared" si="211"/>
        <v>92643.6</v>
      </c>
      <c r="DQ180" s="2">
        <f t="shared" si="211"/>
        <v>401079</v>
      </c>
      <c r="DR180" s="2">
        <f t="shared" si="211"/>
        <v>235602.78</v>
      </c>
      <c r="DS180" s="2">
        <f t="shared" si="211"/>
        <v>287487.02500000002</v>
      </c>
      <c r="DT180" s="2">
        <f t="shared" si="211"/>
        <v>81769.274999999994</v>
      </c>
      <c r="DU180" s="2">
        <f t="shared" si="211"/>
        <v>169705.375</v>
      </c>
      <c r="DV180" s="2">
        <f t="shared" si="211"/>
        <v>101682</v>
      </c>
      <c r="DW180" s="2">
        <f t="shared" si="211"/>
        <v>143343.375</v>
      </c>
      <c r="DX180" s="2">
        <f t="shared" si="211"/>
        <v>74802.175000000003</v>
      </c>
      <c r="DY180" s="2">
        <f t="shared" si="211"/>
        <v>140942.54999999999</v>
      </c>
      <c r="DZ180" s="2">
        <f t="shared" si="211"/>
        <v>334279.57500000001</v>
      </c>
      <c r="EA180" s="2">
        <f t="shared" si="211"/>
        <v>246155.17499999999</v>
      </c>
      <c r="EB180" s="2">
        <f t="shared" ref="EB180:FX180" si="212">IF(AND(EB179=1,EB177&lt;1000),EB177*470.75,IF(AND(EB179=1,EB177&lt;6500),EB177*177.8,0))</f>
        <v>258582.97499999998</v>
      </c>
      <c r="EC180" s="2">
        <f t="shared" si="212"/>
        <v>137082.4</v>
      </c>
      <c r="ED180" s="2">
        <f t="shared" si="212"/>
        <v>275305.52</v>
      </c>
      <c r="EE180" s="2">
        <f t="shared" si="212"/>
        <v>88783.45</v>
      </c>
      <c r="EF180" s="2">
        <f t="shared" si="212"/>
        <v>245861.84</v>
      </c>
      <c r="EG180" s="2">
        <f t="shared" si="212"/>
        <v>115757.425</v>
      </c>
      <c r="EH180" s="2">
        <f t="shared" si="212"/>
        <v>115522.05</v>
      </c>
      <c r="EI180" s="2">
        <f t="shared" si="212"/>
        <v>0</v>
      </c>
      <c r="EJ180" s="2">
        <f t="shared" si="212"/>
        <v>0</v>
      </c>
      <c r="EK180" s="2">
        <f t="shared" si="212"/>
        <v>319733.40000000002</v>
      </c>
      <c r="EL180" s="2">
        <f t="shared" si="212"/>
        <v>228078.375</v>
      </c>
      <c r="EM180" s="2">
        <f t="shared" si="212"/>
        <v>178649.625</v>
      </c>
      <c r="EN180" s="2">
        <f t="shared" si="212"/>
        <v>448860.125</v>
      </c>
      <c r="EO180" s="2">
        <f t="shared" si="212"/>
        <v>143296.29999999999</v>
      </c>
      <c r="EP180" s="2">
        <f t="shared" si="212"/>
        <v>197715</v>
      </c>
      <c r="EQ180" s="2">
        <f t="shared" si="212"/>
        <v>469196.42000000004</v>
      </c>
      <c r="ER180" s="2">
        <f t="shared" si="212"/>
        <v>151110.75</v>
      </c>
      <c r="ES180" s="2">
        <f t="shared" si="212"/>
        <v>86335.55</v>
      </c>
      <c r="ET180" s="2">
        <f t="shared" si="212"/>
        <v>87794.875</v>
      </c>
      <c r="EU180" s="2">
        <f t="shared" si="212"/>
        <v>269033.625</v>
      </c>
      <c r="EV180" s="2">
        <f t="shared" si="212"/>
        <v>37048.025000000001</v>
      </c>
      <c r="EW180" s="2">
        <f t="shared" si="212"/>
        <v>380271.85</v>
      </c>
      <c r="EX180" s="2">
        <f t="shared" si="212"/>
        <v>79556.75</v>
      </c>
      <c r="EY180" s="2">
        <f t="shared" si="212"/>
        <v>364972.47499999998</v>
      </c>
      <c r="EZ180" s="2">
        <f t="shared" si="212"/>
        <v>58984.974999999999</v>
      </c>
      <c r="FA180" s="2">
        <f t="shared" si="212"/>
        <v>612040.94000000006</v>
      </c>
      <c r="FB180" s="2">
        <f t="shared" si="212"/>
        <v>136705.79999999999</v>
      </c>
      <c r="FC180" s="2">
        <f t="shared" si="212"/>
        <v>327489.82000000007</v>
      </c>
      <c r="FD180" s="2">
        <f t="shared" si="212"/>
        <v>192536.75</v>
      </c>
      <c r="FE180" s="2">
        <f t="shared" si="212"/>
        <v>38413.199999999997</v>
      </c>
      <c r="FF180" s="2">
        <f t="shared" si="212"/>
        <v>94620.75</v>
      </c>
      <c r="FG180" s="2">
        <f t="shared" si="212"/>
        <v>58184.7</v>
      </c>
      <c r="FH180" s="2">
        <f t="shared" si="212"/>
        <v>33894</v>
      </c>
      <c r="FI180" s="2">
        <f t="shared" si="212"/>
        <v>304144.68</v>
      </c>
      <c r="FJ180" s="2">
        <f t="shared" si="212"/>
        <v>364312.2</v>
      </c>
      <c r="FK180" s="2">
        <f t="shared" si="212"/>
        <v>461035.4</v>
      </c>
      <c r="FL180" s="2">
        <f t="shared" si="212"/>
        <v>0</v>
      </c>
      <c r="FM180" s="2">
        <f t="shared" si="212"/>
        <v>701065.4</v>
      </c>
      <c r="FN180" s="2">
        <f t="shared" si="212"/>
        <v>0</v>
      </c>
      <c r="FO180" s="2">
        <f t="shared" si="212"/>
        <v>192859.66000000003</v>
      </c>
      <c r="FP180" s="2">
        <f t="shared" si="212"/>
        <v>404210.52</v>
      </c>
      <c r="FQ180" s="2">
        <f t="shared" si="212"/>
        <v>469337.75</v>
      </c>
      <c r="FR180" s="2">
        <f t="shared" si="212"/>
        <v>79509.675000000003</v>
      </c>
      <c r="FS180" s="2">
        <f t="shared" si="212"/>
        <v>80027.5</v>
      </c>
      <c r="FT180" s="2">
        <f t="shared" si="212"/>
        <v>28245</v>
      </c>
      <c r="FU180" s="2">
        <f t="shared" si="212"/>
        <v>376694.15</v>
      </c>
      <c r="FV180" s="2">
        <f t="shared" si="212"/>
        <v>377541.5</v>
      </c>
      <c r="FW180" s="2">
        <f t="shared" si="212"/>
        <v>71130.324999999997</v>
      </c>
      <c r="FX180" s="2">
        <f t="shared" si="212"/>
        <v>26644.45</v>
      </c>
      <c r="GA180" s="68"/>
    </row>
    <row r="181" spans="1:217" x14ac:dyDescent="0.35">
      <c r="A181" s="3" t="s">
        <v>969</v>
      </c>
      <c r="B181" s="2" t="s">
        <v>970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0</v>
      </c>
      <c r="DW181" s="2">
        <v>0</v>
      </c>
      <c r="DX181" s="2">
        <v>0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2">
        <v>0</v>
      </c>
      <c r="EQ181" s="2">
        <v>0</v>
      </c>
      <c r="ER181" s="2">
        <v>0</v>
      </c>
      <c r="ES181" s="2">
        <v>0</v>
      </c>
      <c r="ET181" s="2">
        <v>0</v>
      </c>
      <c r="EU181" s="2">
        <v>0</v>
      </c>
      <c r="EV181" s="2">
        <v>0</v>
      </c>
      <c r="EW181" s="2">
        <v>0</v>
      </c>
      <c r="EX181" s="2">
        <v>0</v>
      </c>
      <c r="EY181" s="2">
        <v>0</v>
      </c>
      <c r="EZ181" s="2">
        <v>0</v>
      </c>
      <c r="FA181" s="2">
        <v>0</v>
      </c>
      <c r="FB181" s="2">
        <v>0</v>
      </c>
      <c r="FC181" s="2">
        <v>0</v>
      </c>
      <c r="FD181" s="2">
        <v>0</v>
      </c>
      <c r="FE181" s="2">
        <v>0</v>
      </c>
      <c r="FF181" s="2">
        <v>0</v>
      </c>
      <c r="FG181" s="2">
        <v>0</v>
      </c>
      <c r="FH181" s="2">
        <v>0</v>
      </c>
      <c r="FI181" s="2">
        <v>0</v>
      </c>
      <c r="FJ181" s="2">
        <v>0</v>
      </c>
      <c r="FK181" s="2">
        <v>0</v>
      </c>
      <c r="FL181" s="2">
        <v>0</v>
      </c>
      <c r="FM181" s="2">
        <v>0</v>
      </c>
      <c r="FN181" s="2">
        <v>0</v>
      </c>
      <c r="FO181" s="2">
        <v>0</v>
      </c>
      <c r="FP181" s="2">
        <v>0</v>
      </c>
      <c r="FQ181" s="2">
        <v>0</v>
      </c>
      <c r="FR181" s="2">
        <v>0</v>
      </c>
      <c r="FS181" s="2">
        <v>0</v>
      </c>
      <c r="FT181" s="2">
        <v>0</v>
      </c>
      <c r="FU181" s="2">
        <v>0</v>
      </c>
      <c r="FV181" s="2">
        <v>0</v>
      </c>
      <c r="FW181" s="2">
        <v>0</v>
      </c>
      <c r="FX181" s="2">
        <v>0</v>
      </c>
      <c r="GA181" s="68">
        <f>SUM(C181:FX181)</f>
        <v>0</v>
      </c>
    </row>
    <row r="182" spans="1:217" x14ac:dyDescent="0.35">
      <c r="A182" s="3"/>
      <c r="GA182" s="34"/>
    </row>
    <row r="183" spans="1:217" x14ac:dyDescent="0.35">
      <c r="A183" s="3" t="s">
        <v>490</v>
      </c>
      <c r="B183" s="35" t="s">
        <v>971</v>
      </c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</row>
    <row r="184" spans="1:217" x14ac:dyDescent="0.35">
      <c r="A184" s="3" t="s">
        <v>972</v>
      </c>
      <c r="B184" s="2" t="s">
        <v>973</v>
      </c>
      <c r="C184" s="2">
        <f t="shared" ref="C184:BN184" si="213">IF(C99&lt;=459,1,0)</f>
        <v>0</v>
      </c>
      <c r="D184" s="2">
        <f t="shared" si="213"/>
        <v>0</v>
      </c>
      <c r="E184" s="2">
        <f t="shared" si="213"/>
        <v>0</v>
      </c>
      <c r="F184" s="2">
        <f t="shared" si="213"/>
        <v>0</v>
      </c>
      <c r="G184" s="2">
        <f t="shared" si="213"/>
        <v>0</v>
      </c>
      <c r="H184" s="2">
        <f t="shared" si="213"/>
        <v>0</v>
      </c>
      <c r="I184" s="2">
        <f t="shared" si="213"/>
        <v>0</v>
      </c>
      <c r="J184" s="2">
        <f t="shared" si="213"/>
        <v>0</v>
      </c>
      <c r="K184" s="2">
        <f t="shared" si="213"/>
        <v>1</v>
      </c>
      <c r="L184" s="2">
        <f t="shared" si="213"/>
        <v>0</v>
      </c>
      <c r="M184" s="2">
        <f t="shared" si="213"/>
        <v>0</v>
      </c>
      <c r="N184" s="2">
        <f t="shared" si="213"/>
        <v>0</v>
      </c>
      <c r="O184" s="2">
        <f t="shared" si="213"/>
        <v>0</v>
      </c>
      <c r="P184" s="2">
        <f t="shared" si="213"/>
        <v>1</v>
      </c>
      <c r="Q184" s="2">
        <f t="shared" si="213"/>
        <v>0</v>
      </c>
      <c r="R184" s="2">
        <f t="shared" si="213"/>
        <v>0</v>
      </c>
      <c r="S184" s="2">
        <f t="shared" si="213"/>
        <v>0</v>
      </c>
      <c r="T184" s="2">
        <f t="shared" si="213"/>
        <v>1</v>
      </c>
      <c r="U184" s="2">
        <f t="shared" si="213"/>
        <v>1</v>
      </c>
      <c r="V184" s="2">
        <f t="shared" si="213"/>
        <v>1</v>
      </c>
      <c r="W184" s="2">
        <f t="shared" si="213"/>
        <v>1</v>
      </c>
      <c r="X184" s="2">
        <f t="shared" si="213"/>
        <v>1</v>
      </c>
      <c r="Y184" s="2">
        <f t="shared" si="213"/>
        <v>0</v>
      </c>
      <c r="Z184" s="2">
        <f t="shared" si="213"/>
        <v>1</v>
      </c>
      <c r="AA184" s="2">
        <f t="shared" si="213"/>
        <v>0</v>
      </c>
      <c r="AB184" s="2">
        <f t="shared" si="213"/>
        <v>0</v>
      </c>
      <c r="AC184" s="2">
        <f t="shared" si="213"/>
        <v>0</v>
      </c>
      <c r="AD184" s="2">
        <f t="shared" si="213"/>
        <v>0</v>
      </c>
      <c r="AE184" s="2">
        <f t="shared" si="213"/>
        <v>1</v>
      </c>
      <c r="AF184" s="2">
        <f t="shared" si="213"/>
        <v>1</v>
      </c>
      <c r="AG184" s="2">
        <f t="shared" si="213"/>
        <v>0</v>
      </c>
      <c r="AH184" s="2">
        <f t="shared" si="213"/>
        <v>0</v>
      </c>
      <c r="AI184" s="2">
        <f t="shared" si="213"/>
        <v>1</v>
      </c>
      <c r="AJ184" s="2">
        <f t="shared" si="213"/>
        <v>1</v>
      </c>
      <c r="AK184" s="2">
        <f t="shared" si="213"/>
        <v>1</v>
      </c>
      <c r="AL184" s="2">
        <f t="shared" si="213"/>
        <v>1</v>
      </c>
      <c r="AM184" s="2">
        <f t="shared" si="213"/>
        <v>1</v>
      </c>
      <c r="AN184" s="2">
        <f t="shared" si="213"/>
        <v>1</v>
      </c>
      <c r="AO184" s="2">
        <f t="shared" si="213"/>
        <v>0</v>
      </c>
      <c r="AP184" s="2">
        <f t="shared" si="213"/>
        <v>0</v>
      </c>
      <c r="AQ184" s="2">
        <f t="shared" si="213"/>
        <v>1</v>
      </c>
      <c r="AR184" s="2">
        <f t="shared" si="213"/>
        <v>0</v>
      </c>
      <c r="AS184" s="2">
        <f t="shared" si="213"/>
        <v>0</v>
      </c>
      <c r="AT184" s="2">
        <f t="shared" si="213"/>
        <v>0</v>
      </c>
      <c r="AU184" s="2">
        <f t="shared" si="213"/>
        <v>1</v>
      </c>
      <c r="AV184" s="2">
        <f t="shared" si="213"/>
        <v>1</v>
      </c>
      <c r="AW184" s="2">
        <f t="shared" si="213"/>
        <v>1</v>
      </c>
      <c r="AX184" s="2">
        <f t="shared" si="213"/>
        <v>1</v>
      </c>
      <c r="AY184" s="2">
        <f t="shared" si="213"/>
        <v>1</v>
      </c>
      <c r="AZ184" s="2">
        <f t="shared" si="213"/>
        <v>0</v>
      </c>
      <c r="BA184" s="2">
        <f t="shared" si="213"/>
        <v>0</v>
      </c>
      <c r="BB184" s="2">
        <f t="shared" si="213"/>
        <v>0</v>
      </c>
      <c r="BC184" s="2">
        <f t="shared" si="213"/>
        <v>0</v>
      </c>
      <c r="BD184" s="2">
        <f t="shared" si="213"/>
        <v>0</v>
      </c>
      <c r="BE184" s="2">
        <f t="shared" si="213"/>
        <v>0</v>
      </c>
      <c r="BF184" s="2">
        <f t="shared" si="213"/>
        <v>0</v>
      </c>
      <c r="BG184" s="2">
        <f t="shared" si="213"/>
        <v>0</v>
      </c>
      <c r="BH184" s="2">
        <f t="shared" si="213"/>
        <v>0</v>
      </c>
      <c r="BI184" s="2">
        <f t="shared" si="213"/>
        <v>1</v>
      </c>
      <c r="BJ184" s="2">
        <f t="shared" si="213"/>
        <v>0</v>
      </c>
      <c r="BK184" s="2">
        <f t="shared" si="213"/>
        <v>0</v>
      </c>
      <c r="BL184" s="2">
        <f t="shared" si="213"/>
        <v>1</v>
      </c>
      <c r="BM184" s="2">
        <f t="shared" si="213"/>
        <v>1</v>
      </c>
      <c r="BN184" s="2">
        <f t="shared" si="213"/>
        <v>0</v>
      </c>
      <c r="BO184" s="2">
        <f t="shared" ref="BO184:DZ184" si="214">IF(BO99&lt;=459,1,0)</f>
        <v>0</v>
      </c>
      <c r="BP184" s="2">
        <f t="shared" si="214"/>
        <v>1</v>
      </c>
      <c r="BQ184" s="2">
        <f t="shared" si="214"/>
        <v>0</v>
      </c>
      <c r="BR184" s="2">
        <f t="shared" si="214"/>
        <v>0</v>
      </c>
      <c r="BS184" s="2">
        <f t="shared" si="214"/>
        <v>0</v>
      </c>
      <c r="BT184" s="2">
        <f t="shared" si="214"/>
        <v>1</v>
      </c>
      <c r="BU184" s="2">
        <f t="shared" si="214"/>
        <v>1</v>
      </c>
      <c r="BV184" s="2">
        <f t="shared" si="214"/>
        <v>0</v>
      </c>
      <c r="BW184" s="2">
        <f t="shared" si="214"/>
        <v>0</v>
      </c>
      <c r="BX184" s="2">
        <f t="shared" si="214"/>
        <v>1</v>
      </c>
      <c r="BY184" s="2">
        <f t="shared" si="214"/>
        <v>1</v>
      </c>
      <c r="BZ184" s="2">
        <f t="shared" si="214"/>
        <v>1</v>
      </c>
      <c r="CA184" s="2">
        <f t="shared" si="214"/>
        <v>1</v>
      </c>
      <c r="CB184" s="2">
        <f t="shared" si="214"/>
        <v>0</v>
      </c>
      <c r="CC184" s="2">
        <f t="shared" si="214"/>
        <v>1</v>
      </c>
      <c r="CD184" s="2">
        <f t="shared" si="214"/>
        <v>1</v>
      </c>
      <c r="CE184" s="2">
        <f t="shared" si="214"/>
        <v>1</v>
      </c>
      <c r="CF184" s="2">
        <f t="shared" si="214"/>
        <v>1</v>
      </c>
      <c r="CG184" s="2">
        <f t="shared" si="214"/>
        <v>1</v>
      </c>
      <c r="CH184" s="2">
        <f t="shared" si="214"/>
        <v>1</v>
      </c>
      <c r="CI184" s="2">
        <f t="shared" si="214"/>
        <v>0</v>
      </c>
      <c r="CJ184" s="2">
        <f t="shared" si="214"/>
        <v>0</v>
      </c>
      <c r="CK184" s="2">
        <f t="shared" si="214"/>
        <v>0</v>
      </c>
      <c r="CL184" s="2">
        <f t="shared" si="214"/>
        <v>0</v>
      </c>
      <c r="CM184" s="2">
        <f t="shared" si="214"/>
        <v>0</v>
      </c>
      <c r="CN184" s="2">
        <f t="shared" si="214"/>
        <v>0</v>
      </c>
      <c r="CO184" s="2">
        <f t="shared" si="214"/>
        <v>0</v>
      </c>
      <c r="CP184" s="2">
        <f t="shared" si="214"/>
        <v>0</v>
      </c>
      <c r="CQ184" s="2">
        <f t="shared" si="214"/>
        <v>0</v>
      </c>
      <c r="CR184" s="2">
        <f t="shared" si="214"/>
        <v>1</v>
      </c>
      <c r="CS184" s="2">
        <f t="shared" si="214"/>
        <v>1</v>
      </c>
      <c r="CT184" s="2">
        <f t="shared" si="214"/>
        <v>1</v>
      </c>
      <c r="CU184" s="2">
        <f t="shared" si="214"/>
        <v>1</v>
      </c>
      <c r="CV184" s="2">
        <f t="shared" si="214"/>
        <v>1</v>
      </c>
      <c r="CW184" s="2">
        <f t="shared" si="214"/>
        <v>1</v>
      </c>
      <c r="CX184" s="2">
        <f t="shared" si="214"/>
        <v>0</v>
      </c>
      <c r="CY184" s="2">
        <f t="shared" si="214"/>
        <v>1</v>
      </c>
      <c r="CZ184" s="2">
        <f t="shared" si="214"/>
        <v>0</v>
      </c>
      <c r="DA184" s="2">
        <f t="shared" si="214"/>
        <v>1</v>
      </c>
      <c r="DB184" s="2">
        <f t="shared" si="214"/>
        <v>1</v>
      </c>
      <c r="DC184" s="2">
        <f t="shared" si="214"/>
        <v>1</v>
      </c>
      <c r="DD184" s="2">
        <f t="shared" si="214"/>
        <v>1</v>
      </c>
      <c r="DE184" s="2">
        <f t="shared" si="214"/>
        <v>1</v>
      </c>
      <c r="DF184" s="2">
        <f t="shared" si="214"/>
        <v>0</v>
      </c>
      <c r="DG184" s="2">
        <f t="shared" si="214"/>
        <v>1</v>
      </c>
      <c r="DH184" s="2">
        <f t="shared" si="214"/>
        <v>0</v>
      </c>
      <c r="DI184" s="2">
        <f t="shared" si="214"/>
        <v>0</v>
      </c>
      <c r="DJ184" s="2">
        <f t="shared" si="214"/>
        <v>0</v>
      </c>
      <c r="DK184" s="2">
        <f t="shared" si="214"/>
        <v>0</v>
      </c>
      <c r="DL184" s="2">
        <f t="shared" si="214"/>
        <v>0</v>
      </c>
      <c r="DM184" s="2">
        <f t="shared" si="214"/>
        <v>1</v>
      </c>
      <c r="DN184" s="2">
        <f t="shared" si="214"/>
        <v>0</v>
      </c>
      <c r="DO184" s="2">
        <f t="shared" si="214"/>
        <v>0</v>
      </c>
      <c r="DP184" s="2">
        <f t="shared" si="214"/>
        <v>1</v>
      </c>
      <c r="DQ184" s="2">
        <f t="shared" si="214"/>
        <v>0</v>
      </c>
      <c r="DR184" s="2">
        <f t="shared" si="214"/>
        <v>0</v>
      </c>
      <c r="DS184" s="2">
        <f t="shared" si="214"/>
        <v>0</v>
      </c>
      <c r="DT184" s="2">
        <f t="shared" si="214"/>
        <v>1</v>
      </c>
      <c r="DU184" s="2">
        <f t="shared" si="214"/>
        <v>1</v>
      </c>
      <c r="DV184" s="2">
        <f t="shared" si="214"/>
        <v>1</v>
      </c>
      <c r="DW184" s="2">
        <f t="shared" si="214"/>
        <v>1</v>
      </c>
      <c r="DX184" s="2">
        <f t="shared" si="214"/>
        <v>1</v>
      </c>
      <c r="DY184" s="2">
        <f t="shared" si="214"/>
        <v>1</v>
      </c>
      <c r="DZ184" s="2">
        <f t="shared" si="214"/>
        <v>0</v>
      </c>
      <c r="EA184" s="2">
        <f t="shared" ref="EA184:FX184" si="215">IF(EA99&lt;=459,1,0)</f>
        <v>0</v>
      </c>
      <c r="EB184" s="2">
        <f t="shared" si="215"/>
        <v>0</v>
      </c>
      <c r="EC184" s="2">
        <f t="shared" si="215"/>
        <v>1</v>
      </c>
      <c r="ED184" s="2">
        <f t="shared" si="215"/>
        <v>0</v>
      </c>
      <c r="EE184" s="2">
        <f t="shared" si="215"/>
        <v>1</v>
      </c>
      <c r="EF184" s="2">
        <f t="shared" si="215"/>
        <v>0</v>
      </c>
      <c r="EG184" s="2">
        <f t="shared" si="215"/>
        <v>1</v>
      </c>
      <c r="EH184" s="2">
        <f t="shared" si="215"/>
        <v>1</v>
      </c>
      <c r="EI184" s="2">
        <f t="shared" si="215"/>
        <v>0</v>
      </c>
      <c r="EJ184" s="2">
        <f t="shared" si="215"/>
        <v>0</v>
      </c>
      <c r="EK184" s="2">
        <f t="shared" si="215"/>
        <v>0</v>
      </c>
      <c r="EL184" s="2">
        <f t="shared" si="215"/>
        <v>0</v>
      </c>
      <c r="EM184" s="2">
        <f t="shared" si="215"/>
        <v>1</v>
      </c>
      <c r="EN184" s="2">
        <f t="shared" si="215"/>
        <v>0</v>
      </c>
      <c r="EO184" s="2">
        <f t="shared" si="215"/>
        <v>1</v>
      </c>
      <c r="EP184" s="2">
        <f t="shared" si="215"/>
        <v>1</v>
      </c>
      <c r="EQ184" s="2">
        <f t="shared" si="215"/>
        <v>0</v>
      </c>
      <c r="ER184" s="2">
        <f t="shared" si="215"/>
        <v>1</v>
      </c>
      <c r="ES184" s="2">
        <f t="shared" si="215"/>
        <v>1</v>
      </c>
      <c r="ET184" s="2">
        <f t="shared" si="215"/>
        <v>1</v>
      </c>
      <c r="EU184" s="2">
        <f t="shared" si="215"/>
        <v>0</v>
      </c>
      <c r="EV184" s="2">
        <f t="shared" si="215"/>
        <v>1</v>
      </c>
      <c r="EW184" s="2">
        <f t="shared" si="215"/>
        <v>0</v>
      </c>
      <c r="EX184" s="2">
        <f t="shared" si="215"/>
        <v>1</v>
      </c>
      <c r="EY184" s="2">
        <f t="shared" si="215"/>
        <v>0</v>
      </c>
      <c r="EZ184" s="2">
        <f t="shared" si="215"/>
        <v>1</v>
      </c>
      <c r="FA184" s="2">
        <f t="shared" si="215"/>
        <v>0</v>
      </c>
      <c r="FB184" s="2">
        <f t="shared" si="215"/>
        <v>1</v>
      </c>
      <c r="FC184" s="2">
        <f t="shared" si="215"/>
        <v>0</v>
      </c>
      <c r="FD184" s="2">
        <f t="shared" si="215"/>
        <v>1</v>
      </c>
      <c r="FE184" s="2">
        <f t="shared" si="215"/>
        <v>1</v>
      </c>
      <c r="FF184" s="2">
        <f t="shared" si="215"/>
        <v>1</v>
      </c>
      <c r="FG184" s="2">
        <f t="shared" si="215"/>
        <v>1</v>
      </c>
      <c r="FH184" s="2">
        <f t="shared" si="215"/>
        <v>1</v>
      </c>
      <c r="FI184" s="2">
        <f t="shared" si="215"/>
        <v>0</v>
      </c>
      <c r="FJ184" s="2">
        <f t="shared" si="215"/>
        <v>0</v>
      </c>
      <c r="FK184" s="2">
        <f t="shared" si="215"/>
        <v>0</v>
      </c>
      <c r="FL184" s="2">
        <f t="shared" si="215"/>
        <v>0</v>
      </c>
      <c r="FM184" s="2">
        <f t="shared" si="215"/>
        <v>0</v>
      </c>
      <c r="FN184" s="2">
        <f t="shared" si="215"/>
        <v>0</v>
      </c>
      <c r="FO184" s="2">
        <f t="shared" si="215"/>
        <v>0</v>
      </c>
      <c r="FP184" s="2">
        <f t="shared" si="215"/>
        <v>0</v>
      </c>
      <c r="FQ184" s="2">
        <f t="shared" si="215"/>
        <v>0</v>
      </c>
      <c r="FR184" s="2">
        <f t="shared" si="215"/>
        <v>1</v>
      </c>
      <c r="FS184" s="2">
        <f t="shared" si="215"/>
        <v>1</v>
      </c>
      <c r="FT184" s="2">
        <f t="shared" si="215"/>
        <v>1</v>
      </c>
      <c r="FU184" s="2">
        <f t="shared" si="215"/>
        <v>0</v>
      </c>
      <c r="FV184" s="2">
        <f t="shared" si="215"/>
        <v>0</v>
      </c>
      <c r="FW184" s="2">
        <f t="shared" si="215"/>
        <v>1</v>
      </c>
      <c r="FX184" s="2">
        <f t="shared" si="215"/>
        <v>1</v>
      </c>
      <c r="GA184" s="66"/>
    </row>
    <row r="185" spans="1:217" x14ac:dyDescent="0.35">
      <c r="A185" s="3" t="s">
        <v>974</v>
      </c>
      <c r="B185" s="2" t="s">
        <v>975</v>
      </c>
      <c r="C185" s="2">
        <f t="shared" ref="C185:BN185" si="216">IF(C135&lt;=C18,1,0)</f>
        <v>0</v>
      </c>
      <c r="D185" s="2">
        <f t="shared" si="216"/>
        <v>0</v>
      </c>
      <c r="E185" s="2">
        <f t="shared" si="216"/>
        <v>0</v>
      </c>
      <c r="F185" s="2">
        <f t="shared" si="216"/>
        <v>0</v>
      </c>
      <c r="G185" s="2">
        <f t="shared" si="216"/>
        <v>1</v>
      </c>
      <c r="H185" s="2">
        <f t="shared" si="216"/>
        <v>1</v>
      </c>
      <c r="I185" s="2">
        <f t="shared" si="216"/>
        <v>0</v>
      </c>
      <c r="J185" s="2">
        <f t="shared" si="216"/>
        <v>0</v>
      </c>
      <c r="K185" s="2">
        <f t="shared" si="216"/>
        <v>0</v>
      </c>
      <c r="L185" s="2">
        <f t="shared" si="216"/>
        <v>0</v>
      </c>
      <c r="M185" s="2">
        <f t="shared" si="216"/>
        <v>0</v>
      </c>
      <c r="N185" s="2">
        <f t="shared" si="216"/>
        <v>1</v>
      </c>
      <c r="O185" s="2">
        <f t="shared" si="216"/>
        <v>1</v>
      </c>
      <c r="P185" s="2">
        <f t="shared" si="216"/>
        <v>0</v>
      </c>
      <c r="Q185" s="2">
        <f t="shared" si="216"/>
        <v>0</v>
      </c>
      <c r="R185" s="2">
        <f t="shared" si="216"/>
        <v>0</v>
      </c>
      <c r="S185" s="2">
        <f t="shared" si="216"/>
        <v>0</v>
      </c>
      <c r="T185" s="2">
        <f t="shared" si="216"/>
        <v>0</v>
      </c>
      <c r="U185" s="2">
        <f t="shared" si="216"/>
        <v>0</v>
      </c>
      <c r="V185" s="2">
        <f t="shared" si="216"/>
        <v>0</v>
      </c>
      <c r="W185" s="2">
        <f t="shared" si="216"/>
        <v>1</v>
      </c>
      <c r="X185" s="2">
        <f t="shared" si="216"/>
        <v>0</v>
      </c>
      <c r="Y185" s="2">
        <f t="shared" si="216"/>
        <v>0</v>
      </c>
      <c r="Z185" s="2">
        <f t="shared" si="216"/>
        <v>1</v>
      </c>
      <c r="AA185" s="2">
        <f t="shared" si="216"/>
        <v>1</v>
      </c>
      <c r="AB185" s="2">
        <f t="shared" si="216"/>
        <v>1</v>
      </c>
      <c r="AC185" s="2">
        <f t="shared" si="216"/>
        <v>1</v>
      </c>
      <c r="AD185" s="2">
        <f t="shared" si="216"/>
        <v>1</v>
      </c>
      <c r="AE185" s="2">
        <f t="shared" si="216"/>
        <v>0</v>
      </c>
      <c r="AF185" s="2">
        <f t="shared" si="216"/>
        <v>0</v>
      </c>
      <c r="AG185" s="2">
        <f t="shared" si="216"/>
        <v>1</v>
      </c>
      <c r="AH185" s="2">
        <f t="shared" si="216"/>
        <v>0</v>
      </c>
      <c r="AI185" s="2">
        <f t="shared" si="216"/>
        <v>0</v>
      </c>
      <c r="AJ185" s="2">
        <f t="shared" si="216"/>
        <v>0</v>
      </c>
      <c r="AK185" s="2">
        <f t="shared" si="216"/>
        <v>0</v>
      </c>
      <c r="AL185" s="2">
        <f t="shared" si="216"/>
        <v>0</v>
      </c>
      <c r="AM185" s="2">
        <f t="shared" si="216"/>
        <v>0</v>
      </c>
      <c r="AN185" s="2">
        <f t="shared" si="216"/>
        <v>0</v>
      </c>
      <c r="AO185" s="2">
        <f t="shared" si="216"/>
        <v>0</v>
      </c>
      <c r="AP185" s="2">
        <f t="shared" si="216"/>
        <v>0</v>
      </c>
      <c r="AQ185" s="2">
        <f t="shared" si="216"/>
        <v>0</v>
      </c>
      <c r="AR185" s="2">
        <f t="shared" si="216"/>
        <v>1</v>
      </c>
      <c r="AS185" s="2">
        <f t="shared" si="216"/>
        <v>1</v>
      </c>
      <c r="AT185" s="2">
        <f t="shared" si="216"/>
        <v>1</v>
      </c>
      <c r="AU185" s="2">
        <f t="shared" si="216"/>
        <v>1</v>
      </c>
      <c r="AV185" s="2">
        <f t="shared" si="216"/>
        <v>0</v>
      </c>
      <c r="AW185" s="2">
        <f t="shared" si="216"/>
        <v>1</v>
      </c>
      <c r="AX185" s="2">
        <f t="shared" si="216"/>
        <v>0</v>
      </c>
      <c r="AY185" s="2">
        <f t="shared" si="216"/>
        <v>0</v>
      </c>
      <c r="AZ185" s="2">
        <f t="shared" si="216"/>
        <v>0</v>
      </c>
      <c r="BA185" s="2">
        <f t="shared" si="216"/>
        <v>0</v>
      </c>
      <c r="BB185" s="2">
        <f t="shared" si="216"/>
        <v>0</v>
      </c>
      <c r="BC185" s="2">
        <f t="shared" si="216"/>
        <v>0</v>
      </c>
      <c r="BD185" s="2">
        <f t="shared" si="216"/>
        <v>1</v>
      </c>
      <c r="BE185" s="2">
        <f t="shared" si="216"/>
        <v>1</v>
      </c>
      <c r="BF185" s="2">
        <f t="shared" si="216"/>
        <v>1</v>
      </c>
      <c r="BG185" s="2">
        <f t="shared" si="216"/>
        <v>0</v>
      </c>
      <c r="BH185" s="2">
        <f t="shared" si="216"/>
        <v>1</v>
      </c>
      <c r="BI185" s="2">
        <f t="shared" si="216"/>
        <v>0</v>
      </c>
      <c r="BJ185" s="2">
        <f t="shared" si="216"/>
        <v>1</v>
      </c>
      <c r="BK185" s="2">
        <f t="shared" si="216"/>
        <v>0</v>
      </c>
      <c r="BL185" s="2">
        <f t="shared" si="216"/>
        <v>0</v>
      </c>
      <c r="BM185" s="2">
        <f t="shared" si="216"/>
        <v>0</v>
      </c>
      <c r="BN185" s="2">
        <f t="shared" si="216"/>
        <v>0</v>
      </c>
      <c r="BO185" s="2">
        <f t="shared" ref="BO185:DZ185" si="217">IF(BO135&lt;=BO18,1,0)</f>
        <v>0</v>
      </c>
      <c r="BP185" s="2">
        <f t="shared" si="217"/>
        <v>0</v>
      </c>
      <c r="BQ185" s="2">
        <f t="shared" si="217"/>
        <v>0</v>
      </c>
      <c r="BR185" s="2">
        <f t="shared" si="217"/>
        <v>1</v>
      </c>
      <c r="BS185" s="2">
        <f t="shared" si="217"/>
        <v>0</v>
      </c>
      <c r="BT185" s="2">
        <f t="shared" si="217"/>
        <v>1</v>
      </c>
      <c r="BU185" s="2">
        <f t="shared" si="217"/>
        <v>1</v>
      </c>
      <c r="BV185" s="2">
        <f t="shared" si="217"/>
        <v>1</v>
      </c>
      <c r="BW185" s="2">
        <f t="shared" si="217"/>
        <v>1</v>
      </c>
      <c r="BX185" s="2">
        <f t="shared" si="217"/>
        <v>0</v>
      </c>
      <c r="BY185" s="2">
        <f t="shared" si="217"/>
        <v>0</v>
      </c>
      <c r="BZ185" s="2">
        <f t="shared" si="217"/>
        <v>0</v>
      </c>
      <c r="CA185" s="2">
        <f t="shared" si="217"/>
        <v>1</v>
      </c>
      <c r="CB185" s="2">
        <f t="shared" si="217"/>
        <v>1</v>
      </c>
      <c r="CC185" s="2">
        <f t="shared" si="217"/>
        <v>0</v>
      </c>
      <c r="CD185" s="2">
        <f t="shared" si="217"/>
        <v>1</v>
      </c>
      <c r="CE185" s="2">
        <f t="shared" si="217"/>
        <v>0</v>
      </c>
      <c r="CF185" s="2">
        <f t="shared" si="217"/>
        <v>0</v>
      </c>
      <c r="CG185" s="2">
        <f t="shared" si="217"/>
        <v>0</v>
      </c>
      <c r="CH185" s="2">
        <f t="shared" si="217"/>
        <v>0</v>
      </c>
      <c r="CI185" s="2">
        <f t="shared" si="217"/>
        <v>0</v>
      </c>
      <c r="CJ185" s="2">
        <f t="shared" si="217"/>
        <v>0</v>
      </c>
      <c r="CK185" s="2">
        <f t="shared" si="217"/>
        <v>1</v>
      </c>
      <c r="CL185" s="2">
        <f t="shared" si="217"/>
        <v>1</v>
      </c>
      <c r="CM185" s="2">
        <f t="shared" si="217"/>
        <v>0</v>
      </c>
      <c r="CN185" s="2">
        <f t="shared" si="217"/>
        <v>1</v>
      </c>
      <c r="CO185" s="2">
        <f t="shared" si="217"/>
        <v>1</v>
      </c>
      <c r="CP185" s="2">
        <f t="shared" si="217"/>
        <v>0</v>
      </c>
      <c r="CQ185" s="2">
        <f t="shared" si="217"/>
        <v>0</v>
      </c>
      <c r="CR185" s="2">
        <f t="shared" si="217"/>
        <v>0</v>
      </c>
      <c r="CS185" s="2">
        <f t="shared" si="217"/>
        <v>1</v>
      </c>
      <c r="CT185" s="2">
        <f t="shared" si="217"/>
        <v>0</v>
      </c>
      <c r="CU185" s="2">
        <f t="shared" si="217"/>
        <v>1</v>
      </c>
      <c r="CV185" s="2">
        <f t="shared" si="217"/>
        <v>1</v>
      </c>
      <c r="CW185" s="2">
        <f t="shared" si="217"/>
        <v>0</v>
      </c>
      <c r="CX185" s="2">
        <f t="shared" si="217"/>
        <v>0</v>
      </c>
      <c r="CY185" s="2">
        <f t="shared" si="217"/>
        <v>0</v>
      </c>
      <c r="CZ185" s="2">
        <f t="shared" si="217"/>
        <v>0</v>
      </c>
      <c r="DA185" s="2">
        <f t="shared" si="217"/>
        <v>1</v>
      </c>
      <c r="DB185" s="2">
        <f t="shared" si="217"/>
        <v>1</v>
      </c>
      <c r="DC185" s="2">
        <f t="shared" si="217"/>
        <v>1</v>
      </c>
      <c r="DD185" s="2">
        <f t="shared" si="217"/>
        <v>0</v>
      </c>
      <c r="DE185" s="2">
        <f t="shared" si="217"/>
        <v>1</v>
      </c>
      <c r="DF185" s="2">
        <f t="shared" si="217"/>
        <v>0</v>
      </c>
      <c r="DG185" s="2">
        <f t="shared" si="217"/>
        <v>0</v>
      </c>
      <c r="DH185" s="2">
        <f t="shared" si="217"/>
        <v>0</v>
      </c>
      <c r="DI185" s="2">
        <f t="shared" si="217"/>
        <v>0</v>
      </c>
      <c r="DJ185" s="2">
        <f t="shared" si="217"/>
        <v>0</v>
      </c>
      <c r="DK185" s="2">
        <f t="shared" si="217"/>
        <v>0</v>
      </c>
      <c r="DL185" s="2">
        <f t="shared" si="217"/>
        <v>0</v>
      </c>
      <c r="DM185" s="2">
        <f t="shared" si="217"/>
        <v>0</v>
      </c>
      <c r="DN185" s="2">
        <f t="shared" si="217"/>
        <v>0</v>
      </c>
      <c r="DO185" s="2">
        <f t="shared" si="217"/>
        <v>0</v>
      </c>
      <c r="DP185" s="2">
        <f t="shared" si="217"/>
        <v>1</v>
      </c>
      <c r="DQ185" s="2">
        <f t="shared" si="217"/>
        <v>1</v>
      </c>
      <c r="DR185" s="2">
        <f t="shared" si="217"/>
        <v>0</v>
      </c>
      <c r="DS185" s="2">
        <f t="shared" si="217"/>
        <v>0</v>
      </c>
      <c r="DT185" s="2">
        <f t="shared" si="217"/>
        <v>0</v>
      </c>
      <c r="DU185" s="2">
        <f t="shared" si="217"/>
        <v>0</v>
      </c>
      <c r="DV185" s="2">
        <f t="shared" si="217"/>
        <v>0</v>
      </c>
      <c r="DW185" s="2">
        <f t="shared" si="217"/>
        <v>0</v>
      </c>
      <c r="DX185" s="2">
        <f t="shared" si="217"/>
        <v>1</v>
      </c>
      <c r="DY185" s="2">
        <f t="shared" si="217"/>
        <v>1</v>
      </c>
      <c r="DZ185" s="2">
        <f t="shared" si="217"/>
        <v>1</v>
      </c>
      <c r="EA185" s="2">
        <f t="shared" ref="EA185:FX185" si="218">IF(EA135&lt;=EA18,1,0)</f>
        <v>1</v>
      </c>
      <c r="EB185" s="2">
        <f t="shared" si="218"/>
        <v>0</v>
      </c>
      <c r="EC185" s="2">
        <f t="shared" si="218"/>
        <v>1</v>
      </c>
      <c r="ED185" s="2">
        <f t="shared" si="218"/>
        <v>1</v>
      </c>
      <c r="EE185" s="2">
        <f t="shared" si="218"/>
        <v>0</v>
      </c>
      <c r="EF185" s="2">
        <f t="shared" si="218"/>
        <v>0</v>
      </c>
      <c r="EG185" s="2">
        <f t="shared" si="218"/>
        <v>0</v>
      </c>
      <c r="EH185" s="2">
        <f t="shared" si="218"/>
        <v>0</v>
      </c>
      <c r="EI185" s="2">
        <f t="shared" si="218"/>
        <v>0</v>
      </c>
      <c r="EJ185" s="2">
        <f t="shared" si="218"/>
        <v>0</v>
      </c>
      <c r="EK185" s="2">
        <f t="shared" si="218"/>
        <v>1</v>
      </c>
      <c r="EL185" s="2">
        <f t="shared" si="218"/>
        <v>0</v>
      </c>
      <c r="EM185" s="2">
        <f t="shared" si="218"/>
        <v>0</v>
      </c>
      <c r="EN185" s="2">
        <f t="shared" si="218"/>
        <v>0</v>
      </c>
      <c r="EO185" s="2">
        <f t="shared" si="218"/>
        <v>0</v>
      </c>
      <c r="EP185" s="2">
        <f t="shared" si="218"/>
        <v>1</v>
      </c>
      <c r="EQ185" s="2">
        <f t="shared" si="218"/>
        <v>1</v>
      </c>
      <c r="ER185" s="2">
        <f t="shared" si="218"/>
        <v>1</v>
      </c>
      <c r="ES185" s="2">
        <f t="shared" si="218"/>
        <v>0</v>
      </c>
      <c r="ET185" s="2">
        <f t="shared" si="218"/>
        <v>0</v>
      </c>
      <c r="EU185" s="2">
        <f t="shared" si="218"/>
        <v>0</v>
      </c>
      <c r="EV185" s="2">
        <f t="shared" si="218"/>
        <v>0</v>
      </c>
      <c r="EW185" s="2">
        <f t="shared" si="218"/>
        <v>1</v>
      </c>
      <c r="EX185" s="2">
        <f t="shared" si="218"/>
        <v>0</v>
      </c>
      <c r="EY185" s="2">
        <f t="shared" si="218"/>
        <v>0</v>
      </c>
      <c r="EZ185" s="2">
        <f t="shared" si="218"/>
        <v>0</v>
      </c>
      <c r="FA185" s="2">
        <f t="shared" si="218"/>
        <v>1</v>
      </c>
      <c r="FB185" s="2">
        <f t="shared" si="218"/>
        <v>0</v>
      </c>
      <c r="FC185" s="2">
        <f t="shared" si="218"/>
        <v>1</v>
      </c>
      <c r="FD185" s="2">
        <f t="shared" si="218"/>
        <v>0</v>
      </c>
      <c r="FE185" s="2">
        <f t="shared" si="218"/>
        <v>0</v>
      </c>
      <c r="FF185" s="2">
        <f t="shared" si="218"/>
        <v>0</v>
      </c>
      <c r="FG185" s="2">
        <f t="shared" si="218"/>
        <v>0</v>
      </c>
      <c r="FH185" s="2">
        <f t="shared" si="218"/>
        <v>0</v>
      </c>
      <c r="FI185" s="2">
        <f t="shared" si="218"/>
        <v>0</v>
      </c>
      <c r="FJ185" s="2">
        <f t="shared" si="218"/>
        <v>1</v>
      </c>
      <c r="FK185" s="2">
        <f t="shared" si="218"/>
        <v>0</v>
      </c>
      <c r="FL185" s="2">
        <f t="shared" si="218"/>
        <v>1</v>
      </c>
      <c r="FM185" s="2">
        <f t="shared" si="218"/>
        <v>1</v>
      </c>
      <c r="FN185" s="2">
        <f t="shared" si="218"/>
        <v>0</v>
      </c>
      <c r="FO185" s="2">
        <f t="shared" si="218"/>
        <v>0</v>
      </c>
      <c r="FP185" s="2">
        <f t="shared" si="218"/>
        <v>0</v>
      </c>
      <c r="FQ185" s="2">
        <f t="shared" si="218"/>
        <v>0</v>
      </c>
      <c r="FR185" s="2">
        <f t="shared" si="218"/>
        <v>1</v>
      </c>
      <c r="FS185" s="2">
        <f t="shared" si="218"/>
        <v>1</v>
      </c>
      <c r="FT185" s="2">
        <f t="shared" si="218"/>
        <v>0</v>
      </c>
      <c r="FU185" s="2">
        <f t="shared" si="218"/>
        <v>0</v>
      </c>
      <c r="FV185" s="2">
        <f t="shared" si="218"/>
        <v>0</v>
      </c>
      <c r="FW185" s="2">
        <f t="shared" si="218"/>
        <v>0</v>
      </c>
      <c r="FX185" s="2">
        <f t="shared" si="218"/>
        <v>1</v>
      </c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</row>
    <row r="186" spans="1:217" x14ac:dyDescent="0.35">
      <c r="A186" s="3" t="s">
        <v>976</v>
      </c>
      <c r="B186" s="2" t="s">
        <v>977</v>
      </c>
      <c r="C186" s="106">
        <f t="shared" ref="C186:BN186" si="219">ROUND(IF((OR(C184=1,C185=1))=TRUE(),0,C120/C109),8)</f>
        <v>10460.244140639999</v>
      </c>
      <c r="D186" s="106">
        <f t="shared" si="219"/>
        <v>10500.237323699999</v>
      </c>
      <c r="E186" s="106">
        <f t="shared" si="219"/>
        <v>10367.72579841</v>
      </c>
      <c r="F186" s="106">
        <f t="shared" si="219"/>
        <v>10411.17800215</v>
      </c>
      <c r="G186" s="106">
        <f t="shared" si="219"/>
        <v>0</v>
      </c>
      <c r="H186" s="106">
        <f t="shared" si="219"/>
        <v>0</v>
      </c>
      <c r="I186" s="106">
        <f t="shared" si="219"/>
        <v>10384.063743320001</v>
      </c>
      <c r="J186" s="106">
        <f t="shared" si="219"/>
        <v>9709.0630571300007</v>
      </c>
      <c r="K186" s="106">
        <f t="shared" si="219"/>
        <v>0</v>
      </c>
      <c r="L186" s="106">
        <f t="shared" si="219"/>
        <v>10551.63097862</v>
      </c>
      <c r="M186" s="106">
        <f t="shared" si="219"/>
        <v>10505.261969650001</v>
      </c>
      <c r="N186" s="106">
        <f t="shared" si="219"/>
        <v>0</v>
      </c>
      <c r="O186" s="106">
        <f t="shared" si="219"/>
        <v>0</v>
      </c>
      <c r="P186" s="106">
        <f t="shared" si="219"/>
        <v>0</v>
      </c>
      <c r="Q186" s="106">
        <f t="shared" si="219"/>
        <v>10650.13112525</v>
      </c>
      <c r="R186" s="106">
        <f t="shared" si="219"/>
        <v>10378.03835248</v>
      </c>
      <c r="S186" s="106">
        <f t="shared" si="219"/>
        <v>10095.911978919999</v>
      </c>
      <c r="T186" s="106">
        <f t="shared" si="219"/>
        <v>0</v>
      </c>
      <c r="U186" s="106">
        <f t="shared" si="219"/>
        <v>0</v>
      </c>
      <c r="V186" s="106">
        <f t="shared" si="219"/>
        <v>0</v>
      </c>
      <c r="W186" s="106">
        <f t="shared" si="219"/>
        <v>0</v>
      </c>
      <c r="X186" s="106">
        <f t="shared" si="219"/>
        <v>0</v>
      </c>
      <c r="Y186" s="106">
        <f t="shared" si="219"/>
        <v>9251.8978590200004</v>
      </c>
      <c r="Z186" s="106">
        <f t="shared" si="219"/>
        <v>0</v>
      </c>
      <c r="AA186" s="106">
        <f t="shared" si="219"/>
        <v>0</v>
      </c>
      <c r="AB186" s="106">
        <f t="shared" si="219"/>
        <v>0</v>
      </c>
      <c r="AC186" s="106">
        <f t="shared" si="219"/>
        <v>0</v>
      </c>
      <c r="AD186" s="106">
        <f t="shared" si="219"/>
        <v>0</v>
      </c>
      <c r="AE186" s="106">
        <f t="shared" si="219"/>
        <v>0</v>
      </c>
      <c r="AF186" s="106">
        <f t="shared" si="219"/>
        <v>0</v>
      </c>
      <c r="AG186" s="106">
        <f t="shared" si="219"/>
        <v>0</v>
      </c>
      <c r="AH186" s="106">
        <f t="shared" si="219"/>
        <v>9530.8642149499992</v>
      </c>
      <c r="AI186" s="106">
        <f t="shared" si="219"/>
        <v>0</v>
      </c>
      <c r="AJ186" s="106">
        <f t="shared" si="219"/>
        <v>0</v>
      </c>
      <c r="AK186" s="106">
        <f t="shared" si="219"/>
        <v>0</v>
      </c>
      <c r="AL186" s="106">
        <f t="shared" si="219"/>
        <v>0</v>
      </c>
      <c r="AM186" s="106">
        <f t="shared" si="219"/>
        <v>0</v>
      </c>
      <c r="AN186" s="106">
        <f t="shared" si="219"/>
        <v>0</v>
      </c>
      <c r="AO186" s="106">
        <f t="shared" si="219"/>
        <v>10193.49855355</v>
      </c>
      <c r="AP186" s="106">
        <f t="shared" si="219"/>
        <v>10658.0202727</v>
      </c>
      <c r="AQ186" s="106">
        <f t="shared" si="219"/>
        <v>0</v>
      </c>
      <c r="AR186" s="106">
        <f t="shared" si="219"/>
        <v>0</v>
      </c>
      <c r="AS186" s="106">
        <f t="shared" si="219"/>
        <v>0</v>
      </c>
      <c r="AT186" s="106">
        <f t="shared" si="219"/>
        <v>0</v>
      </c>
      <c r="AU186" s="106">
        <f t="shared" si="219"/>
        <v>0</v>
      </c>
      <c r="AV186" s="106">
        <f t="shared" si="219"/>
        <v>0</v>
      </c>
      <c r="AW186" s="106">
        <f t="shared" si="219"/>
        <v>0</v>
      </c>
      <c r="AX186" s="106">
        <f t="shared" si="219"/>
        <v>0</v>
      </c>
      <c r="AY186" s="106">
        <f t="shared" si="219"/>
        <v>0</v>
      </c>
      <c r="AZ186" s="106">
        <f t="shared" si="219"/>
        <v>10336.971199289999</v>
      </c>
      <c r="BA186" s="106">
        <f t="shared" si="219"/>
        <v>10107.83723164</v>
      </c>
      <c r="BB186" s="106">
        <f t="shared" si="219"/>
        <v>10182.60542797</v>
      </c>
      <c r="BC186" s="106">
        <f t="shared" si="219"/>
        <v>10350.979884320001</v>
      </c>
      <c r="BD186" s="106">
        <f t="shared" si="219"/>
        <v>0</v>
      </c>
      <c r="BE186" s="106">
        <f t="shared" si="219"/>
        <v>0</v>
      </c>
      <c r="BF186" s="106">
        <f t="shared" si="219"/>
        <v>0</v>
      </c>
      <c r="BG186" s="106">
        <f t="shared" si="219"/>
        <v>10149.770883450001</v>
      </c>
      <c r="BH186" s="106">
        <f t="shared" si="219"/>
        <v>0</v>
      </c>
      <c r="BI186" s="106">
        <f t="shared" si="219"/>
        <v>0</v>
      </c>
      <c r="BJ186" s="106">
        <f t="shared" si="219"/>
        <v>0</v>
      </c>
      <c r="BK186" s="106">
        <f t="shared" si="219"/>
        <v>10374.010964499999</v>
      </c>
      <c r="BL186" s="106">
        <f t="shared" si="219"/>
        <v>0</v>
      </c>
      <c r="BM186" s="106">
        <f t="shared" si="219"/>
        <v>0</v>
      </c>
      <c r="BN186" s="106">
        <f t="shared" si="219"/>
        <v>9889.1683706299991</v>
      </c>
      <c r="BO186" s="106">
        <f t="shared" ref="BO186:DZ186" si="220">ROUND(IF((OR(BO184=1,BO185=1))=TRUE(),0,BO120/BO109),8)</f>
        <v>9747.7224948200001</v>
      </c>
      <c r="BP186" s="106">
        <f t="shared" si="220"/>
        <v>0</v>
      </c>
      <c r="BQ186" s="106">
        <f t="shared" si="220"/>
        <v>11092.274689239999</v>
      </c>
      <c r="BR186" s="106">
        <f t="shared" si="220"/>
        <v>0</v>
      </c>
      <c r="BS186" s="106">
        <f t="shared" si="220"/>
        <v>10301.753347690001</v>
      </c>
      <c r="BT186" s="106">
        <f t="shared" si="220"/>
        <v>0</v>
      </c>
      <c r="BU186" s="106">
        <f t="shared" si="220"/>
        <v>0</v>
      </c>
      <c r="BV186" s="106">
        <f t="shared" si="220"/>
        <v>0</v>
      </c>
      <c r="BW186" s="106">
        <f t="shared" si="220"/>
        <v>0</v>
      </c>
      <c r="BX186" s="106">
        <f t="shared" si="220"/>
        <v>0</v>
      </c>
      <c r="BY186" s="106">
        <f t="shared" si="220"/>
        <v>0</v>
      </c>
      <c r="BZ186" s="106">
        <f t="shared" si="220"/>
        <v>0</v>
      </c>
      <c r="CA186" s="106">
        <f t="shared" si="220"/>
        <v>0</v>
      </c>
      <c r="CB186" s="106">
        <f t="shared" si="220"/>
        <v>0</v>
      </c>
      <c r="CC186" s="106">
        <f t="shared" si="220"/>
        <v>0</v>
      </c>
      <c r="CD186" s="106">
        <f t="shared" si="220"/>
        <v>0</v>
      </c>
      <c r="CE186" s="106">
        <f t="shared" si="220"/>
        <v>0</v>
      </c>
      <c r="CF186" s="106">
        <f t="shared" si="220"/>
        <v>0</v>
      </c>
      <c r="CG186" s="106">
        <f t="shared" si="220"/>
        <v>0</v>
      </c>
      <c r="CH186" s="106">
        <f t="shared" si="220"/>
        <v>0</v>
      </c>
      <c r="CI186" s="106">
        <f t="shared" si="220"/>
        <v>9283.3472261499992</v>
      </c>
      <c r="CJ186" s="106">
        <f t="shared" si="220"/>
        <v>10097.951824780001</v>
      </c>
      <c r="CK186" s="106">
        <f t="shared" si="220"/>
        <v>0</v>
      </c>
      <c r="CL186" s="106">
        <f t="shared" si="220"/>
        <v>0</v>
      </c>
      <c r="CM186" s="106">
        <f t="shared" si="220"/>
        <v>10352.89332947</v>
      </c>
      <c r="CN186" s="106">
        <f t="shared" si="220"/>
        <v>0</v>
      </c>
      <c r="CO186" s="106">
        <f t="shared" si="220"/>
        <v>0</v>
      </c>
      <c r="CP186" s="106">
        <f t="shared" si="220"/>
        <v>10358.51162288</v>
      </c>
      <c r="CQ186" s="106">
        <f t="shared" si="220"/>
        <v>9895.7717178099992</v>
      </c>
      <c r="CR186" s="106">
        <f t="shared" si="220"/>
        <v>0</v>
      </c>
      <c r="CS186" s="106">
        <f t="shared" si="220"/>
        <v>0</v>
      </c>
      <c r="CT186" s="106">
        <f t="shared" si="220"/>
        <v>0</v>
      </c>
      <c r="CU186" s="106">
        <f t="shared" si="220"/>
        <v>0</v>
      </c>
      <c r="CV186" s="106">
        <f t="shared" si="220"/>
        <v>0</v>
      </c>
      <c r="CW186" s="106">
        <f t="shared" si="220"/>
        <v>0</v>
      </c>
      <c r="CX186" s="106">
        <f t="shared" si="220"/>
        <v>9767.5421253700006</v>
      </c>
      <c r="CY186" s="106">
        <f t="shared" si="220"/>
        <v>0</v>
      </c>
      <c r="CZ186" s="106">
        <f t="shared" si="220"/>
        <v>9925.12806361</v>
      </c>
      <c r="DA186" s="106">
        <f t="shared" si="220"/>
        <v>0</v>
      </c>
      <c r="DB186" s="106">
        <f t="shared" si="220"/>
        <v>0</v>
      </c>
      <c r="DC186" s="106">
        <f t="shared" si="220"/>
        <v>0</v>
      </c>
      <c r="DD186" s="106">
        <f t="shared" si="220"/>
        <v>0</v>
      </c>
      <c r="DE186" s="106">
        <f t="shared" si="220"/>
        <v>0</v>
      </c>
      <c r="DF186" s="106">
        <f t="shared" si="220"/>
        <v>9858.4146432500002</v>
      </c>
      <c r="DG186" s="106">
        <f t="shared" si="220"/>
        <v>0</v>
      </c>
      <c r="DH186" s="106">
        <f t="shared" si="220"/>
        <v>9737.8126795499993</v>
      </c>
      <c r="DI186" s="106">
        <f t="shared" si="220"/>
        <v>9846.9200246500004</v>
      </c>
      <c r="DJ186" s="106">
        <f t="shared" si="220"/>
        <v>9876.3408784000003</v>
      </c>
      <c r="DK186" s="106">
        <f t="shared" si="220"/>
        <v>9784.1224109499999</v>
      </c>
      <c r="DL186" s="106">
        <f t="shared" si="220"/>
        <v>10459.05161536</v>
      </c>
      <c r="DM186" s="106">
        <f t="shared" si="220"/>
        <v>0</v>
      </c>
      <c r="DN186" s="106">
        <f t="shared" si="220"/>
        <v>10122.830098709999</v>
      </c>
      <c r="DO186" s="106">
        <f t="shared" si="220"/>
        <v>10200.174254240001</v>
      </c>
      <c r="DP186" s="106">
        <f t="shared" si="220"/>
        <v>0</v>
      </c>
      <c r="DQ186" s="106">
        <f t="shared" si="220"/>
        <v>0</v>
      </c>
      <c r="DR186" s="106">
        <f t="shared" si="220"/>
        <v>9794.2240065999995</v>
      </c>
      <c r="DS186" s="106">
        <f t="shared" si="220"/>
        <v>9686.5933704300005</v>
      </c>
      <c r="DT186" s="106">
        <f t="shared" si="220"/>
        <v>0</v>
      </c>
      <c r="DU186" s="106">
        <f t="shared" si="220"/>
        <v>0</v>
      </c>
      <c r="DV186" s="106">
        <f t="shared" si="220"/>
        <v>0</v>
      </c>
      <c r="DW186" s="106">
        <f t="shared" si="220"/>
        <v>0</v>
      </c>
      <c r="DX186" s="106">
        <f t="shared" si="220"/>
        <v>0</v>
      </c>
      <c r="DY186" s="106">
        <f t="shared" si="220"/>
        <v>0</v>
      </c>
      <c r="DZ186" s="106">
        <f t="shared" si="220"/>
        <v>0</v>
      </c>
      <c r="EA186" s="106">
        <f t="shared" ref="EA186:FX186" si="221">ROUND(IF((OR(EA184=1,EA185=1))=TRUE(),0,EA120/EA109),8)</f>
        <v>0</v>
      </c>
      <c r="EB186" s="106">
        <f t="shared" si="221"/>
        <v>9568.9012381299999</v>
      </c>
      <c r="EC186" s="106">
        <f t="shared" si="221"/>
        <v>0</v>
      </c>
      <c r="ED186" s="106">
        <f t="shared" si="221"/>
        <v>0</v>
      </c>
      <c r="EE186" s="106">
        <f t="shared" si="221"/>
        <v>0</v>
      </c>
      <c r="EF186" s="106">
        <f t="shared" si="221"/>
        <v>9707.1853528600004</v>
      </c>
      <c r="EG186" s="106">
        <f t="shared" si="221"/>
        <v>0</v>
      </c>
      <c r="EH186" s="106">
        <f t="shared" si="221"/>
        <v>0</v>
      </c>
      <c r="EI186" s="106">
        <f t="shared" si="221"/>
        <v>10099.058920609999</v>
      </c>
      <c r="EJ186" s="106">
        <f t="shared" si="221"/>
        <v>10001.130628209999</v>
      </c>
      <c r="EK186" s="106">
        <f t="shared" si="221"/>
        <v>0</v>
      </c>
      <c r="EL186" s="106">
        <f t="shared" si="221"/>
        <v>9473.2490301599992</v>
      </c>
      <c r="EM186" s="106">
        <f t="shared" si="221"/>
        <v>0</v>
      </c>
      <c r="EN186" s="106">
        <f t="shared" si="221"/>
        <v>9618.4965161399996</v>
      </c>
      <c r="EO186" s="106">
        <f t="shared" si="221"/>
        <v>0</v>
      </c>
      <c r="EP186" s="106">
        <f t="shared" si="221"/>
        <v>0</v>
      </c>
      <c r="EQ186" s="106">
        <f t="shared" si="221"/>
        <v>0</v>
      </c>
      <c r="ER186" s="106">
        <f t="shared" si="221"/>
        <v>0</v>
      </c>
      <c r="ES186" s="106">
        <f t="shared" si="221"/>
        <v>0</v>
      </c>
      <c r="ET186" s="106">
        <f t="shared" si="221"/>
        <v>0</v>
      </c>
      <c r="EU186" s="106">
        <f t="shared" si="221"/>
        <v>9381.8194774500007</v>
      </c>
      <c r="EV186" s="106">
        <f t="shared" si="221"/>
        <v>0</v>
      </c>
      <c r="EW186" s="106">
        <f t="shared" si="221"/>
        <v>0</v>
      </c>
      <c r="EX186" s="106">
        <f t="shared" si="221"/>
        <v>0</v>
      </c>
      <c r="EY186" s="106">
        <f t="shared" si="221"/>
        <v>9568.8236542600007</v>
      </c>
      <c r="EZ186" s="106">
        <f t="shared" si="221"/>
        <v>0</v>
      </c>
      <c r="FA186" s="106">
        <f t="shared" si="221"/>
        <v>0</v>
      </c>
      <c r="FB186" s="106">
        <f t="shared" si="221"/>
        <v>0</v>
      </c>
      <c r="FC186" s="106">
        <f t="shared" si="221"/>
        <v>0</v>
      </c>
      <c r="FD186" s="106">
        <f t="shared" si="221"/>
        <v>0</v>
      </c>
      <c r="FE186" s="106">
        <f t="shared" si="221"/>
        <v>0</v>
      </c>
      <c r="FF186" s="106">
        <f t="shared" si="221"/>
        <v>0</v>
      </c>
      <c r="FG186" s="106">
        <f t="shared" si="221"/>
        <v>0</v>
      </c>
      <c r="FH186" s="106">
        <f t="shared" si="221"/>
        <v>0</v>
      </c>
      <c r="FI186" s="106">
        <f t="shared" si="221"/>
        <v>10036.892438700001</v>
      </c>
      <c r="FJ186" s="106">
        <f t="shared" si="221"/>
        <v>0</v>
      </c>
      <c r="FK186" s="106">
        <f t="shared" si="221"/>
        <v>10126.70319066</v>
      </c>
      <c r="FL186" s="106">
        <f t="shared" si="221"/>
        <v>0</v>
      </c>
      <c r="FM186" s="106">
        <f t="shared" si="221"/>
        <v>0</v>
      </c>
      <c r="FN186" s="106">
        <f t="shared" si="221"/>
        <v>10165.65465756</v>
      </c>
      <c r="FO186" s="106">
        <f t="shared" si="221"/>
        <v>10020.31999869</v>
      </c>
      <c r="FP186" s="106">
        <f t="shared" si="221"/>
        <v>10267.03238162</v>
      </c>
      <c r="FQ186" s="106">
        <f t="shared" si="221"/>
        <v>9942.7718585700004</v>
      </c>
      <c r="FR186" s="106">
        <f t="shared" si="221"/>
        <v>0</v>
      </c>
      <c r="FS186" s="106">
        <f t="shared" si="221"/>
        <v>0</v>
      </c>
      <c r="FT186" s="106">
        <f t="shared" si="221"/>
        <v>0</v>
      </c>
      <c r="FU186" s="106">
        <f t="shared" si="221"/>
        <v>10137.87265433</v>
      </c>
      <c r="FV186" s="106">
        <f t="shared" si="221"/>
        <v>9788.3189143500003</v>
      </c>
      <c r="FW186" s="106">
        <f t="shared" si="221"/>
        <v>0</v>
      </c>
      <c r="FX186" s="106">
        <f t="shared" si="221"/>
        <v>0</v>
      </c>
      <c r="FZ186" s="34"/>
      <c r="GA186" s="12"/>
    </row>
    <row r="187" spans="1:217" x14ac:dyDescent="0.35">
      <c r="B187" s="2" t="s">
        <v>978</v>
      </c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</row>
    <row r="188" spans="1:217" x14ac:dyDescent="0.35">
      <c r="A188" s="3" t="s">
        <v>979</v>
      </c>
      <c r="B188" s="2" t="s">
        <v>980</v>
      </c>
      <c r="C188" s="50">
        <f t="shared" ref="C188:BN188" si="222">ROUND(IF((OR(C184=1,C185=1))=TRUE(),0,((1027-459)*0.00020599)+1.1215),4)</f>
        <v>1.2384999999999999</v>
      </c>
      <c r="D188" s="50">
        <f t="shared" si="222"/>
        <v>1.2384999999999999</v>
      </c>
      <c r="E188" s="50">
        <f t="shared" si="222"/>
        <v>1.2384999999999999</v>
      </c>
      <c r="F188" s="50">
        <f t="shared" si="222"/>
        <v>1.2384999999999999</v>
      </c>
      <c r="G188" s="50">
        <f t="shared" si="222"/>
        <v>0</v>
      </c>
      <c r="H188" s="50">
        <f t="shared" si="222"/>
        <v>0</v>
      </c>
      <c r="I188" s="50">
        <f t="shared" si="222"/>
        <v>1.2384999999999999</v>
      </c>
      <c r="J188" s="50">
        <f t="shared" si="222"/>
        <v>1.2384999999999999</v>
      </c>
      <c r="K188" s="50">
        <f t="shared" si="222"/>
        <v>0</v>
      </c>
      <c r="L188" s="50">
        <f t="shared" si="222"/>
        <v>1.2384999999999999</v>
      </c>
      <c r="M188" s="50">
        <f t="shared" si="222"/>
        <v>1.2384999999999999</v>
      </c>
      <c r="N188" s="50">
        <f t="shared" si="222"/>
        <v>0</v>
      </c>
      <c r="O188" s="50">
        <f t="shared" si="222"/>
        <v>0</v>
      </c>
      <c r="P188" s="50">
        <f t="shared" si="222"/>
        <v>0</v>
      </c>
      <c r="Q188" s="50">
        <f t="shared" si="222"/>
        <v>1.2384999999999999</v>
      </c>
      <c r="R188" s="50">
        <f t="shared" si="222"/>
        <v>1.2384999999999999</v>
      </c>
      <c r="S188" s="50">
        <f t="shared" si="222"/>
        <v>1.2384999999999999</v>
      </c>
      <c r="T188" s="50">
        <f t="shared" si="222"/>
        <v>0</v>
      </c>
      <c r="U188" s="50">
        <f t="shared" si="222"/>
        <v>0</v>
      </c>
      <c r="V188" s="50">
        <f t="shared" si="222"/>
        <v>0</v>
      </c>
      <c r="W188" s="50">
        <f t="shared" si="222"/>
        <v>0</v>
      </c>
      <c r="X188" s="50">
        <f t="shared" si="222"/>
        <v>0</v>
      </c>
      <c r="Y188" s="50">
        <f t="shared" si="222"/>
        <v>1.2384999999999999</v>
      </c>
      <c r="Z188" s="50">
        <f t="shared" si="222"/>
        <v>0</v>
      </c>
      <c r="AA188" s="50">
        <f t="shared" si="222"/>
        <v>0</v>
      </c>
      <c r="AB188" s="50">
        <f t="shared" si="222"/>
        <v>0</v>
      </c>
      <c r="AC188" s="50">
        <f t="shared" si="222"/>
        <v>0</v>
      </c>
      <c r="AD188" s="50">
        <f t="shared" si="222"/>
        <v>0</v>
      </c>
      <c r="AE188" s="50">
        <f t="shared" si="222"/>
        <v>0</v>
      </c>
      <c r="AF188" s="50">
        <f t="shared" si="222"/>
        <v>0</v>
      </c>
      <c r="AG188" s="50">
        <f t="shared" si="222"/>
        <v>0</v>
      </c>
      <c r="AH188" s="50">
        <f t="shared" si="222"/>
        <v>1.2384999999999999</v>
      </c>
      <c r="AI188" s="50">
        <f t="shared" si="222"/>
        <v>0</v>
      </c>
      <c r="AJ188" s="50">
        <f t="shared" si="222"/>
        <v>0</v>
      </c>
      <c r="AK188" s="50">
        <f t="shared" si="222"/>
        <v>0</v>
      </c>
      <c r="AL188" s="50">
        <f t="shared" si="222"/>
        <v>0</v>
      </c>
      <c r="AM188" s="50">
        <f t="shared" si="222"/>
        <v>0</v>
      </c>
      <c r="AN188" s="50">
        <f t="shared" si="222"/>
        <v>0</v>
      </c>
      <c r="AO188" s="50">
        <f t="shared" si="222"/>
        <v>1.2384999999999999</v>
      </c>
      <c r="AP188" s="50">
        <f t="shared" si="222"/>
        <v>1.2384999999999999</v>
      </c>
      <c r="AQ188" s="50">
        <f t="shared" si="222"/>
        <v>0</v>
      </c>
      <c r="AR188" s="50">
        <f t="shared" si="222"/>
        <v>0</v>
      </c>
      <c r="AS188" s="50">
        <f t="shared" si="222"/>
        <v>0</v>
      </c>
      <c r="AT188" s="50">
        <f t="shared" si="222"/>
        <v>0</v>
      </c>
      <c r="AU188" s="50">
        <f t="shared" si="222"/>
        <v>0</v>
      </c>
      <c r="AV188" s="50">
        <f t="shared" si="222"/>
        <v>0</v>
      </c>
      <c r="AW188" s="50">
        <f t="shared" si="222"/>
        <v>0</v>
      </c>
      <c r="AX188" s="50">
        <f t="shared" si="222"/>
        <v>0</v>
      </c>
      <c r="AY188" s="50">
        <f t="shared" si="222"/>
        <v>0</v>
      </c>
      <c r="AZ188" s="50">
        <f t="shared" si="222"/>
        <v>1.2384999999999999</v>
      </c>
      <c r="BA188" s="50">
        <f t="shared" si="222"/>
        <v>1.2384999999999999</v>
      </c>
      <c r="BB188" s="50">
        <f t="shared" si="222"/>
        <v>1.2384999999999999</v>
      </c>
      <c r="BC188" s="50">
        <f t="shared" si="222"/>
        <v>1.2384999999999999</v>
      </c>
      <c r="BD188" s="50">
        <f t="shared" si="222"/>
        <v>0</v>
      </c>
      <c r="BE188" s="50">
        <f t="shared" si="222"/>
        <v>0</v>
      </c>
      <c r="BF188" s="50">
        <f t="shared" si="222"/>
        <v>0</v>
      </c>
      <c r="BG188" s="50">
        <f t="shared" si="222"/>
        <v>1.2384999999999999</v>
      </c>
      <c r="BH188" s="50">
        <f t="shared" si="222"/>
        <v>0</v>
      </c>
      <c r="BI188" s="50">
        <f t="shared" si="222"/>
        <v>0</v>
      </c>
      <c r="BJ188" s="50">
        <f t="shared" si="222"/>
        <v>0</v>
      </c>
      <c r="BK188" s="50">
        <f t="shared" si="222"/>
        <v>1.2384999999999999</v>
      </c>
      <c r="BL188" s="50">
        <f t="shared" si="222"/>
        <v>0</v>
      </c>
      <c r="BM188" s="50">
        <f t="shared" si="222"/>
        <v>0</v>
      </c>
      <c r="BN188" s="50">
        <f t="shared" si="222"/>
        <v>1.2384999999999999</v>
      </c>
      <c r="BO188" s="50">
        <f t="shared" ref="BO188:DZ188" si="223">ROUND(IF((OR(BO184=1,BO185=1))=TRUE(),0,((1027-459)*0.00020599)+1.1215),4)</f>
        <v>1.2384999999999999</v>
      </c>
      <c r="BP188" s="50">
        <f t="shared" si="223"/>
        <v>0</v>
      </c>
      <c r="BQ188" s="50">
        <f t="shared" si="223"/>
        <v>1.2384999999999999</v>
      </c>
      <c r="BR188" s="50">
        <f t="shared" si="223"/>
        <v>0</v>
      </c>
      <c r="BS188" s="50">
        <f t="shared" si="223"/>
        <v>1.2384999999999999</v>
      </c>
      <c r="BT188" s="50">
        <f t="shared" si="223"/>
        <v>0</v>
      </c>
      <c r="BU188" s="50">
        <f t="shared" si="223"/>
        <v>0</v>
      </c>
      <c r="BV188" s="50">
        <f t="shared" si="223"/>
        <v>0</v>
      </c>
      <c r="BW188" s="50">
        <f t="shared" si="223"/>
        <v>0</v>
      </c>
      <c r="BX188" s="50">
        <f t="shared" si="223"/>
        <v>0</v>
      </c>
      <c r="BY188" s="50">
        <f t="shared" si="223"/>
        <v>0</v>
      </c>
      <c r="BZ188" s="50">
        <f t="shared" si="223"/>
        <v>0</v>
      </c>
      <c r="CA188" s="50">
        <f t="shared" si="223"/>
        <v>0</v>
      </c>
      <c r="CB188" s="50">
        <f t="shared" si="223"/>
        <v>0</v>
      </c>
      <c r="CC188" s="50">
        <f t="shared" si="223"/>
        <v>0</v>
      </c>
      <c r="CD188" s="50">
        <f t="shared" si="223"/>
        <v>0</v>
      </c>
      <c r="CE188" s="50">
        <f t="shared" si="223"/>
        <v>0</v>
      </c>
      <c r="CF188" s="50">
        <f t="shared" si="223"/>
        <v>0</v>
      </c>
      <c r="CG188" s="50">
        <f t="shared" si="223"/>
        <v>0</v>
      </c>
      <c r="CH188" s="50">
        <f t="shared" si="223"/>
        <v>0</v>
      </c>
      <c r="CI188" s="50">
        <f t="shared" si="223"/>
        <v>1.2384999999999999</v>
      </c>
      <c r="CJ188" s="50">
        <f t="shared" si="223"/>
        <v>1.2384999999999999</v>
      </c>
      <c r="CK188" s="50">
        <f t="shared" si="223"/>
        <v>0</v>
      </c>
      <c r="CL188" s="50">
        <f t="shared" si="223"/>
        <v>0</v>
      </c>
      <c r="CM188" s="50">
        <f t="shared" si="223"/>
        <v>1.2384999999999999</v>
      </c>
      <c r="CN188" s="50">
        <f t="shared" si="223"/>
        <v>0</v>
      </c>
      <c r="CO188" s="50">
        <f t="shared" si="223"/>
        <v>0</v>
      </c>
      <c r="CP188" s="50">
        <f t="shared" si="223"/>
        <v>1.2384999999999999</v>
      </c>
      <c r="CQ188" s="50">
        <f t="shared" si="223"/>
        <v>1.2384999999999999</v>
      </c>
      <c r="CR188" s="50">
        <f t="shared" si="223"/>
        <v>0</v>
      </c>
      <c r="CS188" s="50">
        <f t="shared" si="223"/>
        <v>0</v>
      </c>
      <c r="CT188" s="50">
        <f t="shared" si="223"/>
        <v>0</v>
      </c>
      <c r="CU188" s="50">
        <f t="shared" si="223"/>
        <v>0</v>
      </c>
      <c r="CV188" s="50">
        <f t="shared" si="223"/>
        <v>0</v>
      </c>
      <c r="CW188" s="50">
        <f t="shared" si="223"/>
        <v>0</v>
      </c>
      <c r="CX188" s="50">
        <f t="shared" si="223"/>
        <v>1.2384999999999999</v>
      </c>
      <c r="CY188" s="50">
        <f t="shared" si="223"/>
        <v>0</v>
      </c>
      <c r="CZ188" s="50">
        <f t="shared" si="223"/>
        <v>1.2384999999999999</v>
      </c>
      <c r="DA188" s="50">
        <f t="shared" si="223"/>
        <v>0</v>
      </c>
      <c r="DB188" s="50">
        <f t="shared" si="223"/>
        <v>0</v>
      </c>
      <c r="DC188" s="50">
        <f t="shared" si="223"/>
        <v>0</v>
      </c>
      <c r="DD188" s="50">
        <f t="shared" si="223"/>
        <v>0</v>
      </c>
      <c r="DE188" s="50">
        <f t="shared" si="223"/>
        <v>0</v>
      </c>
      <c r="DF188" s="50">
        <f t="shared" si="223"/>
        <v>1.2384999999999999</v>
      </c>
      <c r="DG188" s="50">
        <f t="shared" si="223"/>
        <v>0</v>
      </c>
      <c r="DH188" s="50">
        <f t="shared" si="223"/>
        <v>1.2384999999999999</v>
      </c>
      <c r="DI188" s="50">
        <f t="shared" si="223"/>
        <v>1.2384999999999999</v>
      </c>
      <c r="DJ188" s="50">
        <f t="shared" si="223"/>
        <v>1.2384999999999999</v>
      </c>
      <c r="DK188" s="50">
        <f t="shared" si="223"/>
        <v>1.2384999999999999</v>
      </c>
      <c r="DL188" s="50">
        <f t="shared" si="223"/>
        <v>1.2384999999999999</v>
      </c>
      <c r="DM188" s="50">
        <f t="shared" si="223"/>
        <v>0</v>
      </c>
      <c r="DN188" s="50">
        <f t="shared" si="223"/>
        <v>1.2384999999999999</v>
      </c>
      <c r="DO188" s="50">
        <f t="shared" si="223"/>
        <v>1.2384999999999999</v>
      </c>
      <c r="DP188" s="50">
        <f t="shared" si="223"/>
        <v>0</v>
      </c>
      <c r="DQ188" s="50">
        <f t="shared" si="223"/>
        <v>0</v>
      </c>
      <c r="DR188" s="50">
        <f t="shared" si="223"/>
        <v>1.2384999999999999</v>
      </c>
      <c r="DS188" s="50">
        <f t="shared" si="223"/>
        <v>1.2384999999999999</v>
      </c>
      <c r="DT188" s="50">
        <f t="shared" si="223"/>
        <v>0</v>
      </c>
      <c r="DU188" s="50">
        <f t="shared" si="223"/>
        <v>0</v>
      </c>
      <c r="DV188" s="50">
        <f t="shared" si="223"/>
        <v>0</v>
      </c>
      <c r="DW188" s="50">
        <f t="shared" si="223"/>
        <v>0</v>
      </c>
      <c r="DX188" s="50">
        <f t="shared" si="223"/>
        <v>0</v>
      </c>
      <c r="DY188" s="50">
        <f t="shared" si="223"/>
        <v>0</v>
      </c>
      <c r="DZ188" s="50">
        <f t="shared" si="223"/>
        <v>0</v>
      </c>
      <c r="EA188" s="50">
        <f t="shared" ref="EA188:FX188" si="224">ROUND(IF((OR(EA184=1,EA185=1))=TRUE(),0,((1027-459)*0.00020599)+1.1215),4)</f>
        <v>0</v>
      </c>
      <c r="EB188" s="50">
        <f t="shared" si="224"/>
        <v>1.2384999999999999</v>
      </c>
      <c r="EC188" s="50">
        <f t="shared" si="224"/>
        <v>0</v>
      </c>
      <c r="ED188" s="50">
        <f t="shared" si="224"/>
        <v>0</v>
      </c>
      <c r="EE188" s="50">
        <f t="shared" si="224"/>
        <v>0</v>
      </c>
      <c r="EF188" s="50">
        <f t="shared" si="224"/>
        <v>1.2384999999999999</v>
      </c>
      <c r="EG188" s="50">
        <f t="shared" si="224"/>
        <v>0</v>
      </c>
      <c r="EH188" s="50">
        <f t="shared" si="224"/>
        <v>0</v>
      </c>
      <c r="EI188" s="50">
        <f t="shared" si="224"/>
        <v>1.2384999999999999</v>
      </c>
      <c r="EJ188" s="50">
        <f t="shared" si="224"/>
        <v>1.2384999999999999</v>
      </c>
      <c r="EK188" s="50">
        <f t="shared" si="224"/>
        <v>0</v>
      </c>
      <c r="EL188" s="50">
        <f t="shared" si="224"/>
        <v>1.2384999999999999</v>
      </c>
      <c r="EM188" s="50">
        <f t="shared" si="224"/>
        <v>0</v>
      </c>
      <c r="EN188" s="50">
        <f t="shared" si="224"/>
        <v>1.2384999999999999</v>
      </c>
      <c r="EO188" s="50">
        <f t="shared" si="224"/>
        <v>0</v>
      </c>
      <c r="EP188" s="50">
        <f t="shared" si="224"/>
        <v>0</v>
      </c>
      <c r="EQ188" s="50">
        <f t="shared" si="224"/>
        <v>0</v>
      </c>
      <c r="ER188" s="50">
        <f t="shared" si="224"/>
        <v>0</v>
      </c>
      <c r="ES188" s="50">
        <f t="shared" si="224"/>
        <v>0</v>
      </c>
      <c r="ET188" s="50">
        <f t="shared" si="224"/>
        <v>0</v>
      </c>
      <c r="EU188" s="50">
        <f t="shared" si="224"/>
        <v>1.2384999999999999</v>
      </c>
      <c r="EV188" s="50">
        <f t="shared" si="224"/>
        <v>0</v>
      </c>
      <c r="EW188" s="50">
        <f t="shared" si="224"/>
        <v>0</v>
      </c>
      <c r="EX188" s="50">
        <f t="shared" si="224"/>
        <v>0</v>
      </c>
      <c r="EY188" s="50">
        <f t="shared" si="224"/>
        <v>1.2384999999999999</v>
      </c>
      <c r="EZ188" s="50">
        <f t="shared" si="224"/>
        <v>0</v>
      </c>
      <c r="FA188" s="50">
        <f t="shared" si="224"/>
        <v>0</v>
      </c>
      <c r="FB188" s="50">
        <f t="shared" si="224"/>
        <v>0</v>
      </c>
      <c r="FC188" s="50">
        <f t="shared" si="224"/>
        <v>0</v>
      </c>
      <c r="FD188" s="50">
        <f t="shared" si="224"/>
        <v>0</v>
      </c>
      <c r="FE188" s="50">
        <f t="shared" si="224"/>
        <v>0</v>
      </c>
      <c r="FF188" s="50">
        <f t="shared" si="224"/>
        <v>0</v>
      </c>
      <c r="FG188" s="50">
        <f t="shared" si="224"/>
        <v>0</v>
      </c>
      <c r="FH188" s="50">
        <f t="shared" si="224"/>
        <v>0</v>
      </c>
      <c r="FI188" s="50">
        <f t="shared" si="224"/>
        <v>1.2384999999999999</v>
      </c>
      <c r="FJ188" s="50">
        <f t="shared" si="224"/>
        <v>0</v>
      </c>
      <c r="FK188" s="50">
        <f t="shared" si="224"/>
        <v>1.2384999999999999</v>
      </c>
      <c r="FL188" s="50">
        <f t="shared" si="224"/>
        <v>0</v>
      </c>
      <c r="FM188" s="50">
        <f t="shared" si="224"/>
        <v>0</v>
      </c>
      <c r="FN188" s="50">
        <f t="shared" si="224"/>
        <v>1.2384999999999999</v>
      </c>
      <c r="FO188" s="50">
        <f t="shared" si="224"/>
        <v>1.2384999999999999</v>
      </c>
      <c r="FP188" s="50">
        <f t="shared" si="224"/>
        <v>1.2384999999999999</v>
      </c>
      <c r="FQ188" s="50">
        <f t="shared" si="224"/>
        <v>1.2384999999999999</v>
      </c>
      <c r="FR188" s="50">
        <f t="shared" si="224"/>
        <v>0</v>
      </c>
      <c r="FS188" s="50">
        <f t="shared" si="224"/>
        <v>0</v>
      </c>
      <c r="FT188" s="50">
        <f t="shared" si="224"/>
        <v>0</v>
      </c>
      <c r="FU188" s="50">
        <f t="shared" si="224"/>
        <v>1.2384999999999999</v>
      </c>
      <c r="FV188" s="50">
        <f t="shared" si="224"/>
        <v>1.2384999999999999</v>
      </c>
      <c r="FW188" s="50">
        <f t="shared" si="224"/>
        <v>0</v>
      </c>
      <c r="FX188" s="50">
        <f t="shared" si="224"/>
        <v>0</v>
      </c>
      <c r="FY188" s="106"/>
      <c r="FZ188" s="34"/>
    </row>
    <row r="189" spans="1:217" x14ac:dyDescent="0.35">
      <c r="B189" s="2" t="s">
        <v>981</v>
      </c>
    </row>
    <row r="190" spans="1:217" x14ac:dyDescent="0.35">
      <c r="A190" s="3" t="s">
        <v>982</v>
      </c>
      <c r="B190" s="2" t="s">
        <v>983</v>
      </c>
      <c r="C190" s="34">
        <f t="shared" ref="C190:BN190" si="225">ROUND(IF((OR(C184=1,C185=1))=TRUE(),0,C186*C188),8)</f>
        <v>12955.01236818</v>
      </c>
      <c r="D190" s="34">
        <f t="shared" si="225"/>
        <v>13004.543925399999</v>
      </c>
      <c r="E190" s="34">
        <f t="shared" si="225"/>
        <v>12840.42840133</v>
      </c>
      <c r="F190" s="34">
        <f t="shared" si="225"/>
        <v>12894.24395566</v>
      </c>
      <c r="G190" s="34">
        <f t="shared" si="225"/>
        <v>0</v>
      </c>
      <c r="H190" s="34">
        <f t="shared" si="225"/>
        <v>0</v>
      </c>
      <c r="I190" s="34">
        <f t="shared" si="225"/>
        <v>12860.662946099999</v>
      </c>
      <c r="J190" s="34">
        <f t="shared" si="225"/>
        <v>12024.67459626</v>
      </c>
      <c r="K190" s="34">
        <f t="shared" si="225"/>
        <v>0</v>
      </c>
      <c r="L190" s="34">
        <f t="shared" si="225"/>
        <v>13068.194967019999</v>
      </c>
      <c r="M190" s="34">
        <f t="shared" si="225"/>
        <v>13010.766949409999</v>
      </c>
      <c r="N190" s="34">
        <f t="shared" si="225"/>
        <v>0</v>
      </c>
      <c r="O190" s="34">
        <f t="shared" si="225"/>
        <v>0</v>
      </c>
      <c r="P190" s="34">
        <f t="shared" si="225"/>
        <v>0</v>
      </c>
      <c r="Q190" s="34">
        <f t="shared" si="225"/>
        <v>13190.187398620001</v>
      </c>
      <c r="R190" s="34">
        <f t="shared" si="225"/>
        <v>12853.200499549999</v>
      </c>
      <c r="S190" s="34">
        <f t="shared" si="225"/>
        <v>12503.786985889999</v>
      </c>
      <c r="T190" s="34">
        <f t="shared" si="225"/>
        <v>0</v>
      </c>
      <c r="U190" s="34">
        <f t="shared" si="225"/>
        <v>0</v>
      </c>
      <c r="V190" s="34">
        <f t="shared" si="225"/>
        <v>0</v>
      </c>
      <c r="W190" s="34">
        <f t="shared" si="225"/>
        <v>0</v>
      </c>
      <c r="X190" s="34">
        <f t="shared" si="225"/>
        <v>0</v>
      </c>
      <c r="Y190" s="34">
        <f t="shared" si="225"/>
        <v>11458.475498399999</v>
      </c>
      <c r="Z190" s="34">
        <f t="shared" si="225"/>
        <v>0</v>
      </c>
      <c r="AA190" s="34">
        <f t="shared" si="225"/>
        <v>0</v>
      </c>
      <c r="AB190" s="34">
        <f t="shared" si="225"/>
        <v>0</v>
      </c>
      <c r="AC190" s="34">
        <f t="shared" si="225"/>
        <v>0</v>
      </c>
      <c r="AD190" s="34">
        <f t="shared" si="225"/>
        <v>0</v>
      </c>
      <c r="AE190" s="34">
        <f t="shared" si="225"/>
        <v>0</v>
      </c>
      <c r="AF190" s="34">
        <f t="shared" si="225"/>
        <v>0</v>
      </c>
      <c r="AG190" s="34">
        <f t="shared" si="225"/>
        <v>0</v>
      </c>
      <c r="AH190" s="34">
        <f t="shared" si="225"/>
        <v>11803.975330220001</v>
      </c>
      <c r="AI190" s="34">
        <f t="shared" si="225"/>
        <v>0</v>
      </c>
      <c r="AJ190" s="34">
        <f t="shared" si="225"/>
        <v>0</v>
      </c>
      <c r="AK190" s="34">
        <f t="shared" si="225"/>
        <v>0</v>
      </c>
      <c r="AL190" s="34">
        <f t="shared" si="225"/>
        <v>0</v>
      </c>
      <c r="AM190" s="34">
        <f t="shared" si="225"/>
        <v>0</v>
      </c>
      <c r="AN190" s="34">
        <f t="shared" si="225"/>
        <v>0</v>
      </c>
      <c r="AO190" s="34">
        <f t="shared" si="225"/>
        <v>12624.64795857</v>
      </c>
      <c r="AP190" s="34">
        <f t="shared" si="225"/>
        <v>13199.95810774</v>
      </c>
      <c r="AQ190" s="34">
        <f t="shared" si="225"/>
        <v>0</v>
      </c>
      <c r="AR190" s="34">
        <f t="shared" si="225"/>
        <v>0</v>
      </c>
      <c r="AS190" s="34">
        <f t="shared" si="225"/>
        <v>0</v>
      </c>
      <c r="AT190" s="34">
        <f t="shared" si="225"/>
        <v>0</v>
      </c>
      <c r="AU190" s="34">
        <f t="shared" si="225"/>
        <v>0</v>
      </c>
      <c r="AV190" s="34">
        <f t="shared" si="225"/>
        <v>0</v>
      </c>
      <c r="AW190" s="34">
        <f t="shared" si="225"/>
        <v>0</v>
      </c>
      <c r="AX190" s="34">
        <f t="shared" si="225"/>
        <v>0</v>
      </c>
      <c r="AY190" s="34">
        <f t="shared" si="225"/>
        <v>0</v>
      </c>
      <c r="AZ190" s="34">
        <f t="shared" si="225"/>
        <v>12802.338830320001</v>
      </c>
      <c r="BA190" s="34">
        <f t="shared" si="225"/>
        <v>12518.55641139</v>
      </c>
      <c r="BB190" s="34">
        <f t="shared" si="225"/>
        <v>12611.156822540001</v>
      </c>
      <c r="BC190" s="34">
        <f t="shared" si="225"/>
        <v>12819.688586730001</v>
      </c>
      <c r="BD190" s="34">
        <f t="shared" si="225"/>
        <v>0</v>
      </c>
      <c r="BE190" s="34">
        <f t="shared" si="225"/>
        <v>0</v>
      </c>
      <c r="BF190" s="34">
        <f t="shared" si="225"/>
        <v>0</v>
      </c>
      <c r="BG190" s="34">
        <f t="shared" si="225"/>
        <v>12570.49123915</v>
      </c>
      <c r="BH190" s="34">
        <f t="shared" si="225"/>
        <v>0</v>
      </c>
      <c r="BI190" s="34">
        <f t="shared" si="225"/>
        <v>0</v>
      </c>
      <c r="BJ190" s="34">
        <f t="shared" si="225"/>
        <v>0</v>
      </c>
      <c r="BK190" s="34">
        <f t="shared" si="225"/>
        <v>12848.21257953</v>
      </c>
      <c r="BL190" s="34">
        <f t="shared" si="225"/>
        <v>0</v>
      </c>
      <c r="BM190" s="34">
        <f t="shared" si="225"/>
        <v>0</v>
      </c>
      <c r="BN190" s="34">
        <f t="shared" si="225"/>
        <v>12247.735027029999</v>
      </c>
      <c r="BO190" s="34">
        <f t="shared" ref="BO190:DZ190" si="226">ROUND(IF((OR(BO184=1,BO185=1))=TRUE(),0,BO186*BO188),8)</f>
        <v>12072.55430983</v>
      </c>
      <c r="BP190" s="34">
        <f t="shared" si="226"/>
        <v>0</v>
      </c>
      <c r="BQ190" s="34">
        <f t="shared" si="226"/>
        <v>13737.782202619999</v>
      </c>
      <c r="BR190" s="34">
        <f t="shared" si="226"/>
        <v>0</v>
      </c>
      <c r="BS190" s="34">
        <f t="shared" si="226"/>
        <v>12758.721521109999</v>
      </c>
      <c r="BT190" s="34">
        <f t="shared" si="226"/>
        <v>0</v>
      </c>
      <c r="BU190" s="34">
        <f t="shared" si="226"/>
        <v>0</v>
      </c>
      <c r="BV190" s="34">
        <f t="shared" si="226"/>
        <v>0</v>
      </c>
      <c r="BW190" s="34">
        <f t="shared" si="226"/>
        <v>0</v>
      </c>
      <c r="BX190" s="34">
        <f t="shared" si="226"/>
        <v>0</v>
      </c>
      <c r="BY190" s="34">
        <f t="shared" si="226"/>
        <v>0</v>
      </c>
      <c r="BZ190" s="34">
        <f t="shared" si="226"/>
        <v>0</v>
      </c>
      <c r="CA190" s="34">
        <f t="shared" si="226"/>
        <v>0</v>
      </c>
      <c r="CB190" s="34">
        <f t="shared" si="226"/>
        <v>0</v>
      </c>
      <c r="CC190" s="34">
        <f t="shared" si="226"/>
        <v>0</v>
      </c>
      <c r="CD190" s="34">
        <f t="shared" si="226"/>
        <v>0</v>
      </c>
      <c r="CE190" s="34">
        <f t="shared" si="226"/>
        <v>0</v>
      </c>
      <c r="CF190" s="34">
        <f t="shared" si="226"/>
        <v>0</v>
      </c>
      <c r="CG190" s="34">
        <f t="shared" si="226"/>
        <v>0</v>
      </c>
      <c r="CH190" s="34">
        <f t="shared" si="226"/>
        <v>0</v>
      </c>
      <c r="CI190" s="34">
        <f t="shared" si="226"/>
        <v>11497.42553959</v>
      </c>
      <c r="CJ190" s="34">
        <f t="shared" si="226"/>
        <v>12506.31333499</v>
      </c>
      <c r="CK190" s="34">
        <f t="shared" si="226"/>
        <v>0</v>
      </c>
      <c r="CL190" s="34">
        <f t="shared" si="226"/>
        <v>0</v>
      </c>
      <c r="CM190" s="34">
        <f t="shared" si="226"/>
        <v>12822.05838855</v>
      </c>
      <c r="CN190" s="34">
        <f t="shared" si="226"/>
        <v>0</v>
      </c>
      <c r="CO190" s="34">
        <f t="shared" si="226"/>
        <v>0</v>
      </c>
      <c r="CP190" s="34">
        <f t="shared" si="226"/>
        <v>12829.01664494</v>
      </c>
      <c r="CQ190" s="34">
        <f t="shared" si="226"/>
        <v>12255.913272510001</v>
      </c>
      <c r="CR190" s="34">
        <f t="shared" si="226"/>
        <v>0</v>
      </c>
      <c r="CS190" s="34">
        <f t="shared" si="226"/>
        <v>0</v>
      </c>
      <c r="CT190" s="34">
        <f t="shared" si="226"/>
        <v>0</v>
      </c>
      <c r="CU190" s="34">
        <f t="shared" si="226"/>
        <v>0</v>
      </c>
      <c r="CV190" s="34">
        <f t="shared" si="226"/>
        <v>0</v>
      </c>
      <c r="CW190" s="34">
        <f t="shared" si="226"/>
        <v>0</v>
      </c>
      <c r="CX190" s="34">
        <f t="shared" si="226"/>
        <v>12097.10092227</v>
      </c>
      <c r="CY190" s="34">
        <f t="shared" si="226"/>
        <v>0</v>
      </c>
      <c r="CZ190" s="34">
        <f t="shared" si="226"/>
        <v>12292.271106779999</v>
      </c>
      <c r="DA190" s="34">
        <f t="shared" si="226"/>
        <v>0</v>
      </c>
      <c r="DB190" s="34">
        <f t="shared" si="226"/>
        <v>0</v>
      </c>
      <c r="DC190" s="34">
        <f t="shared" si="226"/>
        <v>0</v>
      </c>
      <c r="DD190" s="34">
        <f t="shared" si="226"/>
        <v>0</v>
      </c>
      <c r="DE190" s="34">
        <f t="shared" si="226"/>
        <v>0</v>
      </c>
      <c r="DF190" s="34">
        <f t="shared" si="226"/>
        <v>12209.646535669999</v>
      </c>
      <c r="DG190" s="34">
        <f t="shared" si="226"/>
        <v>0</v>
      </c>
      <c r="DH190" s="34">
        <f t="shared" si="226"/>
        <v>12060.281003620001</v>
      </c>
      <c r="DI190" s="34">
        <f t="shared" si="226"/>
        <v>12195.41045053</v>
      </c>
      <c r="DJ190" s="34">
        <f t="shared" si="226"/>
        <v>12231.848177899999</v>
      </c>
      <c r="DK190" s="34">
        <f t="shared" si="226"/>
        <v>12117.63560596</v>
      </c>
      <c r="DL190" s="34">
        <f t="shared" si="226"/>
        <v>12953.535425620001</v>
      </c>
      <c r="DM190" s="34">
        <f t="shared" si="226"/>
        <v>0</v>
      </c>
      <c r="DN190" s="34">
        <f t="shared" si="226"/>
        <v>12537.125077250001</v>
      </c>
      <c r="DO190" s="34">
        <f t="shared" si="226"/>
        <v>12632.915813879999</v>
      </c>
      <c r="DP190" s="34">
        <f t="shared" si="226"/>
        <v>0</v>
      </c>
      <c r="DQ190" s="34">
        <f t="shared" si="226"/>
        <v>0</v>
      </c>
      <c r="DR190" s="34">
        <f t="shared" si="226"/>
        <v>12130.14643217</v>
      </c>
      <c r="DS190" s="34">
        <f t="shared" si="226"/>
        <v>11996.845889280001</v>
      </c>
      <c r="DT190" s="34">
        <f t="shared" si="226"/>
        <v>0</v>
      </c>
      <c r="DU190" s="34">
        <f t="shared" si="226"/>
        <v>0</v>
      </c>
      <c r="DV190" s="34">
        <f t="shared" si="226"/>
        <v>0</v>
      </c>
      <c r="DW190" s="34">
        <f t="shared" si="226"/>
        <v>0</v>
      </c>
      <c r="DX190" s="34">
        <f t="shared" si="226"/>
        <v>0</v>
      </c>
      <c r="DY190" s="34">
        <f t="shared" si="226"/>
        <v>0</v>
      </c>
      <c r="DZ190" s="34">
        <f t="shared" si="226"/>
        <v>0</v>
      </c>
      <c r="EA190" s="34">
        <f t="shared" ref="EA190:FX190" si="227">ROUND(IF((OR(EA184=1,EA185=1))=TRUE(),0,EA186*EA188),8)</f>
        <v>0</v>
      </c>
      <c r="EB190" s="34">
        <f t="shared" si="227"/>
        <v>11851.08418342</v>
      </c>
      <c r="EC190" s="34">
        <f t="shared" si="227"/>
        <v>0</v>
      </c>
      <c r="ED190" s="34">
        <f t="shared" si="227"/>
        <v>0</v>
      </c>
      <c r="EE190" s="34">
        <f t="shared" si="227"/>
        <v>0</v>
      </c>
      <c r="EF190" s="34">
        <f t="shared" si="227"/>
        <v>12022.34905952</v>
      </c>
      <c r="EG190" s="34">
        <f t="shared" si="227"/>
        <v>0</v>
      </c>
      <c r="EH190" s="34">
        <f t="shared" si="227"/>
        <v>0</v>
      </c>
      <c r="EI190" s="34">
        <f t="shared" si="227"/>
        <v>12507.684473179999</v>
      </c>
      <c r="EJ190" s="34">
        <f t="shared" si="227"/>
        <v>12386.40028304</v>
      </c>
      <c r="EK190" s="34">
        <f t="shared" si="227"/>
        <v>0</v>
      </c>
      <c r="EL190" s="34">
        <f t="shared" si="227"/>
        <v>11732.618923849999</v>
      </c>
      <c r="EM190" s="34">
        <f t="shared" si="227"/>
        <v>0</v>
      </c>
      <c r="EN190" s="34">
        <f t="shared" si="227"/>
        <v>11912.507935240001</v>
      </c>
      <c r="EO190" s="34">
        <f t="shared" si="227"/>
        <v>0</v>
      </c>
      <c r="EP190" s="34">
        <f t="shared" si="227"/>
        <v>0</v>
      </c>
      <c r="EQ190" s="34">
        <f t="shared" si="227"/>
        <v>0</v>
      </c>
      <c r="ER190" s="34">
        <f t="shared" si="227"/>
        <v>0</v>
      </c>
      <c r="ES190" s="34">
        <f t="shared" si="227"/>
        <v>0</v>
      </c>
      <c r="ET190" s="34">
        <f t="shared" si="227"/>
        <v>0</v>
      </c>
      <c r="EU190" s="34">
        <f t="shared" si="227"/>
        <v>11619.383422819999</v>
      </c>
      <c r="EV190" s="34">
        <f t="shared" si="227"/>
        <v>0</v>
      </c>
      <c r="EW190" s="34">
        <f t="shared" si="227"/>
        <v>0</v>
      </c>
      <c r="EX190" s="34">
        <f t="shared" si="227"/>
        <v>0</v>
      </c>
      <c r="EY190" s="34">
        <f t="shared" si="227"/>
        <v>11850.988095799999</v>
      </c>
      <c r="EZ190" s="34">
        <f t="shared" si="227"/>
        <v>0</v>
      </c>
      <c r="FA190" s="34">
        <f t="shared" si="227"/>
        <v>0</v>
      </c>
      <c r="FB190" s="34">
        <f t="shared" si="227"/>
        <v>0</v>
      </c>
      <c r="FC190" s="34">
        <f t="shared" si="227"/>
        <v>0</v>
      </c>
      <c r="FD190" s="34">
        <f t="shared" si="227"/>
        <v>0</v>
      </c>
      <c r="FE190" s="34">
        <f t="shared" si="227"/>
        <v>0</v>
      </c>
      <c r="FF190" s="34">
        <f t="shared" si="227"/>
        <v>0</v>
      </c>
      <c r="FG190" s="34">
        <f t="shared" si="227"/>
        <v>0</v>
      </c>
      <c r="FH190" s="34">
        <f t="shared" si="227"/>
        <v>0</v>
      </c>
      <c r="FI190" s="34">
        <f t="shared" si="227"/>
        <v>12430.69128533</v>
      </c>
      <c r="FJ190" s="34">
        <f t="shared" si="227"/>
        <v>0</v>
      </c>
      <c r="FK190" s="34">
        <f t="shared" si="227"/>
        <v>12541.921901629999</v>
      </c>
      <c r="FL190" s="34">
        <f t="shared" si="227"/>
        <v>0</v>
      </c>
      <c r="FM190" s="34">
        <f t="shared" si="227"/>
        <v>0</v>
      </c>
      <c r="FN190" s="34">
        <f t="shared" si="227"/>
        <v>12590.16329339</v>
      </c>
      <c r="FO190" s="34">
        <f t="shared" si="227"/>
        <v>12410.166318379999</v>
      </c>
      <c r="FP190" s="34">
        <f t="shared" si="227"/>
        <v>12715.71960464</v>
      </c>
      <c r="FQ190" s="34">
        <f t="shared" si="227"/>
        <v>12314.12294684</v>
      </c>
      <c r="FR190" s="34">
        <f t="shared" si="227"/>
        <v>0</v>
      </c>
      <c r="FS190" s="34">
        <f t="shared" si="227"/>
        <v>0</v>
      </c>
      <c r="FT190" s="34">
        <f t="shared" si="227"/>
        <v>0</v>
      </c>
      <c r="FU190" s="34">
        <f t="shared" si="227"/>
        <v>12555.755282390001</v>
      </c>
      <c r="FV190" s="34">
        <f t="shared" si="227"/>
        <v>12122.83297542</v>
      </c>
      <c r="FW190" s="34">
        <f t="shared" si="227"/>
        <v>0</v>
      </c>
      <c r="FX190" s="34">
        <f t="shared" si="227"/>
        <v>0</v>
      </c>
      <c r="FY190" s="50"/>
      <c r="FZ190" s="34"/>
      <c r="GB190" s="34"/>
      <c r="GC190" s="34"/>
      <c r="GD190" s="34"/>
      <c r="GE190" s="34"/>
      <c r="GF190" s="34"/>
      <c r="GH190" s="34"/>
      <c r="GI190" s="34"/>
      <c r="GJ190" s="34"/>
      <c r="GK190" s="34"/>
      <c r="GL190" s="34"/>
      <c r="GM190" s="34"/>
    </row>
    <row r="191" spans="1:217" x14ac:dyDescent="0.35">
      <c r="B191" s="2" t="s">
        <v>984</v>
      </c>
    </row>
    <row r="192" spans="1:217" x14ac:dyDescent="0.35">
      <c r="A192" s="3" t="s">
        <v>985</v>
      </c>
      <c r="B192" s="2" t="s">
        <v>986</v>
      </c>
      <c r="C192" s="2">
        <f t="shared" ref="C192:BN192" si="228">ROUND(IF((OR(C184=1,C185=1))=TRUE(),0,(C190*459)+(C41*C190*C133)),2)</f>
        <v>13994056.18</v>
      </c>
      <c r="D192" s="2">
        <f t="shared" si="228"/>
        <v>35914700.979999997</v>
      </c>
      <c r="E192" s="2">
        <f t="shared" si="228"/>
        <v>13048854.24</v>
      </c>
      <c r="F192" s="2">
        <f t="shared" si="228"/>
        <v>24754317.969999999</v>
      </c>
      <c r="G192" s="2">
        <f t="shared" si="228"/>
        <v>0</v>
      </c>
      <c r="H192" s="2">
        <f t="shared" si="228"/>
        <v>0</v>
      </c>
      <c r="I192" s="2">
        <f t="shared" si="228"/>
        <v>15270288.199999999</v>
      </c>
      <c r="J192" s="2">
        <f t="shared" si="228"/>
        <v>7697908.0800000001</v>
      </c>
      <c r="K192" s="2">
        <f t="shared" si="228"/>
        <v>0</v>
      </c>
      <c r="L192" s="2">
        <f t="shared" si="228"/>
        <v>8257896.9500000002</v>
      </c>
      <c r="M192" s="2">
        <f t="shared" si="228"/>
        <v>7223473.7199999997</v>
      </c>
      <c r="N192" s="2">
        <f t="shared" si="228"/>
        <v>0</v>
      </c>
      <c r="O192" s="2">
        <f t="shared" si="228"/>
        <v>0</v>
      </c>
      <c r="P192" s="2">
        <f t="shared" si="228"/>
        <v>0</v>
      </c>
      <c r="Q192" s="2">
        <f t="shared" si="228"/>
        <v>55620857.07</v>
      </c>
      <c r="R192" s="2">
        <f t="shared" si="228"/>
        <v>11326805.82</v>
      </c>
      <c r="S192" s="2">
        <f t="shared" si="228"/>
        <v>7152516.2599999998</v>
      </c>
      <c r="T192" s="2">
        <f t="shared" si="228"/>
        <v>0</v>
      </c>
      <c r="U192" s="2">
        <f t="shared" si="228"/>
        <v>0</v>
      </c>
      <c r="V192" s="2">
        <f t="shared" si="228"/>
        <v>0</v>
      </c>
      <c r="W192" s="2">
        <f t="shared" si="228"/>
        <v>0</v>
      </c>
      <c r="X192" s="2">
        <f t="shared" si="228"/>
        <v>0</v>
      </c>
      <c r="Y192" s="2">
        <f t="shared" si="228"/>
        <v>6319990.9100000001</v>
      </c>
      <c r="Z192" s="2">
        <f t="shared" si="228"/>
        <v>0</v>
      </c>
      <c r="AA192" s="2">
        <f t="shared" si="228"/>
        <v>0</v>
      </c>
      <c r="AB192" s="2">
        <f t="shared" si="228"/>
        <v>0</v>
      </c>
      <c r="AC192" s="2">
        <f t="shared" si="228"/>
        <v>0</v>
      </c>
      <c r="AD192" s="2">
        <f t="shared" si="228"/>
        <v>0</v>
      </c>
      <c r="AE192" s="2">
        <f t="shared" si="228"/>
        <v>0</v>
      </c>
      <c r="AF192" s="2">
        <f t="shared" si="228"/>
        <v>0</v>
      </c>
      <c r="AG192" s="2">
        <f t="shared" si="228"/>
        <v>0</v>
      </c>
      <c r="AH192" s="2">
        <f t="shared" si="228"/>
        <v>6311538.3899999997</v>
      </c>
      <c r="AI192" s="2">
        <f t="shared" si="228"/>
        <v>0</v>
      </c>
      <c r="AJ192" s="2">
        <f t="shared" si="228"/>
        <v>0</v>
      </c>
      <c r="AK192" s="2">
        <f t="shared" si="228"/>
        <v>0</v>
      </c>
      <c r="AL192" s="2">
        <f t="shared" si="228"/>
        <v>0</v>
      </c>
      <c r="AM192" s="2">
        <f t="shared" si="228"/>
        <v>0</v>
      </c>
      <c r="AN192" s="2">
        <f t="shared" si="228"/>
        <v>0</v>
      </c>
      <c r="AO192" s="2">
        <f t="shared" si="228"/>
        <v>9789505.5199999996</v>
      </c>
      <c r="AP192" s="2">
        <f t="shared" si="228"/>
        <v>88444735.310000002</v>
      </c>
      <c r="AQ192" s="2">
        <f t="shared" si="228"/>
        <v>0</v>
      </c>
      <c r="AR192" s="2">
        <f t="shared" si="228"/>
        <v>0</v>
      </c>
      <c r="AS192" s="2">
        <f t="shared" si="228"/>
        <v>0</v>
      </c>
      <c r="AT192" s="2">
        <f t="shared" si="228"/>
        <v>0</v>
      </c>
      <c r="AU192" s="2">
        <f t="shared" si="228"/>
        <v>0</v>
      </c>
      <c r="AV192" s="2">
        <f t="shared" si="228"/>
        <v>0</v>
      </c>
      <c r="AW192" s="2">
        <f t="shared" si="228"/>
        <v>0</v>
      </c>
      <c r="AX192" s="2">
        <f t="shared" si="228"/>
        <v>0</v>
      </c>
      <c r="AY192" s="2">
        <f t="shared" si="228"/>
        <v>0</v>
      </c>
      <c r="AZ192" s="2">
        <f t="shared" si="228"/>
        <v>19021919.870000001</v>
      </c>
      <c r="BA192" s="2">
        <f t="shared" si="228"/>
        <v>12963165.460000001</v>
      </c>
      <c r="BB192" s="2">
        <f t="shared" si="228"/>
        <v>11704919.09</v>
      </c>
      <c r="BC192" s="2">
        <f t="shared" si="228"/>
        <v>29895924.010000002</v>
      </c>
      <c r="BD192" s="2">
        <f t="shared" si="228"/>
        <v>0</v>
      </c>
      <c r="BE192" s="2">
        <f t="shared" si="228"/>
        <v>0</v>
      </c>
      <c r="BF192" s="2">
        <f t="shared" si="228"/>
        <v>0</v>
      </c>
      <c r="BG192" s="2">
        <f t="shared" si="228"/>
        <v>6633599.0700000003</v>
      </c>
      <c r="BH192" s="2">
        <f t="shared" si="228"/>
        <v>0</v>
      </c>
      <c r="BI192" s="2">
        <f t="shared" si="228"/>
        <v>0</v>
      </c>
      <c r="BJ192" s="2">
        <f t="shared" si="228"/>
        <v>0</v>
      </c>
      <c r="BK192" s="2">
        <f t="shared" si="228"/>
        <v>25952258.77</v>
      </c>
      <c r="BL192" s="2">
        <f t="shared" si="228"/>
        <v>0</v>
      </c>
      <c r="BM192" s="2">
        <f t="shared" si="228"/>
        <v>0</v>
      </c>
      <c r="BN192" s="2">
        <f t="shared" si="228"/>
        <v>8499144.25</v>
      </c>
      <c r="BO192" s="2">
        <f t="shared" ref="BO192:DZ192" si="229">ROUND(IF((OR(BO184=1,BO185=1))=TRUE(),0,(BO190*459)+(BO41*BO190*BO133)),2)</f>
        <v>6577851.9400000004</v>
      </c>
      <c r="BP192" s="2">
        <f t="shared" si="229"/>
        <v>0</v>
      </c>
      <c r="BQ192" s="2">
        <f t="shared" si="229"/>
        <v>11374883.66</v>
      </c>
      <c r="BR192" s="2">
        <f t="shared" si="229"/>
        <v>0</v>
      </c>
      <c r="BS192" s="2">
        <f t="shared" si="229"/>
        <v>7046488.79</v>
      </c>
      <c r="BT192" s="2">
        <f t="shared" si="229"/>
        <v>0</v>
      </c>
      <c r="BU192" s="2">
        <f t="shared" si="229"/>
        <v>0</v>
      </c>
      <c r="BV192" s="2">
        <f t="shared" si="229"/>
        <v>0</v>
      </c>
      <c r="BW192" s="2">
        <f t="shared" si="229"/>
        <v>0</v>
      </c>
      <c r="BX192" s="2">
        <f t="shared" si="229"/>
        <v>0</v>
      </c>
      <c r="BY192" s="2">
        <f t="shared" si="229"/>
        <v>0</v>
      </c>
      <c r="BZ192" s="2">
        <f t="shared" si="229"/>
        <v>0</v>
      </c>
      <c r="CA192" s="2">
        <f t="shared" si="229"/>
        <v>0</v>
      </c>
      <c r="CB192" s="2">
        <f t="shared" si="229"/>
        <v>0</v>
      </c>
      <c r="CC192" s="2">
        <f t="shared" si="229"/>
        <v>0</v>
      </c>
      <c r="CD192" s="2">
        <f t="shared" si="229"/>
        <v>0</v>
      </c>
      <c r="CE192" s="2">
        <f t="shared" si="229"/>
        <v>0</v>
      </c>
      <c r="CF192" s="2">
        <f t="shared" si="229"/>
        <v>0</v>
      </c>
      <c r="CG192" s="2">
        <f t="shared" si="229"/>
        <v>0</v>
      </c>
      <c r="CH192" s="2">
        <f t="shared" si="229"/>
        <v>0</v>
      </c>
      <c r="CI192" s="2">
        <f t="shared" si="229"/>
        <v>5928532.5099999998</v>
      </c>
      <c r="CJ192" s="2">
        <f t="shared" si="229"/>
        <v>6420241.0099999998</v>
      </c>
      <c r="CK192" s="2">
        <f t="shared" si="229"/>
        <v>0</v>
      </c>
      <c r="CL192" s="2">
        <f t="shared" si="229"/>
        <v>0</v>
      </c>
      <c r="CM192" s="2">
        <f t="shared" si="229"/>
        <v>6538942.0499999998</v>
      </c>
      <c r="CN192" s="2">
        <f t="shared" si="229"/>
        <v>0</v>
      </c>
      <c r="CO192" s="2">
        <f t="shared" si="229"/>
        <v>0</v>
      </c>
      <c r="CP192" s="2">
        <f t="shared" si="229"/>
        <v>6619464.6900000004</v>
      </c>
      <c r="CQ192" s="2">
        <f t="shared" si="229"/>
        <v>6540539.7000000002</v>
      </c>
      <c r="CR192" s="2">
        <f t="shared" si="229"/>
        <v>0</v>
      </c>
      <c r="CS192" s="2">
        <f t="shared" si="229"/>
        <v>0</v>
      </c>
      <c r="CT192" s="2">
        <f t="shared" si="229"/>
        <v>0</v>
      </c>
      <c r="CU192" s="2">
        <f t="shared" si="229"/>
        <v>0</v>
      </c>
      <c r="CV192" s="2">
        <f t="shared" si="229"/>
        <v>0</v>
      </c>
      <c r="CW192" s="2">
        <f t="shared" si="229"/>
        <v>0</v>
      </c>
      <c r="CX192" s="2">
        <f t="shared" si="229"/>
        <v>5913304.8700000001</v>
      </c>
      <c r="CY192" s="2">
        <f t="shared" si="229"/>
        <v>0</v>
      </c>
      <c r="CZ192" s="2">
        <f t="shared" si="229"/>
        <v>7223430.1900000004</v>
      </c>
      <c r="DA192" s="2">
        <f t="shared" si="229"/>
        <v>0</v>
      </c>
      <c r="DB192" s="2">
        <f t="shared" si="229"/>
        <v>0</v>
      </c>
      <c r="DC192" s="2">
        <f t="shared" si="229"/>
        <v>0</v>
      </c>
      <c r="DD192" s="2">
        <f t="shared" si="229"/>
        <v>0</v>
      </c>
      <c r="DE192" s="2">
        <f t="shared" si="229"/>
        <v>0</v>
      </c>
      <c r="DF192" s="2">
        <f t="shared" si="229"/>
        <v>21150282.309999999</v>
      </c>
      <c r="DG192" s="2">
        <f t="shared" si="229"/>
        <v>0</v>
      </c>
      <c r="DH192" s="2">
        <f t="shared" si="229"/>
        <v>7114166.7999999998</v>
      </c>
      <c r="DI192" s="2">
        <f t="shared" si="229"/>
        <v>7881259.6100000003</v>
      </c>
      <c r="DJ192" s="2">
        <f t="shared" si="229"/>
        <v>6092781.4299999997</v>
      </c>
      <c r="DK192" s="2">
        <f t="shared" si="229"/>
        <v>5985724.2300000004</v>
      </c>
      <c r="DL192" s="2">
        <f t="shared" si="229"/>
        <v>11391287.24</v>
      </c>
      <c r="DM192" s="2">
        <f t="shared" si="229"/>
        <v>0</v>
      </c>
      <c r="DN192" s="2">
        <f t="shared" si="229"/>
        <v>7143001.9400000004</v>
      </c>
      <c r="DO192" s="2">
        <f t="shared" si="229"/>
        <v>9183776.0800000001</v>
      </c>
      <c r="DP192" s="2">
        <f t="shared" si="229"/>
        <v>0</v>
      </c>
      <c r="DQ192" s="2">
        <f t="shared" si="229"/>
        <v>0</v>
      </c>
      <c r="DR192" s="2">
        <f t="shared" si="229"/>
        <v>7106033.8600000003</v>
      </c>
      <c r="DS192" s="2">
        <f t="shared" si="229"/>
        <v>6196562.8499999996</v>
      </c>
      <c r="DT192" s="2">
        <f t="shared" si="229"/>
        <v>0</v>
      </c>
      <c r="DU192" s="2">
        <f t="shared" si="229"/>
        <v>0</v>
      </c>
      <c r="DV192" s="2">
        <f t="shared" si="229"/>
        <v>0</v>
      </c>
      <c r="DW192" s="2">
        <f t="shared" si="229"/>
        <v>0</v>
      </c>
      <c r="DX192" s="2">
        <f t="shared" si="229"/>
        <v>0</v>
      </c>
      <c r="DY192" s="2">
        <f t="shared" si="229"/>
        <v>0</v>
      </c>
      <c r="DZ192" s="2">
        <f t="shared" si="229"/>
        <v>0</v>
      </c>
      <c r="EA192" s="2">
        <f t="shared" ref="EA192:FX192" si="230">ROUND(IF((OR(EA184=1,EA185=1))=TRUE(),0,(EA190*459)+(EA41*EA190*EA133)),2)</f>
        <v>0</v>
      </c>
      <c r="EB192" s="2">
        <f t="shared" si="230"/>
        <v>5950476.7699999996</v>
      </c>
      <c r="EC192" s="2">
        <f t="shared" si="230"/>
        <v>0</v>
      </c>
      <c r="ED192" s="2">
        <f t="shared" si="230"/>
        <v>0</v>
      </c>
      <c r="EE192" s="2">
        <f t="shared" si="230"/>
        <v>0</v>
      </c>
      <c r="EF192" s="2">
        <f t="shared" si="230"/>
        <v>7022975.4299999997</v>
      </c>
      <c r="EG192" s="2">
        <f t="shared" si="230"/>
        <v>0</v>
      </c>
      <c r="EH192" s="2">
        <f t="shared" si="230"/>
        <v>0</v>
      </c>
      <c r="EI192" s="2">
        <f t="shared" si="230"/>
        <v>23085383.199999999</v>
      </c>
      <c r="EJ192" s="2">
        <f t="shared" si="230"/>
        <v>14025666.039999999</v>
      </c>
      <c r="EK192" s="2">
        <f t="shared" si="230"/>
        <v>0</v>
      </c>
      <c r="EL192" s="2">
        <f t="shared" si="230"/>
        <v>5736265.1100000003</v>
      </c>
      <c r="EM192" s="2">
        <f t="shared" si="230"/>
        <v>0</v>
      </c>
      <c r="EN192" s="2">
        <f t="shared" si="230"/>
        <v>6458056.4500000002</v>
      </c>
      <c r="EO192" s="2">
        <f t="shared" si="230"/>
        <v>0</v>
      </c>
      <c r="EP192" s="2">
        <f t="shared" si="230"/>
        <v>0</v>
      </c>
      <c r="EQ192" s="2">
        <f t="shared" si="230"/>
        <v>0</v>
      </c>
      <c r="ER192" s="2">
        <f t="shared" si="230"/>
        <v>0</v>
      </c>
      <c r="ES192" s="2">
        <f t="shared" si="230"/>
        <v>0</v>
      </c>
      <c r="ET192" s="2">
        <f t="shared" si="230"/>
        <v>0</v>
      </c>
      <c r="EU192" s="2">
        <f t="shared" si="230"/>
        <v>6067130.7699999996</v>
      </c>
      <c r="EV192" s="2">
        <f t="shared" si="230"/>
        <v>0</v>
      </c>
      <c r="EW192" s="2">
        <f t="shared" si="230"/>
        <v>0</v>
      </c>
      <c r="EX192" s="2">
        <f t="shared" si="230"/>
        <v>0</v>
      </c>
      <c r="EY192" s="2">
        <f t="shared" si="230"/>
        <v>6230870.3099999996</v>
      </c>
      <c r="EZ192" s="2">
        <f t="shared" si="230"/>
        <v>0</v>
      </c>
      <c r="FA192" s="2">
        <f t="shared" si="230"/>
        <v>0</v>
      </c>
      <c r="FB192" s="2">
        <f t="shared" si="230"/>
        <v>0</v>
      </c>
      <c r="FC192" s="2">
        <f t="shared" si="230"/>
        <v>0</v>
      </c>
      <c r="FD192" s="2">
        <f t="shared" si="230"/>
        <v>0</v>
      </c>
      <c r="FE192" s="2">
        <f t="shared" si="230"/>
        <v>0</v>
      </c>
      <c r="FF192" s="2">
        <f t="shared" si="230"/>
        <v>0</v>
      </c>
      <c r="FG192" s="2">
        <f t="shared" si="230"/>
        <v>0</v>
      </c>
      <c r="FH192" s="2">
        <f t="shared" si="230"/>
        <v>0</v>
      </c>
      <c r="FI192" s="2">
        <f t="shared" si="230"/>
        <v>7069831.3600000003</v>
      </c>
      <c r="FJ192" s="2">
        <f t="shared" si="230"/>
        <v>0</v>
      </c>
      <c r="FK192" s="2">
        <f t="shared" si="230"/>
        <v>7974404.7800000003</v>
      </c>
      <c r="FL192" s="2">
        <f t="shared" si="230"/>
        <v>0</v>
      </c>
      <c r="FM192" s="2">
        <f t="shared" si="230"/>
        <v>0</v>
      </c>
      <c r="FN192" s="2">
        <f t="shared" si="230"/>
        <v>30908800.52</v>
      </c>
      <c r="FO192" s="2">
        <f t="shared" si="230"/>
        <v>6571034.1399999997</v>
      </c>
      <c r="FP192" s="2">
        <f t="shared" si="230"/>
        <v>7836036.7699999996</v>
      </c>
      <c r="FQ192" s="2">
        <f t="shared" si="230"/>
        <v>6354087.4400000004</v>
      </c>
      <c r="FR192" s="2">
        <f t="shared" si="230"/>
        <v>0</v>
      </c>
      <c r="FS192" s="2">
        <f t="shared" si="230"/>
        <v>0</v>
      </c>
      <c r="FT192" s="2">
        <f t="shared" si="230"/>
        <v>0</v>
      </c>
      <c r="FU192" s="2">
        <f t="shared" si="230"/>
        <v>6599907.6500000004</v>
      </c>
      <c r="FV192" s="2">
        <f t="shared" si="230"/>
        <v>6277202.9100000001</v>
      </c>
      <c r="FW192" s="2">
        <f t="shared" si="230"/>
        <v>0</v>
      </c>
      <c r="FX192" s="2">
        <f t="shared" si="230"/>
        <v>0</v>
      </c>
      <c r="FY192" s="34"/>
      <c r="FZ192" s="66"/>
      <c r="GB192" s="34"/>
      <c r="GC192" s="34"/>
      <c r="GD192" s="34"/>
      <c r="GE192" s="34"/>
      <c r="GF192" s="34"/>
      <c r="GH192" s="34"/>
      <c r="GI192" s="34"/>
      <c r="GJ192" s="34"/>
      <c r="GK192" s="34"/>
      <c r="GL192" s="34"/>
      <c r="GM192" s="34"/>
    </row>
    <row r="193" spans="1:195" x14ac:dyDescent="0.35">
      <c r="B193" s="2" t="s">
        <v>987</v>
      </c>
    </row>
    <row r="194" spans="1:195" x14ac:dyDescent="0.35">
      <c r="A194" s="3" t="s">
        <v>988</v>
      </c>
      <c r="B194" s="2" t="s">
        <v>989</v>
      </c>
      <c r="C194" s="12">
        <f t="shared" ref="C194:BN194" si="231">IF((OR(C184=1,C185=1))=TRUE(),0,C94)</f>
        <v>6449</v>
      </c>
      <c r="D194" s="12">
        <f t="shared" si="231"/>
        <v>38012.800000000003</v>
      </c>
      <c r="E194" s="12">
        <f t="shared" si="231"/>
        <v>5800.86</v>
      </c>
      <c r="F194" s="12">
        <f t="shared" si="231"/>
        <v>22324.3</v>
      </c>
      <c r="G194" s="12">
        <f t="shared" si="231"/>
        <v>0</v>
      </c>
      <c r="H194" s="12">
        <f t="shared" si="231"/>
        <v>0</v>
      </c>
      <c r="I194" s="12">
        <f t="shared" si="231"/>
        <v>8006.7800000000007</v>
      </c>
      <c r="J194" s="12">
        <f t="shared" si="231"/>
        <v>2064</v>
      </c>
      <c r="K194" s="12">
        <f t="shared" si="231"/>
        <v>0</v>
      </c>
      <c r="L194" s="12">
        <f t="shared" si="231"/>
        <v>2130.5</v>
      </c>
      <c r="M194" s="12">
        <f t="shared" si="231"/>
        <v>952.9</v>
      </c>
      <c r="N194" s="12">
        <f t="shared" si="231"/>
        <v>0</v>
      </c>
      <c r="O194" s="12">
        <f t="shared" si="231"/>
        <v>0</v>
      </c>
      <c r="P194" s="12">
        <f t="shared" si="231"/>
        <v>0</v>
      </c>
      <c r="Q194" s="12">
        <f t="shared" si="231"/>
        <v>37925.760000000002</v>
      </c>
      <c r="R194" s="12">
        <f t="shared" si="231"/>
        <v>520</v>
      </c>
      <c r="S194" s="12">
        <f t="shared" si="231"/>
        <v>1577</v>
      </c>
      <c r="T194" s="12">
        <f t="shared" si="231"/>
        <v>0</v>
      </c>
      <c r="U194" s="12">
        <f t="shared" si="231"/>
        <v>0</v>
      </c>
      <c r="V194" s="12">
        <f t="shared" si="231"/>
        <v>0</v>
      </c>
      <c r="W194" s="12">
        <f t="shared" si="231"/>
        <v>0</v>
      </c>
      <c r="X194" s="12">
        <f t="shared" si="231"/>
        <v>0</v>
      </c>
      <c r="Y194" s="12">
        <f t="shared" si="231"/>
        <v>431.2</v>
      </c>
      <c r="Z194" s="12">
        <f t="shared" si="231"/>
        <v>0</v>
      </c>
      <c r="AA194" s="12">
        <f t="shared" si="231"/>
        <v>0</v>
      </c>
      <c r="AB194" s="12">
        <f t="shared" si="231"/>
        <v>0</v>
      </c>
      <c r="AC194" s="12">
        <f t="shared" si="231"/>
        <v>0</v>
      </c>
      <c r="AD194" s="12">
        <f t="shared" si="231"/>
        <v>0</v>
      </c>
      <c r="AE194" s="12">
        <f t="shared" si="231"/>
        <v>0</v>
      </c>
      <c r="AF194" s="12">
        <f t="shared" si="231"/>
        <v>0</v>
      </c>
      <c r="AG194" s="12">
        <f t="shared" si="231"/>
        <v>0</v>
      </c>
      <c r="AH194" s="12">
        <f t="shared" si="231"/>
        <v>963.7</v>
      </c>
      <c r="AI194" s="12">
        <f t="shared" si="231"/>
        <v>0</v>
      </c>
      <c r="AJ194" s="12">
        <f t="shared" si="231"/>
        <v>0</v>
      </c>
      <c r="AK194" s="12">
        <f t="shared" si="231"/>
        <v>0</v>
      </c>
      <c r="AL194" s="12">
        <f t="shared" si="231"/>
        <v>0</v>
      </c>
      <c r="AM194" s="12">
        <f t="shared" si="231"/>
        <v>0</v>
      </c>
      <c r="AN194" s="12">
        <f t="shared" si="231"/>
        <v>0</v>
      </c>
      <c r="AO194" s="12">
        <f t="shared" si="231"/>
        <v>4148.5600000000004</v>
      </c>
      <c r="AP194" s="12">
        <f t="shared" si="231"/>
        <v>82208.180000000008</v>
      </c>
      <c r="AQ194" s="12">
        <f t="shared" si="231"/>
        <v>0</v>
      </c>
      <c r="AR194" s="12">
        <f t="shared" si="231"/>
        <v>0</v>
      </c>
      <c r="AS194" s="12">
        <f t="shared" si="231"/>
        <v>0</v>
      </c>
      <c r="AT194" s="12">
        <f t="shared" si="231"/>
        <v>0</v>
      </c>
      <c r="AU194" s="12">
        <f t="shared" si="231"/>
        <v>0</v>
      </c>
      <c r="AV194" s="12">
        <f t="shared" si="231"/>
        <v>0</v>
      </c>
      <c r="AW194" s="12">
        <f t="shared" si="231"/>
        <v>0</v>
      </c>
      <c r="AX194" s="12">
        <f t="shared" si="231"/>
        <v>0</v>
      </c>
      <c r="AY194" s="12">
        <f t="shared" si="231"/>
        <v>0</v>
      </c>
      <c r="AZ194" s="12">
        <f t="shared" si="231"/>
        <v>12114.539999999999</v>
      </c>
      <c r="BA194" s="12">
        <f t="shared" si="231"/>
        <v>8893.4</v>
      </c>
      <c r="BB194" s="12">
        <f t="shared" si="231"/>
        <v>7402.88</v>
      </c>
      <c r="BC194" s="12">
        <f t="shared" si="231"/>
        <v>24988.62</v>
      </c>
      <c r="BD194" s="12">
        <f t="shared" si="231"/>
        <v>0</v>
      </c>
      <c r="BE194" s="12">
        <f t="shared" si="231"/>
        <v>0</v>
      </c>
      <c r="BF194" s="12">
        <f t="shared" si="231"/>
        <v>0</v>
      </c>
      <c r="BG194" s="12">
        <f t="shared" si="231"/>
        <v>888</v>
      </c>
      <c r="BH194" s="12">
        <f t="shared" si="231"/>
        <v>0</v>
      </c>
      <c r="BI194" s="12">
        <f t="shared" si="231"/>
        <v>0</v>
      </c>
      <c r="BJ194" s="12">
        <f t="shared" si="231"/>
        <v>0</v>
      </c>
      <c r="BK194" s="12">
        <f t="shared" si="231"/>
        <v>20889.400000000001</v>
      </c>
      <c r="BL194" s="12">
        <f t="shared" si="231"/>
        <v>0</v>
      </c>
      <c r="BM194" s="12">
        <f t="shared" si="231"/>
        <v>0</v>
      </c>
      <c r="BN194" s="12">
        <f t="shared" si="231"/>
        <v>3093.38</v>
      </c>
      <c r="BO194" s="12">
        <f t="shared" ref="BO194:DZ194" si="232">IF((OR(BO184=1,BO185=1))=TRUE(),0,BO94)</f>
        <v>1271.3</v>
      </c>
      <c r="BP194" s="12">
        <f t="shared" si="232"/>
        <v>0</v>
      </c>
      <c r="BQ194" s="12">
        <f t="shared" si="232"/>
        <v>6011.1</v>
      </c>
      <c r="BR194" s="12">
        <f t="shared" si="232"/>
        <v>0</v>
      </c>
      <c r="BS194" s="12">
        <f t="shared" si="232"/>
        <v>1113</v>
      </c>
      <c r="BT194" s="12">
        <f t="shared" si="232"/>
        <v>0</v>
      </c>
      <c r="BU194" s="12">
        <f t="shared" si="232"/>
        <v>0</v>
      </c>
      <c r="BV194" s="12">
        <f t="shared" si="232"/>
        <v>0</v>
      </c>
      <c r="BW194" s="12">
        <f t="shared" si="232"/>
        <v>0</v>
      </c>
      <c r="BX194" s="12">
        <f t="shared" si="232"/>
        <v>0</v>
      </c>
      <c r="BY194" s="12">
        <f t="shared" si="232"/>
        <v>0</v>
      </c>
      <c r="BZ194" s="12">
        <f t="shared" si="232"/>
        <v>0</v>
      </c>
      <c r="CA194" s="12">
        <f t="shared" si="232"/>
        <v>0</v>
      </c>
      <c r="CB194" s="12">
        <f t="shared" si="232"/>
        <v>0</v>
      </c>
      <c r="CC194" s="12">
        <f t="shared" si="232"/>
        <v>0</v>
      </c>
      <c r="CD194" s="12">
        <f t="shared" si="232"/>
        <v>0</v>
      </c>
      <c r="CE194" s="12">
        <f t="shared" si="232"/>
        <v>0</v>
      </c>
      <c r="CF194" s="12">
        <f t="shared" si="232"/>
        <v>0</v>
      </c>
      <c r="CG194" s="12">
        <f t="shared" si="232"/>
        <v>0</v>
      </c>
      <c r="CH194" s="12">
        <f t="shared" si="232"/>
        <v>0</v>
      </c>
      <c r="CI194" s="12">
        <f t="shared" si="232"/>
        <v>697.4</v>
      </c>
      <c r="CJ194" s="12">
        <f t="shared" si="232"/>
        <v>872.1</v>
      </c>
      <c r="CK194" s="12">
        <f t="shared" si="232"/>
        <v>0</v>
      </c>
      <c r="CL194" s="12">
        <f t="shared" si="232"/>
        <v>0</v>
      </c>
      <c r="CM194" s="12">
        <f t="shared" si="232"/>
        <v>716.7</v>
      </c>
      <c r="CN194" s="12">
        <f t="shared" si="232"/>
        <v>0</v>
      </c>
      <c r="CO194" s="12">
        <f t="shared" si="232"/>
        <v>0</v>
      </c>
      <c r="CP194" s="12">
        <f t="shared" si="232"/>
        <v>947.84</v>
      </c>
      <c r="CQ194" s="12">
        <f t="shared" si="232"/>
        <v>759.9</v>
      </c>
      <c r="CR194" s="12">
        <f t="shared" si="232"/>
        <v>0</v>
      </c>
      <c r="CS194" s="12">
        <f t="shared" si="232"/>
        <v>0</v>
      </c>
      <c r="CT194" s="12">
        <f t="shared" si="232"/>
        <v>0</v>
      </c>
      <c r="CU194" s="12">
        <f t="shared" si="232"/>
        <v>0</v>
      </c>
      <c r="CV194" s="12">
        <f t="shared" si="232"/>
        <v>0</v>
      </c>
      <c r="CW194" s="12">
        <f t="shared" si="232"/>
        <v>0</v>
      </c>
      <c r="CX194" s="12">
        <f t="shared" si="232"/>
        <v>461.5</v>
      </c>
      <c r="CY194" s="12">
        <f t="shared" si="232"/>
        <v>0</v>
      </c>
      <c r="CZ194" s="12">
        <f t="shared" si="232"/>
        <v>1792.6</v>
      </c>
      <c r="DA194" s="12">
        <f t="shared" si="232"/>
        <v>0</v>
      </c>
      <c r="DB194" s="12">
        <f t="shared" si="232"/>
        <v>0</v>
      </c>
      <c r="DC194" s="12">
        <f t="shared" si="232"/>
        <v>0</v>
      </c>
      <c r="DD194" s="12">
        <f t="shared" si="232"/>
        <v>0</v>
      </c>
      <c r="DE194" s="12">
        <f t="shared" si="232"/>
        <v>0</v>
      </c>
      <c r="DF194" s="12">
        <f t="shared" si="232"/>
        <v>20571.12</v>
      </c>
      <c r="DG194" s="12">
        <f t="shared" si="232"/>
        <v>0</v>
      </c>
      <c r="DH194" s="12">
        <f t="shared" si="232"/>
        <v>1834.2</v>
      </c>
      <c r="DI194" s="12">
        <f t="shared" si="232"/>
        <v>2445.64</v>
      </c>
      <c r="DJ194" s="12">
        <f t="shared" si="232"/>
        <v>648</v>
      </c>
      <c r="DK194" s="12">
        <f t="shared" si="232"/>
        <v>515</v>
      </c>
      <c r="DL194" s="12">
        <f t="shared" si="232"/>
        <v>5717.58</v>
      </c>
      <c r="DM194" s="12">
        <f t="shared" si="232"/>
        <v>0</v>
      </c>
      <c r="DN194" s="12">
        <f t="shared" si="232"/>
        <v>1358</v>
      </c>
      <c r="DO194" s="12">
        <f t="shared" si="232"/>
        <v>3262</v>
      </c>
      <c r="DP194" s="12">
        <f t="shared" si="232"/>
        <v>0</v>
      </c>
      <c r="DQ194" s="12">
        <f t="shared" si="232"/>
        <v>0</v>
      </c>
      <c r="DR194" s="12">
        <f t="shared" si="232"/>
        <v>1325.1</v>
      </c>
      <c r="DS194" s="12">
        <f t="shared" si="232"/>
        <v>610.70000000000005</v>
      </c>
      <c r="DT194" s="12">
        <f t="shared" si="232"/>
        <v>0</v>
      </c>
      <c r="DU194" s="12">
        <f t="shared" si="232"/>
        <v>0</v>
      </c>
      <c r="DV194" s="12">
        <f t="shared" si="232"/>
        <v>0</v>
      </c>
      <c r="DW194" s="12">
        <f t="shared" si="232"/>
        <v>0</v>
      </c>
      <c r="DX194" s="12">
        <f t="shared" si="232"/>
        <v>0</v>
      </c>
      <c r="DY194" s="12">
        <f t="shared" si="232"/>
        <v>0</v>
      </c>
      <c r="DZ194" s="12">
        <f t="shared" si="232"/>
        <v>0</v>
      </c>
      <c r="EA194" s="12">
        <f t="shared" ref="EA194:FX194" si="233">IF((OR(EA184=1,EA185=1))=TRUE(),0,EA94)</f>
        <v>0</v>
      </c>
      <c r="EB194" s="12">
        <f t="shared" si="233"/>
        <v>532.29999999999995</v>
      </c>
      <c r="EC194" s="12">
        <f t="shared" si="233"/>
        <v>0</v>
      </c>
      <c r="ED194" s="12">
        <f t="shared" si="233"/>
        <v>0</v>
      </c>
      <c r="EE194" s="12">
        <f t="shared" si="233"/>
        <v>0</v>
      </c>
      <c r="EF194" s="12">
        <f t="shared" si="233"/>
        <v>1380.8</v>
      </c>
      <c r="EG194" s="12">
        <f t="shared" si="233"/>
        <v>0</v>
      </c>
      <c r="EH194" s="12">
        <f t="shared" si="233"/>
        <v>0</v>
      </c>
      <c r="EI194" s="12">
        <f t="shared" si="233"/>
        <v>13931.3</v>
      </c>
      <c r="EJ194" s="12">
        <f t="shared" si="233"/>
        <v>10039.879999999999</v>
      </c>
      <c r="EK194" s="12">
        <f t="shared" si="233"/>
        <v>0</v>
      </c>
      <c r="EL194" s="12">
        <f t="shared" si="233"/>
        <v>484.5</v>
      </c>
      <c r="EM194" s="12">
        <f t="shared" si="233"/>
        <v>0</v>
      </c>
      <c r="EN194" s="12">
        <f t="shared" si="233"/>
        <v>898.5</v>
      </c>
      <c r="EO194" s="12">
        <f t="shared" si="233"/>
        <v>0</v>
      </c>
      <c r="EP194" s="12">
        <f t="shared" si="233"/>
        <v>0</v>
      </c>
      <c r="EQ194" s="12">
        <f t="shared" si="233"/>
        <v>0</v>
      </c>
      <c r="ER194" s="12">
        <f t="shared" si="233"/>
        <v>0</v>
      </c>
      <c r="ES194" s="12">
        <f t="shared" si="233"/>
        <v>0</v>
      </c>
      <c r="ET194" s="12">
        <f t="shared" si="233"/>
        <v>0</v>
      </c>
      <c r="EU194" s="12">
        <f t="shared" si="233"/>
        <v>569.5</v>
      </c>
      <c r="EV194" s="12">
        <f t="shared" si="233"/>
        <v>0</v>
      </c>
      <c r="EW194" s="12">
        <f t="shared" si="233"/>
        <v>0</v>
      </c>
      <c r="EX194" s="12">
        <f t="shared" si="233"/>
        <v>0</v>
      </c>
      <c r="EY194" s="12">
        <f t="shared" si="233"/>
        <v>210.3</v>
      </c>
      <c r="EZ194" s="12">
        <f t="shared" si="233"/>
        <v>0</v>
      </c>
      <c r="FA194" s="12">
        <f t="shared" si="233"/>
        <v>0</v>
      </c>
      <c r="FB194" s="12">
        <f t="shared" si="233"/>
        <v>0</v>
      </c>
      <c r="FC194" s="12">
        <f t="shared" si="233"/>
        <v>0</v>
      </c>
      <c r="FD194" s="12">
        <f t="shared" si="233"/>
        <v>0</v>
      </c>
      <c r="FE194" s="12">
        <f t="shared" si="233"/>
        <v>0</v>
      </c>
      <c r="FF194" s="12">
        <f t="shared" si="233"/>
        <v>0</v>
      </c>
      <c r="FG194" s="12">
        <f t="shared" si="233"/>
        <v>0</v>
      </c>
      <c r="FH194" s="12">
        <f t="shared" si="233"/>
        <v>0</v>
      </c>
      <c r="FI194" s="12">
        <f t="shared" si="233"/>
        <v>1710.6</v>
      </c>
      <c r="FJ194" s="12">
        <f t="shared" si="233"/>
        <v>0</v>
      </c>
      <c r="FK194" s="12">
        <f t="shared" si="233"/>
        <v>2593</v>
      </c>
      <c r="FL194" s="12">
        <f t="shared" si="233"/>
        <v>0</v>
      </c>
      <c r="FM194" s="12">
        <f t="shared" si="233"/>
        <v>0</v>
      </c>
      <c r="FN194" s="12">
        <f t="shared" si="233"/>
        <v>21984.36</v>
      </c>
      <c r="FO194" s="12">
        <f t="shared" si="233"/>
        <v>1083.7</v>
      </c>
      <c r="FP194" s="12">
        <f t="shared" si="233"/>
        <v>2273.4</v>
      </c>
      <c r="FQ194" s="12">
        <f t="shared" si="233"/>
        <v>997</v>
      </c>
      <c r="FR194" s="12">
        <f t="shared" si="233"/>
        <v>0</v>
      </c>
      <c r="FS194" s="12">
        <f t="shared" si="233"/>
        <v>0</v>
      </c>
      <c r="FT194" s="12">
        <f t="shared" si="233"/>
        <v>0</v>
      </c>
      <c r="FU194" s="12">
        <f t="shared" si="233"/>
        <v>800.2</v>
      </c>
      <c r="FV194" s="12">
        <f t="shared" si="233"/>
        <v>800</v>
      </c>
      <c r="FW194" s="12">
        <f t="shared" si="233"/>
        <v>0</v>
      </c>
      <c r="FX194" s="12">
        <f t="shared" si="233"/>
        <v>0</v>
      </c>
      <c r="FZ194" s="12"/>
      <c r="GB194" s="34"/>
      <c r="GC194" s="34"/>
      <c r="GD194" s="34"/>
      <c r="GE194" s="34"/>
      <c r="GF194" s="34"/>
      <c r="GH194" s="34"/>
      <c r="GI194" s="34"/>
      <c r="GJ194" s="34"/>
      <c r="GK194" s="34"/>
      <c r="GL194" s="34"/>
      <c r="GM194" s="34"/>
    </row>
    <row r="195" spans="1:195" x14ac:dyDescent="0.35">
      <c r="A195" s="3" t="s">
        <v>990</v>
      </c>
      <c r="B195" s="2" t="s">
        <v>991</v>
      </c>
      <c r="C195" s="2">
        <f t="shared" ref="C195:BN195" si="234">ROUND(IF((OR(C184=1,C185=1))=TRUE(),0,(C192/459*C194)+C175+C165),2)</f>
        <v>199464401.69</v>
      </c>
      <c r="D195" s="2">
        <f t="shared" si="234"/>
        <v>2982751912.3299999</v>
      </c>
      <c r="E195" s="2">
        <f t="shared" si="234"/>
        <v>166158847.19999999</v>
      </c>
      <c r="F195" s="2">
        <f t="shared" si="234"/>
        <v>1223533668.1900001</v>
      </c>
      <c r="G195" s="2">
        <f t="shared" si="234"/>
        <v>0</v>
      </c>
      <c r="H195" s="2">
        <f t="shared" si="234"/>
        <v>0</v>
      </c>
      <c r="I195" s="2">
        <f t="shared" si="234"/>
        <v>267939556.97999999</v>
      </c>
      <c r="J195" s="2">
        <f t="shared" si="234"/>
        <v>34769377.950000003</v>
      </c>
      <c r="K195" s="2">
        <f t="shared" si="234"/>
        <v>0</v>
      </c>
      <c r="L195" s="2">
        <f t="shared" si="234"/>
        <v>38689767.390000001</v>
      </c>
      <c r="M195" s="2">
        <f t="shared" si="234"/>
        <v>15210976.619999999</v>
      </c>
      <c r="N195" s="2">
        <f t="shared" si="234"/>
        <v>0</v>
      </c>
      <c r="O195" s="2">
        <f t="shared" si="234"/>
        <v>0</v>
      </c>
      <c r="P195" s="2">
        <f t="shared" si="234"/>
        <v>0</v>
      </c>
      <c r="Q195" s="2">
        <f t="shared" si="234"/>
        <v>4606579262.2700005</v>
      </c>
      <c r="R195" s="2">
        <f t="shared" si="234"/>
        <v>71422269.849999994</v>
      </c>
      <c r="S195" s="2">
        <f t="shared" si="234"/>
        <v>24684778.649999999</v>
      </c>
      <c r="T195" s="2">
        <f t="shared" si="234"/>
        <v>0</v>
      </c>
      <c r="U195" s="2">
        <f t="shared" si="234"/>
        <v>0</v>
      </c>
      <c r="V195" s="2">
        <f t="shared" si="234"/>
        <v>0</v>
      </c>
      <c r="W195" s="2">
        <f t="shared" si="234"/>
        <v>0</v>
      </c>
      <c r="X195" s="2">
        <f t="shared" si="234"/>
        <v>0</v>
      </c>
      <c r="Y195" s="2">
        <f t="shared" si="234"/>
        <v>11320860.15</v>
      </c>
      <c r="Z195" s="2">
        <f t="shared" si="234"/>
        <v>0</v>
      </c>
      <c r="AA195" s="2">
        <f t="shared" si="234"/>
        <v>0</v>
      </c>
      <c r="AB195" s="2">
        <f t="shared" si="234"/>
        <v>0</v>
      </c>
      <c r="AC195" s="2">
        <f t="shared" si="234"/>
        <v>0</v>
      </c>
      <c r="AD195" s="2">
        <f t="shared" si="234"/>
        <v>0</v>
      </c>
      <c r="AE195" s="2">
        <f t="shared" si="234"/>
        <v>0</v>
      </c>
      <c r="AF195" s="2">
        <f t="shared" si="234"/>
        <v>0</v>
      </c>
      <c r="AG195" s="2">
        <f t="shared" si="234"/>
        <v>0</v>
      </c>
      <c r="AH195" s="2">
        <f t="shared" si="234"/>
        <v>13251480.49</v>
      </c>
      <c r="AI195" s="2">
        <f t="shared" si="234"/>
        <v>0</v>
      </c>
      <c r="AJ195" s="2">
        <f t="shared" si="234"/>
        <v>0</v>
      </c>
      <c r="AK195" s="2">
        <f t="shared" si="234"/>
        <v>0</v>
      </c>
      <c r="AL195" s="2">
        <f t="shared" si="234"/>
        <v>0</v>
      </c>
      <c r="AM195" s="2">
        <f t="shared" si="234"/>
        <v>0</v>
      </c>
      <c r="AN195" s="2">
        <f t="shared" si="234"/>
        <v>0</v>
      </c>
      <c r="AO195" s="2">
        <f t="shared" si="234"/>
        <v>89715611.159999996</v>
      </c>
      <c r="AP195" s="2">
        <f t="shared" si="234"/>
        <v>15861034648.24</v>
      </c>
      <c r="AQ195" s="2">
        <f t="shared" si="234"/>
        <v>0</v>
      </c>
      <c r="AR195" s="2">
        <f t="shared" si="234"/>
        <v>0</v>
      </c>
      <c r="AS195" s="2">
        <f t="shared" si="234"/>
        <v>0</v>
      </c>
      <c r="AT195" s="2">
        <f t="shared" si="234"/>
        <v>0</v>
      </c>
      <c r="AU195" s="2">
        <f t="shared" si="234"/>
        <v>0</v>
      </c>
      <c r="AV195" s="2">
        <f t="shared" si="234"/>
        <v>0</v>
      </c>
      <c r="AW195" s="2">
        <f t="shared" si="234"/>
        <v>0</v>
      </c>
      <c r="AX195" s="2">
        <f t="shared" si="234"/>
        <v>0</v>
      </c>
      <c r="AY195" s="2">
        <f t="shared" si="234"/>
        <v>0</v>
      </c>
      <c r="AZ195" s="2">
        <f t="shared" si="234"/>
        <v>504112647.49000001</v>
      </c>
      <c r="BA195" s="2">
        <f t="shared" si="234"/>
        <v>253889759.94999999</v>
      </c>
      <c r="BB195" s="2">
        <f t="shared" si="234"/>
        <v>189091744.44999999</v>
      </c>
      <c r="BC195" s="2">
        <f t="shared" si="234"/>
        <v>1634506576.0999999</v>
      </c>
      <c r="BD195" s="2">
        <f t="shared" si="234"/>
        <v>0</v>
      </c>
      <c r="BE195" s="2">
        <f t="shared" si="234"/>
        <v>0</v>
      </c>
      <c r="BF195" s="2">
        <f t="shared" si="234"/>
        <v>0</v>
      </c>
      <c r="BG195" s="2">
        <f t="shared" si="234"/>
        <v>12890595.039999999</v>
      </c>
      <c r="BH195" s="2">
        <f t="shared" si="234"/>
        <v>0</v>
      </c>
      <c r="BI195" s="2">
        <f t="shared" si="234"/>
        <v>0</v>
      </c>
      <c r="BJ195" s="2">
        <f t="shared" si="234"/>
        <v>0</v>
      </c>
      <c r="BK195" s="2">
        <f t="shared" si="234"/>
        <v>1293484335.3800001</v>
      </c>
      <c r="BL195" s="2">
        <f t="shared" si="234"/>
        <v>0</v>
      </c>
      <c r="BM195" s="2">
        <f t="shared" si="234"/>
        <v>0</v>
      </c>
      <c r="BN195" s="2">
        <f t="shared" si="234"/>
        <v>57967655.159999996</v>
      </c>
      <c r="BO195" s="2">
        <f t="shared" ref="BO195:DZ195" si="235">ROUND(IF((OR(BO184=1,BO185=1))=TRUE(),0,(BO192/459*BO194)+BO175+BO165),2)</f>
        <v>18252839.620000001</v>
      </c>
      <c r="BP195" s="2">
        <f t="shared" si="235"/>
        <v>0</v>
      </c>
      <c r="BQ195" s="2">
        <f t="shared" si="235"/>
        <v>150051206.11000001</v>
      </c>
      <c r="BR195" s="2">
        <f t="shared" si="235"/>
        <v>0</v>
      </c>
      <c r="BS195" s="2">
        <f t="shared" si="235"/>
        <v>17250429.77</v>
      </c>
      <c r="BT195" s="2">
        <f t="shared" si="235"/>
        <v>0</v>
      </c>
      <c r="BU195" s="2">
        <f t="shared" si="235"/>
        <v>0</v>
      </c>
      <c r="BV195" s="2">
        <f t="shared" si="235"/>
        <v>0</v>
      </c>
      <c r="BW195" s="2">
        <f t="shared" si="235"/>
        <v>0</v>
      </c>
      <c r="BX195" s="2">
        <f t="shared" si="235"/>
        <v>0</v>
      </c>
      <c r="BY195" s="2">
        <f t="shared" si="235"/>
        <v>0</v>
      </c>
      <c r="BZ195" s="2">
        <f t="shared" si="235"/>
        <v>0</v>
      </c>
      <c r="CA195" s="2">
        <f t="shared" si="235"/>
        <v>0</v>
      </c>
      <c r="CB195" s="2">
        <f t="shared" si="235"/>
        <v>0</v>
      </c>
      <c r="CC195" s="2">
        <f t="shared" si="235"/>
        <v>0</v>
      </c>
      <c r="CD195" s="2">
        <f t="shared" si="235"/>
        <v>0</v>
      </c>
      <c r="CE195" s="2">
        <f t="shared" si="235"/>
        <v>0</v>
      </c>
      <c r="CF195" s="2">
        <f t="shared" si="235"/>
        <v>0</v>
      </c>
      <c r="CG195" s="2">
        <f t="shared" si="235"/>
        <v>0</v>
      </c>
      <c r="CH195" s="2">
        <f t="shared" si="235"/>
        <v>0</v>
      </c>
      <c r="CI195" s="2">
        <f t="shared" si="235"/>
        <v>9075769.2200000007</v>
      </c>
      <c r="CJ195" s="2">
        <f t="shared" si="235"/>
        <v>12436583.4</v>
      </c>
      <c r="CK195" s="2">
        <f t="shared" si="235"/>
        <v>0</v>
      </c>
      <c r="CL195" s="2">
        <f t="shared" si="235"/>
        <v>0</v>
      </c>
      <c r="CM195" s="2">
        <f t="shared" si="235"/>
        <v>10496485.51</v>
      </c>
      <c r="CN195" s="2">
        <f t="shared" si="235"/>
        <v>0</v>
      </c>
      <c r="CO195" s="2">
        <f t="shared" si="235"/>
        <v>0</v>
      </c>
      <c r="CP195" s="2">
        <f t="shared" si="235"/>
        <v>13876559.939999999</v>
      </c>
      <c r="CQ195" s="2">
        <f t="shared" si="235"/>
        <v>10851108.99</v>
      </c>
      <c r="CR195" s="2">
        <f t="shared" si="235"/>
        <v>0</v>
      </c>
      <c r="CS195" s="2">
        <f t="shared" si="235"/>
        <v>0</v>
      </c>
      <c r="CT195" s="2">
        <f t="shared" si="235"/>
        <v>0</v>
      </c>
      <c r="CU195" s="2">
        <f t="shared" si="235"/>
        <v>0</v>
      </c>
      <c r="CV195" s="2">
        <f t="shared" si="235"/>
        <v>0</v>
      </c>
      <c r="CW195" s="2">
        <f t="shared" si="235"/>
        <v>0</v>
      </c>
      <c r="CX195" s="2">
        <f t="shared" si="235"/>
        <v>5963892.5800000001</v>
      </c>
      <c r="CY195" s="2">
        <f t="shared" si="235"/>
        <v>0</v>
      </c>
      <c r="CZ195" s="2">
        <f t="shared" si="235"/>
        <v>28237311.890000001</v>
      </c>
      <c r="DA195" s="2">
        <f t="shared" si="235"/>
        <v>0</v>
      </c>
      <c r="DB195" s="2">
        <f t="shared" si="235"/>
        <v>0</v>
      </c>
      <c r="DC195" s="2">
        <f t="shared" si="235"/>
        <v>0</v>
      </c>
      <c r="DD195" s="2">
        <f t="shared" si="235"/>
        <v>0</v>
      </c>
      <c r="DE195" s="2">
        <f t="shared" si="235"/>
        <v>0</v>
      </c>
      <c r="DF195" s="2">
        <f t="shared" si="235"/>
        <v>948807928.52999997</v>
      </c>
      <c r="DG195" s="2">
        <f t="shared" si="235"/>
        <v>0</v>
      </c>
      <c r="DH195" s="2">
        <f t="shared" si="235"/>
        <v>28520305.510000002</v>
      </c>
      <c r="DI195" s="2">
        <f t="shared" si="235"/>
        <v>42127737.640000001</v>
      </c>
      <c r="DJ195" s="2">
        <f t="shared" si="235"/>
        <v>8620612.6699999999</v>
      </c>
      <c r="DK195" s="2">
        <f t="shared" si="235"/>
        <v>6735216.8600000003</v>
      </c>
      <c r="DL195" s="2">
        <f t="shared" si="235"/>
        <v>142216532.81999999</v>
      </c>
      <c r="DM195" s="2">
        <f t="shared" si="235"/>
        <v>0</v>
      </c>
      <c r="DN195" s="2">
        <f t="shared" si="235"/>
        <v>21213331.809999999</v>
      </c>
      <c r="DO195" s="2">
        <f t="shared" si="235"/>
        <v>65696580.990000002</v>
      </c>
      <c r="DP195" s="2">
        <f t="shared" si="235"/>
        <v>0</v>
      </c>
      <c r="DQ195" s="2">
        <f t="shared" si="235"/>
        <v>0</v>
      </c>
      <c r="DR195" s="2">
        <f t="shared" si="235"/>
        <v>20536261.93</v>
      </c>
      <c r="DS195" s="2">
        <f t="shared" si="235"/>
        <v>8270729.5800000001</v>
      </c>
      <c r="DT195" s="2">
        <f t="shared" si="235"/>
        <v>0</v>
      </c>
      <c r="DU195" s="2">
        <f t="shared" si="235"/>
        <v>0</v>
      </c>
      <c r="DV195" s="2">
        <f t="shared" si="235"/>
        <v>0</v>
      </c>
      <c r="DW195" s="2">
        <f t="shared" si="235"/>
        <v>0</v>
      </c>
      <c r="DX195" s="2">
        <f t="shared" si="235"/>
        <v>0</v>
      </c>
      <c r="DY195" s="2">
        <f t="shared" si="235"/>
        <v>0</v>
      </c>
      <c r="DZ195" s="2">
        <f t="shared" si="235"/>
        <v>0</v>
      </c>
      <c r="EA195" s="2">
        <f t="shared" ref="EA195:FX195" si="236">ROUND(IF((OR(EA184=1,EA185=1))=TRUE(),0,(EA192/459*EA194)+EA175+EA165),2)</f>
        <v>0</v>
      </c>
      <c r="EB195" s="2">
        <f t="shared" si="236"/>
        <v>7141042.0700000003</v>
      </c>
      <c r="EC195" s="2">
        <f t="shared" si="236"/>
        <v>0</v>
      </c>
      <c r="ED195" s="2">
        <f t="shared" si="236"/>
        <v>0</v>
      </c>
      <c r="EE195" s="2">
        <f t="shared" si="236"/>
        <v>0</v>
      </c>
      <c r="EF195" s="2">
        <f t="shared" si="236"/>
        <v>21202017.73</v>
      </c>
      <c r="EG195" s="2">
        <f t="shared" si="236"/>
        <v>0</v>
      </c>
      <c r="EH195" s="2">
        <f t="shared" si="236"/>
        <v>0</v>
      </c>
      <c r="EI195" s="2">
        <f t="shared" si="236"/>
        <v>701114921.11000001</v>
      </c>
      <c r="EJ195" s="2">
        <f t="shared" si="236"/>
        <v>309358792.67000002</v>
      </c>
      <c r="EK195" s="2">
        <f t="shared" si="236"/>
        <v>0</v>
      </c>
      <c r="EL195" s="2">
        <f t="shared" si="236"/>
        <v>6055881.0999999996</v>
      </c>
      <c r="EM195" s="2">
        <f t="shared" si="236"/>
        <v>0</v>
      </c>
      <c r="EN195" s="2">
        <f t="shared" si="236"/>
        <v>13229421.52</v>
      </c>
      <c r="EO195" s="2">
        <f t="shared" si="236"/>
        <v>0</v>
      </c>
      <c r="EP195" s="2">
        <f t="shared" si="236"/>
        <v>0</v>
      </c>
      <c r="EQ195" s="2">
        <f t="shared" si="236"/>
        <v>0</v>
      </c>
      <c r="ER195" s="2">
        <f t="shared" si="236"/>
        <v>0</v>
      </c>
      <c r="ES195" s="2">
        <f t="shared" si="236"/>
        <v>0</v>
      </c>
      <c r="ET195" s="2">
        <f t="shared" si="236"/>
        <v>0</v>
      </c>
      <c r="EU195" s="2">
        <f t="shared" si="236"/>
        <v>7632673.0300000003</v>
      </c>
      <c r="EV195" s="2">
        <f t="shared" si="236"/>
        <v>0</v>
      </c>
      <c r="EW195" s="2">
        <f t="shared" si="236"/>
        <v>0</v>
      </c>
      <c r="EX195" s="2">
        <f t="shared" si="236"/>
        <v>0</v>
      </c>
      <c r="EY195" s="2">
        <f t="shared" si="236"/>
        <v>8803725.4600000009</v>
      </c>
      <c r="EZ195" s="2">
        <f t="shared" si="236"/>
        <v>0</v>
      </c>
      <c r="FA195" s="2">
        <f t="shared" si="236"/>
        <v>0</v>
      </c>
      <c r="FB195" s="2">
        <f t="shared" si="236"/>
        <v>0</v>
      </c>
      <c r="FC195" s="2">
        <f t="shared" si="236"/>
        <v>0</v>
      </c>
      <c r="FD195" s="2">
        <f t="shared" si="236"/>
        <v>0</v>
      </c>
      <c r="FE195" s="2">
        <f t="shared" si="236"/>
        <v>0</v>
      </c>
      <c r="FF195" s="2">
        <f t="shared" si="236"/>
        <v>0</v>
      </c>
      <c r="FG195" s="2">
        <f t="shared" si="236"/>
        <v>0</v>
      </c>
      <c r="FH195" s="2">
        <f t="shared" si="236"/>
        <v>0</v>
      </c>
      <c r="FI195" s="2">
        <f t="shared" si="236"/>
        <v>26474118.43</v>
      </c>
      <c r="FJ195" s="2">
        <f t="shared" si="236"/>
        <v>0</v>
      </c>
      <c r="FK195" s="2">
        <f t="shared" si="236"/>
        <v>45243955.159999996</v>
      </c>
      <c r="FL195" s="2">
        <f t="shared" si="236"/>
        <v>0</v>
      </c>
      <c r="FM195" s="2">
        <f t="shared" si="236"/>
        <v>0</v>
      </c>
      <c r="FN195" s="2">
        <f t="shared" si="236"/>
        <v>1486268514.71</v>
      </c>
      <c r="FO195" s="2">
        <f t="shared" si="236"/>
        <v>15563287.060000001</v>
      </c>
      <c r="FP195" s="2">
        <f t="shared" si="236"/>
        <v>39059984.009999998</v>
      </c>
      <c r="FQ195" s="2">
        <f t="shared" si="236"/>
        <v>13852029.609999999</v>
      </c>
      <c r="FR195" s="2">
        <f t="shared" si="236"/>
        <v>0</v>
      </c>
      <c r="FS195" s="2">
        <f t="shared" si="236"/>
        <v>0</v>
      </c>
      <c r="FT195" s="2">
        <f t="shared" si="236"/>
        <v>0</v>
      </c>
      <c r="FU195" s="2">
        <f t="shared" si="236"/>
        <v>11629150.640000001</v>
      </c>
      <c r="FV195" s="2">
        <f t="shared" si="236"/>
        <v>11045809.35</v>
      </c>
      <c r="FW195" s="2">
        <f t="shared" si="236"/>
        <v>0</v>
      </c>
      <c r="FX195" s="2">
        <f t="shared" si="236"/>
        <v>0</v>
      </c>
      <c r="FZ195" s="2">
        <f>SUM(C195:FX195)</f>
        <v>33845383481.759995</v>
      </c>
    </row>
    <row r="196" spans="1:195" x14ac:dyDescent="0.35">
      <c r="B196" s="2" t="s">
        <v>992</v>
      </c>
      <c r="FY196" s="12"/>
      <c r="GB196" s="66"/>
      <c r="GC196" s="66"/>
      <c r="GD196" s="66"/>
      <c r="GE196" s="66"/>
      <c r="GF196" s="66"/>
      <c r="GH196" s="66"/>
      <c r="GI196" s="66"/>
      <c r="GJ196" s="66"/>
      <c r="GK196" s="66"/>
    </row>
    <row r="197" spans="1:195" x14ac:dyDescent="0.35">
      <c r="A197" s="3" t="s">
        <v>490</v>
      </c>
      <c r="B197" s="2" t="s">
        <v>490</v>
      </c>
    </row>
    <row r="198" spans="1:195" x14ac:dyDescent="0.35">
      <c r="A198" s="3" t="s">
        <v>490</v>
      </c>
      <c r="B198" s="35" t="s">
        <v>515</v>
      </c>
      <c r="GB198" s="12"/>
      <c r="GC198" s="12"/>
      <c r="GD198" s="12"/>
      <c r="GE198" s="12"/>
      <c r="GF198" s="12"/>
    </row>
    <row r="199" spans="1:195" x14ac:dyDescent="0.35">
      <c r="A199" s="3" t="s">
        <v>516</v>
      </c>
      <c r="B199" s="2" t="s">
        <v>993</v>
      </c>
      <c r="C199" s="2">
        <f t="shared" ref="C199:BN199" si="237">+C51</f>
        <v>78280926.659999996</v>
      </c>
      <c r="D199" s="2">
        <f t="shared" si="237"/>
        <v>441524814.77999997</v>
      </c>
      <c r="E199" s="2">
        <f t="shared" si="237"/>
        <v>72811077.909999996</v>
      </c>
      <c r="F199" s="2">
        <f t="shared" si="237"/>
        <v>263132585.96000001</v>
      </c>
      <c r="G199" s="2">
        <f t="shared" si="237"/>
        <v>18270291.879999999</v>
      </c>
      <c r="H199" s="2">
        <f t="shared" si="237"/>
        <v>13281345.189999999</v>
      </c>
      <c r="I199" s="2">
        <f t="shared" si="237"/>
        <v>99157217.739999995</v>
      </c>
      <c r="J199" s="2">
        <f t="shared" si="237"/>
        <v>24020317.789999999</v>
      </c>
      <c r="K199" s="2">
        <f t="shared" si="237"/>
        <v>4376133.2699999996</v>
      </c>
      <c r="L199" s="2">
        <f t="shared" si="237"/>
        <v>26195544.030000001</v>
      </c>
      <c r="M199" s="2">
        <f t="shared" si="237"/>
        <v>13496937.890000001</v>
      </c>
      <c r="N199" s="2">
        <f t="shared" si="237"/>
        <v>581494672.08000004</v>
      </c>
      <c r="O199" s="2">
        <f t="shared" si="237"/>
        <v>143582716.31</v>
      </c>
      <c r="P199" s="2">
        <f t="shared" si="237"/>
        <v>5486815.5099999998</v>
      </c>
      <c r="Q199" s="2">
        <f t="shared" si="237"/>
        <v>468297690.43000001</v>
      </c>
      <c r="R199" s="2">
        <f t="shared" si="237"/>
        <v>67966839.079999998</v>
      </c>
      <c r="S199" s="2">
        <f t="shared" si="237"/>
        <v>18924881.170000002</v>
      </c>
      <c r="T199" s="2">
        <f t="shared" si="237"/>
        <v>3280571.47</v>
      </c>
      <c r="U199" s="2">
        <f t="shared" si="237"/>
        <v>1310359.06</v>
      </c>
      <c r="V199" s="2">
        <f t="shared" si="237"/>
        <v>4233931.0599999996</v>
      </c>
      <c r="W199" s="2">
        <f t="shared" si="237"/>
        <v>3689031.04</v>
      </c>
      <c r="X199" s="2">
        <f t="shared" si="237"/>
        <v>1219109.24</v>
      </c>
      <c r="Y199" s="2">
        <f t="shared" si="237"/>
        <v>11502733.689999999</v>
      </c>
      <c r="Z199" s="2">
        <f t="shared" si="237"/>
        <v>3812547.54</v>
      </c>
      <c r="AA199" s="2">
        <f t="shared" si="237"/>
        <v>344053132.07999998</v>
      </c>
      <c r="AB199" s="2">
        <f t="shared" si="237"/>
        <v>307314036.79000002</v>
      </c>
      <c r="AC199" s="2">
        <f t="shared" si="237"/>
        <v>11287823.91</v>
      </c>
      <c r="AD199" s="2">
        <f t="shared" si="237"/>
        <v>15914102.710000001</v>
      </c>
      <c r="AE199" s="2">
        <f t="shared" si="237"/>
        <v>2102521.44</v>
      </c>
      <c r="AF199" s="2">
        <f t="shared" si="237"/>
        <v>3417701.57</v>
      </c>
      <c r="AG199" s="2">
        <f t="shared" si="237"/>
        <v>7968998</v>
      </c>
      <c r="AH199" s="2">
        <f t="shared" si="237"/>
        <v>11675182.67</v>
      </c>
      <c r="AI199" s="2">
        <f t="shared" si="237"/>
        <v>5504284.8300000001</v>
      </c>
      <c r="AJ199" s="2">
        <f t="shared" si="237"/>
        <v>3421162.94</v>
      </c>
      <c r="AK199" s="2">
        <f t="shared" si="237"/>
        <v>3437264.26</v>
      </c>
      <c r="AL199" s="2">
        <f t="shared" si="237"/>
        <v>4531542.67</v>
      </c>
      <c r="AM199" s="2">
        <f t="shared" si="237"/>
        <v>5326794.29</v>
      </c>
      <c r="AN199" s="2">
        <f t="shared" si="237"/>
        <v>4853828.37</v>
      </c>
      <c r="AO199" s="2">
        <f t="shared" si="237"/>
        <v>49184234.969999999</v>
      </c>
      <c r="AP199" s="2">
        <f t="shared" si="237"/>
        <v>984605907.71000004</v>
      </c>
      <c r="AQ199" s="2">
        <f t="shared" si="237"/>
        <v>4254691.1900000004</v>
      </c>
      <c r="AR199" s="2">
        <f t="shared" si="237"/>
        <v>688378488.28999996</v>
      </c>
      <c r="AS199" s="2">
        <f t="shared" si="237"/>
        <v>78800241.939999998</v>
      </c>
      <c r="AT199" s="2">
        <f t="shared" si="237"/>
        <v>29998910.32</v>
      </c>
      <c r="AU199" s="2">
        <f t="shared" si="237"/>
        <v>4940563.0599999996</v>
      </c>
      <c r="AV199" s="2">
        <f t="shared" si="237"/>
        <v>5000518.68</v>
      </c>
      <c r="AW199" s="2">
        <f t="shared" si="237"/>
        <v>4416637.21</v>
      </c>
      <c r="AX199" s="2">
        <f t="shared" si="237"/>
        <v>1697596.48</v>
      </c>
      <c r="AY199" s="2">
        <f t="shared" si="237"/>
        <v>6061181.2300000004</v>
      </c>
      <c r="AZ199" s="2">
        <f t="shared" si="237"/>
        <v>142156367.77000001</v>
      </c>
      <c r="BA199" s="2">
        <f t="shared" si="237"/>
        <v>99159671.230000004</v>
      </c>
      <c r="BB199" s="2">
        <f t="shared" si="237"/>
        <v>82441914.719999999</v>
      </c>
      <c r="BC199" s="2">
        <f t="shared" si="237"/>
        <v>290277750.54000002</v>
      </c>
      <c r="BD199" s="2">
        <f t="shared" si="237"/>
        <v>39224945.799999997</v>
      </c>
      <c r="BE199" s="2">
        <f t="shared" si="237"/>
        <v>14653499.359999999</v>
      </c>
      <c r="BF199" s="2">
        <f t="shared" si="237"/>
        <v>276327513.99000001</v>
      </c>
      <c r="BG199" s="2">
        <f t="shared" si="237"/>
        <v>11571564.07</v>
      </c>
      <c r="BH199" s="2">
        <f t="shared" si="237"/>
        <v>7670052.2699999996</v>
      </c>
      <c r="BI199" s="2">
        <f t="shared" si="237"/>
        <v>4534185.93</v>
      </c>
      <c r="BJ199" s="2">
        <f t="shared" si="237"/>
        <v>68009926.640000001</v>
      </c>
      <c r="BK199" s="2">
        <f t="shared" si="237"/>
        <v>337261596.94</v>
      </c>
      <c r="BL199" s="2">
        <f t="shared" si="237"/>
        <v>2237957.75</v>
      </c>
      <c r="BM199" s="2">
        <f t="shared" si="237"/>
        <v>5935767.3499999996</v>
      </c>
      <c r="BN199" s="2">
        <f t="shared" si="237"/>
        <v>35461904.289999999</v>
      </c>
      <c r="BO199" s="2">
        <f t="shared" ref="BO199:DZ199" si="238">+BO51</f>
        <v>14739893.41</v>
      </c>
      <c r="BP199" s="2">
        <f t="shared" si="238"/>
        <v>3427045.16</v>
      </c>
      <c r="BQ199" s="2">
        <f t="shared" si="238"/>
        <v>72690784.590000004</v>
      </c>
      <c r="BR199" s="2">
        <f t="shared" si="238"/>
        <v>49902027.479999997</v>
      </c>
      <c r="BS199" s="2">
        <f t="shared" si="238"/>
        <v>14128786.939999999</v>
      </c>
      <c r="BT199" s="2">
        <f t="shared" si="238"/>
        <v>5769623.6399999997</v>
      </c>
      <c r="BU199" s="2">
        <f t="shared" si="238"/>
        <v>6050134.0800000001</v>
      </c>
      <c r="BV199" s="2">
        <f t="shared" si="238"/>
        <v>14351929.449999999</v>
      </c>
      <c r="BW199" s="2">
        <f t="shared" si="238"/>
        <v>22872366.5</v>
      </c>
      <c r="BX199" s="2">
        <f t="shared" si="238"/>
        <v>1793810.78</v>
      </c>
      <c r="BY199" s="2">
        <f t="shared" si="238"/>
        <v>5897243.5499999998</v>
      </c>
      <c r="BZ199" s="2">
        <f t="shared" si="238"/>
        <v>3670222.23</v>
      </c>
      <c r="CA199" s="2">
        <f t="shared" si="238"/>
        <v>3155462.16</v>
      </c>
      <c r="CB199" s="2">
        <f t="shared" si="238"/>
        <v>825888677.15999997</v>
      </c>
      <c r="CC199" s="2">
        <f t="shared" si="238"/>
        <v>3503040.55</v>
      </c>
      <c r="CD199" s="2">
        <f t="shared" si="238"/>
        <v>3475014.13</v>
      </c>
      <c r="CE199" s="2">
        <f t="shared" si="238"/>
        <v>3031667.9</v>
      </c>
      <c r="CF199" s="2">
        <f t="shared" si="238"/>
        <v>2337551.13</v>
      </c>
      <c r="CG199" s="2">
        <f t="shared" si="238"/>
        <v>3663065.84</v>
      </c>
      <c r="CH199" s="2">
        <f t="shared" si="238"/>
        <v>2312645.7799999998</v>
      </c>
      <c r="CI199" s="2">
        <f t="shared" si="238"/>
        <v>8594395.4700000007</v>
      </c>
      <c r="CJ199" s="2">
        <f t="shared" si="238"/>
        <v>11416894.039999999</v>
      </c>
      <c r="CK199" s="2">
        <f t="shared" si="238"/>
        <v>64493594.609999999</v>
      </c>
      <c r="CL199" s="2">
        <f t="shared" si="238"/>
        <v>15441854.310000001</v>
      </c>
      <c r="CM199" s="2">
        <f t="shared" si="238"/>
        <v>9716589.3699999992</v>
      </c>
      <c r="CN199" s="2">
        <f t="shared" si="238"/>
        <v>351171196.08999997</v>
      </c>
      <c r="CO199" s="2">
        <f t="shared" si="238"/>
        <v>156897852.21000001</v>
      </c>
      <c r="CP199" s="2">
        <f t="shared" si="238"/>
        <v>12353747.810000001</v>
      </c>
      <c r="CQ199" s="2">
        <f t="shared" si="238"/>
        <v>10329534.98</v>
      </c>
      <c r="CR199" s="2">
        <f t="shared" si="238"/>
        <v>4056706.95</v>
      </c>
      <c r="CS199" s="2">
        <f t="shared" si="238"/>
        <v>4594320.78</v>
      </c>
      <c r="CT199" s="2">
        <f t="shared" si="238"/>
        <v>2341807.96</v>
      </c>
      <c r="CU199" s="2">
        <f t="shared" si="238"/>
        <v>4688350.54</v>
      </c>
      <c r="CV199" s="2">
        <f t="shared" si="238"/>
        <v>1148275.01</v>
      </c>
      <c r="CW199" s="2">
        <f t="shared" si="238"/>
        <v>3787358.23</v>
      </c>
      <c r="CX199" s="2">
        <f t="shared" si="238"/>
        <v>6036047.8799999999</v>
      </c>
      <c r="CY199" s="2">
        <f t="shared" si="238"/>
        <v>1239684.8999999999</v>
      </c>
      <c r="CZ199" s="2">
        <f t="shared" si="238"/>
        <v>21057356.120000001</v>
      </c>
      <c r="DA199" s="2">
        <f t="shared" si="238"/>
        <v>3612368.75</v>
      </c>
      <c r="DB199" s="2">
        <f t="shared" si="238"/>
        <v>4839800.6399999997</v>
      </c>
      <c r="DC199" s="2">
        <f t="shared" si="238"/>
        <v>3462885.21</v>
      </c>
      <c r="DD199" s="2">
        <f t="shared" si="238"/>
        <v>3271844.17</v>
      </c>
      <c r="DE199" s="2">
        <f t="shared" si="238"/>
        <v>4618149.7699999996</v>
      </c>
      <c r="DF199" s="2">
        <f t="shared" si="238"/>
        <v>227308969.69</v>
      </c>
      <c r="DG199" s="2">
        <f t="shared" si="238"/>
        <v>2423573.89</v>
      </c>
      <c r="DH199" s="2">
        <f t="shared" si="238"/>
        <v>20886839.41</v>
      </c>
      <c r="DI199" s="2">
        <f t="shared" si="238"/>
        <v>27712913.460000001</v>
      </c>
      <c r="DJ199" s="2">
        <f t="shared" si="238"/>
        <v>8149616.6600000001</v>
      </c>
      <c r="DK199" s="2">
        <f t="shared" si="238"/>
        <v>6532518.4000000004</v>
      </c>
      <c r="DL199" s="2">
        <f t="shared" si="238"/>
        <v>66133633.740000002</v>
      </c>
      <c r="DM199" s="2">
        <f t="shared" si="238"/>
        <v>4326457.59</v>
      </c>
      <c r="DN199" s="2">
        <f t="shared" si="238"/>
        <v>16054629.26</v>
      </c>
      <c r="DO199" s="2">
        <f t="shared" si="238"/>
        <v>37791858.009999998</v>
      </c>
      <c r="DP199" s="2">
        <f t="shared" si="238"/>
        <v>3823507.1</v>
      </c>
      <c r="DQ199" s="2">
        <f t="shared" si="238"/>
        <v>10302616.720000001</v>
      </c>
      <c r="DR199" s="2">
        <f t="shared" si="238"/>
        <v>16267957.550000001</v>
      </c>
      <c r="DS199" s="2">
        <f t="shared" si="238"/>
        <v>8493099.7400000002</v>
      </c>
      <c r="DT199" s="2">
        <f t="shared" si="238"/>
        <v>3605217.69</v>
      </c>
      <c r="DU199" s="2">
        <f t="shared" si="238"/>
        <v>5250957.58</v>
      </c>
      <c r="DV199" s="2">
        <f t="shared" si="238"/>
        <v>3878489.81</v>
      </c>
      <c r="DW199" s="2">
        <f t="shared" si="238"/>
        <v>4751412.07</v>
      </c>
      <c r="DX199" s="2">
        <f t="shared" si="238"/>
        <v>3671409.73</v>
      </c>
      <c r="DY199" s="2">
        <f t="shared" si="238"/>
        <v>5085104.34</v>
      </c>
      <c r="DZ199" s="2">
        <f t="shared" si="238"/>
        <v>9348689.2300000004</v>
      </c>
      <c r="EA199" s="2">
        <f t="shared" ref="EA199:FX199" si="239">+EA51</f>
        <v>7101560.3300000001</v>
      </c>
      <c r="EB199" s="2">
        <f t="shared" si="239"/>
        <v>7337063.96</v>
      </c>
      <c r="EC199" s="2">
        <f t="shared" si="239"/>
        <v>4338254.04</v>
      </c>
      <c r="ED199" s="2">
        <f t="shared" si="239"/>
        <v>23147062.68</v>
      </c>
      <c r="EE199" s="2">
        <f t="shared" si="239"/>
        <v>3588701.8</v>
      </c>
      <c r="EF199" s="2">
        <f t="shared" si="239"/>
        <v>16641732.609999999</v>
      </c>
      <c r="EG199" s="2">
        <f t="shared" si="239"/>
        <v>4050649.17</v>
      </c>
      <c r="EH199" s="2">
        <f t="shared" si="239"/>
        <v>4056579.04</v>
      </c>
      <c r="EI199" s="2">
        <f t="shared" si="239"/>
        <v>164616324.28999999</v>
      </c>
      <c r="EJ199" s="2">
        <f t="shared" si="239"/>
        <v>110834981.64</v>
      </c>
      <c r="EK199" s="2">
        <f t="shared" si="239"/>
        <v>8358286.3700000001</v>
      </c>
      <c r="EL199" s="2">
        <f t="shared" si="239"/>
        <v>5973275.9500000002</v>
      </c>
      <c r="EM199" s="2">
        <f t="shared" si="239"/>
        <v>5540294.6200000001</v>
      </c>
      <c r="EN199" s="2">
        <f t="shared" si="239"/>
        <v>11951057.869999999</v>
      </c>
      <c r="EO199" s="2">
        <f t="shared" si="239"/>
        <v>4720810.3</v>
      </c>
      <c r="EP199" s="2">
        <f t="shared" si="239"/>
        <v>6002523.3200000003</v>
      </c>
      <c r="EQ199" s="2">
        <f t="shared" si="239"/>
        <v>30565460.550000001</v>
      </c>
      <c r="ER199" s="2">
        <f t="shared" si="239"/>
        <v>5084806.1399999997</v>
      </c>
      <c r="ES199" s="2">
        <f t="shared" si="239"/>
        <v>3508977.85</v>
      </c>
      <c r="ET199" s="2">
        <f t="shared" si="239"/>
        <v>4095070.51</v>
      </c>
      <c r="EU199" s="2">
        <f t="shared" si="239"/>
        <v>7751229.6200000001</v>
      </c>
      <c r="EV199" s="2">
        <f t="shared" si="239"/>
        <v>1931507.33</v>
      </c>
      <c r="EW199" s="2">
        <f t="shared" si="239"/>
        <v>13218618.970000001</v>
      </c>
      <c r="EX199" s="2">
        <f t="shared" si="239"/>
        <v>3623072.51</v>
      </c>
      <c r="EY199" s="2">
        <f t="shared" si="239"/>
        <v>8997897.1199999992</v>
      </c>
      <c r="EZ199" s="2">
        <f t="shared" si="239"/>
        <v>2751725.07</v>
      </c>
      <c r="FA199" s="2">
        <f t="shared" si="239"/>
        <v>42115471.619999997</v>
      </c>
      <c r="FB199" s="2">
        <f t="shared" si="239"/>
        <v>4735112.4400000004</v>
      </c>
      <c r="FC199" s="2">
        <f t="shared" si="239"/>
        <v>22083734.780000001</v>
      </c>
      <c r="FD199" s="2">
        <f t="shared" si="239"/>
        <v>5672439.54</v>
      </c>
      <c r="FE199" s="2">
        <f t="shared" si="239"/>
        <v>2003245.54</v>
      </c>
      <c r="FF199" s="2">
        <f t="shared" si="239"/>
        <v>3739006.87</v>
      </c>
      <c r="FG199" s="2">
        <f t="shared" si="239"/>
        <v>2791667.9</v>
      </c>
      <c r="FH199" s="2">
        <f t="shared" si="239"/>
        <v>1687641.15</v>
      </c>
      <c r="FI199" s="2">
        <f t="shared" si="239"/>
        <v>20073193.170000002</v>
      </c>
      <c r="FJ199" s="2">
        <f t="shared" si="239"/>
        <v>22454241.260000002</v>
      </c>
      <c r="FK199" s="2">
        <f t="shared" si="239"/>
        <v>29197638.190000001</v>
      </c>
      <c r="FL199" s="2">
        <f t="shared" si="239"/>
        <v>89506028.040000007</v>
      </c>
      <c r="FM199" s="2">
        <f t="shared" si="239"/>
        <v>42624583.259999998</v>
      </c>
      <c r="FN199" s="2">
        <f t="shared" si="239"/>
        <v>254079029.58000001</v>
      </c>
      <c r="FO199" s="2">
        <f t="shared" si="239"/>
        <v>12923250.27</v>
      </c>
      <c r="FP199" s="2">
        <f t="shared" si="239"/>
        <v>26423778.789999999</v>
      </c>
      <c r="FQ199" s="2">
        <f t="shared" si="239"/>
        <v>11931842.02</v>
      </c>
      <c r="FR199" s="2">
        <f t="shared" si="239"/>
        <v>3384089.51</v>
      </c>
      <c r="FS199" s="2">
        <f t="shared" si="239"/>
        <v>3457705.04</v>
      </c>
      <c r="FT199" s="2">
        <f t="shared" si="239"/>
        <v>1530952.34</v>
      </c>
      <c r="FU199" s="2">
        <f t="shared" si="239"/>
        <v>10796310.34</v>
      </c>
      <c r="FV199" s="2">
        <f t="shared" si="239"/>
        <v>9902514.9100000001</v>
      </c>
      <c r="FW199" s="2">
        <f t="shared" si="239"/>
        <v>3307351.27</v>
      </c>
      <c r="FX199" s="2">
        <f t="shared" si="239"/>
        <v>1506941.06</v>
      </c>
    </row>
    <row r="200" spans="1:195" x14ac:dyDescent="0.35">
      <c r="A200" s="3" t="s">
        <v>517</v>
      </c>
      <c r="B200" s="2" t="s">
        <v>994</v>
      </c>
      <c r="C200" s="37">
        <f t="shared" ref="C200:BN200" si="240">C65</f>
        <v>2.5999999999999999E-2</v>
      </c>
      <c r="D200" s="37">
        <f t="shared" si="240"/>
        <v>2.5999999999999999E-2</v>
      </c>
      <c r="E200" s="37">
        <f t="shared" si="240"/>
        <v>2.5999999999999999E-2</v>
      </c>
      <c r="F200" s="37">
        <f t="shared" si="240"/>
        <v>2.5999999999999999E-2</v>
      </c>
      <c r="G200" s="37">
        <f t="shared" si="240"/>
        <v>2.5999999999999999E-2</v>
      </c>
      <c r="H200" s="37">
        <f t="shared" si="240"/>
        <v>2.5999999999999999E-2</v>
      </c>
      <c r="I200" s="37">
        <f t="shared" si="240"/>
        <v>2.5999999999999999E-2</v>
      </c>
      <c r="J200" s="37">
        <f t="shared" si="240"/>
        <v>2.5999999999999999E-2</v>
      </c>
      <c r="K200" s="37">
        <f t="shared" si="240"/>
        <v>2.5999999999999999E-2</v>
      </c>
      <c r="L200" s="37">
        <f t="shared" si="240"/>
        <v>2.5999999999999999E-2</v>
      </c>
      <c r="M200" s="37">
        <f t="shared" si="240"/>
        <v>2.5999999999999999E-2</v>
      </c>
      <c r="N200" s="37">
        <f t="shared" si="240"/>
        <v>2.5999999999999999E-2</v>
      </c>
      <c r="O200" s="37">
        <f t="shared" si="240"/>
        <v>2.5999999999999999E-2</v>
      </c>
      <c r="P200" s="37">
        <f t="shared" si="240"/>
        <v>2.5999999999999999E-2</v>
      </c>
      <c r="Q200" s="37">
        <f t="shared" si="240"/>
        <v>2.5999999999999999E-2</v>
      </c>
      <c r="R200" s="37">
        <f t="shared" si="240"/>
        <v>2.5999999999999999E-2</v>
      </c>
      <c r="S200" s="37">
        <f t="shared" si="240"/>
        <v>2.5999999999999999E-2</v>
      </c>
      <c r="T200" s="37">
        <f t="shared" si="240"/>
        <v>2.5999999999999999E-2</v>
      </c>
      <c r="U200" s="37">
        <f t="shared" si="240"/>
        <v>2.5999999999999999E-2</v>
      </c>
      <c r="V200" s="37">
        <f t="shared" si="240"/>
        <v>2.5999999999999999E-2</v>
      </c>
      <c r="W200" s="37">
        <f t="shared" si="240"/>
        <v>2.5999999999999999E-2</v>
      </c>
      <c r="X200" s="37">
        <f t="shared" si="240"/>
        <v>2.5999999999999999E-2</v>
      </c>
      <c r="Y200" s="37">
        <f t="shared" si="240"/>
        <v>2.5999999999999999E-2</v>
      </c>
      <c r="Z200" s="37">
        <f t="shared" si="240"/>
        <v>2.5999999999999999E-2</v>
      </c>
      <c r="AA200" s="37">
        <f t="shared" si="240"/>
        <v>2.5999999999999999E-2</v>
      </c>
      <c r="AB200" s="37">
        <f t="shared" si="240"/>
        <v>2.5999999999999999E-2</v>
      </c>
      <c r="AC200" s="37">
        <f t="shared" si="240"/>
        <v>2.5999999999999999E-2</v>
      </c>
      <c r="AD200" s="37">
        <f t="shared" si="240"/>
        <v>2.5999999999999999E-2</v>
      </c>
      <c r="AE200" s="37">
        <f t="shared" si="240"/>
        <v>2.5999999999999999E-2</v>
      </c>
      <c r="AF200" s="37">
        <f t="shared" si="240"/>
        <v>2.5999999999999999E-2</v>
      </c>
      <c r="AG200" s="37">
        <f t="shared" si="240"/>
        <v>2.5999999999999999E-2</v>
      </c>
      <c r="AH200" s="37">
        <f t="shared" si="240"/>
        <v>2.5999999999999999E-2</v>
      </c>
      <c r="AI200" s="37">
        <f t="shared" si="240"/>
        <v>2.5999999999999999E-2</v>
      </c>
      <c r="AJ200" s="37">
        <f t="shared" si="240"/>
        <v>2.5999999999999999E-2</v>
      </c>
      <c r="AK200" s="37">
        <f t="shared" si="240"/>
        <v>2.5999999999999999E-2</v>
      </c>
      <c r="AL200" s="37">
        <f t="shared" si="240"/>
        <v>2.5999999999999999E-2</v>
      </c>
      <c r="AM200" s="37">
        <f t="shared" si="240"/>
        <v>2.5999999999999999E-2</v>
      </c>
      <c r="AN200" s="37">
        <f t="shared" si="240"/>
        <v>2.5999999999999999E-2</v>
      </c>
      <c r="AO200" s="37">
        <f t="shared" si="240"/>
        <v>2.5999999999999999E-2</v>
      </c>
      <c r="AP200" s="37">
        <f t="shared" si="240"/>
        <v>2.5999999999999999E-2</v>
      </c>
      <c r="AQ200" s="37">
        <f t="shared" si="240"/>
        <v>2.5999999999999999E-2</v>
      </c>
      <c r="AR200" s="37">
        <f t="shared" si="240"/>
        <v>2.5999999999999999E-2</v>
      </c>
      <c r="AS200" s="37">
        <f t="shared" si="240"/>
        <v>2.5999999999999999E-2</v>
      </c>
      <c r="AT200" s="37">
        <f t="shared" si="240"/>
        <v>2.5999999999999999E-2</v>
      </c>
      <c r="AU200" s="37">
        <f t="shared" si="240"/>
        <v>2.5999999999999999E-2</v>
      </c>
      <c r="AV200" s="37">
        <f t="shared" si="240"/>
        <v>2.5999999999999999E-2</v>
      </c>
      <c r="AW200" s="37">
        <f t="shared" si="240"/>
        <v>2.5999999999999999E-2</v>
      </c>
      <c r="AX200" s="37">
        <f t="shared" si="240"/>
        <v>2.5999999999999999E-2</v>
      </c>
      <c r="AY200" s="37">
        <f t="shared" si="240"/>
        <v>2.5999999999999999E-2</v>
      </c>
      <c r="AZ200" s="71">
        <f t="shared" si="240"/>
        <v>2.5999999999999999E-2</v>
      </c>
      <c r="BA200" s="37">
        <f t="shared" si="240"/>
        <v>2.5999999999999999E-2</v>
      </c>
      <c r="BB200" s="37">
        <f t="shared" si="240"/>
        <v>2.5999999999999999E-2</v>
      </c>
      <c r="BC200" s="37">
        <f t="shared" si="240"/>
        <v>2.5999999999999999E-2</v>
      </c>
      <c r="BD200" s="37">
        <f t="shared" si="240"/>
        <v>2.5999999999999999E-2</v>
      </c>
      <c r="BE200" s="37">
        <f t="shared" si="240"/>
        <v>2.5999999999999999E-2</v>
      </c>
      <c r="BF200" s="37">
        <f t="shared" si="240"/>
        <v>2.5999999999999999E-2</v>
      </c>
      <c r="BG200" s="37">
        <f t="shared" si="240"/>
        <v>2.5999999999999999E-2</v>
      </c>
      <c r="BH200" s="37">
        <f t="shared" si="240"/>
        <v>2.5999999999999999E-2</v>
      </c>
      <c r="BI200" s="37">
        <f t="shared" si="240"/>
        <v>2.5999999999999999E-2</v>
      </c>
      <c r="BJ200" s="37">
        <f t="shared" si="240"/>
        <v>2.5999999999999999E-2</v>
      </c>
      <c r="BK200" s="37">
        <f t="shared" si="240"/>
        <v>2.5999999999999999E-2</v>
      </c>
      <c r="BL200" s="37">
        <f t="shared" si="240"/>
        <v>2.5999999999999999E-2</v>
      </c>
      <c r="BM200" s="37">
        <f t="shared" si="240"/>
        <v>2.5999999999999999E-2</v>
      </c>
      <c r="BN200" s="37">
        <f t="shared" si="240"/>
        <v>2.5999999999999999E-2</v>
      </c>
      <c r="BO200" s="37">
        <f t="shared" ref="BO200:DZ200" si="241">BO65</f>
        <v>2.5999999999999999E-2</v>
      </c>
      <c r="BP200" s="37">
        <f t="shared" si="241"/>
        <v>2.5999999999999999E-2</v>
      </c>
      <c r="BQ200" s="37">
        <f t="shared" si="241"/>
        <v>2.5999999999999999E-2</v>
      </c>
      <c r="BR200" s="37">
        <f t="shared" si="241"/>
        <v>2.5999999999999999E-2</v>
      </c>
      <c r="BS200" s="37">
        <f t="shared" si="241"/>
        <v>2.5999999999999999E-2</v>
      </c>
      <c r="BT200" s="37">
        <f t="shared" si="241"/>
        <v>2.5999999999999999E-2</v>
      </c>
      <c r="BU200" s="37">
        <f t="shared" si="241"/>
        <v>2.5999999999999999E-2</v>
      </c>
      <c r="BV200" s="37">
        <f t="shared" si="241"/>
        <v>2.5999999999999999E-2</v>
      </c>
      <c r="BW200" s="37">
        <f t="shared" si="241"/>
        <v>2.5999999999999999E-2</v>
      </c>
      <c r="BX200" s="37">
        <f t="shared" si="241"/>
        <v>2.5999999999999999E-2</v>
      </c>
      <c r="BY200" s="37">
        <f t="shared" si="241"/>
        <v>2.5999999999999999E-2</v>
      </c>
      <c r="BZ200" s="37">
        <f t="shared" si="241"/>
        <v>2.5999999999999999E-2</v>
      </c>
      <c r="CA200" s="37">
        <f t="shared" si="241"/>
        <v>2.5999999999999999E-2</v>
      </c>
      <c r="CB200" s="37">
        <f t="shared" si="241"/>
        <v>2.5999999999999999E-2</v>
      </c>
      <c r="CC200" s="37">
        <f t="shared" si="241"/>
        <v>2.5999999999999999E-2</v>
      </c>
      <c r="CD200" s="37">
        <f t="shared" si="241"/>
        <v>2.5999999999999999E-2</v>
      </c>
      <c r="CE200" s="37">
        <f t="shared" si="241"/>
        <v>2.5999999999999999E-2</v>
      </c>
      <c r="CF200" s="37">
        <f t="shared" si="241"/>
        <v>2.5999999999999999E-2</v>
      </c>
      <c r="CG200" s="37">
        <f t="shared" si="241"/>
        <v>2.5999999999999999E-2</v>
      </c>
      <c r="CH200" s="37">
        <f t="shared" si="241"/>
        <v>2.5999999999999999E-2</v>
      </c>
      <c r="CI200" s="37">
        <f t="shared" si="241"/>
        <v>2.5999999999999999E-2</v>
      </c>
      <c r="CJ200" s="37">
        <f t="shared" si="241"/>
        <v>2.5999999999999999E-2</v>
      </c>
      <c r="CK200" s="37">
        <f t="shared" si="241"/>
        <v>2.5999999999999999E-2</v>
      </c>
      <c r="CL200" s="37">
        <f t="shared" si="241"/>
        <v>2.5999999999999999E-2</v>
      </c>
      <c r="CM200" s="37">
        <f t="shared" si="241"/>
        <v>2.5999999999999999E-2</v>
      </c>
      <c r="CN200" s="37">
        <f t="shared" si="241"/>
        <v>2.5999999999999999E-2</v>
      </c>
      <c r="CO200" s="37">
        <f t="shared" si="241"/>
        <v>2.5999999999999999E-2</v>
      </c>
      <c r="CP200" s="37">
        <f t="shared" si="241"/>
        <v>2.5999999999999999E-2</v>
      </c>
      <c r="CQ200" s="37">
        <f t="shared" si="241"/>
        <v>2.5999999999999999E-2</v>
      </c>
      <c r="CR200" s="37">
        <f t="shared" si="241"/>
        <v>2.5999999999999999E-2</v>
      </c>
      <c r="CS200" s="37">
        <f t="shared" si="241"/>
        <v>2.5999999999999999E-2</v>
      </c>
      <c r="CT200" s="37">
        <f t="shared" si="241"/>
        <v>2.5999999999999999E-2</v>
      </c>
      <c r="CU200" s="37">
        <f t="shared" si="241"/>
        <v>2.5999999999999999E-2</v>
      </c>
      <c r="CV200" s="37">
        <f t="shared" si="241"/>
        <v>2.5999999999999999E-2</v>
      </c>
      <c r="CW200" s="37">
        <f t="shared" si="241"/>
        <v>2.5999999999999999E-2</v>
      </c>
      <c r="CX200" s="37">
        <f t="shared" si="241"/>
        <v>2.5999999999999999E-2</v>
      </c>
      <c r="CY200" s="37">
        <f t="shared" si="241"/>
        <v>2.5999999999999999E-2</v>
      </c>
      <c r="CZ200" s="37">
        <f t="shared" si="241"/>
        <v>2.5999999999999999E-2</v>
      </c>
      <c r="DA200" s="37">
        <f t="shared" si="241"/>
        <v>2.5999999999999999E-2</v>
      </c>
      <c r="DB200" s="37">
        <f t="shared" si="241"/>
        <v>2.5999999999999999E-2</v>
      </c>
      <c r="DC200" s="37">
        <f t="shared" si="241"/>
        <v>2.5999999999999999E-2</v>
      </c>
      <c r="DD200" s="37">
        <f t="shared" si="241"/>
        <v>2.5999999999999999E-2</v>
      </c>
      <c r="DE200" s="37">
        <f t="shared" si="241"/>
        <v>2.5999999999999999E-2</v>
      </c>
      <c r="DF200" s="37">
        <f t="shared" si="241"/>
        <v>2.5999999999999999E-2</v>
      </c>
      <c r="DG200" s="37">
        <f t="shared" si="241"/>
        <v>2.5999999999999999E-2</v>
      </c>
      <c r="DH200" s="37">
        <f t="shared" si="241"/>
        <v>2.5999999999999999E-2</v>
      </c>
      <c r="DI200" s="37">
        <f t="shared" si="241"/>
        <v>2.5999999999999999E-2</v>
      </c>
      <c r="DJ200" s="37">
        <f t="shared" si="241"/>
        <v>2.5999999999999999E-2</v>
      </c>
      <c r="DK200" s="37">
        <f t="shared" si="241"/>
        <v>2.5999999999999999E-2</v>
      </c>
      <c r="DL200" s="37">
        <f t="shared" si="241"/>
        <v>2.5999999999999999E-2</v>
      </c>
      <c r="DM200" s="37">
        <f t="shared" si="241"/>
        <v>2.5999999999999999E-2</v>
      </c>
      <c r="DN200" s="37">
        <f t="shared" si="241"/>
        <v>2.5999999999999999E-2</v>
      </c>
      <c r="DO200" s="37">
        <f t="shared" si="241"/>
        <v>2.5999999999999999E-2</v>
      </c>
      <c r="DP200" s="37">
        <f t="shared" si="241"/>
        <v>2.5999999999999999E-2</v>
      </c>
      <c r="DQ200" s="37">
        <f t="shared" si="241"/>
        <v>2.5999999999999999E-2</v>
      </c>
      <c r="DR200" s="37">
        <f t="shared" si="241"/>
        <v>2.5999999999999999E-2</v>
      </c>
      <c r="DS200" s="37">
        <f t="shared" si="241"/>
        <v>2.5999999999999999E-2</v>
      </c>
      <c r="DT200" s="37">
        <f t="shared" si="241"/>
        <v>2.5999999999999999E-2</v>
      </c>
      <c r="DU200" s="37">
        <f t="shared" si="241"/>
        <v>2.5999999999999999E-2</v>
      </c>
      <c r="DV200" s="37">
        <f t="shared" si="241"/>
        <v>2.5999999999999999E-2</v>
      </c>
      <c r="DW200" s="37">
        <f t="shared" si="241"/>
        <v>2.5999999999999999E-2</v>
      </c>
      <c r="DX200" s="37">
        <f t="shared" si="241"/>
        <v>2.5999999999999999E-2</v>
      </c>
      <c r="DY200" s="37">
        <f t="shared" si="241"/>
        <v>2.5999999999999999E-2</v>
      </c>
      <c r="DZ200" s="37">
        <f t="shared" si="241"/>
        <v>2.5999999999999999E-2</v>
      </c>
      <c r="EA200" s="37">
        <f t="shared" ref="EA200:FX200" si="242">EA65</f>
        <v>2.5999999999999999E-2</v>
      </c>
      <c r="EB200" s="37">
        <f t="shared" si="242"/>
        <v>2.5999999999999999E-2</v>
      </c>
      <c r="EC200" s="37">
        <f t="shared" si="242"/>
        <v>2.5999999999999999E-2</v>
      </c>
      <c r="ED200" s="37">
        <f t="shared" si="242"/>
        <v>2.5999999999999999E-2</v>
      </c>
      <c r="EE200" s="37">
        <f t="shared" si="242"/>
        <v>2.5999999999999999E-2</v>
      </c>
      <c r="EF200" s="37">
        <f t="shared" si="242"/>
        <v>2.5999999999999999E-2</v>
      </c>
      <c r="EG200" s="37">
        <f t="shared" si="242"/>
        <v>2.5999999999999999E-2</v>
      </c>
      <c r="EH200" s="37">
        <f t="shared" si="242"/>
        <v>2.5999999999999999E-2</v>
      </c>
      <c r="EI200" s="37">
        <f t="shared" si="242"/>
        <v>2.5999999999999999E-2</v>
      </c>
      <c r="EJ200" s="37">
        <f t="shared" si="242"/>
        <v>2.5999999999999999E-2</v>
      </c>
      <c r="EK200" s="37">
        <f t="shared" si="242"/>
        <v>2.5999999999999999E-2</v>
      </c>
      <c r="EL200" s="37">
        <f t="shared" si="242"/>
        <v>2.5999999999999999E-2</v>
      </c>
      <c r="EM200" s="37">
        <f t="shared" si="242"/>
        <v>2.5999999999999999E-2</v>
      </c>
      <c r="EN200" s="37">
        <f t="shared" si="242"/>
        <v>2.5999999999999999E-2</v>
      </c>
      <c r="EO200" s="37">
        <f t="shared" si="242"/>
        <v>2.5999999999999999E-2</v>
      </c>
      <c r="EP200" s="37">
        <f t="shared" si="242"/>
        <v>2.5999999999999999E-2</v>
      </c>
      <c r="EQ200" s="27">
        <f t="shared" si="242"/>
        <v>2.5999999999999999E-2</v>
      </c>
      <c r="ER200" s="37">
        <f t="shared" si="242"/>
        <v>2.5999999999999999E-2</v>
      </c>
      <c r="ES200" s="37">
        <f t="shared" si="242"/>
        <v>2.5999999999999999E-2</v>
      </c>
      <c r="ET200" s="37">
        <f t="shared" si="242"/>
        <v>2.5999999999999999E-2</v>
      </c>
      <c r="EU200" s="37">
        <f t="shared" si="242"/>
        <v>2.5999999999999999E-2</v>
      </c>
      <c r="EV200" s="37">
        <f t="shared" si="242"/>
        <v>2.5999999999999999E-2</v>
      </c>
      <c r="EW200" s="37">
        <f t="shared" si="242"/>
        <v>2.5999999999999999E-2</v>
      </c>
      <c r="EX200" s="37">
        <f t="shared" si="242"/>
        <v>2.5999999999999999E-2</v>
      </c>
      <c r="EY200" s="37">
        <f t="shared" si="242"/>
        <v>2.5999999999999999E-2</v>
      </c>
      <c r="EZ200" s="37">
        <f t="shared" si="242"/>
        <v>2.5999999999999999E-2</v>
      </c>
      <c r="FA200" s="37">
        <f t="shared" si="242"/>
        <v>2.5999999999999999E-2</v>
      </c>
      <c r="FB200" s="37">
        <f t="shared" si="242"/>
        <v>2.5999999999999999E-2</v>
      </c>
      <c r="FC200" s="37">
        <f t="shared" si="242"/>
        <v>2.5999999999999999E-2</v>
      </c>
      <c r="FD200" s="37">
        <f t="shared" si="242"/>
        <v>2.5999999999999999E-2</v>
      </c>
      <c r="FE200" s="37">
        <f t="shared" si="242"/>
        <v>2.5999999999999999E-2</v>
      </c>
      <c r="FF200" s="37">
        <f t="shared" si="242"/>
        <v>2.5999999999999999E-2</v>
      </c>
      <c r="FG200" s="37">
        <f t="shared" si="242"/>
        <v>2.5999999999999999E-2</v>
      </c>
      <c r="FH200" s="37">
        <f t="shared" si="242"/>
        <v>2.5999999999999999E-2</v>
      </c>
      <c r="FI200" s="37">
        <f t="shared" si="242"/>
        <v>2.5999999999999999E-2</v>
      </c>
      <c r="FJ200" s="37">
        <f t="shared" si="242"/>
        <v>2.5999999999999999E-2</v>
      </c>
      <c r="FK200" s="37">
        <f t="shared" si="242"/>
        <v>2.5999999999999999E-2</v>
      </c>
      <c r="FL200" s="37">
        <f t="shared" si="242"/>
        <v>2.5999999999999999E-2</v>
      </c>
      <c r="FM200" s="37">
        <f t="shared" si="242"/>
        <v>2.5999999999999999E-2</v>
      </c>
      <c r="FN200" s="37">
        <f t="shared" si="242"/>
        <v>2.5999999999999999E-2</v>
      </c>
      <c r="FO200" s="37">
        <f t="shared" si="242"/>
        <v>2.5999999999999999E-2</v>
      </c>
      <c r="FP200" s="37">
        <f t="shared" si="242"/>
        <v>2.5999999999999999E-2</v>
      </c>
      <c r="FQ200" s="37">
        <f t="shared" si="242"/>
        <v>2.5999999999999999E-2</v>
      </c>
      <c r="FR200" s="37">
        <f t="shared" si="242"/>
        <v>2.5999999999999999E-2</v>
      </c>
      <c r="FS200" s="37">
        <f t="shared" si="242"/>
        <v>2.5999999999999999E-2</v>
      </c>
      <c r="FT200" s="37">
        <f t="shared" si="242"/>
        <v>2.5999999999999999E-2</v>
      </c>
      <c r="FU200" s="37">
        <f t="shared" si="242"/>
        <v>2.5999999999999999E-2</v>
      </c>
      <c r="FV200" s="37">
        <f t="shared" si="242"/>
        <v>2.5999999999999999E-2</v>
      </c>
      <c r="FW200" s="37">
        <f t="shared" si="242"/>
        <v>2.5999999999999999E-2</v>
      </c>
      <c r="FX200" s="37">
        <f t="shared" si="242"/>
        <v>2.5999999999999999E-2</v>
      </c>
    </row>
    <row r="201" spans="1:195" x14ac:dyDescent="0.35">
      <c r="A201" s="3" t="s">
        <v>518</v>
      </c>
      <c r="B201" s="2" t="s">
        <v>677</v>
      </c>
      <c r="C201" s="27">
        <f t="shared" ref="C201:BN201" si="243">ROUND((C99-C22)/C22,4)</f>
        <v>9.4999999999999998E-3</v>
      </c>
      <c r="D201" s="27">
        <f t="shared" si="243"/>
        <v>-1.8599999999999998E-2</v>
      </c>
      <c r="E201" s="27">
        <f t="shared" si="243"/>
        <v>-3.8300000000000001E-2</v>
      </c>
      <c r="F201" s="27">
        <f t="shared" si="243"/>
        <v>1.7399999999999999E-2</v>
      </c>
      <c r="G201" s="27">
        <f t="shared" si="243"/>
        <v>-3.7000000000000002E-3</v>
      </c>
      <c r="H201" s="27">
        <f t="shared" si="243"/>
        <v>1.17E-2</v>
      </c>
      <c r="I201" s="27">
        <f t="shared" si="243"/>
        <v>-3.6400000000000002E-2</v>
      </c>
      <c r="J201" s="27">
        <f t="shared" si="243"/>
        <v>-1.78E-2</v>
      </c>
      <c r="K201" s="27">
        <f t="shared" si="243"/>
        <v>1.2999999999999999E-2</v>
      </c>
      <c r="L201" s="27">
        <f t="shared" si="243"/>
        <v>-1.7600000000000001E-2</v>
      </c>
      <c r="M201" s="27">
        <f t="shared" si="243"/>
        <v>-4.9500000000000002E-2</v>
      </c>
      <c r="N201" s="27">
        <f t="shared" si="243"/>
        <v>-1.54E-2</v>
      </c>
      <c r="O201" s="27">
        <f t="shared" si="243"/>
        <v>-1.6400000000000001E-2</v>
      </c>
      <c r="P201" s="27">
        <f t="shared" si="243"/>
        <v>3.1699999999999999E-2</v>
      </c>
      <c r="Q201" s="27">
        <f t="shared" si="243"/>
        <v>4.4000000000000003E-3</v>
      </c>
      <c r="R201" s="27">
        <f t="shared" si="243"/>
        <v>2.5000000000000001E-3</v>
      </c>
      <c r="S201" s="27">
        <f t="shared" si="243"/>
        <v>-1.4500000000000001E-2</v>
      </c>
      <c r="T201" s="27">
        <f t="shared" si="243"/>
        <v>7.4000000000000003E-3</v>
      </c>
      <c r="U201" s="27">
        <f t="shared" si="243"/>
        <v>-2.5100000000000001E-2</v>
      </c>
      <c r="V201" s="27">
        <f t="shared" si="243"/>
        <v>-1.11E-2</v>
      </c>
      <c r="W201" s="27">
        <f t="shared" si="243"/>
        <v>7.1999999999999998E-3</v>
      </c>
      <c r="X201" s="27">
        <f t="shared" si="243"/>
        <v>0</v>
      </c>
      <c r="Y201" s="27">
        <f t="shared" si="243"/>
        <v>-5.7999999999999996E-3</v>
      </c>
      <c r="Z201" s="27">
        <f t="shared" si="243"/>
        <v>-1.1299999999999999E-2</v>
      </c>
      <c r="AA201" s="27">
        <f t="shared" si="243"/>
        <v>-2.7000000000000001E-3</v>
      </c>
      <c r="AB201" s="27">
        <f t="shared" si="243"/>
        <v>-7.1000000000000004E-3</v>
      </c>
      <c r="AC201" s="27">
        <f t="shared" si="243"/>
        <v>-4.7999999999999996E-3</v>
      </c>
      <c r="AD201" s="27">
        <f t="shared" si="243"/>
        <v>1.4E-3</v>
      </c>
      <c r="AE201" s="27">
        <f t="shared" si="243"/>
        <v>-7.4000000000000003E-3</v>
      </c>
      <c r="AF201" s="27">
        <f t="shared" si="243"/>
        <v>4.07E-2</v>
      </c>
      <c r="AG201" s="27">
        <f t="shared" si="243"/>
        <v>-2.06E-2</v>
      </c>
      <c r="AH201" s="27">
        <f t="shared" si="243"/>
        <v>-1.41E-2</v>
      </c>
      <c r="AI201" s="27">
        <f t="shared" si="243"/>
        <v>3.5000000000000003E-2</v>
      </c>
      <c r="AJ201" s="27">
        <f t="shared" si="243"/>
        <v>2.41E-2</v>
      </c>
      <c r="AK201" s="27">
        <f t="shared" si="243"/>
        <v>-4.6899999999999997E-2</v>
      </c>
      <c r="AL201" s="27">
        <f t="shared" si="243"/>
        <v>7.1000000000000004E-3</v>
      </c>
      <c r="AM201" s="27">
        <f t="shared" si="243"/>
        <v>-3.1199999999999999E-2</v>
      </c>
      <c r="AN201" s="27">
        <f t="shared" si="243"/>
        <v>-1.8800000000000001E-2</v>
      </c>
      <c r="AO201" s="27">
        <f t="shared" si="243"/>
        <v>-2.2100000000000002E-2</v>
      </c>
      <c r="AP201" s="27">
        <f t="shared" si="243"/>
        <v>-1.0200000000000001E-2</v>
      </c>
      <c r="AQ201" s="27">
        <f t="shared" si="243"/>
        <v>-7.6E-3</v>
      </c>
      <c r="AR201" s="27">
        <f t="shared" si="243"/>
        <v>-1.0200000000000001E-2</v>
      </c>
      <c r="AS201" s="27">
        <f t="shared" si="243"/>
        <v>-1.17E-2</v>
      </c>
      <c r="AT201" s="27">
        <f t="shared" si="243"/>
        <v>0.1075</v>
      </c>
      <c r="AU201" s="27">
        <f t="shared" si="243"/>
        <v>3.27E-2</v>
      </c>
      <c r="AV201" s="27">
        <f t="shared" si="243"/>
        <v>-6.7999999999999996E-3</v>
      </c>
      <c r="AW201" s="27">
        <f t="shared" si="243"/>
        <v>2.7000000000000001E-3</v>
      </c>
      <c r="AX201" s="27">
        <f t="shared" si="243"/>
        <v>-1.9599999999999999E-2</v>
      </c>
      <c r="AY201" s="27">
        <f t="shared" si="243"/>
        <v>1.5800000000000002E-2</v>
      </c>
      <c r="AZ201" s="71">
        <f t="shared" si="243"/>
        <v>-1.1900000000000001E-2</v>
      </c>
      <c r="BA201" s="27">
        <f t="shared" si="243"/>
        <v>-3.7000000000000002E-3</v>
      </c>
      <c r="BB201" s="27">
        <f t="shared" si="243"/>
        <v>-2.0199999999999999E-2</v>
      </c>
      <c r="BC201" s="27">
        <f t="shared" si="243"/>
        <v>-1.1299999999999999E-2</v>
      </c>
      <c r="BD201" s="27">
        <f t="shared" si="243"/>
        <v>5.0000000000000001E-3</v>
      </c>
      <c r="BE201" s="27">
        <f t="shared" si="243"/>
        <v>-2.0500000000000001E-2</v>
      </c>
      <c r="BF201" s="27">
        <f t="shared" si="243"/>
        <v>3.0999999999999999E-3</v>
      </c>
      <c r="BG201" s="27">
        <f t="shared" si="243"/>
        <v>-1.2999999999999999E-2</v>
      </c>
      <c r="BH201" s="27">
        <f t="shared" si="243"/>
        <v>-3.0000000000000001E-3</v>
      </c>
      <c r="BI201" s="27">
        <f t="shared" si="243"/>
        <v>-8.2000000000000007E-3</v>
      </c>
      <c r="BJ201" s="27">
        <f t="shared" si="243"/>
        <v>1E-4</v>
      </c>
      <c r="BK201" s="27">
        <f t="shared" si="243"/>
        <v>1.8200000000000001E-2</v>
      </c>
      <c r="BL201" s="27">
        <f t="shared" si="243"/>
        <v>-0.19439999999999999</v>
      </c>
      <c r="BM201" s="27">
        <f t="shared" si="243"/>
        <v>9.4999999999999998E-3</v>
      </c>
      <c r="BN201" s="27">
        <f t="shared" si="243"/>
        <v>-1.6899999999999998E-2</v>
      </c>
      <c r="BO201" s="27">
        <f t="shared" ref="BO201:DZ201" si="244">ROUND((BO99-BO22)/BO22,4)</f>
        <v>-1.04E-2</v>
      </c>
      <c r="BP201" s="27">
        <f t="shared" si="244"/>
        <v>-3.3000000000000002E-2</v>
      </c>
      <c r="BQ201" s="27">
        <f t="shared" si="244"/>
        <v>7.0000000000000001E-3</v>
      </c>
      <c r="BR201" s="27">
        <f t="shared" si="244"/>
        <v>-4.0000000000000002E-4</v>
      </c>
      <c r="BS201" s="27">
        <f t="shared" si="244"/>
        <v>-2.8E-3</v>
      </c>
      <c r="BT201" s="27">
        <f t="shared" si="244"/>
        <v>-2.1700000000000001E-2</v>
      </c>
      <c r="BU201" s="27">
        <f t="shared" si="244"/>
        <v>1.7999999999999999E-2</v>
      </c>
      <c r="BV201" s="27">
        <f t="shared" si="244"/>
        <v>-6.9999999999999999E-4</v>
      </c>
      <c r="BW201" s="27">
        <f t="shared" si="244"/>
        <v>-1.9E-3</v>
      </c>
      <c r="BX201" s="27">
        <f t="shared" si="244"/>
        <v>-1.4E-3</v>
      </c>
      <c r="BY201" s="27">
        <f t="shared" si="244"/>
        <v>-2.7400000000000001E-2</v>
      </c>
      <c r="BZ201" s="27">
        <f t="shared" si="244"/>
        <v>-6.8999999999999999E-3</v>
      </c>
      <c r="CA201" s="27">
        <f t="shared" si="244"/>
        <v>-1.46E-2</v>
      </c>
      <c r="CB201" s="27">
        <f t="shared" si="244"/>
        <v>-2.0400000000000001E-2</v>
      </c>
      <c r="CC201" s="27">
        <f t="shared" si="244"/>
        <v>1.06E-2</v>
      </c>
      <c r="CD201" s="27">
        <f t="shared" si="244"/>
        <v>-1.04E-2</v>
      </c>
      <c r="CE201" s="27">
        <f t="shared" si="244"/>
        <v>-5.8999999999999999E-3</v>
      </c>
      <c r="CF201" s="27">
        <f t="shared" si="244"/>
        <v>-5.0500000000000003E-2</v>
      </c>
      <c r="CG201" s="27">
        <f t="shared" si="244"/>
        <v>-8.3999999999999995E-3</v>
      </c>
      <c r="CH201" s="27">
        <f t="shared" si="244"/>
        <v>-1.0999999999999999E-2</v>
      </c>
      <c r="CI201" s="27">
        <f t="shared" si="244"/>
        <v>-1E-4</v>
      </c>
      <c r="CJ201" s="27">
        <f t="shared" si="244"/>
        <v>-2.52E-2</v>
      </c>
      <c r="CK201" s="27">
        <f t="shared" si="244"/>
        <v>-5.4999999999999997E-3</v>
      </c>
      <c r="CL201" s="27">
        <f t="shared" si="244"/>
        <v>-1.61E-2</v>
      </c>
      <c r="CM201" s="27">
        <f t="shared" si="244"/>
        <v>1.43E-2</v>
      </c>
      <c r="CN201" s="27">
        <f t="shared" si="244"/>
        <v>6.9999999999999999E-4</v>
      </c>
      <c r="CO201" s="27">
        <f t="shared" si="244"/>
        <v>-5.8999999999999999E-3</v>
      </c>
      <c r="CP201" s="27">
        <f t="shared" si="244"/>
        <v>-1.7399999999999999E-2</v>
      </c>
      <c r="CQ201" s="27">
        <f t="shared" si="244"/>
        <v>-1.44E-2</v>
      </c>
      <c r="CR201" s="27">
        <f t="shared" si="244"/>
        <v>-2.5999999999999999E-3</v>
      </c>
      <c r="CS201" s="27">
        <f t="shared" si="244"/>
        <v>-3.5099999999999999E-2</v>
      </c>
      <c r="CT201" s="27">
        <f t="shared" si="244"/>
        <v>2.12E-2</v>
      </c>
      <c r="CU201" s="27">
        <f t="shared" si="244"/>
        <v>-2.0000000000000001E-4</v>
      </c>
      <c r="CV201" s="27">
        <f t="shared" si="244"/>
        <v>0</v>
      </c>
      <c r="CW201" s="27">
        <f t="shared" si="244"/>
        <v>9.7000000000000003E-3</v>
      </c>
      <c r="CX201" s="27">
        <f t="shared" si="244"/>
        <v>-2.2000000000000001E-3</v>
      </c>
      <c r="CY201" s="27">
        <f t="shared" si="244"/>
        <v>0</v>
      </c>
      <c r="CZ201" s="27">
        <f t="shared" si="244"/>
        <v>-2.75E-2</v>
      </c>
      <c r="DA201" s="27">
        <f t="shared" si="244"/>
        <v>-8.9999999999999993E-3</v>
      </c>
      <c r="DB201" s="27">
        <f t="shared" si="244"/>
        <v>-4.7000000000000002E-3</v>
      </c>
      <c r="DC201" s="27">
        <f t="shared" si="244"/>
        <v>2.7300000000000001E-2</v>
      </c>
      <c r="DD201" s="27">
        <f t="shared" si="244"/>
        <v>1.6E-2</v>
      </c>
      <c r="DE201" s="27">
        <f t="shared" si="244"/>
        <v>4.2299999999999997E-2</v>
      </c>
      <c r="DF201" s="27">
        <f t="shared" si="244"/>
        <v>-2.1399999999999999E-2</v>
      </c>
      <c r="DG201" s="27">
        <f t="shared" si="244"/>
        <v>9.6199999999999994E-2</v>
      </c>
      <c r="DH201" s="27">
        <f t="shared" si="244"/>
        <v>-1.4200000000000001E-2</v>
      </c>
      <c r="DI201" s="27">
        <f t="shared" si="244"/>
        <v>-1.3100000000000001E-2</v>
      </c>
      <c r="DJ201" s="27">
        <f t="shared" si="244"/>
        <v>1.49E-2</v>
      </c>
      <c r="DK201" s="27">
        <f t="shared" si="244"/>
        <v>0.03</v>
      </c>
      <c r="DL201" s="27">
        <f t="shared" si="244"/>
        <v>-5.0000000000000001E-4</v>
      </c>
      <c r="DM201" s="27">
        <f t="shared" si="244"/>
        <v>-8.6E-3</v>
      </c>
      <c r="DN201" s="27">
        <f t="shared" si="244"/>
        <v>3.0300000000000001E-2</v>
      </c>
      <c r="DO201" s="27">
        <f t="shared" si="244"/>
        <v>4.5999999999999999E-3</v>
      </c>
      <c r="DP201" s="27">
        <f t="shared" si="244"/>
        <v>-7.6E-3</v>
      </c>
      <c r="DQ201" s="27">
        <f t="shared" si="244"/>
        <v>2.1600000000000001E-2</v>
      </c>
      <c r="DR201" s="27">
        <f t="shared" si="244"/>
        <v>-1.38E-2</v>
      </c>
      <c r="DS201" s="27">
        <f t="shared" si="244"/>
        <v>-4.4299999999999999E-2</v>
      </c>
      <c r="DT201" s="27">
        <f t="shared" si="244"/>
        <v>-7.4000000000000003E-3</v>
      </c>
      <c r="DU201" s="27">
        <f t="shared" si="244"/>
        <v>-1.4E-3</v>
      </c>
      <c r="DV201" s="27">
        <f t="shared" si="244"/>
        <v>9.2999999999999992E-3</v>
      </c>
      <c r="DW201" s="27">
        <f t="shared" si="244"/>
        <v>-1.04E-2</v>
      </c>
      <c r="DX201" s="27">
        <f t="shared" si="244"/>
        <v>-3.2300000000000002E-2</v>
      </c>
      <c r="DY201" s="27">
        <f t="shared" si="244"/>
        <v>-1.9300000000000001E-2</v>
      </c>
      <c r="DZ201" s="27">
        <f t="shared" si="244"/>
        <v>-8.8000000000000005E-3</v>
      </c>
      <c r="EA201" s="27">
        <f t="shared" ref="EA201:FX201" si="245">ROUND((EA99-EA22)/EA22,4)</f>
        <v>-1.5800000000000002E-2</v>
      </c>
      <c r="EB201" s="27">
        <f t="shared" si="245"/>
        <v>-3.4799999999999998E-2</v>
      </c>
      <c r="EC201" s="27">
        <f t="shared" si="245"/>
        <v>-1.9900000000000001E-2</v>
      </c>
      <c r="ED201" s="27">
        <f t="shared" si="245"/>
        <v>-8.9999999999999993E-3</v>
      </c>
      <c r="EE201" s="27">
        <f t="shared" si="245"/>
        <v>-8.3999999999999995E-3</v>
      </c>
      <c r="EF201" s="27">
        <f t="shared" si="245"/>
        <v>-1.5599999999999999E-2</v>
      </c>
      <c r="EG201" s="27">
        <f t="shared" si="245"/>
        <v>-1.6E-2</v>
      </c>
      <c r="EH201" s="27">
        <f t="shared" si="245"/>
        <v>-1.0500000000000001E-2</v>
      </c>
      <c r="EI201" s="27">
        <f t="shared" si="245"/>
        <v>-1.66E-2</v>
      </c>
      <c r="EJ201" s="27">
        <f t="shared" si="245"/>
        <v>-1.4E-3</v>
      </c>
      <c r="EK201" s="27">
        <f t="shared" si="245"/>
        <v>-5.3E-3</v>
      </c>
      <c r="EL201" s="27">
        <f t="shared" si="245"/>
        <v>2.1100000000000001E-2</v>
      </c>
      <c r="EM201" s="27">
        <f t="shared" si="245"/>
        <v>-1.4E-2</v>
      </c>
      <c r="EN201" s="27">
        <f t="shared" si="245"/>
        <v>-2.6800000000000001E-2</v>
      </c>
      <c r="EO201" s="27">
        <f t="shared" si="245"/>
        <v>-3.1199999999999999E-2</v>
      </c>
      <c r="EP201" s="27">
        <f t="shared" si="245"/>
        <v>6.9999999999999999E-4</v>
      </c>
      <c r="EQ201" s="27">
        <f t="shared" si="245"/>
        <v>-7.4999999999999997E-3</v>
      </c>
      <c r="ER201" s="27">
        <f t="shared" si="245"/>
        <v>1.5800000000000002E-2</v>
      </c>
      <c r="ES201" s="27">
        <f t="shared" si="245"/>
        <v>1.0999999999999999E-2</v>
      </c>
      <c r="ET201" s="27">
        <f t="shared" si="245"/>
        <v>-2.46E-2</v>
      </c>
      <c r="EU201" s="27">
        <f t="shared" si="245"/>
        <v>-5.4000000000000003E-3</v>
      </c>
      <c r="EV201" s="27">
        <f t="shared" si="245"/>
        <v>-1.2999999999999999E-3</v>
      </c>
      <c r="EW201" s="27">
        <f t="shared" si="245"/>
        <v>-3.7199999999999997E-2</v>
      </c>
      <c r="EX201" s="27">
        <f t="shared" si="245"/>
        <v>-1.8E-3</v>
      </c>
      <c r="EY201" s="27">
        <f t="shared" si="245"/>
        <v>-4.7000000000000002E-3</v>
      </c>
      <c r="EZ201" s="27">
        <f t="shared" si="245"/>
        <v>-2.4899999999999999E-2</v>
      </c>
      <c r="FA201" s="27">
        <f t="shared" si="245"/>
        <v>-3.7000000000000002E-3</v>
      </c>
      <c r="FB201" s="27">
        <f t="shared" si="245"/>
        <v>-1.7299999999999999E-2</v>
      </c>
      <c r="FC201" s="27">
        <f t="shared" si="245"/>
        <v>-6.2300000000000001E-2</v>
      </c>
      <c r="FD201" s="27">
        <f t="shared" si="245"/>
        <v>9.1000000000000004E-3</v>
      </c>
      <c r="FE201" s="27">
        <f t="shared" si="245"/>
        <v>-2.1600000000000001E-2</v>
      </c>
      <c r="FF201" s="27">
        <f t="shared" si="245"/>
        <v>2.87E-2</v>
      </c>
      <c r="FG201" s="27">
        <f t="shared" si="245"/>
        <v>-2.52E-2</v>
      </c>
      <c r="FH201" s="27">
        <f t="shared" si="245"/>
        <v>3.3000000000000002E-2</v>
      </c>
      <c r="FI201" s="27">
        <f t="shared" si="245"/>
        <v>-1.6400000000000001E-2</v>
      </c>
      <c r="FJ201" s="27">
        <f t="shared" si="245"/>
        <v>7.9000000000000008E-3</v>
      </c>
      <c r="FK201" s="27">
        <f t="shared" si="245"/>
        <v>7.6E-3</v>
      </c>
      <c r="FL201" s="27">
        <f t="shared" si="245"/>
        <v>9.2999999999999992E-3</v>
      </c>
      <c r="FM201" s="27">
        <f t="shared" si="245"/>
        <v>1.47E-2</v>
      </c>
      <c r="FN201" s="27">
        <f t="shared" si="245"/>
        <v>5.1999999999999998E-3</v>
      </c>
      <c r="FO201" s="27">
        <f t="shared" si="245"/>
        <v>-4.0000000000000001E-3</v>
      </c>
      <c r="FP201" s="27">
        <f t="shared" si="245"/>
        <v>-2.8999999999999998E-3</v>
      </c>
      <c r="FQ201" s="27">
        <f t="shared" si="245"/>
        <v>1.0200000000000001E-2</v>
      </c>
      <c r="FR201" s="27">
        <f t="shared" si="245"/>
        <v>-3.0000000000000001E-3</v>
      </c>
      <c r="FS201" s="27">
        <f t="shared" si="245"/>
        <v>-5.5E-2</v>
      </c>
      <c r="FT201" s="27">
        <f t="shared" si="245"/>
        <v>1.6899999999999998E-2</v>
      </c>
      <c r="FU201" s="27">
        <f t="shared" si="245"/>
        <v>-1.66E-2</v>
      </c>
      <c r="FV201" s="27">
        <f t="shared" si="245"/>
        <v>2.3E-2</v>
      </c>
      <c r="FW201" s="27">
        <f t="shared" si="245"/>
        <v>-5.0900000000000001E-2</v>
      </c>
      <c r="FX201" s="27">
        <f t="shared" si="245"/>
        <v>-1.0500000000000001E-2</v>
      </c>
    </row>
    <row r="202" spans="1:195" x14ac:dyDescent="0.35">
      <c r="B202" s="2" t="s">
        <v>519</v>
      </c>
      <c r="N202" s="69"/>
      <c r="FY202" s="37"/>
    </row>
    <row r="203" spans="1:195" x14ac:dyDescent="0.35">
      <c r="A203" s="3" t="s">
        <v>520</v>
      </c>
      <c r="B203" s="2" t="s">
        <v>678</v>
      </c>
      <c r="C203" s="2">
        <f t="shared" ref="C203:BN203" si="246">ROUND((C199)*(1+C200+C201),2)</f>
        <v>81059899.560000002</v>
      </c>
      <c r="D203" s="2">
        <f t="shared" si="246"/>
        <v>444792098.41000003</v>
      </c>
      <c r="E203" s="2">
        <f t="shared" si="246"/>
        <v>71915501.650000006</v>
      </c>
      <c r="F203" s="2">
        <f t="shared" si="246"/>
        <v>274552540.19</v>
      </c>
      <c r="G203" s="2">
        <f t="shared" si="246"/>
        <v>18677719.390000001</v>
      </c>
      <c r="H203" s="2">
        <f t="shared" si="246"/>
        <v>13782051.9</v>
      </c>
      <c r="I203" s="2">
        <f t="shared" si="246"/>
        <v>98125982.680000007</v>
      </c>
      <c r="J203" s="2">
        <f t="shared" si="246"/>
        <v>24217284.399999999</v>
      </c>
      <c r="K203" s="2">
        <f t="shared" si="246"/>
        <v>4546802.47</v>
      </c>
      <c r="L203" s="2">
        <f t="shared" si="246"/>
        <v>26415586.600000001</v>
      </c>
      <c r="M203" s="2">
        <f t="shared" si="246"/>
        <v>13179759.85</v>
      </c>
      <c r="N203" s="2">
        <f t="shared" si="246"/>
        <v>587658515.60000002</v>
      </c>
      <c r="O203" s="2">
        <f t="shared" si="246"/>
        <v>144961110.38999999</v>
      </c>
      <c r="P203" s="2">
        <f t="shared" si="246"/>
        <v>5803404.7599999998</v>
      </c>
      <c r="Q203" s="2">
        <f t="shared" si="246"/>
        <v>482533940.22000003</v>
      </c>
      <c r="R203" s="2">
        <f t="shared" si="246"/>
        <v>69903893.989999995</v>
      </c>
      <c r="S203" s="2">
        <f t="shared" si="246"/>
        <v>19142517.300000001</v>
      </c>
      <c r="T203" s="2">
        <f t="shared" si="246"/>
        <v>3390142.56</v>
      </c>
      <c r="U203" s="2">
        <f t="shared" si="246"/>
        <v>1311538.3799999999</v>
      </c>
      <c r="V203" s="2">
        <f t="shared" si="246"/>
        <v>4297016.63</v>
      </c>
      <c r="W203" s="2">
        <f t="shared" si="246"/>
        <v>3811506.87</v>
      </c>
      <c r="X203" s="2">
        <f t="shared" si="246"/>
        <v>1250806.08</v>
      </c>
      <c r="Y203" s="2">
        <f t="shared" si="246"/>
        <v>11735088.91</v>
      </c>
      <c r="Z203" s="2">
        <f t="shared" si="246"/>
        <v>3868591.99</v>
      </c>
      <c r="AA203" s="2">
        <f t="shared" si="246"/>
        <v>352069570.06</v>
      </c>
      <c r="AB203" s="2">
        <f t="shared" si="246"/>
        <v>313122272.08999997</v>
      </c>
      <c r="AC203" s="2">
        <f t="shared" si="246"/>
        <v>11527125.779999999</v>
      </c>
      <c r="AD203" s="2">
        <f t="shared" si="246"/>
        <v>16350149.119999999</v>
      </c>
      <c r="AE203" s="2">
        <f t="shared" si="246"/>
        <v>2141628.34</v>
      </c>
      <c r="AF203" s="2">
        <f t="shared" si="246"/>
        <v>3645662.26</v>
      </c>
      <c r="AG203" s="2">
        <f t="shared" si="246"/>
        <v>8012030.5899999999</v>
      </c>
      <c r="AH203" s="2">
        <f t="shared" si="246"/>
        <v>11814117.34</v>
      </c>
      <c r="AI203" s="2">
        <f t="shared" si="246"/>
        <v>5840046.2000000002</v>
      </c>
      <c r="AJ203" s="2">
        <f t="shared" si="246"/>
        <v>3592563.2</v>
      </c>
      <c r="AK203" s="2">
        <f t="shared" si="246"/>
        <v>3365425.44</v>
      </c>
      <c r="AL203" s="2">
        <f t="shared" si="246"/>
        <v>4681536.7300000004</v>
      </c>
      <c r="AM203" s="2">
        <f t="shared" si="246"/>
        <v>5299094.96</v>
      </c>
      <c r="AN203" s="2">
        <f t="shared" si="246"/>
        <v>4888775.93</v>
      </c>
      <c r="AO203" s="2">
        <f t="shared" si="246"/>
        <v>49376053.490000002</v>
      </c>
      <c r="AP203" s="2">
        <f t="shared" si="246"/>
        <v>1000162681.05</v>
      </c>
      <c r="AQ203" s="2">
        <f t="shared" si="246"/>
        <v>4332977.51</v>
      </c>
      <c r="AR203" s="2">
        <f t="shared" si="246"/>
        <v>699254868.39999998</v>
      </c>
      <c r="AS203" s="2">
        <f t="shared" si="246"/>
        <v>79927085.400000006</v>
      </c>
      <c r="AT203" s="2">
        <f t="shared" si="246"/>
        <v>34003764.850000001</v>
      </c>
      <c r="AU203" s="2">
        <f t="shared" si="246"/>
        <v>5230574.1100000003</v>
      </c>
      <c r="AV203" s="2">
        <f t="shared" si="246"/>
        <v>5096528.6399999997</v>
      </c>
      <c r="AW203" s="2">
        <f t="shared" si="246"/>
        <v>4543394.7</v>
      </c>
      <c r="AX203" s="2">
        <f t="shared" si="246"/>
        <v>1708461.1</v>
      </c>
      <c r="AY203" s="2">
        <f t="shared" si="246"/>
        <v>6314538.6100000003</v>
      </c>
      <c r="AZ203" s="2">
        <f t="shared" si="246"/>
        <v>144160772.56</v>
      </c>
      <c r="BA203" s="2">
        <f t="shared" si="246"/>
        <v>101370931.90000001</v>
      </c>
      <c r="BB203" s="2">
        <f t="shared" si="246"/>
        <v>82920077.829999998</v>
      </c>
      <c r="BC203" s="2">
        <f t="shared" si="246"/>
        <v>294544833.47000003</v>
      </c>
      <c r="BD203" s="2">
        <f t="shared" si="246"/>
        <v>40440919.119999997</v>
      </c>
      <c r="BE203" s="2">
        <f t="shared" si="246"/>
        <v>14734093.609999999</v>
      </c>
      <c r="BF203" s="2">
        <f t="shared" si="246"/>
        <v>284368644.64999998</v>
      </c>
      <c r="BG203" s="2">
        <f t="shared" si="246"/>
        <v>11721994.4</v>
      </c>
      <c r="BH203" s="2">
        <f t="shared" si="246"/>
        <v>7846463.4699999997</v>
      </c>
      <c r="BI203" s="2">
        <f t="shared" si="246"/>
        <v>4614894.4400000004</v>
      </c>
      <c r="BJ203" s="2">
        <f t="shared" si="246"/>
        <v>69784985.730000004</v>
      </c>
      <c r="BK203" s="2">
        <f t="shared" si="246"/>
        <v>352168559.51999998</v>
      </c>
      <c r="BL203" s="2">
        <f t="shared" si="246"/>
        <v>1861085.66</v>
      </c>
      <c r="BM203" s="2">
        <f t="shared" si="246"/>
        <v>6146487.0899999999</v>
      </c>
      <c r="BN203" s="2">
        <f t="shared" si="246"/>
        <v>35784607.619999997</v>
      </c>
      <c r="BO203" s="2">
        <f t="shared" ref="BO203:DZ203" si="247">ROUND((BO199)*(1+BO200+BO201),2)</f>
        <v>14969835.75</v>
      </c>
      <c r="BP203" s="2">
        <f t="shared" si="247"/>
        <v>3403055.84</v>
      </c>
      <c r="BQ203" s="2">
        <f t="shared" si="247"/>
        <v>75089580.480000004</v>
      </c>
      <c r="BR203" s="2">
        <f t="shared" si="247"/>
        <v>51179519.380000003</v>
      </c>
      <c r="BS203" s="2">
        <f t="shared" si="247"/>
        <v>14456574.800000001</v>
      </c>
      <c r="BT203" s="2">
        <f t="shared" si="247"/>
        <v>5794433.0199999996</v>
      </c>
      <c r="BU203" s="2">
        <f t="shared" si="247"/>
        <v>6316339.9800000004</v>
      </c>
      <c r="BV203" s="2">
        <f t="shared" si="247"/>
        <v>14715033.27</v>
      </c>
      <c r="BW203" s="2">
        <f t="shared" si="247"/>
        <v>23423590.530000001</v>
      </c>
      <c r="BX203" s="2">
        <f t="shared" si="247"/>
        <v>1837938.53</v>
      </c>
      <c r="BY203" s="2">
        <f t="shared" si="247"/>
        <v>5888987.4100000001</v>
      </c>
      <c r="BZ203" s="2">
        <f t="shared" si="247"/>
        <v>3740323.47</v>
      </c>
      <c r="CA203" s="2">
        <f t="shared" si="247"/>
        <v>3191434.43</v>
      </c>
      <c r="CB203" s="2">
        <f t="shared" si="247"/>
        <v>830513653.75</v>
      </c>
      <c r="CC203" s="2">
        <f t="shared" si="247"/>
        <v>3631251.83</v>
      </c>
      <c r="CD203" s="2">
        <f t="shared" si="247"/>
        <v>3529224.35</v>
      </c>
      <c r="CE203" s="2">
        <f t="shared" si="247"/>
        <v>3092604.42</v>
      </c>
      <c r="CF203" s="2">
        <f t="shared" si="247"/>
        <v>2280281.13</v>
      </c>
      <c r="CG203" s="2">
        <f t="shared" si="247"/>
        <v>3727535.8</v>
      </c>
      <c r="CH203" s="2">
        <f t="shared" si="247"/>
        <v>2347335.4700000002</v>
      </c>
      <c r="CI203" s="2">
        <f t="shared" si="247"/>
        <v>8816990.3100000005</v>
      </c>
      <c r="CJ203" s="2">
        <f t="shared" si="247"/>
        <v>11426027.560000001</v>
      </c>
      <c r="CK203" s="2">
        <f t="shared" si="247"/>
        <v>65815713.299999997</v>
      </c>
      <c r="CL203" s="2">
        <f t="shared" si="247"/>
        <v>15594728.67</v>
      </c>
      <c r="CM203" s="2">
        <f t="shared" si="247"/>
        <v>10108167.92</v>
      </c>
      <c r="CN203" s="2">
        <f t="shared" si="247"/>
        <v>360547467.02999997</v>
      </c>
      <c r="CO203" s="2">
        <f t="shared" si="247"/>
        <v>160051499.03999999</v>
      </c>
      <c r="CP203" s="2">
        <f t="shared" si="247"/>
        <v>12459990.039999999</v>
      </c>
      <c r="CQ203" s="2">
        <f t="shared" si="247"/>
        <v>10449357.59</v>
      </c>
      <c r="CR203" s="2">
        <f t="shared" si="247"/>
        <v>4151633.89</v>
      </c>
      <c r="CS203" s="2">
        <f t="shared" si="247"/>
        <v>4552512.46</v>
      </c>
      <c r="CT203" s="2">
        <f t="shared" si="247"/>
        <v>2452341.2999999998</v>
      </c>
      <c r="CU203" s="2">
        <f t="shared" si="247"/>
        <v>4809309.9800000004</v>
      </c>
      <c r="CV203" s="2">
        <f t="shared" si="247"/>
        <v>1178130.1599999999</v>
      </c>
      <c r="CW203" s="2">
        <f t="shared" si="247"/>
        <v>3922566.92</v>
      </c>
      <c r="CX203" s="2">
        <f t="shared" si="247"/>
        <v>6179705.8200000003</v>
      </c>
      <c r="CY203" s="2">
        <f t="shared" si="247"/>
        <v>1271916.71</v>
      </c>
      <c r="CZ203" s="2">
        <f t="shared" si="247"/>
        <v>21025770.09</v>
      </c>
      <c r="DA203" s="2">
        <f t="shared" si="247"/>
        <v>3673779.02</v>
      </c>
      <c r="DB203" s="2">
        <f t="shared" si="247"/>
        <v>4942888.3899999997</v>
      </c>
      <c r="DC203" s="2">
        <f t="shared" si="247"/>
        <v>3647456.99</v>
      </c>
      <c r="DD203" s="2">
        <f t="shared" si="247"/>
        <v>3409261.63</v>
      </c>
      <c r="DE203" s="2">
        <f t="shared" si="247"/>
        <v>4933569.4000000004</v>
      </c>
      <c r="DF203" s="2">
        <f t="shared" si="247"/>
        <v>228354590.94999999</v>
      </c>
      <c r="DG203" s="2">
        <f t="shared" si="247"/>
        <v>2719734.62</v>
      </c>
      <c r="DH203" s="2">
        <f t="shared" si="247"/>
        <v>21133304.120000001</v>
      </c>
      <c r="DI203" s="2">
        <f t="shared" si="247"/>
        <v>28070410.039999999</v>
      </c>
      <c r="DJ203" s="2">
        <f t="shared" si="247"/>
        <v>8482935.9800000004</v>
      </c>
      <c r="DK203" s="2">
        <f t="shared" si="247"/>
        <v>6898339.4299999997</v>
      </c>
      <c r="DL203" s="2">
        <f t="shared" si="247"/>
        <v>67820041.400000006</v>
      </c>
      <c r="DM203" s="2">
        <f t="shared" si="247"/>
        <v>4401737.95</v>
      </c>
      <c r="DN203" s="2">
        <f t="shared" si="247"/>
        <v>16958504.890000001</v>
      </c>
      <c r="DO203" s="2">
        <f t="shared" si="247"/>
        <v>38948288.869999997</v>
      </c>
      <c r="DP203" s="2">
        <f t="shared" si="247"/>
        <v>3893859.63</v>
      </c>
      <c r="DQ203" s="2">
        <f t="shared" si="247"/>
        <v>10793021.279999999</v>
      </c>
      <c r="DR203" s="2">
        <f t="shared" si="247"/>
        <v>16466426.630000001</v>
      </c>
      <c r="DS203" s="2">
        <f t="shared" si="247"/>
        <v>8337676.0099999998</v>
      </c>
      <c r="DT203" s="2">
        <f t="shared" si="247"/>
        <v>3672274.74</v>
      </c>
      <c r="DU203" s="2">
        <f t="shared" si="247"/>
        <v>5380131.1399999997</v>
      </c>
      <c r="DV203" s="2">
        <f t="shared" si="247"/>
        <v>4015400.5</v>
      </c>
      <c r="DW203" s="2">
        <f t="shared" si="247"/>
        <v>4825534.0999999996</v>
      </c>
      <c r="DX203" s="2">
        <f t="shared" si="247"/>
        <v>3648279.85</v>
      </c>
      <c r="DY203" s="2">
        <f t="shared" si="247"/>
        <v>5119174.54</v>
      </c>
      <c r="DZ203" s="2">
        <f t="shared" si="247"/>
        <v>9509486.6799999997</v>
      </c>
      <c r="EA203" s="2">
        <f t="shared" ref="EA203:FX203" si="248">ROUND((EA199)*(1+EA200+EA201),2)</f>
        <v>7173996.25</v>
      </c>
      <c r="EB203" s="2">
        <f t="shared" si="248"/>
        <v>7272497.7999999998</v>
      </c>
      <c r="EC203" s="2">
        <f t="shared" si="248"/>
        <v>4364717.3899999997</v>
      </c>
      <c r="ED203" s="2">
        <f t="shared" si="248"/>
        <v>23540562.75</v>
      </c>
      <c r="EE203" s="2">
        <f t="shared" si="248"/>
        <v>3651862.95</v>
      </c>
      <c r="EF203" s="2">
        <f t="shared" si="248"/>
        <v>16814806.629999999</v>
      </c>
      <c r="EG203" s="2">
        <f t="shared" si="248"/>
        <v>4091155.66</v>
      </c>
      <c r="EH203" s="2">
        <f t="shared" si="248"/>
        <v>4119456.02</v>
      </c>
      <c r="EI203" s="2">
        <f t="shared" si="248"/>
        <v>166163717.74000001</v>
      </c>
      <c r="EJ203" s="2">
        <f t="shared" si="248"/>
        <v>113561522.19</v>
      </c>
      <c r="EK203" s="2">
        <f t="shared" si="248"/>
        <v>8531302.9000000004</v>
      </c>
      <c r="EL203" s="2">
        <f t="shared" si="248"/>
        <v>6254617.25</v>
      </c>
      <c r="EM203" s="2">
        <f t="shared" si="248"/>
        <v>5606778.1600000001</v>
      </c>
      <c r="EN203" s="2">
        <f t="shared" si="248"/>
        <v>11941497.02</v>
      </c>
      <c r="EO203" s="2">
        <f t="shared" si="248"/>
        <v>4696262.09</v>
      </c>
      <c r="EP203" s="2">
        <f t="shared" si="248"/>
        <v>6162790.6900000004</v>
      </c>
      <c r="EQ203" s="2">
        <f t="shared" si="248"/>
        <v>31130921.57</v>
      </c>
      <c r="ER203" s="2">
        <f t="shared" si="248"/>
        <v>5297351.04</v>
      </c>
      <c r="ES203" s="2">
        <f t="shared" si="248"/>
        <v>3638810.03</v>
      </c>
      <c r="ET203" s="2">
        <f t="shared" si="248"/>
        <v>4100803.61</v>
      </c>
      <c r="EU203" s="2">
        <f t="shared" si="248"/>
        <v>7910904.9500000002</v>
      </c>
      <c r="EV203" s="2">
        <f t="shared" si="248"/>
        <v>1979215.56</v>
      </c>
      <c r="EW203" s="2">
        <f t="shared" si="248"/>
        <v>13070570.439999999</v>
      </c>
      <c r="EX203" s="2">
        <f t="shared" si="248"/>
        <v>3710750.86</v>
      </c>
      <c r="EY203" s="2">
        <f t="shared" si="248"/>
        <v>9189552.3300000001</v>
      </c>
      <c r="EZ203" s="2">
        <f t="shared" si="248"/>
        <v>2754751.97</v>
      </c>
      <c r="FA203" s="2">
        <f t="shared" si="248"/>
        <v>43054646.640000001</v>
      </c>
      <c r="FB203" s="2">
        <f t="shared" si="248"/>
        <v>4776307.92</v>
      </c>
      <c r="FC203" s="2">
        <f t="shared" si="248"/>
        <v>21282095.210000001</v>
      </c>
      <c r="FD203" s="2">
        <f t="shared" si="248"/>
        <v>5871542.1699999999</v>
      </c>
      <c r="FE203" s="2">
        <f t="shared" si="248"/>
        <v>2012059.82</v>
      </c>
      <c r="FF203" s="2">
        <f t="shared" si="248"/>
        <v>3943530.55</v>
      </c>
      <c r="FG203" s="2">
        <f t="shared" si="248"/>
        <v>2793901.23</v>
      </c>
      <c r="FH203" s="2">
        <f t="shared" si="248"/>
        <v>1787211.98</v>
      </c>
      <c r="FI203" s="2">
        <f t="shared" si="248"/>
        <v>20265895.82</v>
      </c>
      <c r="FJ203" s="2">
        <f t="shared" si="248"/>
        <v>23215440.039999999</v>
      </c>
      <c r="FK203" s="2">
        <f t="shared" si="248"/>
        <v>30178678.829999998</v>
      </c>
      <c r="FL203" s="2">
        <f t="shared" si="248"/>
        <v>92665590.829999998</v>
      </c>
      <c r="FM203" s="2">
        <f t="shared" si="248"/>
        <v>44359403.799999997</v>
      </c>
      <c r="FN203" s="2">
        <f t="shared" si="248"/>
        <v>262006295.30000001</v>
      </c>
      <c r="FO203" s="2">
        <f t="shared" si="248"/>
        <v>13207561.779999999</v>
      </c>
      <c r="FP203" s="2">
        <f t="shared" si="248"/>
        <v>27034168.079999998</v>
      </c>
      <c r="FQ203" s="2">
        <f t="shared" si="248"/>
        <v>12363774.699999999</v>
      </c>
      <c r="FR203" s="2">
        <f t="shared" si="248"/>
        <v>3461923.57</v>
      </c>
      <c r="FS203" s="2">
        <f t="shared" si="248"/>
        <v>3357431.59</v>
      </c>
      <c r="FT203" s="2">
        <f t="shared" si="248"/>
        <v>1596630.2</v>
      </c>
      <c r="FU203" s="2">
        <f t="shared" si="248"/>
        <v>10897795.66</v>
      </c>
      <c r="FV203" s="2">
        <f t="shared" si="248"/>
        <v>10387738.140000001</v>
      </c>
      <c r="FW203" s="2">
        <f t="shared" si="248"/>
        <v>3224998.22</v>
      </c>
      <c r="FX203" s="2">
        <f t="shared" si="248"/>
        <v>1530298.65</v>
      </c>
      <c r="FY203" s="27"/>
      <c r="FZ203" s="2">
        <f>SUM(C203:FX203)</f>
        <v>9919708145.5399971</v>
      </c>
    </row>
    <row r="204" spans="1:195" x14ac:dyDescent="0.35">
      <c r="B204" s="2" t="s">
        <v>995</v>
      </c>
      <c r="GB204" s="37"/>
      <c r="GC204" s="37"/>
      <c r="GD204" s="37"/>
      <c r="GE204" s="37"/>
      <c r="GF204" s="37"/>
    </row>
    <row r="206" spans="1:195" x14ac:dyDescent="0.35">
      <c r="B206" s="35" t="s">
        <v>996</v>
      </c>
    </row>
    <row r="207" spans="1:195" x14ac:dyDescent="0.35">
      <c r="A207" s="3" t="s">
        <v>997</v>
      </c>
      <c r="B207" s="2" t="s">
        <v>998</v>
      </c>
      <c r="C207" s="2">
        <f t="shared" ref="C207:BN207" si="249">ROUND(C38,2)</f>
        <v>11075.46</v>
      </c>
      <c r="D207" s="2">
        <f t="shared" si="249"/>
        <v>11075.46</v>
      </c>
      <c r="E207" s="2">
        <f t="shared" si="249"/>
        <v>11075.46</v>
      </c>
      <c r="F207" s="2">
        <f t="shared" si="249"/>
        <v>11075.46</v>
      </c>
      <c r="G207" s="2">
        <f t="shared" si="249"/>
        <v>11075.46</v>
      </c>
      <c r="H207" s="2">
        <f t="shared" si="249"/>
        <v>11075.46</v>
      </c>
      <c r="I207" s="2">
        <f t="shared" si="249"/>
        <v>11075.46</v>
      </c>
      <c r="J207" s="2">
        <f t="shared" si="249"/>
        <v>11075.46</v>
      </c>
      <c r="K207" s="2">
        <f t="shared" si="249"/>
        <v>11075.46</v>
      </c>
      <c r="L207" s="2">
        <f t="shared" si="249"/>
        <v>11075.46</v>
      </c>
      <c r="M207" s="2">
        <f t="shared" si="249"/>
        <v>11075.46</v>
      </c>
      <c r="N207" s="2">
        <f t="shared" si="249"/>
        <v>11075.46</v>
      </c>
      <c r="O207" s="2">
        <f t="shared" si="249"/>
        <v>11075.46</v>
      </c>
      <c r="P207" s="2">
        <f t="shared" si="249"/>
        <v>11075.46</v>
      </c>
      <c r="Q207" s="2">
        <f t="shared" si="249"/>
        <v>11075.46</v>
      </c>
      <c r="R207" s="2">
        <f t="shared" si="249"/>
        <v>11075.46</v>
      </c>
      <c r="S207" s="2">
        <f t="shared" si="249"/>
        <v>11075.46</v>
      </c>
      <c r="T207" s="2">
        <f t="shared" si="249"/>
        <v>11075.46</v>
      </c>
      <c r="U207" s="2">
        <f t="shared" si="249"/>
        <v>11075.46</v>
      </c>
      <c r="V207" s="2">
        <f t="shared" si="249"/>
        <v>11075.46</v>
      </c>
      <c r="W207" s="2">
        <f t="shared" si="249"/>
        <v>11075.46</v>
      </c>
      <c r="X207" s="2">
        <f t="shared" si="249"/>
        <v>11075.46</v>
      </c>
      <c r="Y207" s="2">
        <f t="shared" si="249"/>
        <v>11075.46</v>
      </c>
      <c r="Z207" s="2">
        <f t="shared" si="249"/>
        <v>11075.46</v>
      </c>
      <c r="AA207" s="2">
        <f t="shared" si="249"/>
        <v>11075.46</v>
      </c>
      <c r="AB207" s="2">
        <f t="shared" si="249"/>
        <v>11075.46</v>
      </c>
      <c r="AC207" s="2">
        <f t="shared" si="249"/>
        <v>11075.46</v>
      </c>
      <c r="AD207" s="2">
        <f t="shared" si="249"/>
        <v>11075.46</v>
      </c>
      <c r="AE207" s="2">
        <f t="shared" si="249"/>
        <v>11075.46</v>
      </c>
      <c r="AF207" s="2">
        <f t="shared" si="249"/>
        <v>11075.46</v>
      </c>
      <c r="AG207" s="2">
        <f t="shared" si="249"/>
        <v>11075.46</v>
      </c>
      <c r="AH207" s="2">
        <f t="shared" si="249"/>
        <v>11075.46</v>
      </c>
      <c r="AI207" s="2">
        <f t="shared" si="249"/>
        <v>11075.46</v>
      </c>
      <c r="AJ207" s="2">
        <f t="shared" si="249"/>
        <v>11075.46</v>
      </c>
      <c r="AK207" s="2">
        <f t="shared" si="249"/>
        <v>11075.46</v>
      </c>
      <c r="AL207" s="2">
        <f t="shared" si="249"/>
        <v>11075.46</v>
      </c>
      <c r="AM207" s="2">
        <f t="shared" si="249"/>
        <v>11075.46</v>
      </c>
      <c r="AN207" s="2">
        <f t="shared" si="249"/>
        <v>11075.46</v>
      </c>
      <c r="AO207" s="2">
        <f t="shared" si="249"/>
        <v>11075.46</v>
      </c>
      <c r="AP207" s="2">
        <f t="shared" si="249"/>
        <v>11075.46</v>
      </c>
      <c r="AQ207" s="2">
        <f t="shared" si="249"/>
        <v>11075.46</v>
      </c>
      <c r="AR207" s="2">
        <f t="shared" si="249"/>
        <v>11075.46</v>
      </c>
      <c r="AS207" s="2">
        <f t="shared" si="249"/>
        <v>11075.46</v>
      </c>
      <c r="AT207" s="2">
        <f t="shared" si="249"/>
        <v>11075.46</v>
      </c>
      <c r="AU207" s="2">
        <f t="shared" si="249"/>
        <v>11075.46</v>
      </c>
      <c r="AV207" s="2">
        <f t="shared" si="249"/>
        <v>11075.46</v>
      </c>
      <c r="AW207" s="2">
        <f t="shared" si="249"/>
        <v>11075.46</v>
      </c>
      <c r="AX207" s="2">
        <f t="shared" si="249"/>
        <v>11075.46</v>
      </c>
      <c r="AY207" s="2">
        <f t="shared" si="249"/>
        <v>11075.46</v>
      </c>
      <c r="AZ207" s="2">
        <f t="shared" si="249"/>
        <v>11075.46</v>
      </c>
      <c r="BA207" s="2">
        <f t="shared" si="249"/>
        <v>11075.46</v>
      </c>
      <c r="BB207" s="2">
        <f t="shared" si="249"/>
        <v>11075.46</v>
      </c>
      <c r="BC207" s="2">
        <f t="shared" si="249"/>
        <v>11075.46</v>
      </c>
      <c r="BD207" s="2">
        <f t="shared" si="249"/>
        <v>11075.46</v>
      </c>
      <c r="BE207" s="2">
        <f t="shared" si="249"/>
        <v>11075.46</v>
      </c>
      <c r="BF207" s="2">
        <f t="shared" si="249"/>
        <v>11075.46</v>
      </c>
      <c r="BG207" s="2">
        <f t="shared" si="249"/>
        <v>11075.46</v>
      </c>
      <c r="BH207" s="2">
        <f t="shared" si="249"/>
        <v>11075.46</v>
      </c>
      <c r="BI207" s="2">
        <f t="shared" si="249"/>
        <v>11075.46</v>
      </c>
      <c r="BJ207" s="2">
        <f t="shared" si="249"/>
        <v>11075.46</v>
      </c>
      <c r="BK207" s="2">
        <f t="shared" si="249"/>
        <v>11075.46</v>
      </c>
      <c r="BL207" s="2">
        <f t="shared" si="249"/>
        <v>11075.46</v>
      </c>
      <c r="BM207" s="2">
        <f t="shared" si="249"/>
        <v>11075.46</v>
      </c>
      <c r="BN207" s="2">
        <f t="shared" si="249"/>
        <v>11075.46</v>
      </c>
      <c r="BO207" s="2">
        <f t="shared" ref="BO207:DZ207" si="250">ROUND(BO38,2)</f>
        <v>11075.46</v>
      </c>
      <c r="BP207" s="2">
        <f t="shared" si="250"/>
        <v>11075.46</v>
      </c>
      <c r="BQ207" s="2">
        <f t="shared" si="250"/>
        <v>11075.46</v>
      </c>
      <c r="BR207" s="2">
        <f t="shared" si="250"/>
        <v>11075.46</v>
      </c>
      <c r="BS207" s="2">
        <f t="shared" si="250"/>
        <v>11075.46</v>
      </c>
      <c r="BT207" s="2">
        <f t="shared" si="250"/>
        <v>11075.46</v>
      </c>
      <c r="BU207" s="2">
        <f t="shared" si="250"/>
        <v>11075.46</v>
      </c>
      <c r="BV207" s="2">
        <f t="shared" si="250"/>
        <v>11075.46</v>
      </c>
      <c r="BW207" s="2">
        <f t="shared" si="250"/>
        <v>11075.46</v>
      </c>
      <c r="BX207" s="2">
        <f t="shared" si="250"/>
        <v>11075.46</v>
      </c>
      <c r="BY207" s="2">
        <f t="shared" si="250"/>
        <v>11075.46</v>
      </c>
      <c r="BZ207" s="2">
        <f t="shared" si="250"/>
        <v>11075.46</v>
      </c>
      <c r="CA207" s="2">
        <f t="shared" si="250"/>
        <v>11075.46</v>
      </c>
      <c r="CB207" s="2">
        <f t="shared" si="250"/>
        <v>11075.46</v>
      </c>
      <c r="CC207" s="2">
        <f t="shared" si="250"/>
        <v>11075.46</v>
      </c>
      <c r="CD207" s="2">
        <f t="shared" si="250"/>
        <v>11075.46</v>
      </c>
      <c r="CE207" s="2">
        <f t="shared" si="250"/>
        <v>11075.46</v>
      </c>
      <c r="CF207" s="2">
        <f t="shared" si="250"/>
        <v>11075.46</v>
      </c>
      <c r="CG207" s="2">
        <f t="shared" si="250"/>
        <v>11075.46</v>
      </c>
      <c r="CH207" s="2">
        <f t="shared" si="250"/>
        <v>11075.46</v>
      </c>
      <c r="CI207" s="2">
        <f t="shared" si="250"/>
        <v>11075.46</v>
      </c>
      <c r="CJ207" s="2">
        <f t="shared" si="250"/>
        <v>11075.46</v>
      </c>
      <c r="CK207" s="2">
        <f t="shared" si="250"/>
        <v>11075.46</v>
      </c>
      <c r="CL207" s="2">
        <f t="shared" si="250"/>
        <v>11075.46</v>
      </c>
      <c r="CM207" s="2">
        <f t="shared" si="250"/>
        <v>11075.46</v>
      </c>
      <c r="CN207" s="2">
        <f t="shared" si="250"/>
        <v>11075.46</v>
      </c>
      <c r="CO207" s="2">
        <f t="shared" si="250"/>
        <v>11075.46</v>
      </c>
      <c r="CP207" s="2">
        <f t="shared" si="250"/>
        <v>11075.46</v>
      </c>
      <c r="CQ207" s="2">
        <f t="shared" si="250"/>
        <v>11075.46</v>
      </c>
      <c r="CR207" s="2">
        <f t="shared" si="250"/>
        <v>11075.46</v>
      </c>
      <c r="CS207" s="2">
        <f t="shared" si="250"/>
        <v>11075.46</v>
      </c>
      <c r="CT207" s="2">
        <f t="shared" si="250"/>
        <v>11075.46</v>
      </c>
      <c r="CU207" s="2">
        <f t="shared" si="250"/>
        <v>11075.46</v>
      </c>
      <c r="CV207" s="2">
        <f t="shared" si="250"/>
        <v>11075.46</v>
      </c>
      <c r="CW207" s="2">
        <f t="shared" si="250"/>
        <v>11075.46</v>
      </c>
      <c r="CX207" s="2">
        <f t="shared" si="250"/>
        <v>11075.46</v>
      </c>
      <c r="CY207" s="2">
        <f t="shared" si="250"/>
        <v>11075.46</v>
      </c>
      <c r="CZ207" s="2">
        <f t="shared" si="250"/>
        <v>11075.46</v>
      </c>
      <c r="DA207" s="2">
        <f t="shared" si="250"/>
        <v>11075.46</v>
      </c>
      <c r="DB207" s="2">
        <f t="shared" si="250"/>
        <v>11075.46</v>
      </c>
      <c r="DC207" s="2">
        <f t="shared" si="250"/>
        <v>11075.46</v>
      </c>
      <c r="DD207" s="2">
        <f t="shared" si="250"/>
        <v>11075.46</v>
      </c>
      <c r="DE207" s="2">
        <f t="shared" si="250"/>
        <v>11075.46</v>
      </c>
      <c r="DF207" s="2">
        <f t="shared" si="250"/>
        <v>11075.46</v>
      </c>
      <c r="DG207" s="2">
        <f t="shared" si="250"/>
        <v>11075.46</v>
      </c>
      <c r="DH207" s="2">
        <f t="shared" si="250"/>
        <v>11075.46</v>
      </c>
      <c r="DI207" s="2">
        <f t="shared" si="250"/>
        <v>11075.46</v>
      </c>
      <c r="DJ207" s="2">
        <f t="shared" si="250"/>
        <v>11075.46</v>
      </c>
      <c r="DK207" s="2">
        <f t="shared" si="250"/>
        <v>11075.46</v>
      </c>
      <c r="DL207" s="2">
        <f t="shared" si="250"/>
        <v>11075.46</v>
      </c>
      <c r="DM207" s="2">
        <f t="shared" si="250"/>
        <v>11075.46</v>
      </c>
      <c r="DN207" s="2">
        <f t="shared" si="250"/>
        <v>11075.46</v>
      </c>
      <c r="DO207" s="2">
        <f t="shared" si="250"/>
        <v>11075.46</v>
      </c>
      <c r="DP207" s="2">
        <f t="shared" si="250"/>
        <v>11075.46</v>
      </c>
      <c r="DQ207" s="2">
        <f t="shared" si="250"/>
        <v>11075.46</v>
      </c>
      <c r="DR207" s="2">
        <f t="shared" si="250"/>
        <v>11075.46</v>
      </c>
      <c r="DS207" s="2">
        <f t="shared" si="250"/>
        <v>11075.46</v>
      </c>
      <c r="DT207" s="2">
        <f t="shared" si="250"/>
        <v>11075.46</v>
      </c>
      <c r="DU207" s="2">
        <f t="shared" si="250"/>
        <v>11075.46</v>
      </c>
      <c r="DV207" s="2">
        <f t="shared" si="250"/>
        <v>11075.46</v>
      </c>
      <c r="DW207" s="2">
        <f t="shared" si="250"/>
        <v>11075.46</v>
      </c>
      <c r="DX207" s="2">
        <f t="shared" si="250"/>
        <v>11075.46</v>
      </c>
      <c r="DY207" s="2">
        <f t="shared" si="250"/>
        <v>11075.46</v>
      </c>
      <c r="DZ207" s="2">
        <f t="shared" si="250"/>
        <v>11075.46</v>
      </c>
      <c r="EA207" s="2">
        <f t="shared" ref="EA207:FX207" si="251">ROUND(EA38,2)</f>
        <v>11075.46</v>
      </c>
      <c r="EB207" s="2">
        <f t="shared" si="251"/>
        <v>11075.46</v>
      </c>
      <c r="EC207" s="2">
        <f t="shared" si="251"/>
        <v>11075.46</v>
      </c>
      <c r="ED207" s="2">
        <f t="shared" si="251"/>
        <v>11075.46</v>
      </c>
      <c r="EE207" s="2">
        <f t="shared" si="251"/>
        <v>11075.46</v>
      </c>
      <c r="EF207" s="2">
        <f t="shared" si="251"/>
        <v>11075.46</v>
      </c>
      <c r="EG207" s="2">
        <f t="shared" si="251"/>
        <v>11075.46</v>
      </c>
      <c r="EH207" s="2">
        <f t="shared" si="251"/>
        <v>11075.46</v>
      </c>
      <c r="EI207" s="2">
        <f t="shared" si="251"/>
        <v>11075.46</v>
      </c>
      <c r="EJ207" s="2">
        <f t="shared" si="251"/>
        <v>11075.46</v>
      </c>
      <c r="EK207" s="2">
        <f t="shared" si="251"/>
        <v>11075.46</v>
      </c>
      <c r="EL207" s="2">
        <f t="shared" si="251"/>
        <v>11075.46</v>
      </c>
      <c r="EM207" s="2">
        <f t="shared" si="251"/>
        <v>11075.46</v>
      </c>
      <c r="EN207" s="2">
        <f t="shared" si="251"/>
        <v>11075.46</v>
      </c>
      <c r="EO207" s="2">
        <f t="shared" si="251"/>
        <v>11075.46</v>
      </c>
      <c r="EP207" s="2">
        <f t="shared" si="251"/>
        <v>11075.46</v>
      </c>
      <c r="EQ207" s="2">
        <f t="shared" si="251"/>
        <v>11075.46</v>
      </c>
      <c r="ER207" s="2">
        <f t="shared" si="251"/>
        <v>11075.46</v>
      </c>
      <c r="ES207" s="2">
        <f t="shared" si="251"/>
        <v>11075.46</v>
      </c>
      <c r="ET207" s="2">
        <f t="shared" si="251"/>
        <v>11075.46</v>
      </c>
      <c r="EU207" s="2">
        <f t="shared" si="251"/>
        <v>11075.46</v>
      </c>
      <c r="EV207" s="2">
        <f t="shared" si="251"/>
        <v>11075.46</v>
      </c>
      <c r="EW207" s="2">
        <f t="shared" si="251"/>
        <v>11075.46</v>
      </c>
      <c r="EX207" s="2">
        <f t="shared" si="251"/>
        <v>11075.46</v>
      </c>
      <c r="EY207" s="2">
        <f t="shared" si="251"/>
        <v>11075.46</v>
      </c>
      <c r="EZ207" s="2">
        <f t="shared" si="251"/>
        <v>11075.46</v>
      </c>
      <c r="FA207" s="2">
        <f t="shared" si="251"/>
        <v>11075.46</v>
      </c>
      <c r="FB207" s="2">
        <f t="shared" si="251"/>
        <v>11075.46</v>
      </c>
      <c r="FC207" s="2">
        <f t="shared" si="251"/>
        <v>11075.46</v>
      </c>
      <c r="FD207" s="2">
        <f t="shared" si="251"/>
        <v>11075.46</v>
      </c>
      <c r="FE207" s="2">
        <f t="shared" si="251"/>
        <v>11075.46</v>
      </c>
      <c r="FF207" s="2">
        <f t="shared" si="251"/>
        <v>11075.46</v>
      </c>
      <c r="FG207" s="2">
        <f t="shared" si="251"/>
        <v>11075.46</v>
      </c>
      <c r="FH207" s="2">
        <f t="shared" si="251"/>
        <v>11075.46</v>
      </c>
      <c r="FI207" s="2">
        <f t="shared" si="251"/>
        <v>11075.46</v>
      </c>
      <c r="FJ207" s="2">
        <f t="shared" si="251"/>
        <v>11075.46</v>
      </c>
      <c r="FK207" s="2">
        <f t="shared" si="251"/>
        <v>11075.46</v>
      </c>
      <c r="FL207" s="2">
        <f t="shared" si="251"/>
        <v>11075.46</v>
      </c>
      <c r="FM207" s="2">
        <f t="shared" si="251"/>
        <v>11075.46</v>
      </c>
      <c r="FN207" s="2">
        <f t="shared" si="251"/>
        <v>11075.46</v>
      </c>
      <c r="FO207" s="2">
        <f t="shared" si="251"/>
        <v>11075.46</v>
      </c>
      <c r="FP207" s="2">
        <f t="shared" si="251"/>
        <v>11075.46</v>
      </c>
      <c r="FQ207" s="2">
        <f t="shared" si="251"/>
        <v>11075.46</v>
      </c>
      <c r="FR207" s="2">
        <f t="shared" si="251"/>
        <v>11075.46</v>
      </c>
      <c r="FS207" s="2">
        <f t="shared" si="251"/>
        <v>11075.46</v>
      </c>
      <c r="FT207" s="2">
        <f t="shared" si="251"/>
        <v>11075.46</v>
      </c>
      <c r="FU207" s="2">
        <f t="shared" si="251"/>
        <v>11075.46</v>
      </c>
      <c r="FV207" s="2">
        <f t="shared" si="251"/>
        <v>11075.46</v>
      </c>
      <c r="FW207" s="2">
        <f t="shared" si="251"/>
        <v>11075.46</v>
      </c>
      <c r="FX207" s="2">
        <f t="shared" si="251"/>
        <v>11075.46</v>
      </c>
    </row>
    <row r="208" spans="1:195" x14ac:dyDescent="0.35">
      <c r="A208" s="3" t="s">
        <v>999</v>
      </c>
      <c r="B208" s="2" t="s">
        <v>1000</v>
      </c>
      <c r="C208" s="12">
        <f t="shared" ref="C208:BN208" si="252">ROUND(C94,1)</f>
        <v>6449</v>
      </c>
      <c r="D208" s="12">
        <f t="shared" si="252"/>
        <v>38012.800000000003</v>
      </c>
      <c r="E208" s="12">
        <f t="shared" si="252"/>
        <v>5800.9</v>
      </c>
      <c r="F208" s="12">
        <f t="shared" si="252"/>
        <v>22324.3</v>
      </c>
      <c r="G208" s="12">
        <f t="shared" si="252"/>
        <v>1542.8</v>
      </c>
      <c r="H208" s="12">
        <f t="shared" si="252"/>
        <v>1123</v>
      </c>
      <c r="I208" s="12">
        <f t="shared" si="252"/>
        <v>8006.8</v>
      </c>
      <c r="J208" s="12">
        <f t="shared" si="252"/>
        <v>2064</v>
      </c>
      <c r="K208" s="12">
        <f t="shared" si="252"/>
        <v>273.5</v>
      </c>
      <c r="L208" s="12">
        <f t="shared" si="252"/>
        <v>2130.5</v>
      </c>
      <c r="M208" s="12">
        <f t="shared" si="252"/>
        <v>952.9</v>
      </c>
      <c r="N208" s="12">
        <f t="shared" si="252"/>
        <v>49978.5</v>
      </c>
      <c r="O208" s="12">
        <f t="shared" si="252"/>
        <v>12909.9</v>
      </c>
      <c r="P208" s="12">
        <f t="shared" si="252"/>
        <v>358</v>
      </c>
      <c r="Q208" s="12">
        <f t="shared" si="252"/>
        <v>37925.800000000003</v>
      </c>
      <c r="R208" s="12">
        <f t="shared" si="252"/>
        <v>520</v>
      </c>
      <c r="S208" s="12">
        <f t="shared" si="252"/>
        <v>1577</v>
      </c>
      <c r="T208" s="12">
        <f t="shared" si="252"/>
        <v>164</v>
      </c>
      <c r="U208" s="12">
        <f t="shared" si="252"/>
        <v>50.4</v>
      </c>
      <c r="V208" s="12">
        <f t="shared" si="252"/>
        <v>257.7</v>
      </c>
      <c r="W208" s="12">
        <f t="shared" si="252"/>
        <v>209.4</v>
      </c>
      <c r="X208" s="12">
        <f t="shared" si="252"/>
        <v>50</v>
      </c>
      <c r="Y208" s="12">
        <f t="shared" si="252"/>
        <v>431.2</v>
      </c>
      <c r="Z208" s="12">
        <f t="shared" si="252"/>
        <v>226.9</v>
      </c>
      <c r="AA208" s="12">
        <f t="shared" si="252"/>
        <v>30549.7</v>
      </c>
      <c r="AB208" s="12">
        <f t="shared" si="252"/>
        <v>26944.400000000001</v>
      </c>
      <c r="AC208" s="12">
        <f t="shared" si="252"/>
        <v>928</v>
      </c>
      <c r="AD208" s="12">
        <f t="shared" si="252"/>
        <v>1411.6</v>
      </c>
      <c r="AE208" s="12">
        <f t="shared" si="252"/>
        <v>93.3</v>
      </c>
      <c r="AF208" s="12">
        <f t="shared" si="252"/>
        <v>179</v>
      </c>
      <c r="AG208" s="12">
        <f t="shared" si="252"/>
        <v>597.20000000000005</v>
      </c>
      <c r="AH208" s="12">
        <f t="shared" si="252"/>
        <v>963.7</v>
      </c>
      <c r="AI208" s="12">
        <f t="shared" si="252"/>
        <v>414</v>
      </c>
      <c r="AJ208" s="12">
        <f t="shared" si="252"/>
        <v>170</v>
      </c>
      <c r="AK208" s="12">
        <f t="shared" si="252"/>
        <v>162.4</v>
      </c>
      <c r="AL208" s="12">
        <f t="shared" si="252"/>
        <v>284</v>
      </c>
      <c r="AM208" s="12">
        <f t="shared" si="252"/>
        <v>360.2</v>
      </c>
      <c r="AN208" s="12">
        <f t="shared" si="252"/>
        <v>308.39999999999998</v>
      </c>
      <c r="AO208" s="12">
        <f t="shared" si="252"/>
        <v>4148.6000000000004</v>
      </c>
      <c r="AP208" s="12">
        <f t="shared" si="252"/>
        <v>82208.2</v>
      </c>
      <c r="AQ208" s="12">
        <f t="shared" si="252"/>
        <v>235</v>
      </c>
      <c r="AR208" s="12">
        <f t="shared" si="252"/>
        <v>60919.1</v>
      </c>
      <c r="AS208" s="12">
        <f t="shared" si="252"/>
        <v>6518</v>
      </c>
      <c r="AT208" s="12">
        <f t="shared" si="252"/>
        <v>2430.4</v>
      </c>
      <c r="AU208" s="12">
        <f t="shared" si="252"/>
        <v>315.5</v>
      </c>
      <c r="AV208" s="12">
        <f t="shared" si="252"/>
        <v>305.39999999999998</v>
      </c>
      <c r="AW208" s="12">
        <f t="shared" si="252"/>
        <v>255.5</v>
      </c>
      <c r="AX208" s="12">
        <f t="shared" si="252"/>
        <v>65</v>
      </c>
      <c r="AY208" s="12">
        <f t="shared" si="252"/>
        <v>427</v>
      </c>
      <c r="AZ208" s="12">
        <f t="shared" si="252"/>
        <v>12114.5</v>
      </c>
      <c r="BA208" s="12">
        <f t="shared" si="252"/>
        <v>8893.4</v>
      </c>
      <c r="BB208" s="12">
        <f t="shared" si="252"/>
        <v>7402.9</v>
      </c>
      <c r="BC208" s="12">
        <f t="shared" si="252"/>
        <v>24988.6</v>
      </c>
      <c r="BD208" s="12">
        <f t="shared" si="252"/>
        <v>3648</v>
      </c>
      <c r="BE208" s="12">
        <f t="shared" si="252"/>
        <v>1233.4000000000001</v>
      </c>
      <c r="BF208" s="12">
        <f t="shared" si="252"/>
        <v>24581.200000000001</v>
      </c>
      <c r="BG208" s="12">
        <f t="shared" si="252"/>
        <v>888</v>
      </c>
      <c r="BH208" s="12">
        <f t="shared" si="252"/>
        <v>548</v>
      </c>
      <c r="BI208" s="12">
        <f t="shared" si="252"/>
        <v>255</v>
      </c>
      <c r="BJ208" s="12">
        <f t="shared" si="252"/>
        <v>6279.9</v>
      </c>
      <c r="BK208" s="12">
        <f t="shared" si="252"/>
        <v>20889.400000000001</v>
      </c>
      <c r="BL208" s="12">
        <f t="shared" si="252"/>
        <v>71.400000000000006</v>
      </c>
      <c r="BM208" s="12">
        <f t="shared" si="252"/>
        <v>420</v>
      </c>
      <c r="BN208" s="12">
        <f t="shared" si="252"/>
        <v>3093.4</v>
      </c>
      <c r="BO208" s="12">
        <f t="shared" ref="BO208:DZ208" si="253">ROUND(BO94,1)</f>
        <v>1271.3</v>
      </c>
      <c r="BP208" s="12">
        <f t="shared" si="253"/>
        <v>164</v>
      </c>
      <c r="BQ208" s="12">
        <f t="shared" si="253"/>
        <v>6011.1</v>
      </c>
      <c r="BR208" s="12">
        <f t="shared" si="253"/>
        <v>4497.8999999999996</v>
      </c>
      <c r="BS208" s="12">
        <f t="shared" si="253"/>
        <v>1113</v>
      </c>
      <c r="BT208" s="12">
        <f t="shared" si="253"/>
        <v>377.2</v>
      </c>
      <c r="BU208" s="12">
        <f t="shared" si="253"/>
        <v>422.5</v>
      </c>
      <c r="BV208" s="12">
        <f t="shared" si="253"/>
        <v>1231.7</v>
      </c>
      <c r="BW208" s="12">
        <f t="shared" si="253"/>
        <v>1989.2</v>
      </c>
      <c r="BX208" s="12">
        <f t="shared" si="253"/>
        <v>69.099999999999994</v>
      </c>
      <c r="BY208" s="12">
        <f t="shared" si="253"/>
        <v>446.7</v>
      </c>
      <c r="BZ208" s="12">
        <f t="shared" si="253"/>
        <v>202.3</v>
      </c>
      <c r="CA208" s="12">
        <f t="shared" si="253"/>
        <v>148.4</v>
      </c>
      <c r="CB208" s="12">
        <f t="shared" si="253"/>
        <v>72248.3</v>
      </c>
      <c r="CC208" s="12">
        <f t="shared" si="253"/>
        <v>190</v>
      </c>
      <c r="CD208" s="12">
        <f t="shared" si="253"/>
        <v>209.1</v>
      </c>
      <c r="CE208" s="12">
        <f t="shared" si="253"/>
        <v>150.9</v>
      </c>
      <c r="CF208" s="12">
        <f t="shared" si="253"/>
        <v>109.1</v>
      </c>
      <c r="CG208" s="12">
        <f t="shared" si="253"/>
        <v>199.8</v>
      </c>
      <c r="CH208" s="12">
        <f t="shared" si="253"/>
        <v>99.1</v>
      </c>
      <c r="CI208" s="12">
        <f t="shared" si="253"/>
        <v>697.4</v>
      </c>
      <c r="CJ208" s="12">
        <f t="shared" si="253"/>
        <v>872.1</v>
      </c>
      <c r="CK208" s="12">
        <f t="shared" si="253"/>
        <v>4898.3999999999996</v>
      </c>
      <c r="CL208" s="12">
        <f t="shared" si="253"/>
        <v>1250.2</v>
      </c>
      <c r="CM208" s="12">
        <f t="shared" si="253"/>
        <v>716.7</v>
      </c>
      <c r="CN208" s="12">
        <f t="shared" si="253"/>
        <v>31810.6</v>
      </c>
      <c r="CO208" s="12">
        <f t="shared" si="253"/>
        <v>14378.2</v>
      </c>
      <c r="CP208" s="12">
        <f t="shared" si="253"/>
        <v>947.8</v>
      </c>
      <c r="CQ208" s="12">
        <f t="shared" si="253"/>
        <v>759.9</v>
      </c>
      <c r="CR208" s="12">
        <f t="shared" si="253"/>
        <v>232.6</v>
      </c>
      <c r="CS208" s="12">
        <f t="shared" si="253"/>
        <v>291</v>
      </c>
      <c r="CT208" s="12">
        <f t="shared" si="253"/>
        <v>106</v>
      </c>
      <c r="CU208" s="12">
        <f t="shared" si="253"/>
        <v>74.3</v>
      </c>
      <c r="CV208" s="12">
        <f t="shared" si="253"/>
        <v>50</v>
      </c>
      <c r="CW208" s="12">
        <f t="shared" si="253"/>
        <v>208</v>
      </c>
      <c r="CX208" s="12">
        <f t="shared" si="253"/>
        <v>461.5</v>
      </c>
      <c r="CY208" s="12">
        <f t="shared" si="253"/>
        <v>50</v>
      </c>
      <c r="CZ208" s="12">
        <f t="shared" si="253"/>
        <v>1792.6</v>
      </c>
      <c r="DA208" s="12">
        <f t="shared" si="253"/>
        <v>196.7</v>
      </c>
      <c r="DB208" s="12">
        <f t="shared" si="253"/>
        <v>319</v>
      </c>
      <c r="DC208" s="12">
        <f t="shared" si="253"/>
        <v>188</v>
      </c>
      <c r="DD208" s="12">
        <f t="shared" si="253"/>
        <v>158.5</v>
      </c>
      <c r="DE208" s="12">
        <f t="shared" si="253"/>
        <v>310.5</v>
      </c>
      <c r="DF208" s="12">
        <f t="shared" si="253"/>
        <v>20571.099999999999</v>
      </c>
      <c r="DG208" s="12">
        <f t="shared" si="253"/>
        <v>114</v>
      </c>
      <c r="DH208" s="12">
        <f t="shared" si="253"/>
        <v>1834.2</v>
      </c>
      <c r="DI208" s="12">
        <f t="shared" si="253"/>
        <v>2445.6</v>
      </c>
      <c r="DJ208" s="12">
        <f t="shared" si="253"/>
        <v>648</v>
      </c>
      <c r="DK208" s="12">
        <f t="shared" si="253"/>
        <v>515</v>
      </c>
      <c r="DL208" s="12">
        <f t="shared" si="253"/>
        <v>5717.6</v>
      </c>
      <c r="DM208" s="12">
        <f t="shared" si="253"/>
        <v>230.8</v>
      </c>
      <c r="DN208" s="12">
        <f t="shared" si="253"/>
        <v>1358</v>
      </c>
      <c r="DO208" s="12">
        <f t="shared" si="253"/>
        <v>3262</v>
      </c>
      <c r="DP208" s="12">
        <f t="shared" si="253"/>
        <v>196.8</v>
      </c>
      <c r="DQ208" s="12">
        <f t="shared" si="253"/>
        <v>852</v>
      </c>
      <c r="DR208" s="12">
        <f t="shared" si="253"/>
        <v>1325.1</v>
      </c>
      <c r="DS208" s="12">
        <f t="shared" si="253"/>
        <v>610.70000000000005</v>
      </c>
      <c r="DT208" s="12">
        <f t="shared" si="253"/>
        <v>173.7</v>
      </c>
      <c r="DU208" s="12">
        <f t="shared" si="253"/>
        <v>360.5</v>
      </c>
      <c r="DV208" s="12">
        <f t="shared" si="253"/>
        <v>216</v>
      </c>
      <c r="DW208" s="12">
        <f t="shared" si="253"/>
        <v>304.5</v>
      </c>
      <c r="DX208" s="12">
        <f t="shared" si="253"/>
        <v>158.9</v>
      </c>
      <c r="DY208" s="12">
        <f t="shared" si="253"/>
        <v>299.39999999999998</v>
      </c>
      <c r="DZ208" s="12">
        <f t="shared" si="253"/>
        <v>708.1</v>
      </c>
      <c r="EA208" s="12">
        <f t="shared" ref="EA208:FX208" si="254">ROUND(EA94,1)</f>
        <v>520.9</v>
      </c>
      <c r="EB208" s="12">
        <f t="shared" si="254"/>
        <v>532.29999999999995</v>
      </c>
      <c r="EC208" s="12">
        <f t="shared" si="254"/>
        <v>289.2</v>
      </c>
      <c r="ED208" s="12">
        <f t="shared" si="254"/>
        <v>1548.4</v>
      </c>
      <c r="EE208" s="12">
        <f t="shared" si="254"/>
        <v>188.6</v>
      </c>
      <c r="EF208" s="12">
        <f t="shared" si="254"/>
        <v>1380.8</v>
      </c>
      <c r="EG208" s="12">
        <f t="shared" si="254"/>
        <v>244.9</v>
      </c>
      <c r="EH208" s="12">
        <f t="shared" si="254"/>
        <v>244.4</v>
      </c>
      <c r="EI208" s="12">
        <f t="shared" si="254"/>
        <v>13931.3</v>
      </c>
      <c r="EJ208" s="12">
        <f t="shared" si="254"/>
        <v>10039.9</v>
      </c>
      <c r="EK208" s="12">
        <f t="shared" si="254"/>
        <v>679.2</v>
      </c>
      <c r="EL208" s="12">
        <f t="shared" si="254"/>
        <v>484.5</v>
      </c>
      <c r="EM208" s="12">
        <f t="shared" si="254"/>
        <v>378.5</v>
      </c>
      <c r="EN208" s="12">
        <f t="shared" si="254"/>
        <v>898.5</v>
      </c>
      <c r="EO208" s="12">
        <f t="shared" si="254"/>
        <v>304.39999999999998</v>
      </c>
      <c r="EP208" s="12">
        <f t="shared" si="254"/>
        <v>420</v>
      </c>
      <c r="EQ208" s="12">
        <f t="shared" si="254"/>
        <v>2638.9</v>
      </c>
      <c r="ER208" s="12">
        <f t="shared" si="254"/>
        <v>321</v>
      </c>
      <c r="ES208" s="12">
        <f t="shared" si="254"/>
        <v>183.4</v>
      </c>
      <c r="ET208" s="12">
        <f t="shared" si="254"/>
        <v>186.5</v>
      </c>
      <c r="EU208" s="12">
        <f t="shared" si="254"/>
        <v>569.5</v>
      </c>
      <c r="EV208" s="12">
        <f t="shared" si="254"/>
        <v>73.7</v>
      </c>
      <c r="EW208" s="12">
        <f t="shared" si="254"/>
        <v>807.8</v>
      </c>
      <c r="EX208" s="12">
        <f t="shared" si="254"/>
        <v>169</v>
      </c>
      <c r="EY208" s="12">
        <f t="shared" si="254"/>
        <v>210.3</v>
      </c>
      <c r="EZ208" s="12">
        <f t="shared" si="254"/>
        <v>125.3</v>
      </c>
      <c r="FA208" s="12">
        <f t="shared" si="254"/>
        <v>3432.8</v>
      </c>
      <c r="FB208" s="12">
        <f t="shared" si="254"/>
        <v>290.39999999999998</v>
      </c>
      <c r="FC208" s="12">
        <f t="shared" si="254"/>
        <v>1832.4</v>
      </c>
      <c r="FD208" s="12">
        <f t="shared" si="254"/>
        <v>408</v>
      </c>
      <c r="FE208" s="12">
        <f t="shared" si="254"/>
        <v>81.599999999999994</v>
      </c>
      <c r="FF208" s="12">
        <f t="shared" si="254"/>
        <v>201</v>
      </c>
      <c r="FG208" s="12">
        <f t="shared" si="254"/>
        <v>123.6</v>
      </c>
      <c r="FH208" s="12">
        <f t="shared" si="254"/>
        <v>72</v>
      </c>
      <c r="FI208" s="12">
        <f t="shared" si="254"/>
        <v>1710.6</v>
      </c>
      <c r="FJ208" s="12">
        <f t="shared" si="254"/>
        <v>2049</v>
      </c>
      <c r="FK208" s="12">
        <f t="shared" si="254"/>
        <v>2593</v>
      </c>
      <c r="FL208" s="12">
        <f t="shared" si="254"/>
        <v>8371</v>
      </c>
      <c r="FM208" s="12">
        <f t="shared" si="254"/>
        <v>3938</v>
      </c>
      <c r="FN208" s="12">
        <f t="shared" si="254"/>
        <v>21984.400000000001</v>
      </c>
      <c r="FO208" s="12">
        <f t="shared" si="254"/>
        <v>1083.7</v>
      </c>
      <c r="FP208" s="12">
        <f t="shared" si="254"/>
        <v>2273.4</v>
      </c>
      <c r="FQ208" s="12">
        <f t="shared" si="254"/>
        <v>997</v>
      </c>
      <c r="FR208" s="12">
        <f t="shared" si="254"/>
        <v>168.9</v>
      </c>
      <c r="FS208" s="12">
        <f t="shared" si="254"/>
        <v>170</v>
      </c>
      <c r="FT208" s="12">
        <f t="shared" si="254"/>
        <v>60</v>
      </c>
      <c r="FU208" s="12">
        <f t="shared" si="254"/>
        <v>800.2</v>
      </c>
      <c r="FV208" s="12">
        <f t="shared" si="254"/>
        <v>800</v>
      </c>
      <c r="FW208" s="12">
        <f t="shared" si="254"/>
        <v>151.1</v>
      </c>
      <c r="FX208" s="12">
        <f t="shared" si="254"/>
        <v>56.6</v>
      </c>
    </row>
    <row r="209" spans="1:182" x14ac:dyDescent="0.35">
      <c r="A209" s="3" t="s">
        <v>1001</v>
      </c>
      <c r="B209" s="2" t="s">
        <v>1002</v>
      </c>
      <c r="C209" s="12">
        <f t="shared" ref="C209:BN209" si="255">C39</f>
        <v>10510</v>
      </c>
      <c r="D209" s="12">
        <f t="shared" si="255"/>
        <v>10510</v>
      </c>
      <c r="E209" s="12">
        <f t="shared" si="255"/>
        <v>10510</v>
      </c>
      <c r="F209" s="12">
        <f t="shared" si="255"/>
        <v>10510</v>
      </c>
      <c r="G209" s="12">
        <f t="shared" si="255"/>
        <v>10510</v>
      </c>
      <c r="H209" s="12">
        <f t="shared" si="255"/>
        <v>10510</v>
      </c>
      <c r="I209" s="12">
        <f t="shared" si="255"/>
        <v>10510</v>
      </c>
      <c r="J209" s="12">
        <f t="shared" si="255"/>
        <v>10510</v>
      </c>
      <c r="K209" s="12">
        <f t="shared" si="255"/>
        <v>10510</v>
      </c>
      <c r="L209" s="12">
        <f t="shared" si="255"/>
        <v>10510</v>
      </c>
      <c r="M209" s="12">
        <f t="shared" si="255"/>
        <v>10510</v>
      </c>
      <c r="N209" s="12">
        <f t="shared" si="255"/>
        <v>10510</v>
      </c>
      <c r="O209" s="12">
        <f t="shared" si="255"/>
        <v>10510</v>
      </c>
      <c r="P209" s="12">
        <f t="shared" si="255"/>
        <v>10510</v>
      </c>
      <c r="Q209" s="12">
        <f t="shared" si="255"/>
        <v>10510</v>
      </c>
      <c r="R209" s="12">
        <f t="shared" si="255"/>
        <v>10510</v>
      </c>
      <c r="S209" s="12">
        <f t="shared" si="255"/>
        <v>10510</v>
      </c>
      <c r="T209" s="12">
        <f t="shared" si="255"/>
        <v>10510</v>
      </c>
      <c r="U209" s="12">
        <f t="shared" si="255"/>
        <v>10510</v>
      </c>
      <c r="V209" s="12">
        <f t="shared" si="255"/>
        <v>10510</v>
      </c>
      <c r="W209" s="12">
        <f t="shared" si="255"/>
        <v>10510</v>
      </c>
      <c r="X209" s="12">
        <f t="shared" si="255"/>
        <v>10510</v>
      </c>
      <c r="Y209" s="12">
        <f t="shared" si="255"/>
        <v>10510</v>
      </c>
      <c r="Z209" s="12">
        <f t="shared" si="255"/>
        <v>10510</v>
      </c>
      <c r="AA209" s="12">
        <f t="shared" si="255"/>
        <v>10510</v>
      </c>
      <c r="AB209" s="12">
        <f t="shared" si="255"/>
        <v>10510</v>
      </c>
      <c r="AC209" s="12">
        <f t="shared" si="255"/>
        <v>10510</v>
      </c>
      <c r="AD209" s="12">
        <f t="shared" si="255"/>
        <v>10510</v>
      </c>
      <c r="AE209" s="12">
        <f t="shared" si="255"/>
        <v>10510</v>
      </c>
      <c r="AF209" s="12">
        <f t="shared" si="255"/>
        <v>10510</v>
      </c>
      <c r="AG209" s="12">
        <f t="shared" si="255"/>
        <v>10510</v>
      </c>
      <c r="AH209" s="12">
        <f t="shared" si="255"/>
        <v>10510</v>
      </c>
      <c r="AI209" s="12">
        <f t="shared" si="255"/>
        <v>10510</v>
      </c>
      <c r="AJ209" s="12">
        <f t="shared" si="255"/>
        <v>10510</v>
      </c>
      <c r="AK209" s="12">
        <f t="shared" si="255"/>
        <v>10510</v>
      </c>
      <c r="AL209" s="12">
        <f t="shared" si="255"/>
        <v>10510</v>
      </c>
      <c r="AM209" s="12">
        <f t="shared" si="255"/>
        <v>10510</v>
      </c>
      <c r="AN209" s="12">
        <f t="shared" si="255"/>
        <v>10510</v>
      </c>
      <c r="AO209" s="12">
        <f t="shared" si="255"/>
        <v>10510</v>
      </c>
      <c r="AP209" s="12">
        <f t="shared" si="255"/>
        <v>10510</v>
      </c>
      <c r="AQ209" s="12">
        <f t="shared" si="255"/>
        <v>10510</v>
      </c>
      <c r="AR209" s="12">
        <f t="shared" si="255"/>
        <v>10510</v>
      </c>
      <c r="AS209" s="12">
        <f t="shared" si="255"/>
        <v>10510</v>
      </c>
      <c r="AT209" s="12">
        <f t="shared" si="255"/>
        <v>10510</v>
      </c>
      <c r="AU209" s="12">
        <f t="shared" si="255"/>
        <v>10510</v>
      </c>
      <c r="AV209" s="12">
        <f t="shared" si="255"/>
        <v>10510</v>
      </c>
      <c r="AW209" s="12">
        <f t="shared" si="255"/>
        <v>10510</v>
      </c>
      <c r="AX209" s="12">
        <f t="shared" si="255"/>
        <v>10510</v>
      </c>
      <c r="AY209" s="12">
        <f t="shared" si="255"/>
        <v>10510</v>
      </c>
      <c r="AZ209" s="12">
        <f t="shared" si="255"/>
        <v>10510</v>
      </c>
      <c r="BA209" s="12">
        <f t="shared" si="255"/>
        <v>10510</v>
      </c>
      <c r="BB209" s="12">
        <f t="shared" si="255"/>
        <v>10510</v>
      </c>
      <c r="BC209" s="12">
        <f t="shared" si="255"/>
        <v>10510</v>
      </c>
      <c r="BD209" s="12">
        <f t="shared" si="255"/>
        <v>10510</v>
      </c>
      <c r="BE209" s="12">
        <f t="shared" si="255"/>
        <v>10510</v>
      </c>
      <c r="BF209" s="12">
        <f t="shared" si="255"/>
        <v>10510</v>
      </c>
      <c r="BG209" s="12">
        <f t="shared" si="255"/>
        <v>10510</v>
      </c>
      <c r="BH209" s="12">
        <f t="shared" si="255"/>
        <v>10510</v>
      </c>
      <c r="BI209" s="12">
        <f t="shared" si="255"/>
        <v>10510</v>
      </c>
      <c r="BJ209" s="12">
        <f t="shared" si="255"/>
        <v>10510</v>
      </c>
      <c r="BK209" s="12">
        <f t="shared" si="255"/>
        <v>10510</v>
      </c>
      <c r="BL209" s="12">
        <f t="shared" si="255"/>
        <v>10510</v>
      </c>
      <c r="BM209" s="12">
        <f t="shared" si="255"/>
        <v>10510</v>
      </c>
      <c r="BN209" s="12">
        <f t="shared" si="255"/>
        <v>10510</v>
      </c>
      <c r="BO209" s="12">
        <f t="shared" ref="BO209:DZ209" si="256">BO39</f>
        <v>10510</v>
      </c>
      <c r="BP209" s="12">
        <f t="shared" si="256"/>
        <v>10510</v>
      </c>
      <c r="BQ209" s="12">
        <f t="shared" si="256"/>
        <v>10510</v>
      </c>
      <c r="BR209" s="12">
        <f t="shared" si="256"/>
        <v>10510</v>
      </c>
      <c r="BS209" s="12">
        <f t="shared" si="256"/>
        <v>10510</v>
      </c>
      <c r="BT209" s="12">
        <f t="shared" si="256"/>
        <v>10510</v>
      </c>
      <c r="BU209" s="12">
        <f t="shared" si="256"/>
        <v>10510</v>
      </c>
      <c r="BV209" s="12">
        <f t="shared" si="256"/>
        <v>10510</v>
      </c>
      <c r="BW209" s="12">
        <f t="shared" si="256"/>
        <v>10510</v>
      </c>
      <c r="BX209" s="12">
        <f t="shared" si="256"/>
        <v>10510</v>
      </c>
      <c r="BY209" s="12">
        <f t="shared" si="256"/>
        <v>10510</v>
      </c>
      <c r="BZ209" s="12">
        <f t="shared" si="256"/>
        <v>10510</v>
      </c>
      <c r="CA209" s="12">
        <f t="shared" si="256"/>
        <v>10510</v>
      </c>
      <c r="CB209" s="12">
        <f t="shared" si="256"/>
        <v>10510</v>
      </c>
      <c r="CC209" s="12">
        <f t="shared" si="256"/>
        <v>10510</v>
      </c>
      <c r="CD209" s="12">
        <f t="shared" si="256"/>
        <v>10510</v>
      </c>
      <c r="CE209" s="12">
        <f t="shared" si="256"/>
        <v>10510</v>
      </c>
      <c r="CF209" s="12">
        <f t="shared" si="256"/>
        <v>10510</v>
      </c>
      <c r="CG209" s="12">
        <f t="shared" si="256"/>
        <v>10510</v>
      </c>
      <c r="CH209" s="12">
        <f t="shared" si="256"/>
        <v>10510</v>
      </c>
      <c r="CI209" s="12">
        <f t="shared" si="256"/>
        <v>10510</v>
      </c>
      <c r="CJ209" s="12">
        <f t="shared" si="256"/>
        <v>10510</v>
      </c>
      <c r="CK209" s="12">
        <f t="shared" si="256"/>
        <v>10510</v>
      </c>
      <c r="CL209" s="12">
        <f t="shared" si="256"/>
        <v>10510</v>
      </c>
      <c r="CM209" s="12">
        <f t="shared" si="256"/>
        <v>10510</v>
      </c>
      <c r="CN209" s="12">
        <f t="shared" si="256"/>
        <v>10510</v>
      </c>
      <c r="CO209" s="12">
        <f t="shared" si="256"/>
        <v>10510</v>
      </c>
      <c r="CP209" s="12">
        <f t="shared" si="256"/>
        <v>10510</v>
      </c>
      <c r="CQ209" s="12">
        <f t="shared" si="256"/>
        <v>10510</v>
      </c>
      <c r="CR209" s="12">
        <f t="shared" si="256"/>
        <v>10510</v>
      </c>
      <c r="CS209" s="12">
        <f t="shared" si="256"/>
        <v>10510</v>
      </c>
      <c r="CT209" s="12">
        <f t="shared" si="256"/>
        <v>10510</v>
      </c>
      <c r="CU209" s="12">
        <f t="shared" si="256"/>
        <v>10510</v>
      </c>
      <c r="CV209" s="12">
        <f t="shared" si="256"/>
        <v>10510</v>
      </c>
      <c r="CW209" s="12">
        <f t="shared" si="256"/>
        <v>10510</v>
      </c>
      <c r="CX209" s="12">
        <f t="shared" si="256"/>
        <v>10510</v>
      </c>
      <c r="CY209" s="12">
        <f t="shared" si="256"/>
        <v>10510</v>
      </c>
      <c r="CZ209" s="12">
        <f t="shared" si="256"/>
        <v>10510</v>
      </c>
      <c r="DA209" s="12">
        <f t="shared" si="256"/>
        <v>10510</v>
      </c>
      <c r="DB209" s="12">
        <f t="shared" si="256"/>
        <v>10510</v>
      </c>
      <c r="DC209" s="12">
        <f t="shared" si="256"/>
        <v>10510</v>
      </c>
      <c r="DD209" s="12">
        <f t="shared" si="256"/>
        <v>10510</v>
      </c>
      <c r="DE209" s="12">
        <f t="shared" si="256"/>
        <v>10510</v>
      </c>
      <c r="DF209" s="12">
        <f t="shared" si="256"/>
        <v>10510</v>
      </c>
      <c r="DG209" s="12">
        <f t="shared" si="256"/>
        <v>10510</v>
      </c>
      <c r="DH209" s="12">
        <f t="shared" si="256"/>
        <v>10510</v>
      </c>
      <c r="DI209" s="12">
        <f t="shared" si="256"/>
        <v>10510</v>
      </c>
      <c r="DJ209" s="12">
        <f t="shared" si="256"/>
        <v>10510</v>
      </c>
      <c r="DK209" s="12">
        <f t="shared" si="256"/>
        <v>10510</v>
      </c>
      <c r="DL209" s="12">
        <f t="shared" si="256"/>
        <v>10510</v>
      </c>
      <c r="DM209" s="12">
        <f t="shared" si="256"/>
        <v>10510</v>
      </c>
      <c r="DN209" s="12">
        <f t="shared" si="256"/>
        <v>10510</v>
      </c>
      <c r="DO209" s="12">
        <f t="shared" si="256"/>
        <v>10510</v>
      </c>
      <c r="DP209" s="12">
        <f t="shared" si="256"/>
        <v>10510</v>
      </c>
      <c r="DQ209" s="12">
        <f t="shared" si="256"/>
        <v>10510</v>
      </c>
      <c r="DR209" s="12">
        <f t="shared" si="256"/>
        <v>10510</v>
      </c>
      <c r="DS209" s="12">
        <f t="shared" si="256"/>
        <v>10510</v>
      </c>
      <c r="DT209" s="12">
        <f t="shared" si="256"/>
        <v>10510</v>
      </c>
      <c r="DU209" s="12">
        <f t="shared" si="256"/>
        <v>10510</v>
      </c>
      <c r="DV209" s="12">
        <f t="shared" si="256"/>
        <v>10510</v>
      </c>
      <c r="DW209" s="12">
        <f t="shared" si="256"/>
        <v>10510</v>
      </c>
      <c r="DX209" s="12">
        <f t="shared" si="256"/>
        <v>10510</v>
      </c>
      <c r="DY209" s="12">
        <f t="shared" si="256"/>
        <v>10510</v>
      </c>
      <c r="DZ209" s="12">
        <f t="shared" si="256"/>
        <v>10510</v>
      </c>
      <c r="EA209" s="12">
        <f t="shared" ref="EA209:FX209" si="257">EA39</f>
        <v>10510</v>
      </c>
      <c r="EB209" s="12">
        <f t="shared" si="257"/>
        <v>10510</v>
      </c>
      <c r="EC209" s="12">
        <f t="shared" si="257"/>
        <v>10510</v>
      </c>
      <c r="ED209" s="12">
        <f t="shared" si="257"/>
        <v>10510</v>
      </c>
      <c r="EE209" s="12">
        <f t="shared" si="257"/>
        <v>10510</v>
      </c>
      <c r="EF209" s="12">
        <f t="shared" si="257"/>
        <v>10510</v>
      </c>
      <c r="EG209" s="12">
        <f t="shared" si="257"/>
        <v>10510</v>
      </c>
      <c r="EH209" s="12">
        <f t="shared" si="257"/>
        <v>10510</v>
      </c>
      <c r="EI209" s="12">
        <f t="shared" si="257"/>
        <v>10510</v>
      </c>
      <c r="EJ209" s="12">
        <f t="shared" si="257"/>
        <v>10510</v>
      </c>
      <c r="EK209" s="12">
        <f t="shared" si="257"/>
        <v>10510</v>
      </c>
      <c r="EL209" s="12">
        <f t="shared" si="257"/>
        <v>10510</v>
      </c>
      <c r="EM209" s="12">
        <f t="shared" si="257"/>
        <v>10510</v>
      </c>
      <c r="EN209" s="12">
        <f t="shared" si="257"/>
        <v>10510</v>
      </c>
      <c r="EO209" s="12">
        <f t="shared" si="257"/>
        <v>10510</v>
      </c>
      <c r="EP209" s="12">
        <f t="shared" si="257"/>
        <v>10510</v>
      </c>
      <c r="EQ209" s="12">
        <f t="shared" si="257"/>
        <v>10510</v>
      </c>
      <c r="ER209" s="12">
        <f t="shared" si="257"/>
        <v>10510</v>
      </c>
      <c r="ES209" s="12">
        <f t="shared" si="257"/>
        <v>10510</v>
      </c>
      <c r="ET209" s="12">
        <f t="shared" si="257"/>
        <v>10510</v>
      </c>
      <c r="EU209" s="12">
        <f t="shared" si="257"/>
        <v>10510</v>
      </c>
      <c r="EV209" s="12">
        <f t="shared" si="257"/>
        <v>10510</v>
      </c>
      <c r="EW209" s="12">
        <f t="shared" si="257"/>
        <v>10510</v>
      </c>
      <c r="EX209" s="12">
        <f t="shared" si="257"/>
        <v>10510</v>
      </c>
      <c r="EY209" s="12">
        <f t="shared" si="257"/>
        <v>10510</v>
      </c>
      <c r="EZ209" s="12">
        <f t="shared" si="257"/>
        <v>10510</v>
      </c>
      <c r="FA209" s="12">
        <f t="shared" si="257"/>
        <v>10510</v>
      </c>
      <c r="FB209" s="12">
        <f t="shared" si="257"/>
        <v>10510</v>
      </c>
      <c r="FC209" s="12">
        <f t="shared" si="257"/>
        <v>10510</v>
      </c>
      <c r="FD209" s="12">
        <f t="shared" si="257"/>
        <v>10510</v>
      </c>
      <c r="FE209" s="12">
        <f t="shared" si="257"/>
        <v>10510</v>
      </c>
      <c r="FF209" s="12">
        <f t="shared" si="257"/>
        <v>10510</v>
      </c>
      <c r="FG209" s="12">
        <f t="shared" si="257"/>
        <v>10510</v>
      </c>
      <c r="FH209" s="12">
        <f t="shared" si="257"/>
        <v>10510</v>
      </c>
      <c r="FI209" s="12">
        <f t="shared" si="257"/>
        <v>10510</v>
      </c>
      <c r="FJ209" s="12">
        <f t="shared" si="257"/>
        <v>10510</v>
      </c>
      <c r="FK209" s="12">
        <f t="shared" si="257"/>
        <v>10510</v>
      </c>
      <c r="FL209" s="12">
        <f t="shared" si="257"/>
        <v>10510</v>
      </c>
      <c r="FM209" s="12">
        <f t="shared" si="257"/>
        <v>10510</v>
      </c>
      <c r="FN209" s="12">
        <f t="shared" si="257"/>
        <v>10510</v>
      </c>
      <c r="FO209" s="12">
        <f t="shared" si="257"/>
        <v>10510</v>
      </c>
      <c r="FP209" s="12">
        <f t="shared" si="257"/>
        <v>10510</v>
      </c>
      <c r="FQ209" s="12">
        <f t="shared" si="257"/>
        <v>10510</v>
      </c>
      <c r="FR209" s="12">
        <f t="shared" si="257"/>
        <v>10510</v>
      </c>
      <c r="FS209" s="12">
        <f t="shared" si="257"/>
        <v>10510</v>
      </c>
      <c r="FT209" s="12">
        <f t="shared" si="257"/>
        <v>10510</v>
      </c>
      <c r="FU209" s="12">
        <f t="shared" si="257"/>
        <v>10510</v>
      </c>
      <c r="FV209" s="12">
        <f t="shared" si="257"/>
        <v>10510</v>
      </c>
      <c r="FW209" s="12">
        <f t="shared" si="257"/>
        <v>10510</v>
      </c>
      <c r="FX209" s="12">
        <f t="shared" si="257"/>
        <v>10510</v>
      </c>
    </row>
    <row r="210" spans="1:182" x14ac:dyDescent="0.35">
      <c r="A210" s="3" t="s">
        <v>1003</v>
      </c>
      <c r="B210" s="2" t="s">
        <v>1004</v>
      </c>
      <c r="C210" s="12">
        <f t="shared" ref="C210:BN210" si="258">ROUND(C97+C98+C95+C96+C14,1)</f>
        <v>169</v>
      </c>
      <c r="D210" s="12">
        <f t="shared" si="258"/>
        <v>476.8</v>
      </c>
      <c r="E210" s="12">
        <f t="shared" si="258"/>
        <v>0</v>
      </c>
      <c r="F210" s="12">
        <f t="shared" si="258"/>
        <v>1677.3</v>
      </c>
      <c r="G210" s="12">
        <f t="shared" si="258"/>
        <v>2</v>
      </c>
      <c r="H210" s="12">
        <f t="shared" si="258"/>
        <v>2</v>
      </c>
      <c r="I210" s="12">
        <f t="shared" si="258"/>
        <v>29.2</v>
      </c>
      <c r="J210" s="12">
        <f t="shared" si="258"/>
        <v>0</v>
      </c>
      <c r="K210" s="12">
        <f t="shared" si="258"/>
        <v>0</v>
      </c>
      <c r="L210" s="12">
        <f t="shared" si="258"/>
        <v>23.5</v>
      </c>
      <c r="M210" s="12">
        <f t="shared" si="258"/>
        <v>6</v>
      </c>
      <c r="N210" s="12">
        <f t="shared" si="258"/>
        <v>161.30000000000001</v>
      </c>
      <c r="O210" s="12">
        <f t="shared" si="258"/>
        <v>63</v>
      </c>
      <c r="P210" s="12">
        <f t="shared" si="258"/>
        <v>0</v>
      </c>
      <c r="Q210" s="12">
        <f t="shared" si="258"/>
        <v>157.5</v>
      </c>
      <c r="R210" s="12">
        <f t="shared" si="258"/>
        <v>5569.5</v>
      </c>
      <c r="S210" s="12">
        <f t="shared" si="258"/>
        <v>6</v>
      </c>
      <c r="T210" s="12">
        <f t="shared" si="258"/>
        <v>0</v>
      </c>
      <c r="U210" s="12">
        <f t="shared" si="258"/>
        <v>0</v>
      </c>
      <c r="V210" s="12">
        <f t="shared" si="258"/>
        <v>0</v>
      </c>
      <c r="W210" s="12">
        <f t="shared" si="258"/>
        <v>1</v>
      </c>
      <c r="X210" s="12">
        <f t="shared" si="258"/>
        <v>0</v>
      </c>
      <c r="Y210" s="12">
        <f t="shared" si="258"/>
        <v>512</v>
      </c>
      <c r="Z210" s="12">
        <f t="shared" si="258"/>
        <v>1</v>
      </c>
      <c r="AA210" s="12">
        <f t="shared" si="258"/>
        <v>414.2</v>
      </c>
      <c r="AB210" s="12">
        <f t="shared" si="258"/>
        <v>272.3</v>
      </c>
      <c r="AC210" s="12">
        <f t="shared" si="258"/>
        <v>0</v>
      </c>
      <c r="AD210" s="12">
        <f t="shared" si="258"/>
        <v>2</v>
      </c>
      <c r="AE210" s="12">
        <f t="shared" si="258"/>
        <v>0</v>
      </c>
      <c r="AF210" s="12">
        <f t="shared" si="258"/>
        <v>0</v>
      </c>
      <c r="AG210" s="12">
        <f t="shared" si="258"/>
        <v>2.5</v>
      </c>
      <c r="AH210" s="12">
        <f t="shared" si="258"/>
        <v>0</v>
      </c>
      <c r="AI210" s="12">
        <f t="shared" si="258"/>
        <v>0</v>
      </c>
      <c r="AJ210" s="12">
        <f t="shared" si="258"/>
        <v>0</v>
      </c>
      <c r="AK210" s="12">
        <f t="shared" si="258"/>
        <v>0</v>
      </c>
      <c r="AL210" s="12">
        <f t="shared" si="258"/>
        <v>0</v>
      </c>
      <c r="AM210" s="12">
        <f t="shared" si="258"/>
        <v>0</v>
      </c>
      <c r="AN210" s="12">
        <f t="shared" si="258"/>
        <v>0</v>
      </c>
      <c r="AO210" s="12">
        <f t="shared" si="258"/>
        <v>108.5</v>
      </c>
      <c r="AP210" s="12">
        <f t="shared" si="258"/>
        <v>784.2</v>
      </c>
      <c r="AQ210" s="12">
        <f t="shared" si="258"/>
        <v>1</v>
      </c>
      <c r="AR210" s="12">
        <f t="shared" si="258"/>
        <v>1448.2</v>
      </c>
      <c r="AS210" s="12">
        <f t="shared" si="258"/>
        <v>22</v>
      </c>
      <c r="AT210" s="12">
        <f t="shared" si="258"/>
        <v>506</v>
      </c>
      <c r="AU210" s="12">
        <f t="shared" si="258"/>
        <v>0</v>
      </c>
      <c r="AV210" s="12">
        <f t="shared" si="258"/>
        <v>0</v>
      </c>
      <c r="AW210" s="12">
        <f t="shared" si="258"/>
        <v>1</v>
      </c>
      <c r="AX210" s="12">
        <f t="shared" si="258"/>
        <v>0</v>
      </c>
      <c r="AY210" s="12">
        <f t="shared" si="258"/>
        <v>4</v>
      </c>
      <c r="AZ210" s="12">
        <f t="shared" si="258"/>
        <v>120</v>
      </c>
      <c r="BA210" s="12">
        <f t="shared" si="258"/>
        <v>245</v>
      </c>
      <c r="BB210" s="12">
        <f t="shared" si="258"/>
        <v>14</v>
      </c>
      <c r="BC210" s="12">
        <f t="shared" si="258"/>
        <v>548.5</v>
      </c>
      <c r="BD210" s="12">
        <f t="shared" si="258"/>
        <v>5</v>
      </c>
      <c r="BE210" s="12">
        <f t="shared" si="258"/>
        <v>0</v>
      </c>
      <c r="BF210" s="12">
        <f t="shared" si="258"/>
        <v>1163.5</v>
      </c>
      <c r="BG210" s="12">
        <f t="shared" si="258"/>
        <v>0</v>
      </c>
      <c r="BH210" s="12">
        <f t="shared" si="258"/>
        <v>40.5</v>
      </c>
      <c r="BI210" s="12">
        <f t="shared" si="258"/>
        <v>0</v>
      </c>
      <c r="BJ210" s="12">
        <f t="shared" si="258"/>
        <v>24</v>
      </c>
      <c r="BK210" s="12">
        <f t="shared" si="258"/>
        <v>10647.5</v>
      </c>
      <c r="BL210" s="12">
        <f t="shared" si="258"/>
        <v>6.5</v>
      </c>
      <c r="BM210" s="12">
        <f t="shared" si="258"/>
        <v>4</v>
      </c>
      <c r="BN210" s="12">
        <f t="shared" si="258"/>
        <v>64.5</v>
      </c>
      <c r="BO210" s="12">
        <f t="shared" ref="BO210:DZ210" si="259">ROUND(BO97+BO98+BO95+BO96+BO14,1)</f>
        <v>2.5</v>
      </c>
      <c r="BP210" s="12">
        <f t="shared" si="259"/>
        <v>0</v>
      </c>
      <c r="BQ210" s="12">
        <f t="shared" si="259"/>
        <v>1.5</v>
      </c>
      <c r="BR210" s="12">
        <f t="shared" si="259"/>
        <v>0</v>
      </c>
      <c r="BS210" s="12">
        <f t="shared" si="259"/>
        <v>0</v>
      </c>
      <c r="BT210" s="12">
        <f t="shared" si="259"/>
        <v>1</v>
      </c>
      <c r="BU210" s="12">
        <f t="shared" si="259"/>
        <v>2</v>
      </c>
      <c r="BV210" s="12">
        <f t="shared" si="259"/>
        <v>0</v>
      </c>
      <c r="BW210" s="12">
        <f t="shared" si="259"/>
        <v>0</v>
      </c>
      <c r="BX210" s="12">
        <f t="shared" si="259"/>
        <v>0</v>
      </c>
      <c r="BY210" s="12">
        <f t="shared" si="259"/>
        <v>0</v>
      </c>
      <c r="BZ210" s="12">
        <f t="shared" si="259"/>
        <v>0</v>
      </c>
      <c r="CA210" s="12">
        <f t="shared" si="259"/>
        <v>0</v>
      </c>
      <c r="CB210" s="12">
        <f t="shared" si="259"/>
        <v>1110</v>
      </c>
      <c r="CC210" s="12">
        <f t="shared" si="259"/>
        <v>0</v>
      </c>
      <c r="CD210" s="12">
        <f t="shared" si="259"/>
        <v>0</v>
      </c>
      <c r="CE210" s="12">
        <f t="shared" si="259"/>
        <v>0</v>
      </c>
      <c r="CF210" s="12">
        <f t="shared" si="259"/>
        <v>0</v>
      </c>
      <c r="CG210" s="12">
        <f t="shared" si="259"/>
        <v>0</v>
      </c>
      <c r="CH210" s="12">
        <f t="shared" si="259"/>
        <v>0</v>
      </c>
      <c r="CI210" s="12">
        <f t="shared" si="259"/>
        <v>0</v>
      </c>
      <c r="CJ210" s="12">
        <f t="shared" si="259"/>
        <v>8.3000000000000007</v>
      </c>
      <c r="CK210" s="12">
        <f t="shared" si="259"/>
        <v>747</v>
      </c>
      <c r="CL210" s="12">
        <f t="shared" si="259"/>
        <v>10.5</v>
      </c>
      <c r="CM210" s="12">
        <f t="shared" si="259"/>
        <v>26.5</v>
      </c>
      <c r="CN210" s="12">
        <f t="shared" si="259"/>
        <v>794.5</v>
      </c>
      <c r="CO210" s="12">
        <f t="shared" si="259"/>
        <v>78.7</v>
      </c>
      <c r="CP210" s="12">
        <f t="shared" si="259"/>
        <v>7</v>
      </c>
      <c r="CQ210" s="12">
        <f t="shared" si="259"/>
        <v>2</v>
      </c>
      <c r="CR210" s="12">
        <f t="shared" si="259"/>
        <v>0</v>
      </c>
      <c r="CS210" s="12">
        <f t="shared" si="259"/>
        <v>0</v>
      </c>
      <c r="CT210" s="12">
        <f t="shared" si="259"/>
        <v>0</v>
      </c>
      <c r="CU210" s="12">
        <f t="shared" si="259"/>
        <v>332</v>
      </c>
      <c r="CV210" s="12">
        <f t="shared" si="259"/>
        <v>0</v>
      </c>
      <c r="CW210" s="12">
        <f t="shared" si="259"/>
        <v>0</v>
      </c>
      <c r="CX210" s="12">
        <f t="shared" si="259"/>
        <v>0</v>
      </c>
      <c r="CY210" s="12">
        <f t="shared" si="259"/>
        <v>0</v>
      </c>
      <c r="CZ210" s="12">
        <f t="shared" si="259"/>
        <v>0</v>
      </c>
      <c r="DA210" s="12">
        <f t="shared" si="259"/>
        <v>1</v>
      </c>
      <c r="DB210" s="12">
        <f t="shared" si="259"/>
        <v>0</v>
      </c>
      <c r="DC210" s="12">
        <f t="shared" si="259"/>
        <v>0</v>
      </c>
      <c r="DD210" s="12">
        <f t="shared" si="259"/>
        <v>0</v>
      </c>
      <c r="DE210" s="12">
        <f t="shared" si="259"/>
        <v>0</v>
      </c>
      <c r="DF210" s="12">
        <f t="shared" si="259"/>
        <v>43.5</v>
      </c>
      <c r="DG210" s="12">
        <f t="shared" si="259"/>
        <v>0</v>
      </c>
      <c r="DH210" s="12">
        <f t="shared" si="259"/>
        <v>0</v>
      </c>
      <c r="DI210" s="12">
        <f t="shared" si="259"/>
        <v>8.5</v>
      </c>
      <c r="DJ210" s="12">
        <f t="shared" si="259"/>
        <v>1</v>
      </c>
      <c r="DK210" s="12">
        <f t="shared" si="259"/>
        <v>0</v>
      </c>
      <c r="DL210" s="12">
        <f t="shared" si="259"/>
        <v>6</v>
      </c>
      <c r="DM210" s="12">
        <f t="shared" si="259"/>
        <v>0</v>
      </c>
      <c r="DN210" s="12">
        <f t="shared" si="259"/>
        <v>2</v>
      </c>
      <c r="DO210" s="12">
        <f t="shared" si="259"/>
        <v>1</v>
      </c>
      <c r="DP210" s="12">
        <f t="shared" si="259"/>
        <v>0</v>
      </c>
      <c r="DQ210" s="12">
        <f t="shared" si="259"/>
        <v>0</v>
      </c>
      <c r="DR210" s="12">
        <f t="shared" si="259"/>
        <v>0</v>
      </c>
      <c r="DS210" s="12">
        <f t="shared" si="259"/>
        <v>0</v>
      </c>
      <c r="DT210" s="12">
        <f t="shared" si="259"/>
        <v>0</v>
      </c>
      <c r="DU210" s="12">
        <f t="shared" si="259"/>
        <v>0</v>
      </c>
      <c r="DV210" s="12">
        <f t="shared" si="259"/>
        <v>0</v>
      </c>
      <c r="DW210" s="12">
        <f t="shared" si="259"/>
        <v>0</v>
      </c>
      <c r="DX210" s="12">
        <f t="shared" si="259"/>
        <v>0</v>
      </c>
      <c r="DY210" s="12">
        <f t="shared" si="259"/>
        <v>0</v>
      </c>
      <c r="DZ210" s="12">
        <f t="shared" si="259"/>
        <v>2</v>
      </c>
      <c r="EA210" s="12">
        <f t="shared" ref="EA210:FX210" si="260">ROUND(EA97+EA98+EA95+EA96+EA14,1)</f>
        <v>2</v>
      </c>
      <c r="EB210" s="12">
        <f t="shared" si="260"/>
        <v>17</v>
      </c>
      <c r="EC210" s="12">
        <f t="shared" si="260"/>
        <v>2</v>
      </c>
      <c r="ED210" s="12">
        <f t="shared" si="260"/>
        <v>0</v>
      </c>
      <c r="EE210" s="12">
        <f t="shared" si="260"/>
        <v>0</v>
      </c>
      <c r="EF210" s="12">
        <f t="shared" si="260"/>
        <v>2</v>
      </c>
      <c r="EG210" s="12">
        <f t="shared" si="260"/>
        <v>1</v>
      </c>
      <c r="EH210" s="12">
        <f t="shared" si="260"/>
        <v>1</v>
      </c>
      <c r="EI210" s="12">
        <f t="shared" si="260"/>
        <v>12.5</v>
      </c>
      <c r="EJ210" s="12">
        <f t="shared" si="260"/>
        <v>228</v>
      </c>
      <c r="EK210" s="12">
        <f t="shared" si="260"/>
        <v>0</v>
      </c>
      <c r="EL210" s="12">
        <f t="shared" si="260"/>
        <v>0</v>
      </c>
      <c r="EM210" s="12">
        <f t="shared" si="260"/>
        <v>13.7</v>
      </c>
      <c r="EN210" s="12">
        <f t="shared" si="260"/>
        <v>55</v>
      </c>
      <c r="EO210" s="12">
        <f t="shared" si="260"/>
        <v>0</v>
      </c>
      <c r="EP210" s="12">
        <f t="shared" si="260"/>
        <v>0</v>
      </c>
      <c r="EQ210" s="12">
        <f t="shared" si="260"/>
        <v>0</v>
      </c>
      <c r="ER210" s="12">
        <f t="shared" si="260"/>
        <v>0</v>
      </c>
      <c r="ES210" s="12">
        <f t="shared" si="260"/>
        <v>0</v>
      </c>
      <c r="ET210" s="12">
        <f t="shared" si="260"/>
        <v>0</v>
      </c>
      <c r="EU210" s="12">
        <f t="shared" si="260"/>
        <v>2</v>
      </c>
      <c r="EV210" s="12">
        <f t="shared" si="260"/>
        <v>5</v>
      </c>
      <c r="EW210" s="12">
        <f t="shared" si="260"/>
        <v>0</v>
      </c>
      <c r="EX210" s="12">
        <f t="shared" si="260"/>
        <v>0</v>
      </c>
      <c r="EY210" s="12">
        <f t="shared" si="260"/>
        <v>565</v>
      </c>
      <c r="EZ210" s="12">
        <f t="shared" si="260"/>
        <v>0</v>
      </c>
      <c r="FA210" s="12">
        <f t="shared" si="260"/>
        <v>9.5</v>
      </c>
      <c r="FB210" s="12">
        <f t="shared" si="260"/>
        <v>0</v>
      </c>
      <c r="FC210" s="12">
        <f t="shared" si="260"/>
        <v>9.5</v>
      </c>
      <c r="FD210" s="12">
        <f t="shared" si="260"/>
        <v>1</v>
      </c>
      <c r="FE210" s="12">
        <f t="shared" si="260"/>
        <v>0</v>
      </c>
      <c r="FF210" s="12">
        <f t="shared" si="260"/>
        <v>0</v>
      </c>
      <c r="FG210" s="12">
        <f t="shared" si="260"/>
        <v>0</v>
      </c>
      <c r="FH210" s="12">
        <f t="shared" si="260"/>
        <v>0</v>
      </c>
      <c r="FI210" s="12">
        <f t="shared" si="260"/>
        <v>0</v>
      </c>
      <c r="FJ210" s="12">
        <f t="shared" si="260"/>
        <v>0</v>
      </c>
      <c r="FK210" s="12">
        <f t="shared" si="260"/>
        <v>0</v>
      </c>
      <c r="FL210" s="12">
        <f t="shared" si="260"/>
        <v>0</v>
      </c>
      <c r="FM210" s="12">
        <f t="shared" si="260"/>
        <v>5</v>
      </c>
      <c r="FN210" s="12">
        <f t="shared" si="260"/>
        <v>321.8</v>
      </c>
      <c r="FO210" s="12">
        <f t="shared" si="260"/>
        <v>1</v>
      </c>
      <c r="FP210" s="12">
        <f t="shared" si="260"/>
        <v>0</v>
      </c>
      <c r="FQ210" s="12">
        <f t="shared" si="260"/>
        <v>0</v>
      </c>
      <c r="FR210" s="12">
        <f t="shared" si="260"/>
        <v>0</v>
      </c>
      <c r="FS210" s="12">
        <f t="shared" si="260"/>
        <v>0</v>
      </c>
      <c r="FT210" s="12">
        <f t="shared" si="260"/>
        <v>0</v>
      </c>
      <c r="FU210" s="12">
        <f t="shared" si="260"/>
        <v>0</v>
      </c>
      <c r="FV210" s="12">
        <f t="shared" si="260"/>
        <v>2</v>
      </c>
      <c r="FW210" s="12">
        <f t="shared" si="260"/>
        <v>0</v>
      </c>
      <c r="FX210" s="12">
        <f t="shared" si="260"/>
        <v>0</v>
      </c>
      <c r="FY210" s="12"/>
    </row>
    <row r="211" spans="1:182" x14ac:dyDescent="0.35">
      <c r="A211" s="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>
        <f>Y165</f>
        <v>2528.65</v>
      </c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</row>
    <row r="212" spans="1:182" x14ac:dyDescent="0.35">
      <c r="A212" s="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>
        <f>Y181</f>
        <v>0</v>
      </c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</row>
    <row r="213" spans="1:182" x14ac:dyDescent="0.35">
      <c r="A213" s="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</row>
    <row r="214" spans="1:182" x14ac:dyDescent="0.35">
      <c r="A214" s="3" t="s">
        <v>1005</v>
      </c>
      <c r="B214" s="2" t="s">
        <v>1006</v>
      </c>
      <c r="C214" s="2">
        <f t="shared" ref="C214:X214" si="261">ROUND((C207*C208)+(C209*C210)+C211+C212,2)</f>
        <v>73201831.540000007</v>
      </c>
      <c r="D214" s="2">
        <f t="shared" si="261"/>
        <v>426020413.88999999</v>
      </c>
      <c r="E214" s="2">
        <f t="shared" si="261"/>
        <v>64247635.909999996</v>
      </c>
      <c r="F214" s="2">
        <f t="shared" si="261"/>
        <v>264880314.68000001</v>
      </c>
      <c r="G214" s="2">
        <f t="shared" si="261"/>
        <v>17108239.690000001</v>
      </c>
      <c r="H214" s="2">
        <f t="shared" si="261"/>
        <v>12458761.58</v>
      </c>
      <c r="I214" s="2">
        <f t="shared" si="261"/>
        <v>88985885.129999995</v>
      </c>
      <c r="J214" s="2">
        <f t="shared" si="261"/>
        <v>22859749.440000001</v>
      </c>
      <c r="K214" s="2">
        <f t="shared" si="261"/>
        <v>3029138.31</v>
      </c>
      <c r="L214" s="2">
        <f t="shared" si="261"/>
        <v>23843252.530000001</v>
      </c>
      <c r="M214" s="2">
        <f t="shared" si="261"/>
        <v>10616865.83</v>
      </c>
      <c r="N214" s="2">
        <f t="shared" si="261"/>
        <v>555230140.61000001</v>
      </c>
      <c r="O214" s="2">
        <f t="shared" si="261"/>
        <v>143645211.05000001</v>
      </c>
      <c r="P214" s="2">
        <f t="shared" si="261"/>
        <v>3965014.68</v>
      </c>
      <c r="Q214" s="2">
        <f t="shared" si="261"/>
        <v>421701005.87</v>
      </c>
      <c r="R214" s="2">
        <f t="shared" si="261"/>
        <v>64294684.200000003</v>
      </c>
      <c r="S214" s="2">
        <f t="shared" si="261"/>
        <v>17529060.420000002</v>
      </c>
      <c r="T214" s="2">
        <f t="shared" si="261"/>
        <v>1816375.44</v>
      </c>
      <c r="U214" s="2">
        <f t="shared" si="261"/>
        <v>558203.18000000005</v>
      </c>
      <c r="V214" s="2">
        <f t="shared" si="261"/>
        <v>2854146.04</v>
      </c>
      <c r="W214" s="2">
        <f t="shared" si="261"/>
        <v>2329711.3199999998</v>
      </c>
      <c r="X214" s="2">
        <f t="shared" si="261"/>
        <v>553773</v>
      </c>
      <c r="Y214" s="2">
        <f>ROUND((Y207*Y208)+(Y209*Y210)+Y211+Y212,2)</f>
        <v>10159387</v>
      </c>
      <c r="Z214" s="2">
        <f t="shared" ref="Z214:CK214" si="262">ROUND((Z207*Z208)+(Z209*Z210)+Z211+Z212,2)</f>
        <v>2523531.87</v>
      </c>
      <c r="AA214" s="2">
        <f t="shared" si="262"/>
        <v>342705222.36000001</v>
      </c>
      <c r="AB214" s="2">
        <f t="shared" si="262"/>
        <v>301283497.42000002</v>
      </c>
      <c r="AC214" s="2">
        <f t="shared" si="262"/>
        <v>10278026.880000001</v>
      </c>
      <c r="AD214" s="2">
        <f t="shared" si="262"/>
        <v>15655139.34</v>
      </c>
      <c r="AE214" s="2">
        <f t="shared" si="262"/>
        <v>1033340.42</v>
      </c>
      <c r="AF214" s="2">
        <f t="shared" si="262"/>
        <v>1982507.34</v>
      </c>
      <c r="AG214" s="2">
        <f t="shared" si="262"/>
        <v>6640539.71</v>
      </c>
      <c r="AH214" s="2">
        <f t="shared" si="262"/>
        <v>10673420.800000001</v>
      </c>
      <c r="AI214" s="2">
        <f t="shared" si="262"/>
        <v>4585240.4400000004</v>
      </c>
      <c r="AJ214" s="2">
        <f t="shared" si="262"/>
        <v>1882828.2</v>
      </c>
      <c r="AK214" s="2">
        <f t="shared" si="262"/>
        <v>1798654.7</v>
      </c>
      <c r="AL214" s="2">
        <f t="shared" si="262"/>
        <v>3145430.64</v>
      </c>
      <c r="AM214" s="2">
        <f t="shared" si="262"/>
        <v>3989380.69</v>
      </c>
      <c r="AN214" s="2">
        <f t="shared" si="262"/>
        <v>3415671.86</v>
      </c>
      <c r="AO214" s="2">
        <f t="shared" si="262"/>
        <v>47087988.359999999</v>
      </c>
      <c r="AP214" s="2">
        <f t="shared" si="262"/>
        <v>918735572.76999998</v>
      </c>
      <c r="AQ214" s="2">
        <f t="shared" si="262"/>
        <v>2613243.1</v>
      </c>
      <c r="AR214" s="2">
        <f t="shared" si="262"/>
        <v>689927637.28999996</v>
      </c>
      <c r="AS214" s="2">
        <f t="shared" si="262"/>
        <v>72421068.280000001</v>
      </c>
      <c r="AT214" s="2">
        <f t="shared" si="262"/>
        <v>32235857.98</v>
      </c>
      <c r="AU214" s="2">
        <f t="shared" si="262"/>
        <v>3494307.63</v>
      </c>
      <c r="AV214" s="2">
        <f t="shared" si="262"/>
        <v>3382445.48</v>
      </c>
      <c r="AW214" s="2">
        <f t="shared" si="262"/>
        <v>2840290.03</v>
      </c>
      <c r="AX214" s="2">
        <f t="shared" si="262"/>
        <v>719904.9</v>
      </c>
      <c r="AY214" s="2">
        <f t="shared" si="262"/>
        <v>4771261.42</v>
      </c>
      <c r="AZ214" s="2">
        <f t="shared" si="262"/>
        <v>135434860.16999999</v>
      </c>
      <c r="BA214" s="2">
        <f t="shared" si="262"/>
        <v>101073445.95999999</v>
      </c>
      <c r="BB214" s="2">
        <f t="shared" si="262"/>
        <v>82137662.829999998</v>
      </c>
      <c r="BC214" s="2">
        <f t="shared" si="262"/>
        <v>282524974.75999999</v>
      </c>
      <c r="BD214" s="2">
        <f t="shared" si="262"/>
        <v>40455828.079999998</v>
      </c>
      <c r="BE214" s="2">
        <f t="shared" si="262"/>
        <v>13660472.359999999</v>
      </c>
      <c r="BF214" s="2">
        <f t="shared" si="262"/>
        <v>284476482.35000002</v>
      </c>
      <c r="BG214" s="2">
        <f t="shared" si="262"/>
        <v>9835008.4800000004</v>
      </c>
      <c r="BH214" s="2">
        <f t="shared" si="262"/>
        <v>6495007.0800000001</v>
      </c>
      <c r="BI214" s="2">
        <f t="shared" si="262"/>
        <v>2824242.3</v>
      </c>
      <c r="BJ214" s="2">
        <f t="shared" si="262"/>
        <v>69805021.25</v>
      </c>
      <c r="BK214" s="2">
        <f t="shared" si="262"/>
        <v>343264939.12</v>
      </c>
      <c r="BL214" s="2">
        <f t="shared" si="262"/>
        <v>859102.84</v>
      </c>
      <c r="BM214" s="2">
        <f t="shared" si="262"/>
        <v>4693733.2</v>
      </c>
      <c r="BN214" s="2">
        <f t="shared" si="262"/>
        <v>34938722.960000001</v>
      </c>
      <c r="BO214" s="2">
        <f t="shared" si="262"/>
        <v>14106507.300000001</v>
      </c>
      <c r="BP214" s="2">
        <f t="shared" si="262"/>
        <v>1816375.44</v>
      </c>
      <c r="BQ214" s="2">
        <f t="shared" si="262"/>
        <v>66591462.609999999</v>
      </c>
      <c r="BR214" s="2">
        <f t="shared" si="262"/>
        <v>49816311.530000001</v>
      </c>
      <c r="BS214" s="2">
        <f t="shared" si="262"/>
        <v>12326986.98</v>
      </c>
      <c r="BT214" s="2">
        <f t="shared" si="262"/>
        <v>4188173.51</v>
      </c>
      <c r="BU214" s="2">
        <f t="shared" si="262"/>
        <v>4700401.8499999996</v>
      </c>
      <c r="BV214" s="2">
        <f t="shared" si="262"/>
        <v>13641644.08</v>
      </c>
      <c r="BW214" s="2">
        <f t="shared" si="262"/>
        <v>22031305.030000001</v>
      </c>
      <c r="BX214" s="2">
        <f t="shared" si="262"/>
        <v>765314.29</v>
      </c>
      <c r="BY214" s="2">
        <f t="shared" si="262"/>
        <v>4947407.9800000004</v>
      </c>
      <c r="BZ214" s="2">
        <f t="shared" si="262"/>
        <v>2240565.56</v>
      </c>
      <c r="CA214" s="2">
        <f t="shared" si="262"/>
        <v>1643598.26</v>
      </c>
      <c r="CB214" s="2">
        <f t="shared" si="262"/>
        <v>811849256.72000003</v>
      </c>
      <c r="CC214" s="2">
        <f t="shared" si="262"/>
        <v>2104337.4</v>
      </c>
      <c r="CD214" s="2">
        <f t="shared" si="262"/>
        <v>2315878.69</v>
      </c>
      <c r="CE214" s="2">
        <f t="shared" si="262"/>
        <v>1671286.91</v>
      </c>
      <c r="CF214" s="2">
        <f t="shared" si="262"/>
        <v>1208332.69</v>
      </c>
      <c r="CG214" s="2">
        <f t="shared" si="262"/>
        <v>2212876.91</v>
      </c>
      <c r="CH214" s="2">
        <f t="shared" si="262"/>
        <v>1097578.0900000001</v>
      </c>
      <c r="CI214" s="2">
        <f t="shared" si="262"/>
        <v>7724025.7999999998</v>
      </c>
      <c r="CJ214" s="2">
        <f t="shared" si="262"/>
        <v>9746141.6699999999</v>
      </c>
      <c r="CK214" s="2">
        <f t="shared" si="262"/>
        <v>62103003.259999998</v>
      </c>
      <c r="CL214" s="2">
        <f t="shared" ref="CL214:EW214" si="263">ROUND((CL207*CL208)+(CL209*CL210)+CL211+CL212,2)</f>
        <v>13956895.09</v>
      </c>
      <c r="CM214" s="2">
        <f t="shared" si="263"/>
        <v>8216297.1799999997</v>
      </c>
      <c r="CN214" s="2">
        <f t="shared" si="263"/>
        <v>360667222.88</v>
      </c>
      <c r="CO214" s="2">
        <f t="shared" si="263"/>
        <v>160072315.97</v>
      </c>
      <c r="CP214" s="2">
        <f t="shared" si="263"/>
        <v>10570890.99</v>
      </c>
      <c r="CQ214" s="2">
        <f t="shared" si="263"/>
        <v>8437262.0500000007</v>
      </c>
      <c r="CR214" s="2">
        <f t="shared" si="263"/>
        <v>2576152</v>
      </c>
      <c r="CS214" s="2">
        <f t="shared" si="263"/>
        <v>3222958.86</v>
      </c>
      <c r="CT214" s="2">
        <f t="shared" si="263"/>
        <v>1173998.76</v>
      </c>
      <c r="CU214" s="2">
        <f t="shared" si="263"/>
        <v>4312226.68</v>
      </c>
      <c r="CV214" s="2">
        <f t="shared" si="263"/>
        <v>553773</v>
      </c>
      <c r="CW214" s="2">
        <f t="shared" si="263"/>
        <v>2303695.6800000002</v>
      </c>
      <c r="CX214" s="2">
        <f t="shared" si="263"/>
        <v>5111324.79</v>
      </c>
      <c r="CY214" s="2">
        <f t="shared" si="263"/>
        <v>553773</v>
      </c>
      <c r="CZ214" s="2">
        <f t="shared" si="263"/>
        <v>19853869.600000001</v>
      </c>
      <c r="DA214" s="2">
        <f t="shared" si="263"/>
        <v>2189052.98</v>
      </c>
      <c r="DB214" s="2">
        <f t="shared" si="263"/>
        <v>3533071.74</v>
      </c>
      <c r="DC214" s="2">
        <f t="shared" si="263"/>
        <v>2082186.48</v>
      </c>
      <c r="DD214" s="2">
        <f t="shared" si="263"/>
        <v>1755460.41</v>
      </c>
      <c r="DE214" s="2">
        <f t="shared" si="263"/>
        <v>3438930.33</v>
      </c>
      <c r="DF214" s="2">
        <f t="shared" si="263"/>
        <v>228291580.21000001</v>
      </c>
      <c r="DG214" s="2">
        <f t="shared" si="263"/>
        <v>1262602.44</v>
      </c>
      <c r="DH214" s="2">
        <f t="shared" si="263"/>
        <v>20314608.73</v>
      </c>
      <c r="DI214" s="2">
        <f t="shared" si="263"/>
        <v>27175479.98</v>
      </c>
      <c r="DJ214" s="2">
        <f t="shared" si="263"/>
        <v>7187408.0800000001</v>
      </c>
      <c r="DK214" s="2">
        <f t="shared" si="263"/>
        <v>5703861.9000000004</v>
      </c>
      <c r="DL214" s="2">
        <f t="shared" si="263"/>
        <v>63388110.100000001</v>
      </c>
      <c r="DM214" s="2">
        <f t="shared" si="263"/>
        <v>2556216.17</v>
      </c>
      <c r="DN214" s="2">
        <f t="shared" si="263"/>
        <v>15061494.68</v>
      </c>
      <c r="DO214" s="2">
        <f t="shared" si="263"/>
        <v>36138660.520000003</v>
      </c>
      <c r="DP214" s="2">
        <f t="shared" si="263"/>
        <v>2179650.5299999998</v>
      </c>
      <c r="DQ214" s="2">
        <f t="shared" si="263"/>
        <v>9436291.9199999999</v>
      </c>
      <c r="DR214" s="2">
        <f t="shared" si="263"/>
        <v>14676092.050000001</v>
      </c>
      <c r="DS214" s="2">
        <f t="shared" si="263"/>
        <v>6763783.4199999999</v>
      </c>
      <c r="DT214" s="2">
        <f t="shared" si="263"/>
        <v>1923807.4</v>
      </c>
      <c r="DU214" s="2">
        <f t="shared" si="263"/>
        <v>3992703.33</v>
      </c>
      <c r="DV214" s="2">
        <f t="shared" si="263"/>
        <v>2392299.36</v>
      </c>
      <c r="DW214" s="2">
        <f t="shared" si="263"/>
        <v>3372477.57</v>
      </c>
      <c r="DX214" s="2">
        <f t="shared" si="263"/>
        <v>1759890.59</v>
      </c>
      <c r="DY214" s="2">
        <f t="shared" si="263"/>
        <v>3315992.72</v>
      </c>
      <c r="DZ214" s="2">
        <f t="shared" si="263"/>
        <v>7863553.2300000004</v>
      </c>
      <c r="EA214" s="2">
        <f t="shared" si="263"/>
        <v>5790227.1100000003</v>
      </c>
      <c r="EB214" s="2">
        <f t="shared" si="263"/>
        <v>6074137.3600000003</v>
      </c>
      <c r="EC214" s="2">
        <f t="shared" si="263"/>
        <v>3224043.03</v>
      </c>
      <c r="ED214" s="2">
        <f t="shared" si="263"/>
        <v>17149242.260000002</v>
      </c>
      <c r="EE214" s="2">
        <f t="shared" si="263"/>
        <v>2088831.76</v>
      </c>
      <c r="EF214" s="2">
        <f t="shared" si="263"/>
        <v>15314015.17</v>
      </c>
      <c r="EG214" s="2">
        <f t="shared" si="263"/>
        <v>2722890.15</v>
      </c>
      <c r="EH214" s="2">
        <f t="shared" si="263"/>
        <v>2717352.42</v>
      </c>
      <c r="EI214" s="2">
        <f t="shared" si="263"/>
        <v>154426930.90000001</v>
      </c>
      <c r="EJ214" s="2">
        <f t="shared" si="263"/>
        <v>113592790.84999999</v>
      </c>
      <c r="EK214" s="2">
        <f t="shared" si="263"/>
        <v>7522452.4299999997</v>
      </c>
      <c r="EL214" s="2">
        <f t="shared" si="263"/>
        <v>5366060.37</v>
      </c>
      <c r="EM214" s="2">
        <f t="shared" si="263"/>
        <v>4336048.6100000003</v>
      </c>
      <c r="EN214" s="2">
        <f t="shared" si="263"/>
        <v>10529350.810000001</v>
      </c>
      <c r="EO214" s="2">
        <f t="shared" si="263"/>
        <v>3371370.02</v>
      </c>
      <c r="EP214" s="2">
        <f t="shared" si="263"/>
        <v>4651693.2</v>
      </c>
      <c r="EQ214" s="2">
        <f t="shared" si="263"/>
        <v>29227031.390000001</v>
      </c>
      <c r="ER214" s="2">
        <f t="shared" si="263"/>
        <v>3555222.66</v>
      </c>
      <c r="ES214" s="2">
        <f t="shared" si="263"/>
        <v>2031239.36</v>
      </c>
      <c r="ET214" s="2">
        <f t="shared" si="263"/>
        <v>2065573.29</v>
      </c>
      <c r="EU214" s="2">
        <f t="shared" si="263"/>
        <v>6328494.4699999997</v>
      </c>
      <c r="EV214" s="2">
        <f t="shared" si="263"/>
        <v>868811.4</v>
      </c>
      <c r="EW214" s="2">
        <f t="shared" si="263"/>
        <v>8946756.5899999999</v>
      </c>
      <c r="EX214" s="2">
        <f t="shared" ref="EX214:FX214" si="264">ROUND((EX207*EX208)+(EX209*EX210)+EX211+EX212,2)</f>
        <v>1871752.74</v>
      </c>
      <c r="EY214" s="2">
        <f t="shared" si="264"/>
        <v>8267319.2400000002</v>
      </c>
      <c r="EZ214" s="2">
        <f t="shared" si="264"/>
        <v>1387755.14</v>
      </c>
      <c r="FA214" s="2">
        <f t="shared" si="264"/>
        <v>38119684.090000004</v>
      </c>
      <c r="FB214" s="2">
        <f t="shared" si="264"/>
        <v>3216313.58</v>
      </c>
      <c r="FC214" s="2">
        <f t="shared" si="264"/>
        <v>20394517.899999999</v>
      </c>
      <c r="FD214" s="2">
        <f t="shared" si="264"/>
        <v>4529297.68</v>
      </c>
      <c r="FE214" s="2">
        <f t="shared" si="264"/>
        <v>903757.54</v>
      </c>
      <c r="FF214" s="2">
        <f t="shared" si="264"/>
        <v>2226167.46</v>
      </c>
      <c r="FG214" s="2">
        <f t="shared" si="264"/>
        <v>1368926.86</v>
      </c>
      <c r="FH214" s="2">
        <f t="shared" si="264"/>
        <v>797433.12</v>
      </c>
      <c r="FI214" s="2">
        <f t="shared" si="264"/>
        <v>18945681.879999999</v>
      </c>
      <c r="FJ214" s="2">
        <f t="shared" si="264"/>
        <v>22693617.539999999</v>
      </c>
      <c r="FK214" s="2">
        <f t="shared" si="264"/>
        <v>28718667.780000001</v>
      </c>
      <c r="FL214" s="2">
        <f t="shared" si="264"/>
        <v>92712675.659999996</v>
      </c>
      <c r="FM214" s="2">
        <f t="shared" si="264"/>
        <v>43667711.479999997</v>
      </c>
      <c r="FN214" s="2">
        <f t="shared" si="264"/>
        <v>246869460.81999999</v>
      </c>
      <c r="FO214" s="2">
        <f t="shared" si="264"/>
        <v>12012986</v>
      </c>
      <c r="FP214" s="2">
        <f t="shared" si="264"/>
        <v>25178950.760000002</v>
      </c>
      <c r="FQ214" s="2">
        <f t="shared" si="264"/>
        <v>11042233.619999999</v>
      </c>
      <c r="FR214" s="2">
        <f t="shared" si="264"/>
        <v>1870645.19</v>
      </c>
      <c r="FS214" s="2">
        <f t="shared" si="264"/>
        <v>1882828.2</v>
      </c>
      <c r="FT214" s="2">
        <f t="shared" si="264"/>
        <v>664527.6</v>
      </c>
      <c r="FU214" s="2">
        <f t="shared" si="264"/>
        <v>8862583.0899999999</v>
      </c>
      <c r="FV214" s="2">
        <f t="shared" si="264"/>
        <v>8881388</v>
      </c>
      <c r="FW214" s="2">
        <f t="shared" si="264"/>
        <v>1673502.01</v>
      </c>
      <c r="FX214" s="2">
        <f t="shared" si="264"/>
        <v>626871.04000000004</v>
      </c>
      <c r="FY214" s="12"/>
      <c r="FZ214" s="2">
        <f>SUM(C214:FX214)</f>
        <v>9335664832.5800018</v>
      </c>
    </row>
    <row r="215" spans="1:182" x14ac:dyDescent="0.35">
      <c r="FY215" s="12"/>
    </row>
    <row r="216" spans="1:182" x14ac:dyDescent="0.35">
      <c r="A216" s="3" t="s">
        <v>490</v>
      </c>
      <c r="B216" s="35" t="s">
        <v>521</v>
      </c>
    </row>
    <row r="217" spans="1:182" x14ac:dyDescent="0.35">
      <c r="A217" s="3" t="s">
        <v>522</v>
      </c>
      <c r="B217" s="2" t="s">
        <v>1007</v>
      </c>
      <c r="C217" s="2">
        <f t="shared" ref="C217:BN217" si="265">+C124</f>
        <v>69461620.459999993</v>
      </c>
      <c r="D217" s="2">
        <f t="shared" si="265"/>
        <v>410997980.94999999</v>
      </c>
      <c r="E217" s="2">
        <f t="shared" si="265"/>
        <v>61928362.159999996</v>
      </c>
      <c r="F217" s="2">
        <f t="shared" si="265"/>
        <v>239325202.22999999</v>
      </c>
      <c r="G217" s="2">
        <f t="shared" si="265"/>
        <v>17448816.469999999</v>
      </c>
      <c r="H217" s="2">
        <f t="shared" si="265"/>
        <v>12849416.57</v>
      </c>
      <c r="I217" s="2">
        <f t="shared" si="265"/>
        <v>85612472.290000007</v>
      </c>
      <c r="J217" s="2">
        <f t="shared" si="265"/>
        <v>21354097.75</v>
      </c>
      <c r="K217" s="2">
        <f t="shared" si="265"/>
        <v>4042430.49</v>
      </c>
      <c r="L217" s="2">
        <f t="shared" si="265"/>
        <v>23847048.989999998</v>
      </c>
      <c r="M217" s="2">
        <f t="shared" si="265"/>
        <v>11366882.02</v>
      </c>
      <c r="N217" s="2">
        <f t="shared" si="265"/>
        <v>556612182.66999996</v>
      </c>
      <c r="O217" s="2">
        <f t="shared" si="265"/>
        <v>140213361.21000001</v>
      </c>
      <c r="P217" s="2">
        <f t="shared" si="265"/>
        <v>5171306.08</v>
      </c>
      <c r="Q217" s="2">
        <f t="shared" si="265"/>
        <v>415911010.89999998</v>
      </c>
      <c r="R217" s="2">
        <f t="shared" si="265"/>
        <v>5556858.3700000001</v>
      </c>
      <c r="S217" s="2">
        <f t="shared" si="265"/>
        <v>17378047.859999999</v>
      </c>
      <c r="T217" s="2">
        <f t="shared" si="265"/>
        <v>3002601.21</v>
      </c>
      <c r="U217" s="2">
        <f t="shared" si="265"/>
        <v>1114992.32</v>
      </c>
      <c r="V217" s="2">
        <f t="shared" si="265"/>
        <v>3871474.63</v>
      </c>
      <c r="W217" s="2">
        <f t="shared" si="265"/>
        <v>3470683.59</v>
      </c>
      <c r="X217" s="2">
        <f t="shared" si="265"/>
        <v>1106001.6000000001</v>
      </c>
      <c r="Y217" s="2">
        <f t="shared" si="265"/>
        <v>4543149.62</v>
      </c>
      <c r="Z217" s="2">
        <f t="shared" si="265"/>
        <v>3564622.43</v>
      </c>
      <c r="AA217" s="2">
        <f t="shared" si="265"/>
        <v>332539761.5</v>
      </c>
      <c r="AB217" s="2">
        <f t="shared" si="265"/>
        <v>299701547.93000001</v>
      </c>
      <c r="AC217" s="2">
        <f t="shared" si="265"/>
        <v>10610516.529999999</v>
      </c>
      <c r="AD217" s="2">
        <f t="shared" si="265"/>
        <v>15361977.33</v>
      </c>
      <c r="AE217" s="2">
        <f t="shared" si="265"/>
        <v>1913653.94</v>
      </c>
      <c r="AF217" s="2">
        <f t="shared" si="265"/>
        <v>3272584.96</v>
      </c>
      <c r="AG217" s="2">
        <f t="shared" si="265"/>
        <v>7424792.5499999998</v>
      </c>
      <c r="AH217" s="2">
        <f t="shared" si="265"/>
        <v>10420262.07</v>
      </c>
      <c r="AI217" s="2">
        <f t="shared" si="265"/>
        <v>5140015.32</v>
      </c>
      <c r="AJ217" s="2">
        <f t="shared" si="265"/>
        <v>3148865.65</v>
      </c>
      <c r="AK217" s="2">
        <f t="shared" si="265"/>
        <v>2998120.43</v>
      </c>
      <c r="AL217" s="2">
        <f t="shared" si="265"/>
        <v>4111666.36</v>
      </c>
      <c r="AM217" s="2">
        <f t="shared" si="265"/>
        <v>4817881.92</v>
      </c>
      <c r="AN217" s="2">
        <f t="shared" si="265"/>
        <v>4486697.09</v>
      </c>
      <c r="AO217" s="2">
        <f t="shared" si="265"/>
        <v>43692734.539999999</v>
      </c>
      <c r="AP217" s="2">
        <f t="shared" si="265"/>
        <v>902199109.04999995</v>
      </c>
      <c r="AQ217" s="2">
        <f t="shared" si="265"/>
        <v>3953898.81</v>
      </c>
      <c r="AR217" s="2">
        <f t="shared" si="265"/>
        <v>668560529.77999997</v>
      </c>
      <c r="AS217" s="2">
        <f t="shared" si="265"/>
        <v>75062857.849999994</v>
      </c>
      <c r="AT217" s="2">
        <f t="shared" si="265"/>
        <v>26883613.059999999</v>
      </c>
      <c r="AU217" s="2">
        <f t="shared" si="265"/>
        <v>4786127.6100000003</v>
      </c>
      <c r="AV217" s="2">
        <f t="shared" si="265"/>
        <v>4643001.32</v>
      </c>
      <c r="AW217" s="2">
        <f t="shared" si="265"/>
        <v>4206747.55</v>
      </c>
      <c r="AX217" s="2">
        <f t="shared" si="265"/>
        <v>1510123.89</v>
      </c>
      <c r="AY217" s="2">
        <f t="shared" si="265"/>
        <v>5592883.4900000002</v>
      </c>
      <c r="AZ217" s="2">
        <f t="shared" si="265"/>
        <v>128946486.55</v>
      </c>
      <c r="BA217" s="2">
        <f t="shared" si="265"/>
        <v>92562862.909999996</v>
      </c>
      <c r="BB217" s="2">
        <f t="shared" si="265"/>
        <v>77619619.769999996</v>
      </c>
      <c r="BC217" s="2">
        <f t="shared" si="265"/>
        <v>266338593.87</v>
      </c>
      <c r="BD217" s="2">
        <f t="shared" si="265"/>
        <v>38996371.899999999</v>
      </c>
      <c r="BE217" s="2">
        <f t="shared" si="265"/>
        <v>14057618.539999999</v>
      </c>
      <c r="BF217" s="2">
        <f t="shared" si="265"/>
        <v>263993997.16</v>
      </c>
      <c r="BG217" s="2">
        <f t="shared" si="265"/>
        <v>10365847.33</v>
      </c>
      <c r="BH217" s="2">
        <f t="shared" si="265"/>
        <v>6782484.6799999997</v>
      </c>
      <c r="BI217" s="2">
        <f t="shared" si="265"/>
        <v>4139620.83</v>
      </c>
      <c r="BJ217" s="2">
        <f t="shared" si="265"/>
        <v>67818995.730000004</v>
      </c>
      <c r="BK217" s="2">
        <f t="shared" si="265"/>
        <v>223143058.52000001</v>
      </c>
      <c r="BL217" s="2">
        <f t="shared" si="265"/>
        <v>1614342.06</v>
      </c>
      <c r="BM217" s="2">
        <f t="shared" si="265"/>
        <v>5406554.8499999996</v>
      </c>
      <c r="BN217" s="2">
        <f t="shared" si="265"/>
        <v>31863745.420000002</v>
      </c>
      <c r="BO217" s="2">
        <f t="shared" ref="BO217:DZ217" si="266">+BO124</f>
        <v>13733124.26</v>
      </c>
      <c r="BP217" s="2">
        <f t="shared" si="266"/>
        <v>3097855.24</v>
      </c>
      <c r="BQ217" s="2">
        <f t="shared" si="266"/>
        <v>68657072.519999996</v>
      </c>
      <c r="BR217" s="2">
        <f t="shared" si="266"/>
        <v>47755000.090000004</v>
      </c>
      <c r="BS217" s="2">
        <f t="shared" si="266"/>
        <v>12806209.51</v>
      </c>
      <c r="BT217" s="2">
        <f t="shared" si="266"/>
        <v>5392850.6500000004</v>
      </c>
      <c r="BU217" s="2">
        <f t="shared" si="266"/>
        <v>5710068.2199999997</v>
      </c>
      <c r="BV217" s="2">
        <f t="shared" si="266"/>
        <v>13847145.939999999</v>
      </c>
      <c r="BW217" s="2">
        <f t="shared" si="266"/>
        <v>22048685.07</v>
      </c>
      <c r="BX217" s="2">
        <f t="shared" si="266"/>
        <v>1643039.05</v>
      </c>
      <c r="BY217" s="2">
        <f t="shared" si="266"/>
        <v>5597462.2400000002</v>
      </c>
      <c r="BZ217" s="2">
        <f t="shared" si="266"/>
        <v>3388923.06</v>
      </c>
      <c r="CA217" s="2">
        <f t="shared" si="266"/>
        <v>2968827.57</v>
      </c>
      <c r="CB217" s="2">
        <f t="shared" si="266"/>
        <v>785850684.41999996</v>
      </c>
      <c r="CC217" s="2">
        <f t="shared" si="266"/>
        <v>3258566.5</v>
      </c>
      <c r="CD217" s="2">
        <f t="shared" si="266"/>
        <v>3395606.11</v>
      </c>
      <c r="CE217" s="2">
        <f t="shared" si="266"/>
        <v>2814729.81</v>
      </c>
      <c r="CF217" s="2">
        <f t="shared" si="266"/>
        <v>2128537.1800000002</v>
      </c>
      <c r="CG217" s="2">
        <f t="shared" si="266"/>
        <v>3390092.77</v>
      </c>
      <c r="CH217" s="2">
        <f t="shared" si="266"/>
        <v>2028149.84</v>
      </c>
      <c r="CI217" s="2">
        <f t="shared" si="266"/>
        <v>7700421.04</v>
      </c>
      <c r="CJ217" s="2">
        <f t="shared" si="266"/>
        <v>10153806.630000001</v>
      </c>
      <c r="CK217" s="2">
        <f t="shared" si="266"/>
        <v>53872068.329999998</v>
      </c>
      <c r="CL217" s="2">
        <f t="shared" si="266"/>
        <v>14509475.42</v>
      </c>
      <c r="CM217" s="2">
        <f t="shared" si="266"/>
        <v>8755504.0099999998</v>
      </c>
      <c r="CN217" s="2">
        <f t="shared" si="266"/>
        <v>333602729.97000003</v>
      </c>
      <c r="CO217" s="2">
        <f t="shared" si="266"/>
        <v>150565346.44</v>
      </c>
      <c r="CP217" s="2">
        <f t="shared" si="266"/>
        <v>11156944.869999999</v>
      </c>
      <c r="CQ217" s="2">
        <f t="shared" si="266"/>
        <v>8844033.1699999999</v>
      </c>
      <c r="CR217" s="2">
        <f t="shared" si="266"/>
        <v>3782765.38</v>
      </c>
      <c r="CS217" s="2">
        <f t="shared" si="266"/>
        <v>4240423.3099999996</v>
      </c>
      <c r="CT217" s="2">
        <f t="shared" si="266"/>
        <v>2137530.13</v>
      </c>
      <c r="CU217" s="2">
        <f t="shared" si="266"/>
        <v>870794.82</v>
      </c>
      <c r="CV217" s="2">
        <f t="shared" si="266"/>
        <v>1056762.57</v>
      </c>
      <c r="CW217" s="2">
        <f t="shared" si="266"/>
        <v>3573125.75</v>
      </c>
      <c r="CX217" s="2">
        <f t="shared" si="266"/>
        <v>5580558.2199999997</v>
      </c>
      <c r="CY217" s="2">
        <f t="shared" si="266"/>
        <v>1116016.32</v>
      </c>
      <c r="CZ217" s="2">
        <f t="shared" si="266"/>
        <v>19220464.870000001</v>
      </c>
      <c r="DA217" s="2">
        <f t="shared" si="266"/>
        <v>3466687.92</v>
      </c>
      <c r="DB217" s="2">
        <f t="shared" si="266"/>
        <v>4606005.83</v>
      </c>
      <c r="DC217" s="2">
        <f t="shared" si="266"/>
        <v>3406150.36</v>
      </c>
      <c r="DD217" s="2">
        <f t="shared" si="266"/>
        <v>3029760.46</v>
      </c>
      <c r="DE217" s="2">
        <f t="shared" si="266"/>
        <v>4506764.38</v>
      </c>
      <c r="DF217" s="2">
        <f t="shared" si="266"/>
        <v>208821546.94</v>
      </c>
      <c r="DG217" s="2">
        <f t="shared" si="266"/>
        <v>2404898.4900000002</v>
      </c>
      <c r="DH217" s="2">
        <f t="shared" si="266"/>
        <v>19254261.510000002</v>
      </c>
      <c r="DI217" s="2">
        <f t="shared" si="266"/>
        <v>25312198.780000001</v>
      </c>
      <c r="DJ217" s="2">
        <f t="shared" si="266"/>
        <v>7676002.75</v>
      </c>
      <c r="DK217" s="2">
        <f t="shared" si="266"/>
        <v>6182635.8700000001</v>
      </c>
      <c r="DL217" s="2">
        <f t="shared" si="266"/>
        <v>61576753.520000003</v>
      </c>
      <c r="DM217" s="2">
        <f t="shared" si="266"/>
        <v>4020060.61</v>
      </c>
      <c r="DN217" s="2">
        <f t="shared" si="266"/>
        <v>15170972.09</v>
      </c>
      <c r="DO217" s="2">
        <f t="shared" si="266"/>
        <v>34603887.149999999</v>
      </c>
      <c r="DP217" s="2">
        <f t="shared" si="266"/>
        <v>3612922.41</v>
      </c>
      <c r="DQ217" s="2">
        <f t="shared" si="266"/>
        <v>9834992.5500000007</v>
      </c>
      <c r="DR217" s="2">
        <f t="shared" si="266"/>
        <v>14346241.82</v>
      </c>
      <c r="DS217" s="2">
        <f t="shared" si="266"/>
        <v>7141906.9800000004</v>
      </c>
      <c r="DT217" s="2">
        <f t="shared" si="266"/>
        <v>3236933.62</v>
      </c>
      <c r="DU217" s="2">
        <f t="shared" si="266"/>
        <v>4863592.92</v>
      </c>
      <c r="DV217" s="2">
        <f t="shared" si="266"/>
        <v>3664956.27</v>
      </c>
      <c r="DW217" s="2">
        <f t="shared" si="266"/>
        <v>4407296.0599999996</v>
      </c>
      <c r="DX217" s="2">
        <f t="shared" si="266"/>
        <v>3441052.6</v>
      </c>
      <c r="DY217" s="2">
        <f t="shared" si="266"/>
        <v>4851494.28</v>
      </c>
      <c r="DZ217" s="2">
        <f t="shared" si="266"/>
        <v>8784067.5</v>
      </c>
      <c r="EA217" s="2">
        <f t="shared" ref="EA217:FX217" si="267">+EA124</f>
        <v>6553293.3099999996</v>
      </c>
      <c r="EB217" s="2">
        <f t="shared" si="267"/>
        <v>6213592.5199999996</v>
      </c>
      <c r="EC217" s="2">
        <f t="shared" si="267"/>
        <v>4066631.11</v>
      </c>
      <c r="ED217" s="2">
        <f t="shared" si="267"/>
        <v>23023381.190000001</v>
      </c>
      <c r="EE217" s="2">
        <f t="shared" si="267"/>
        <v>3266121.2</v>
      </c>
      <c r="EF217" s="2">
        <f t="shared" si="267"/>
        <v>14774878.16</v>
      </c>
      <c r="EG217" s="2">
        <f t="shared" si="267"/>
        <v>3665136.67</v>
      </c>
      <c r="EH217" s="2">
        <f t="shared" si="267"/>
        <v>3748005.21</v>
      </c>
      <c r="EI217" s="2">
        <f t="shared" si="267"/>
        <v>144871602.22</v>
      </c>
      <c r="EJ217" s="2">
        <f t="shared" si="267"/>
        <v>103392538.83</v>
      </c>
      <c r="EK217" s="2">
        <f t="shared" si="267"/>
        <v>7816383.6100000003</v>
      </c>
      <c r="EL217" s="2">
        <f t="shared" si="267"/>
        <v>5660127.9900000002</v>
      </c>
      <c r="EM217" s="2">
        <f t="shared" si="267"/>
        <v>4979943.51</v>
      </c>
      <c r="EN217" s="2">
        <f t="shared" si="267"/>
        <v>9822746.25</v>
      </c>
      <c r="EO217" s="2">
        <f t="shared" si="267"/>
        <v>4341310.43</v>
      </c>
      <c r="EP217" s="2">
        <f t="shared" si="267"/>
        <v>5752546.4900000002</v>
      </c>
      <c r="EQ217" s="2">
        <f t="shared" si="267"/>
        <v>29796178.289999999</v>
      </c>
      <c r="ER217" s="2">
        <f t="shared" si="267"/>
        <v>4947036.8</v>
      </c>
      <c r="ES217" s="2">
        <f t="shared" si="267"/>
        <v>3228585.32</v>
      </c>
      <c r="ET217" s="2">
        <f t="shared" si="267"/>
        <v>3698208.05</v>
      </c>
      <c r="EU217" s="2">
        <f t="shared" si="267"/>
        <v>6493282.5099999998</v>
      </c>
      <c r="EV217" s="2">
        <f t="shared" si="267"/>
        <v>1681849.79</v>
      </c>
      <c r="EW217" s="2">
        <f t="shared" si="267"/>
        <v>12308731.26</v>
      </c>
      <c r="EX217" s="2">
        <f t="shared" si="267"/>
        <v>3407355.37</v>
      </c>
      <c r="EY217" s="2">
        <f t="shared" si="267"/>
        <v>2361059.2999999998</v>
      </c>
      <c r="EZ217" s="2">
        <f t="shared" si="267"/>
        <v>2500490.73</v>
      </c>
      <c r="FA217" s="2">
        <f t="shared" si="267"/>
        <v>39709222.549999997</v>
      </c>
      <c r="FB217" s="2">
        <f t="shared" si="267"/>
        <v>4309765.12</v>
      </c>
      <c r="FC217" s="2">
        <f t="shared" si="267"/>
        <v>20102434.52</v>
      </c>
      <c r="FD217" s="2">
        <f t="shared" si="267"/>
        <v>5264044.74</v>
      </c>
      <c r="FE217" s="2">
        <f t="shared" si="267"/>
        <v>1770234.03</v>
      </c>
      <c r="FF217" s="2">
        <f t="shared" si="267"/>
        <v>3549766.95</v>
      </c>
      <c r="FG217" s="2">
        <f t="shared" si="267"/>
        <v>2547430.4300000002</v>
      </c>
      <c r="FH217" s="2">
        <f t="shared" si="267"/>
        <v>1577335.43</v>
      </c>
      <c r="FI217" s="2">
        <f t="shared" si="267"/>
        <v>18623331.670000002</v>
      </c>
      <c r="FJ217" s="2">
        <f t="shared" si="267"/>
        <v>21789108.91</v>
      </c>
      <c r="FK217" s="2">
        <f t="shared" si="267"/>
        <v>27550461.609999999</v>
      </c>
      <c r="FL217" s="2">
        <f t="shared" si="267"/>
        <v>86783554.120000005</v>
      </c>
      <c r="FM217" s="2">
        <f t="shared" si="267"/>
        <v>40997775.020000003</v>
      </c>
      <c r="FN217" s="2">
        <f t="shared" si="267"/>
        <v>230123347.06</v>
      </c>
      <c r="FO217" s="2">
        <f t="shared" si="267"/>
        <v>12144728.84</v>
      </c>
      <c r="FP217" s="2">
        <f t="shared" si="267"/>
        <v>24610825.699999999</v>
      </c>
      <c r="FQ217" s="2">
        <f t="shared" si="267"/>
        <v>11178826.43</v>
      </c>
      <c r="FR217" s="2">
        <f t="shared" si="267"/>
        <v>3213916.04</v>
      </c>
      <c r="FS217" s="2">
        <f t="shared" si="267"/>
        <v>3218617.7</v>
      </c>
      <c r="FT217" s="2">
        <f t="shared" si="267"/>
        <v>1377473.04</v>
      </c>
      <c r="FU217" s="2">
        <f t="shared" si="267"/>
        <v>9476818.8800000008</v>
      </c>
      <c r="FV217" s="2">
        <f t="shared" si="267"/>
        <v>9144639.0600000005</v>
      </c>
      <c r="FW217" s="2">
        <f t="shared" si="267"/>
        <v>2969208.1</v>
      </c>
      <c r="FX217" s="2">
        <f t="shared" si="267"/>
        <v>1353188.58</v>
      </c>
      <c r="FZ217" s="2">
        <f>SUM(C217:FX217)</f>
        <v>8928673309.1400032</v>
      </c>
    </row>
    <row r="218" spans="1:182" x14ac:dyDescent="0.35">
      <c r="A218" s="3" t="s">
        <v>523</v>
      </c>
      <c r="B218" s="2" t="s">
        <v>1008</v>
      </c>
      <c r="C218" s="2">
        <f t="shared" ref="C218:BN218" si="268">+C158</f>
        <v>8761792.3000000007</v>
      </c>
      <c r="D218" s="2">
        <f t="shared" si="268"/>
        <v>25202568.149999999</v>
      </c>
      <c r="E218" s="2">
        <f t="shared" si="268"/>
        <v>8758923.2899999991</v>
      </c>
      <c r="F218" s="2">
        <f t="shared" si="268"/>
        <v>15765662.17</v>
      </c>
      <c r="G218" s="2">
        <f t="shared" si="268"/>
        <v>848102.05</v>
      </c>
      <c r="H218" s="2">
        <f t="shared" si="268"/>
        <v>647116.30000000005</v>
      </c>
      <c r="I218" s="2">
        <f t="shared" si="268"/>
        <v>10909335.119999999</v>
      </c>
      <c r="J218" s="2">
        <f t="shared" si="268"/>
        <v>2381279.5499999998</v>
      </c>
      <c r="K218" s="2">
        <f t="shared" si="268"/>
        <v>336460.28</v>
      </c>
      <c r="L218" s="2">
        <f t="shared" si="268"/>
        <v>2272268.61</v>
      </c>
      <c r="M218" s="2">
        <f t="shared" si="268"/>
        <v>1745998.52</v>
      </c>
      <c r="N218" s="2">
        <f t="shared" si="268"/>
        <v>25250103</v>
      </c>
      <c r="O218" s="2">
        <f t="shared" si="268"/>
        <v>3753924.14</v>
      </c>
      <c r="P218" s="2">
        <f t="shared" si="268"/>
        <v>371120.66</v>
      </c>
      <c r="Q218" s="2">
        <f t="shared" si="268"/>
        <v>55882679.770000003</v>
      </c>
      <c r="R218" s="2">
        <f t="shared" si="268"/>
        <v>4644020.21</v>
      </c>
      <c r="S218" s="2">
        <f t="shared" si="268"/>
        <v>1362222.2</v>
      </c>
      <c r="T218" s="2">
        <f t="shared" si="268"/>
        <v>277044.89</v>
      </c>
      <c r="U218" s="2">
        <f t="shared" si="268"/>
        <v>98490.99</v>
      </c>
      <c r="V218" s="2">
        <f t="shared" si="268"/>
        <v>324500.78000000003</v>
      </c>
      <c r="W218" s="2">
        <f t="shared" si="268"/>
        <v>218782.35</v>
      </c>
      <c r="X218" s="2">
        <f t="shared" si="268"/>
        <v>42205.02</v>
      </c>
      <c r="Y218" s="2">
        <f t="shared" si="268"/>
        <v>1351763.17</v>
      </c>
      <c r="Z218" s="2">
        <f t="shared" si="268"/>
        <v>193234.27</v>
      </c>
      <c r="AA218" s="2">
        <f t="shared" si="268"/>
        <v>13437263.66</v>
      </c>
      <c r="AB218" s="2">
        <f t="shared" si="268"/>
        <v>9304847.4499999993</v>
      </c>
      <c r="AC218" s="2">
        <f t="shared" si="268"/>
        <v>457441.32</v>
      </c>
      <c r="AD218" s="2">
        <f t="shared" si="268"/>
        <v>685085.86</v>
      </c>
      <c r="AE218" s="2">
        <f t="shared" si="268"/>
        <v>121341.66</v>
      </c>
      <c r="AF218" s="2">
        <f t="shared" si="268"/>
        <v>214345.17</v>
      </c>
      <c r="AG218" s="2">
        <f t="shared" si="268"/>
        <v>271380.39</v>
      </c>
      <c r="AH218" s="2">
        <f t="shared" si="268"/>
        <v>951187.63</v>
      </c>
      <c r="AI218" s="2">
        <f t="shared" si="268"/>
        <v>404347.87</v>
      </c>
      <c r="AJ218" s="2">
        <f t="shared" si="268"/>
        <v>310959.74</v>
      </c>
      <c r="AK218" s="2">
        <f t="shared" si="268"/>
        <v>323442.55</v>
      </c>
      <c r="AL218" s="2">
        <f t="shared" si="268"/>
        <v>411050.81</v>
      </c>
      <c r="AM218" s="2">
        <f t="shared" si="268"/>
        <v>381043.37</v>
      </c>
      <c r="AN218" s="2">
        <f t="shared" si="268"/>
        <v>278978.28999999998</v>
      </c>
      <c r="AO218" s="2">
        <f t="shared" si="268"/>
        <v>3685262.15</v>
      </c>
      <c r="AP218" s="2">
        <f t="shared" si="268"/>
        <v>77511926.329999998</v>
      </c>
      <c r="AQ218" s="2">
        <f t="shared" si="268"/>
        <v>270951.43</v>
      </c>
      <c r="AR218" s="2">
        <f t="shared" si="268"/>
        <v>13791207.140000001</v>
      </c>
      <c r="AS218" s="2">
        <f t="shared" si="268"/>
        <v>3610065.12</v>
      </c>
      <c r="AT218" s="2">
        <f t="shared" si="268"/>
        <v>1169543.3600000001</v>
      </c>
      <c r="AU218" s="2">
        <f t="shared" si="268"/>
        <v>235013.28</v>
      </c>
      <c r="AV218" s="2">
        <f t="shared" si="268"/>
        <v>319445.78999999998</v>
      </c>
      <c r="AW218" s="2">
        <f t="shared" si="268"/>
        <v>195403.84</v>
      </c>
      <c r="AX218" s="2">
        <f t="shared" si="268"/>
        <v>87819.51</v>
      </c>
      <c r="AY218" s="2">
        <f t="shared" si="268"/>
        <v>418719.67</v>
      </c>
      <c r="AZ218" s="2">
        <f t="shared" si="268"/>
        <v>13121157.210000001</v>
      </c>
      <c r="BA218" s="2">
        <f t="shared" si="268"/>
        <v>6108463.2699999996</v>
      </c>
      <c r="BB218" s="2">
        <f t="shared" si="268"/>
        <v>5063576.9000000004</v>
      </c>
      <c r="BC218" s="2">
        <f t="shared" si="268"/>
        <v>21443031.190000001</v>
      </c>
      <c r="BD218" s="2">
        <f t="shared" si="268"/>
        <v>858176.74</v>
      </c>
      <c r="BE218" s="2">
        <f t="shared" si="268"/>
        <v>689317.96</v>
      </c>
      <c r="BF218" s="2">
        <f t="shared" si="268"/>
        <v>7058025.7699999996</v>
      </c>
      <c r="BG218" s="2">
        <f t="shared" si="268"/>
        <v>897691.48</v>
      </c>
      <c r="BH218" s="2">
        <f t="shared" si="268"/>
        <v>348580.11</v>
      </c>
      <c r="BI218" s="2">
        <f t="shared" si="268"/>
        <v>352013.87</v>
      </c>
      <c r="BJ218" s="2">
        <f t="shared" si="268"/>
        <v>1277522.8799999999</v>
      </c>
      <c r="BK218" s="2">
        <f t="shared" si="268"/>
        <v>16743939.029999999</v>
      </c>
      <c r="BL218" s="2">
        <f t="shared" si="268"/>
        <v>154379.94</v>
      </c>
      <c r="BM218" s="2">
        <f t="shared" si="268"/>
        <v>451215.62</v>
      </c>
      <c r="BN218" s="2">
        <f t="shared" si="268"/>
        <v>2698163.54</v>
      </c>
      <c r="BO218" s="2">
        <f t="shared" ref="BO218:DZ218" si="269">+BO158</f>
        <v>975728.05</v>
      </c>
      <c r="BP218" s="2">
        <f t="shared" si="269"/>
        <v>243672.76</v>
      </c>
      <c r="BQ218" s="2">
        <f t="shared" si="269"/>
        <v>4265205.41</v>
      </c>
      <c r="BR218" s="2">
        <f t="shared" si="269"/>
        <v>2013653.78</v>
      </c>
      <c r="BS218" s="2">
        <f t="shared" si="269"/>
        <v>1294123.6200000001</v>
      </c>
      <c r="BT218" s="2">
        <f t="shared" si="269"/>
        <v>267297.81</v>
      </c>
      <c r="BU218" s="2">
        <f t="shared" si="269"/>
        <v>278624.3</v>
      </c>
      <c r="BV218" s="2">
        <f t="shared" si="269"/>
        <v>576325.48</v>
      </c>
      <c r="BW218" s="2">
        <f t="shared" si="269"/>
        <v>890504.4</v>
      </c>
      <c r="BX218" s="2">
        <f t="shared" si="269"/>
        <v>94159.69</v>
      </c>
      <c r="BY218" s="2">
        <f t="shared" si="269"/>
        <v>562076.93000000005</v>
      </c>
      <c r="BZ218" s="2">
        <f t="shared" si="269"/>
        <v>259722.51</v>
      </c>
      <c r="CA218" s="2">
        <f t="shared" si="269"/>
        <v>126995.4</v>
      </c>
      <c r="CB218" s="2">
        <f t="shared" si="269"/>
        <v>30619725.510000002</v>
      </c>
      <c r="CC218" s="2">
        <f t="shared" si="269"/>
        <v>261577.14</v>
      </c>
      <c r="CD218" s="2">
        <f t="shared" si="269"/>
        <v>45989.27</v>
      </c>
      <c r="CE218" s="2">
        <f t="shared" si="269"/>
        <v>179963.64</v>
      </c>
      <c r="CF218" s="2">
        <f t="shared" si="269"/>
        <v>124551.62</v>
      </c>
      <c r="CG218" s="2">
        <f t="shared" si="269"/>
        <v>227838.67</v>
      </c>
      <c r="CH218" s="2">
        <f t="shared" si="269"/>
        <v>204820.62</v>
      </c>
      <c r="CI218" s="2">
        <f t="shared" si="269"/>
        <v>722954.48</v>
      </c>
      <c r="CJ218" s="2">
        <f t="shared" si="269"/>
        <v>651268.72</v>
      </c>
      <c r="CK218" s="2">
        <f t="shared" si="269"/>
        <v>2921391.73</v>
      </c>
      <c r="CL218" s="2">
        <f t="shared" si="269"/>
        <v>729767.89</v>
      </c>
      <c r="CM218" s="2">
        <f t="shared" si="269"/>
        <v>695429.39</v>
      </c>
      <c r="CN218" s="2">
        <f t="shared" si="269"/>
        <v>13418442.16</v>
      </c>
      <c r="CO218" s="2">
        <f t="shared" si="269"/>
        <v>7518319.1299999999</v>
      </c>
      <c r="CP218" s="2">
        <f t="shared" si="269"/>
        <v>674444.97</v>
      </c>
      <c r="CQ218" s="2">
        <f t="shared" si="269"/>
        <v>1236696.58</v>
      </c>
      <c r="CR218" s="2">
        <f t="shared" si="269"/>
        <v>262484.24</v>
      </c>
      <c r="CS218" s="2">
        <f t="shared" si="269"/>
        <v>214556.68</v>
      </c>
      <c r="CT218" s="2">
        <f t="shared" si="269"/>
        <v>202541.06</v>
      </c>
      <c r="CU218" s="2">
        <f t="shared" si="269"/>
        <v>250479.5</v>
      </c>
      <c r="CV218" s="2">
        <f t="shared" si="269"/>
        <v>19528.97</v>
      </c>
      <c r="CW218" s="2">
        <f t="shared" si="269"/>
        <v>231085.04</v>
      </c>
      <c r="CX218" s="2">
        <f t="shared" si="269"/>
        <v>369183.13</v>
      </c>
      <c r="CY218" s="2">
        <f t="shared" si="269"/>
        <v>56515.07</v>
      </c>
      <c r="CZ218" s="2">
        <f t="shared" si="269"/>
        <v>1505954.2</v>
      </c>
      <c r="DA218" s="2">
        <f t="shared" si="269"/>
        <v>107860.35</v>
      </c>
      <c r="DB218" s="2">
        <f t="shared" si="269"/>
        <v>182969.61</v>
      </c>
      <c r="DC218" s="2">
        <f t="shared" si="269"/>
        <v>103488.99</v>
      </c>
      <c r="DD218" s="2">
        <f t="shared" si="269"/>
        <v>261496.04</v>
      </c>
      <c r="DE218" s="2">
        <f t="shared" si="269"/>
        <v>221898.27</v>
      </c>
      <c r="DF218" s="2">
        <f t="shared" si="269"/>
        <v>13233592.67</v>
      </c>
      <c r="DG218" s="2">
        <f t="shared" si="269"/>
        <v>163786.23999999999</v>
      </c>
      <c r="DH218" s="2">
        <f t="shared" si="269"/>
        <v>1494386.82</v>
      </c>
      <c r="DI218" s="2">
        <f t="shared" si="269"/>
        <v>2172105.54</v>
      </c>
      <c r="DJ218" s="2">
        <f t="shared" si="269"/>
        <v>465650.97</v>
      </c>
      <c r="DK218" s="2">
        <f t="shared" si="269"/>
        <v>436054.95</v>
      </c>
      <c r="DL218" s="2">
        <f t="shared" si="269"/>
        <v>4890027.37</v>
      </c>
      <c r="DM218" s="2">
        <f t="shared" si="269"/>
        <v>288023.06</v>
      </c>
      <c r="DN218" s="2">
        <f t="shared" si="269"/>
        <v>1442248.68</v>
      </c>
      <c r="DO218" s="2">
        <f t="shared" si="269"/>
        <v>3317247.86</v>
      </c>
      <c r="DP218" s="2">
        <f t="shared" si="269"/>
        <v>192542.33</v>
      </c>
      <c r="DQ218" s="2">
        <f t="shared" si="269"/>
        <v>465153.59</v>
      </c>
      <c r="DR218" s="2">
        <f t="shared" si="269"/>
        <v>1874009.59</v>
      </c>
      <c r="DS218" s="2">
        <f t="shared" si="269"/>
        <v>938405.88</v>
      </c>
      <c r="DT218" s="2">
        <f t="shared" si="269"/>
        <v>341247.72</v>
      </c>
      <c r="DU218" s="2">
        <f t="shared" si="269"/>
        <v>345159.95</v>
      </c>
      <c r="DV218" s="2">
        <f t="shared" si="269"/>
        <v>226616.46</v>
      </c>
      <c r="DW218" s="2">
        <f t="shared" si="269"/>
        <v>285888.05</v>
      </c>
      <c r="DX218" s="2">
        <f t="shared" si="269"/>
        <v>132271.54999999999</v>
      </c>
      <c r="DY218" s="2">
        <f t="shared" si="269"/>
        <v>148947.68</v>
      </c>
      <c r="DZ218" s="2">
        <f t="shared" si="269"/>
        <v>376172.95</v>
      </c>
      <c r="EA218" s="2">
        <f t="shared" ref="EA218:FX218" si="270">+EA158</f>
        <v>331375.98</v>
      </c>
      <c r="EB218" s="2">
        <f t="shared" si="270"/>
        <v>582806.96</v>
      </c>
      <c r="EC218" s="2">
        <f t="shared" si="270"/>
        <v>160302.89000000001</v>
      </c>
      <c r="ED218" s="2">
        <f t="shared" si="270"/>
        <v>183604.18</v>
      </c>
      <c r="EE218" s="2">
        <f t="shared" si="270"/>
        <v>282832.93</v>
      </c>
      <c r="EF218" s="2">
        <f t="shared" si="270"/>
        <v>1748701.84</v>
      </c>
      <c r="EG218" s="2">
        <f t="shared" si="270"/>
        <v>277826.03999999998</v>
      </c>
      <c r="EH218" s="2">
        <f t="shared" si="270"/>
        <v>250459.99</v>
      </c>
      <c r="EI218" s="2">
        <f t="shared" si="270"/>
        <v>20774541.690000001</v>
      </c>
      <c r="EJ218" s="2">
        <f t="shared" si="270"/>
        <v>7122975.7300000004</v>
      </c>
      <c r="EK218" s="2">
        <f t="shared" si="270"/>
        <v>374799.74</v>
      </c>
      <c r="EL218" s="2">
        <f t="shared" si="270"/>
        <v>352532.52</v>
      </c>
      <c r="EM218" s="2">
        <f t="shared" si="270"/>
        <v>329663.05</v>
      </c>
      <c r="EN218" s="2">
        <f t="shared" si="270"/>
        <v>1130715.83</v>
      </c>
      <c r="EO218" s="2">
        <f t="shared" si="270"/>
        <v>250894.66</v>
      </c>
      <c r="EP218" s="2">
        <f t="shared" si="270"/>
        <v>190162.75</v>
      </c>
      <c r="EQ218" s="2">
        <f t="shared" si="270"/>
        <v>720148.64</v>
      </c>
      <c r="ER218" s="2">
        <f t="shared" si="270"/>
        <v>147209.01999999999</v>
      </c>
      <c r="ES218" s="2">
        <f t="shared" si="270"/>
        <v>289410.81</v>
      </c>
      <c r="ET218" s="2">
        <f t="shared" si="270"/>
        <v>322428.21999999997</v>
      </c>
      <c r="EU218" s="2">
        <f t="shared" si="270"/>
        <v>1144558.2</v>
      </c>
      <c r="EV218" s="2">
        <f t="shared" si="270"/>
        <v>128432.17</v>
      </c>
      <c r="EW218" s="2">
        <f t="shared" si="270"/>
        <v>355822.6</v>
      </c>
      <c r="EX218" s="2">
        <f t="shared" si="270"/>
        <v>201296.07</v>
      </c>
      <c r="EY218" s="2">
        <f t="shared" si="270"/>
        <v>908294.91</v>
      </c>
      <c r="EZ218" s="2">
        <f t="shared" si="270"/>
        <v>162362.26999999999</v>
      </c>
      <c r="FA218" s="2">
        <f t="shared" si="270"/>
        <v>2044270.75</v>
      </c>
      <c r="FB218" s="2">
        <f t="shared" si="270"/>
        <v>373097.43</v>
      </c>
      <c r="FC218" s="2">
        <f t="shared" si="270"/>
        <v>840958.43</v>
      </c>
      <c r="FD218" s="2">
        <f t="shared" si="270"/>
        <v>375450.25</v>
      </c>
      <c r="FE218" s="2">
        <f t="shared" si="270"/>
        <v>121833.75</v>
      </c>
      <c r="FF218" s="2">
        <f t="shared" si="270"/>
        <v>248377.72</v>
      </c>
      <c r="FG218" s="2">
        <f t="shared" si="270"/>
        <v>157050.32</v>
      </c>
      <c r="FH218" s="2">
        <f t="shared" si="270"/>
        <v>100160.8</v>
      </c>
      <c r="FI218" s="2">
        <f t="shared" si="270"/>
        <v>1234851.22</v>
      </c>
      <c r="FJ218" s="2">
        <f t="shared" si="270"/>
        <v>979776.15</v>
      </c>
      <c r="FK218" s="2">
        <f t="shared" si="270"/>
        <v>1957825.47</v>
      </c>
      <c r="FL218" s="2">
        <f t="shared" si="270"/>
        <v>2419074.7200000002</v>
      </c>
      <c r="FM218" s="2">
        <f t="shared" si="270"/>
        <v>1752639.27</v>
      </c>
      <c r="FN218" s="2">
        <f t="shared" si="270"/>
        <v>26058210.079999998</v>
      </c>
      <c r="FO218" s="2">
        <f t="shared" si="270"/>
        <v>811956.43</v>
      </c>
      <c r="FP218" s="2">
        <f t="shared" si="270"/>
        <v>1779097.25</v>
      </c>
      <c r="FQ218" s="2">
        <f t="shared" si="270"/>
        <v>639153.6</v>
      </c>
      <c r="FR218" s="2">
        <f t="shared" si="270"/>
        <v>151162.51999999999</v>
      </c>
      <c r="FS218" s="2">
        <f t="shared" si="270"/>
        <v>102011.25</v>
      </c>
      <c r="FT218" s="2">
        <f t="shared" si="270"/>
        <v>113228.28</v>
      </c>
      <c r="FU218" s="2">
        <f t="shared" si="270"/>
        <v>946850.74</v>
      </c>
      <c r="FV218" s="2">
        <f t="shared" si="270"/>
        <v>722809.64</v>
      </c>
      <c r="FW218" s="2">
        <f t="shared" si="270"/>
        <v>194305.29</v>
      </c>
      <c r="FX218" s="2">
        <f t="shared" si="270"/>
        <v>73445.149999999994</v>
      </c>
      <c r="FZ218" s="2">
        <f>SUM(C218:FX218)</f>
        <v>569735535.61000013</v>
      </c>
    </row>
    <row r="219" spans="1:182" x14ac:dyDescent="0.35">
      <c r="A219" s="3" t="s">
        <v>524</v>
      </c>
      <c r="B219" s="2" t="s">
        <v>1009</v>
      </c>
      <c r="C219" s="2">
        <f>+C217+C218</f>
        <v>78223412.75999999</v>
      </c>
      <c r="D219" s="2">
        <f t="shared" ref="D219:BO219" si="271">+D217+D218</f>
        <v>436200549.09999996</v>
      </c>
      <c r="E219" s="2">
        <f t="shared" si="271"/>
        <v>70687285.449999988</v>
      </c>
      <c r="F219" s="2">
        <f t="shared" si="271"/>
        <v>255090864.39999998</v>
      </c>
      <c r="G219" s="2">
        <f t="shared" si="271"/>
        <v>18296918.52</v>
      </c>
      <c r="H219" s="2">
        <f t="shared" si="271"/>
        <v>13496532.870000001</v>
      </c>
      <c r="I219" s="2">
        <f t="shared" si="271"/>
        <v>96521807.410000011</v>
      </c>
      <c r="J219" s="2">
        <f t="shared" si="271"/>
        <v>23735377.300000001</v>
      </c>
      <c r="K219" s="2">
        <f t="shared" si="271"/>
        <v>4378890.7700000005</v>
      </c>
      <c r="L219" s="2">
        <f t="shared" si="271"/>
        <v>26119317.599999998</v>
      </c>
      <c r="M219" s="2">
        <f t="shared" si="271"/>
        <v>13112880.539999999</v>
      </c>
      <c r="N219" s="2">
        <f t="shared" si="271"/>
        <v>581862285.66999996</v>
      </c>
      <c r="O219" s="2">
        <f t="shared" si="271"/>
        <v>143967285.34999999</v>
      </c>
      <c r="P219" s="2">
        <f t="shared" si="271"/>
        <v>5542426.7400000002</v>
      </c>
      <c r="Q219" s="2">
        <f t="shared" si="271"/>
        <v>471793690.66999996</v>
      </c>
      <c r="R219" s="2">
        <f t="shared" si="271"/>
        <v>10200878.58</v>
      </c>
      <c r="S219" s="2">
        <f t="shared" si="271"/>
        <v>18740270.059999999</v>
      </c>
      <c r="T219" s="2">
        <f t="shared" si="271"/>
        <v>3279646.1</v>
      </c>
      <c r="U219" s="2">
        <f t="shared" si="271"/>
        <v>1213483.31</v>
      </c>
      <c r="V219" s="2">
        <f t="shared" si="271"/>
        <v>4195975.41</v>
      </c>
      <c r="W219" s="2">
        <f t="shared" si="271"/>
        <v>3689465.94</v>
      </c>
      <c r="X219" s="2">
        <f t="shared" si="271"/>
        <v>1148206.6200000001</v>
      </c>
      <c r="Y219" s="2">
        <f t="shared" si="271"/>
        <v>5894912.79</v>
      </c>
      <c r="Z219" s="2">
        <f t="shared" si="271"/>
        <v>3757856.7</v>
      </c>
      <c r="AA219" s="2">
        <f t="shared" si="271"/>
        <v>345977025.16000003</v>
      </c>
      <c r="AB219" s="2">
        <f t="shared" si="271"/>
        <v>309006395.38</v>
      </c>
      <c r="AC219" s="2">
        <f t="shared" si="271"/>
        <v>11067957.85</v>
      </c>
      <c r="AD219" s="2">
        <f t="shared" si="271"/>
        <v>16047063.189999999</v>
      </c>
      <c r="AE219" s="2">
        <f t="shared" si="271"/>
        <v>2034995.5999999999</v>
      </c>
      <c r="AF219" s="2">
        <f t="shared" si="271"/>
        <v>3486930.13</v>
      </c>
      <c r="AG219" s="2">
        <f t="shared" si="271"/>
        <v>7696172.9399999995</v>
      </c>
      <c r="AH219" s="2">
        <f t="shared" si="271"/>
        <v>11371449.700000001</v>
      </c>
      <c r="AI219" s="2">
        <f t="shared" si="271"/>
        <v>5544363.1900000004</v>
      </c>
      <c r="AJ219" s="2">
        <f t="shared" si="271"/>
        <v>3459825.3899999997</v>
      </c>
      <c r="AK219" s="2">
        <f t="shared" si="271"/>
        <v>3321562.98</v>
      </c>
      <c r="AL219" s="2">
        <f t="shared" si="271"/>
        <v>4522717.17</v>
      </c>
      <c r="AM219" s="2">
        <f t="shared" si="271"/>
        <v>5198925.29</v>
      </c>
      <c r="AN219" s="2">
        <f t="shared" si="271"/>
        <v>4765675.38</v>
      </c>
      <c r="AO219" s="2">
        <f t="shared" si="271"/>
        <v>47377996.689999998</v>
      </c>
      <c r="AP219" s="2">
        <f t="shared" si="271"/>
        <v>979711035.38</v>
      </c>
      <c r="AQ219" s="2">
        <f t="shared" si="271"/>
        <v>4224850.24</v>
      </c>
      <c r="AR219" s="2">
        <f t="shared" si="271"/>
        <v>682351736.91999996</v>
      </c>
      <c r="AS219" s="2">
        <f t="shared" si="271"/>
        <v>78672922.969999999</v>
      </c>
      <c r="AT219" s="2">
        <f t="shared" si="271"/>
        <v>28053156.419999998</v>
      </c>
      <c r="AU219" s="2">
        <f t="shared" si="271"/>
        <v>5021140.8900000006</v>
      </c>
      <c r="AV219" s="2">
        <f t="shared" si="271"/>
        <v>4962447.1100000003</v>
      </c>
      <c r="AW219" s="2">
        <f t="shared" si="271"/>
        <v>4402151.3899999997</v>
      </c>
      <c r="AX219" s="2">
        <f t="shared" si="271"/>
        <v>1597943.4</v>
      </c>
      <c r="AY219" s="2">
        <f t="shared" si="271"/>
        <v>6011603.1600000001</v>
      </c>
      <c r="AZ219" s="2">
        <f t="shared" si="271"/>
        <v>142067643.75999999</v>
      </c>
      <c r="BA219" s="2">
        <f t="shared" si="271"/>
        <v>98671326.179999992</v>
      </c>
      <c r="BB219" s="2">
        <f t="shared" si="271"/>
        <v>82683196.670000002</v>
      </c>
      <c r="BC219" s="2">
        <f t="shared" si="271"/>
        <v>287781625.06</v>
      </c>
      <c r="BD219" s="2">
        <f t="shared" si="271"/>
        <v>39854548.640000001</v>
      </c>
      <c r="BE219" s="2">
        <f t="shared" si="271"/>
        <v>14746936.5</v>
      </c>
      <c r="BF219" s="2">
        <f t="shared" si="271"/>
        <v>271052022.93000001</v>
      </c>
      <c r="BG219" s="2">
        <f t="shared" si="271"/>
        <v>11263538.810000001</v>
      </c>
      <c r="BH219" s="2">
        <f t="shared" si="271"/>
        <v>7131064.79</v>
      </c>
      <c r="BI219" s="2">
        <f t="shared" si="271"/>
        <v>4491634.7</v>
      </c>
      <c r="BJ219" s="2">
        <f t="shared" si="271"/>
        <v>69096518.609999999</v>
      </c>
      <c r="BK219" s="2">
        <f t="shared" si="271"/>
        <v>239886997.55000001</v>
      </c>
      <c r="BL219" s="2">
        <f t="shared" si="271"/>
        <v>1768722</v>
      </c>
      <c r="BM219" s="2">
        <f t="shared" si="271"/>
        <v>5857770.4699999997</v>
      </c>
      <c r="BN219" s="2">
        <f t="shared" si="271"/>
        <v>34561908.960000001</v>
      </c>
      <c r="BO219" s="2">
        <f t="shared" si="271"/>
        <v>14708852.310000001</v>
      </c>
      <c r="BP219" s="2">
        <f t="shared" ref="BP219:EA219" si="272">+BP217+BP218</f>
        <v>3341528</v>
      </c>
      <c r="BQ219" s="2">
        <f t="shared" si="272"/>
        <v>72922277.929999992</v>
      </c>
      <c r="BR219" s="2">
        <f t="shared" si="272"/>
        <v>49768653.870000005</v>
      </c>
      <c r="BS219" s="2">
        <f t="shared" si="272"/>
        <v>14100333.129999999</v>
      </c>
      <c r="BT219" s="2">
        <f t="shared" si="272"/>
        <v>5660148.46</v>
      </c>
      <c r="BU219" s="2">
        <f t="shared" si="272"/>
        <v>5988692.5199999996</v>
      </c>
      <c r="BV219" s="2">
        <f t="shared" si="272"/>
        <v>14423471.42</v>
      </c>
      <c r="BW219" s="2">
        <f t="shared" si="272"/>
        <v>22939189.469999999</v>
      </c>
      <c r="BX219" s="2">
        <f t="shared" si="272"/>
        <v>1737198.74</v>
      </c>
      <c r="BY219" s="2">
        <f t="shared" si="272"/>
        <v>6159539.1699999999</v>
      </c>
      <c r="BZ219" s="2">
        <f t="shared" si="272"/>
        <v>3648645.5700000003</v>
      </c>
      <c r="CA219" s="2">
        <f t="shared" si="272"/>
        <v>3095822.9699999997</v>
      </c>
      <c r="CB219" s="2">
        <f t="shared" si="272"/>
        <v>816470409.92999995</v>
      </c>
      <c r="CC219" s="2">
        <f t="shared" si="272"/>
        <v>3520143.64</v>
      </c>
      <c r="CD219" s="2">
        <f t="shared" si="272"/>
        <v>3441595.38</v>
      </c>
      <c r="CE219" s="2">
        <f t="shared" si="272"/>
        <v>2994693.45</v>
      </c>
      <c r="CF219" s="2">
        <f t="shared" si="272"/>
        <v>2253088.8000000003</v>
      </c>
      <c r="CG219" s="2">
        <f t="shared" si="272"/>
        <v>3617931.44</v>
      </c>
      <c r="CH219" s="2">
        <f t="shared" si="272"/>
        <v>2232970.46</v>
      </c>
      <c r="CI219" s="2">
        <f t="shared" si="272"/>
        <v>8423375.5199999996</v>
      </c>
      <c r="CJ219" s="2">
        <f t="shared" si="272"/>
        <v>10805075.350000001</v>
      </c>
      <c r="CK219" s="2">
        <f t="shared" si="272"/>
        <v>56793460.059999995</v>
      </c>
      <c r="CL219" s="2">
        <f t="shared" si="272"/>
        <v>15239243.310000001</v>
      </c>
      <c r="CM219" s="2">
        <f t="shared" si="272"/>
        <v>9450933.4000000004</v>
      </c>
      <c r="CN219" s="2">
        <f t="shared" si="272"/>
        <v>347021172.13000005</v>
      </c>
      <c r="CO219" s="2">
        <f t="shared" si="272"/>
        <v>158083665.56999999</v>
      </c>
      <c r="CP219" s="2">
        <f t="shared" si="272"/>
        <v>11831389.84</v>
      </c>
      <c r="CQ219" s="2">
        <f t="shared" si="272"/>
        <v>10080729.75</v>
      </c>
      <c r="CR219" s="2">
        <f t="shared" si="272"/>
        <v>4045249.62</v>
      </c>
      <c r="CS219" s="2">
        <f t="shared" si="272"/>
        <v>4454979.9899999993</v>
      </c>
      <c r="CT219" s="2">
        <f t="shared" si="272"/>
        <v>2340071.19</v>
      </c>
      <c r="CU219" s="2">
        <f t="shared" si="272"/>
        <v>1121274.3199999998</v>
      </c>
      <c r="CV219" s="2">
        <f t="shared" si="272"/>
        <v>1076291.54</v>
      </c>
      <c r="CW219" s="2">
        <f t="shared" si="272"/>
        <v>3804210.79</v>
      </c>
      <c r="CX219" s="2">
        <f t="shared" si="272"/>
        <v>5949741.3499999996</v>
      </c>
      <c r="CY219" s="2">
        <f t="shared" si="272"/>
        <v>1172531.3900000001</v>
      </c>
      <c r="CZ219" s="2">
        <f t="shared" si="272"/>
        <v>20726419.07</v>
      </c>
      <c r="DA219" s="2">
        <f t="shared" si="272"/>
        <v>3574548.27</v>
      </c>
      <c r="DB219" s="2">
        <f t="shared" si="272"/>
        <v>4788975.4400000004</v>
      </c>
      <c r="DC219" s="2">
        <f t="shared" si="272"/>
        <v>3509639.35</v>
      </c>
      <c r="DD219" s="2">
        <f t="shared" si="272"/>
        <v>3291256.5</v>
      </c>
      <c r="DE219" s="2">
        <f t="shared" si="272"/>
        <v>4728662.6499999994</v>
      </c>
      <c r="DF219" s="2">
        <f t="shared" si="272"/>
        <v>222055139.60999998</v>
      </c>
      <c r="DG219" s="2">
        <f t="shared" si="272"/>
        <v>2568684.7300000004</v>
      </c>
      <c r="DH219" s="2">
        <f t="shared" si="272"/>
        <v>20748648.330000002</v>
      </c>
      <c r="DI219" s="2">
        <f t="shared" si="272"/>
        <v>27484304.32</v>
      </c>
      <c r="DJ219" s="2">
        <f t="shared" si="272"/>
        <v>8141653.7199999997</v>
      </c>
      <c r="DK219" s="2">
        <f t="shared" si="272"/>
        <v>6618690.8200000003</v>
      </c>
      <c r="DL219" s="2">
        <f t="shared" si="272"/>
        <v>66466780.890000001</v>
      </c>
      <c r="DM219" s="2">
        <f t="shared" si="272"/>
        <v>4308083.67</v>
      </c>
      <c r="DN219" s="2">
        <f t="shared" si="272"/>
        <v>16613220.77</v>
      </c>
      <c r="DO219" s="2">
        <f t="shared" si="272"/>
        <v>37921135.009999998</v>
      </c>
      <c r="DP219" s="2">
        <f t="shared" si="272"/>
        <v>3805464.74</v>
      </c>
      <c r="DQ219" s="2">
        <f t="shared" si="272"/>
        <v>10300146.140000001</v>
      </c>
      <c r="DR219" s="2">
        <f t="shared" si="272"/>
        <v>16220251.41</v>
      </c>
      <c r="DS219" s="2">
        <f t="shared" si="272"/>
        <v>8080312.8600000003</v>
      </c>
      <c r="DT219" s="2">
        <f t="shared" si="272"/>
        <v>3578181.34</v>
      </c>
      <c r="DU219" s="2">
        <f t="shared" si="272"/>
        <v>5208752.87</v>
      </c>
      <c r="DV219" s="2">
        <f t="shared" si="272"/>
        <v>3891572.73</v>
      </c>
      <c r="DW219" s="2">
        <f t="shared" si="272"/>
        <v>4693184.1099999994</v>
      </c>
      <c r="DX219" s="2">
        <f t="shared" si="272"/>
        <v>3573324.15</v>
      </c>
      <c r="DY219" s="2">
        <f t="shared" si="272"/>
        <v>5000441.96</v>
      </c>
      <c r="DZ219" s="2">
        <f t="shared" si="272"/>
        <v>9160240.4499999993</v>
      </c>
      <c r="EA219" s="2">
        <f t="shared" si="272"/>
        <v>6884669.2899999991</v>
      </c>
      <c r="EB219" s="2">
        <f t="shared" ref="EB219:FX219" si="273">+EB217+EB218</f>
        <v>6796399.4799999995</v>
      </c>
      <c r="EC219" s="2">
        <f t="shared" si="273"/>
        <v>4226934</v>
      </c>
      <c r="ED219" s="2">
        <f t="shared" si="273"/>
        <v>23206985.370000001</v>
      </c>
      <c r="EE219" s="2">
        <f t="shared" si="273"/>
        <v>3548954.1300000004</v>
      </c>
      <c r="EF219" s="2">
        <f t="shared" si="273"/>
        <v>16523580</v>
      </c>
      <c r="EG219" s="2">
        <f t="shared" si="273"/>
        <v>3942962.71</v>
      </c>
      <c r="EH219" s="2">
        <f t="shared" si="273"/>
        <v>3998465.2</v>
      </c>
      <c r="EI219" s="2">
        <f t="shared" si="273"/>
        <v>165646143.91</v>
      </c>
      <c r="EJ219" s="2">
        <f t="shared" si="273"/>
        <v>110515514.56</v>
      </c>
      <c r="EK219" s="2">
        <f t="shared" si="273"/>
        <v>8191183.3500000006</v>
      </c>
      <c r="EL219" s="2">
        <f t="shared" si="273"/>
        <v>6012660.5099999998</v>
      </c>
      <c r="EM219" s="2">
        <f t="shared" si="273"/>
        <v>5309606.5599999996</v>
      </c>
      <c r="EN219" s="2">
        <f t="shared" si="273"/>
        <v>10953462.08</v>
      </c>
      <c r="EO219" s="2">
        <f t="shared" si="273"/>
        <v>4592205.09</v>
      </c>
      <c r="EP219" s="2">
        <f t="shared" si="273"/>
        <v>5942709.2400000002</v>
      </c>
      <c r="EQ219" s="2">
        <f t="shared" si="273"/>
        <v>30516326.93</v>
      </c>
      <c r="ER219" s="2">
        <f t="shared" si="273"/>
        <v>5094245.8199999994</v>
      </c>
      <c r="ES219" s="2">
        <f t="shared" si="273"/>
        <v>3517996.13</v>
      </c>
      <c r="ET219" s="2">
        <f t="shared" si="273"/>
        <v>4020636.2699999996</v>
      </c>
      <c r="EU219" s="2">
        <f t="shared" si="273"/>
        <v>7637840.71</v>
      </c>
      <c r="EV219" s="2">
        <f t="shared" si="273"/>
        <v>1810281.96</v>
      </c>
      <c r="EW219" s="2">
        <f t="shared" si="273"/>
        <v>12664553.859999999</v>
      </c>
      <c r="EX219" s="2">
        <f t="shared" si="273"/>
        <v>3608651.44</v>
      </c>
      <c r="EY219" s="2">
        <f t="shared" si="273"/>
        <v>3269354.21</v>
      </c>
      <c r="EZ219" s="2">
        <f t="shared" si="273"/>
        <v>2662853</v>
      </c>
      <c r="FA219" s="2">
        <f t="shared" si="273"/>
        <v>41753493.299999997</v>
      </c>
      <c r="FB219" s="2">
        <f t="shared" si="273"/>
        <v>4682862.55</v>
      </c>
      <c r="FC219" s="2">
        <f t="shared" si="273"/>
        <v>20943392.949999999</v>
      </c>
      <c r="FD219" s="2">
        <f t="shared" si="273"/>
        <v>5639494.9900000002</v>
      </c>
      <c r="FE219" s="2">
        <f t="shared" si="273"/>
        <v>1892067.78</v>
      </c>
      <c r="FF219" s="2">
        <f t="shared" si="273"/>
        <v>3798144.6700000004</v>
      </c>
      <c r="FG219" s="2">
        <f t="shared" si="273"/>
        <v>2704480.75</v>
      </c>
      <c r="FH219" s="2">
        <f t="shared" si="273"/>
        <v>1677496.23</v>
      </c>
      <c r="FI219" s="2">
        <f t="shared" si="273"/>
        <v>19858182.890000001</v>
      </c>
      <c r="FJ219" s="2">
        <f t="shared" si="273"/>
        <v>22768885.059999999</v>
      </c>
      <c r="FK219" s="2">
        <f t="shared" si="273"/>
        <v>29508287.079999998</v>
      </c>
      <c r="FL219" s="2">
        <f t="shared" si="273"/>
        <v>89202628.840000004</v>
      </c>
      <c r="FM219" s="2">
        <f t="shared" si="273"/>
        <v>42750414.290000007</v>
      </c>
      <c r="FN219" s="2">
        <f t="shared" si="273"/>
        <v>256181557.13999999</v>
      </c>
      <c r="FO219" s="2">
        <f t="shared" si="273"/>
        <v>12956685.27</v>
      </c>
      <c r="FP219" s="2">
        <f t="shared" si="273"/>
        <v>26389922.949999999</v>
      </c>
      <c r="FQ219" s="2">
        <f t="shared" si="273"/>
        <v>11817980.029999999</v>
      </c>
      <c r="FR219" s="2">
        <f t="shared" si="273"/>
        <v>3365078.56</v>
      </c>
      <c r="FS219" s="2">
        <f t="shared" si="273"/>
        <v>3320628.95</v>
      </c>
      <c r="FT219" s="2">
        <f t="shared" si="273"/>
        <v>1490701.32</v>
      </c>
      <c r="FU219" s="2">
        <f t="shared" si="273"/>
        <v>10423669.620000001</v>
      </c>
      <c r="FV219" s="2">
        <f t="shared" si="273"/>
        <v>9867448.7000000011</v>
      </c>
      <c r="FW219" s="2">
        <f t="shared" si="273"/>
        <v>3163513.39</v>
      </c>
      <c r="FX219" s="2">
        <f t="shared" si="273"/>
        <v>1426633.73</v>
      </c>
      <c r="FZ219" s="2">
        <f>SUM(C219:FX219)</f>
        <v>9498408844.75</v>
      </c>
    </row>
    <row r="220" spans="1:182" x14ac:dyDescent="0.35">
      <c r="A220" s="3" t="s">
        <v>525</v>
      </c>
      <c r="B220" s="2" t="s">
        <v>1010</v>
      </c>
      <c r="C220" s="2">
        <f t="shared" ref="C220:BN220" si="274">C165</f>
        <v>1070197.95</v>
      </c>
      <c r="D220" s="2">
        <f t="shared" si="274"/>
        <v>3408837.11</v>
      </c>
      <c r="E220" s="2">
        <f t="shared" si="274"/>
        <v>1246915.6000000001</v>
      </c>
      <c r="F220" s="2">
        <f t="shared" si="274"/>
        <v>1933958.35</v>
      </c>
      <c r="G220" s="2">
        <f t="shared" si="274"/>
        <v>88669.119999999995</v>
      </c>
      <c r="H220" s="2">
        <f t="shared" si="274"/>
        <v>56752.54</v>
      </c>
      <c r="I220" s="2">
        <f t="shared" si="274"/>
        <v>1258289.92</v>
      </c>
      <c r="J220" s="2">
        <f t="shared" si="274"/>
        <v>153948.15</v>
      </c>
      <c r="K220" s="2">
        <f t="shared" si="274"/>
        <v>0</v>
      </c>
      <c r="L220" s="2">
        <f t="shared" si="274"/>
        <v>112827.16</v>
      </c>
      <c r="M220" s="2">
        <f t="shared" si="274"/>
        <v>151733.38</v>
      </c>
      <c r="N220" s="2">
        <f t="shared" si="274"/>
        <v>3972802.26</v>
      </c>
      <c r="O220" s="2">
        <f t="shared" si="274"/>
        <v>318007.67</v>
      </c>
      <c r="P220" s="2">
        <f t="shared" si="274"/>
        <v>19645.189999999999</v>
      </c>
      <c r="Q220" s="2">
        <f t="shared" si="274"/>
        <v>9143379.0299999993</v>
      </c>
      <c r="R220" s="2">
        <f t="shared" si="274"/>
        <v>54713.68</v>
      </c>
      <c r="S220" s="2">
        <f t="shared" si="274"/>
        <v>47605.05</v>
      </c>
      <c r="T220" s="2">
        <f t="shared" si="274"/>
        <v>1464.68</v>
      </c>
      <c r="U220" s="2">
        <f t="shared" si="274"/>
        <v>0</v>
      </c>
      <c r="V220" s="2">
        <f t="shared" si="274"/>
        <v>0</v>
      </c>
      <c r="W220" s="2">
        <f t="shared" si="274"/>
        <v>0</v>
      </c>
      <c r="X220" s="2">
        <f t="shared" si="274"/>
        <v>0</v>
      </c>
      <c r="Y220" s="2">
        <f t="shared" si="274"/>
        <v>2528.65</v>
      </c>
      <c r="Z220" s="2">
        <f t="shared" si="274"/>
        <v>6284.04</v>
      </c>
      <c r="AA220" s="2">
        <f t="shared" si="274"/>
        <v>1735537.16</v>
      </c>
      <c r="AB220" s="2">
        <f t="shared" si="274"/>
        <v>1195051.08</v>
      </c>
      <c r="AC220" s="2">
        <f t="shared" si="274"/>
        <v>20123.39</v>
      </c>
      <c r="AD220" s="2">
        <f t="shared" si="274"/>
        <v>23506.57</v>
      </c>
      <c r="AE220" s="2">
        <f t="shared" si="274"/>
        <v>4922.58</v>
      </c>
      <c r="AF220" s="2">
        <f t="shared" si="274"/>
        <v>7313.04</v>
      </c>
      <c r="AG220" s="2">
        <f t="shared" si="274"/>
        <v>12929.98</v>
      </c>
      <c r="AH220" s="2">
        <f t="shared" si="274"/>
        <v>0</v>
      </c>
      <c r="AI220" s="2">
        <f t="shared" si="274"/>
        <v>1986.48</v>
      </c>
      <c r="AJ220" s="2">
        <f t="shared" si="274"/>
        <v>2963.64</v>
      </c>
      <c r="AK220" s="2">
        <f t="shared" si="274"/>
        <v>1476.91</v>
      </c>
      <c r="AL220" s="2">
        <f t="shared" si="274"/>
        <v>12740.37</v>
      </c>
      <c r="AM220" s="2">
        <f t="shared" si="274"/>
        <v>0</v>
      </c>
      <c r="AN220" s="2">
        <f t="shared" si="274"/>
        <v>0</v>
      </c>
      <c r="AO220" s="2">
        <f t="shared" si="274"/>
        <v>95208.58</v>
      </c>
      <c r="AP220" s="2">
        <f t="shared" si="274"/>
        <v>12093968.949999999</v>
      </c>
      <c r="AQ220" s="2">
        <f t="shared" si="274"/>
        <v>0</v>
      </c>
      <c r="AR220" s="2">
        <f t="shared" si="274"/>
        <v>1500442.32</v>
      </c>
      <c r="AS220" s="2">
        <f t="shared" si="274"/>
        <v>1031855.18</v>
      </c>
      <c r="AT220" s="2">
        <f t="shared" si="274"/>
        <v>26547.35</v>
      </c>
      <c r="AU220" s="2">
        <f t="shared" si="274"/>
        <v>4854.3900000000003</v>
      </c>
      <c r="AV220" s="2">
        <f t="shared" si="274"/>
        <v>2432.48</v>
      </c>
      <c r="AW220" s="2">
        <f t="shared" si="274"/>
        <v>1317.18</v>
      </c>
      <c r="AX220" s="2">
        <f t="shared" si="274"/>
        <v>13010.3</v>
      </c>
      <c r="AY220" s="2">
        <f t="shared" si="274"/>
        <v>5239.24</v>
      </c>
      <c r="AZ220" s="2">
        <f t="shared" si="274"/>
        <v>799575.72</v>
      </c>
      <c r="BA220" s="2">
        <f t="shared" si="274"/>
        <v>145712.56</v>
      </c>
      <c r="BB220" s="2">
        <f t="shared" si="274"/>
        <v>164405.25</v>
      </c>
      <c r="BC220" s="2">
        <f t="shared" si="274"/>
        <v>1164750.3899999999</v>
      </c>
      <c r="BD220" s="2">
        <f t="shared" si="274"/>
        <v>50455.83</v>
      </c>
      <c r="BE220" s="2">
        <f t="shared" si="274"/>
        <v>3647.18</v>
      </c>
      <c r="BF220" s="2">
        <f t="shared" si="274"/>
        <v>352261.2</v>
      </c>
      <c r="BG220" s="2">
        <f t="shared" si="274"/>
        <v>56965.47</v>
      </c>
      <c r="BH220" s="2">
        <f t="shared" si="274"/>
        <v>8911.2900000000009</v>
      </c>
      <c r="BI220" s="2">
        <f t="shared" si="274"/>
        <v>23376.68</v>
      </c>
      <c r="BJ220" s="2">
        <f t="shared" si="274"/>
        <v>54428.85</v>
      </c>
      <c r="BK220" s="2">
        <f t="shared" si="274"/>
        <v>474286.09</v>
      </c>
      <c r="BL220" s="2">
        <f t="shared" si="274"/>
        <v>3617.57</v>
      </c>
      <c r="BM220" s="2">
        <f t="shared" si="274"/>
        <v>13387.66</v>
      </c>
      <c r="BN220" s="2">
        <f t="shared" si="274"/>
        <v>10712.58</v>
      </c>
      <c r="BO220" s="2">
        <f t="shared" ref="BO220:DZ220" si="275">BO165</f>
        <v>7777.75</v>
      </c>
      <c r="BP220" s="2">
        <f t="shared" si="275"/>
        <v>1511.15</v>
      </c>
      <c r="BQ220" s="2">
        <f t="shared" si="275"/>
        <v>1069072.55</v>
      </c>
      <c r="BR220" s="2">
        <f t="shared" si="275"/>
        <v>592863.16</v>
      </c>
      <c r="BS220" s="2">
        <f t="shared" si="275"/>
        <v>163845.84</v>
      </c>
      <c r="BT220" s="2">
        <f t="shared" si="275"/>
        <v>2287.5300000000002</v>
      </c>
      <c r="BU220" s="2">
        <f t="shared" si="275"/>
        <v>45410.25</v>
      </c>
      <c r="BV220" s="2">
        <f t="shared" si="275"/>
        <v>68353.210000000006</v>
      </c>
      <c r="BW220" s="2">
        <f t="shared" si="275"/>
        <v>129463.42</v>
      </c>
      <c r="BX220" s="2">
        <f t="shared" si="275"/>
        <v>0</v>
      </c>
      <c r="BY220" s="2">
        <f t="shared" si="275"/>
        <v>0</v>
      </c>
      <c r="BZ220" s="2">
        <f t="shared" si="275"/>
        <v>0</v>
      </c>
      <c r="CA220" s="2">
        <f t="shared" si="275"/>
        <v>4801.34</v>
      </c>
      <c r="CB220" s="2">
        <f t="shared" si="275"/>
        <v>2229366.73</v>
      </c>
      <c r="CC220" s="2">
        <f t="shared" si="275"/>
        <v>0</v>
      </c>
      <c r="CD220" s="2">
        <f t="shared" si="275"/>
        <v>1299.1300000000001</v>
      </c>
      <c r="CE220" s="2">
        <f t="shared" si="275"/>
        <v>1492.24</v>
      </c>
      <c r="CF220" s="2">
        <f t="shared" si="275"/>
        <v>0</v>
      </c>
      <c r="CG220" s="2">
        <f t="shared" si="275"/>
        <v>21718.31</v>
      </c>
      <c r="CH220" s="2">
        <f t="shared" si="275"/>
        <v>14735.3</v>
      </c>
      <c r="CI220" s="2">
        <f t="shared" si="275"/>
        <v>68016.34</v>
      </c>
      <c r="CJ220" s="2">
        <f t="shared" si="275"/>
        <v>150892.48000000001</v>
      </c>
      <c r="CK220" s="2">
        <f t="shared" si="275"/>
        <v>129335.2</v>
      </c>
      <c r="CL220" s="2">
        <f t="shared" si="275"/>
        <v>23211.45</v>
      </c>
      <c r="CM220" s="2">
        <f t="shared" si="275"/>
        <v>7818.51</v>
      </c>
      <c r="CN220" s="2">
        <f t="shared" si="275"/>
        <v>983275.76</v>
      </c>
      <c r="CO220" s="2">
        <f t="shared" si="275"/>
        <v>315828.88</v>
      </c>
      <c r="CP220" s="2">
        <f t="shared" si="275"/>
        <v>133723.25</v>
      </c>
      <c r="CQ220" s="2">
        <f t="shared" si="275"/>
        <v>1862.15</v>
      </c>
      <c r="CR220" s="2">
        <f t="shared" si="275"/>
        <v>0</v>
      </c>
      <c r="CS220" s="2">
        <f t="shared" si="275"/>
        <v>3497.26</v>
      </c>
      <c r="CT220" s="2">
        <f t="shared" si="275"/>
        <v>1613.23</v>
      </c>
      <c r="CU220" s="2">
        <f t="shared" si="275"/>
        <v>2812.8</v>
      </c>
      <c r="CV220" s="2">
        <f t="shared" si="275"/>
        <v>0</v>
      </c>
      <c r="CW220" s="2">
        <f t="shared" si="275"/>
        <v>0</v>
      </c>
      <c r="CX220" s="2">
        <f t="shared" si="275"/>
        <v>18380.169999999998</v>
      </c>
      <c r="CY220" s="2">
        <f t="shared" si="275"/>
        <v>0</v>
      </c>
      <c r="CZ220" s="2">
        <f t="shared" si="275"/>
        <v>26590.85</v>
      </c>
      <c r="DA220" s="2">
        <f t="shared" si="275"/>
        <v>0</v>
      </c>
      <c r="DB220" s="2">
        <f t="shared" si="275"/>
        <v>6930.67</v>
      </c>
      <c r="DC220" s="2">
        <f t="shared" si="275"/>
        <v>0</v>
      </c>
      <c r="DD220" s="2">
        <f t="shared" si="275"/>
        <v>6116.87</v>
      </c>
      <c r="DE220" s="2">
        <f t="shared" si="275"/>
        <v>1161.1600000000001</v>
      </c>
      <c r="DF220" s="2">
        <f t="shared" si="275"/>
        <v>453149.99</v>
      </c>
      <c r="DG220" s="2">
        <f t="shared" si="275"/>
        <v>0</v>
      </c>
      <c r="DH220" s="2">
        <f t="shared" si="275"/>
        <v>91537</v>
      </c>
      <c r="DI220" s="2">
        <f t="shared" si="275"/>
        <v>45540.43</v>
      </c>
      <c r="DJ220" s="2">
        <f t="shared" si="275"/>
        <v>8528.89</v>
      </c>
      <c r="DK220" s="2">
        <f t="shared" si="275"/>
        <v>19208.189999999999</v>
      </c>
      <c r="DL220" s="2">
        <f t="shared" si="275"/>
        <v>256749.3</v>
      </c>
      <c r="DM220" s="2">
        <f t="shared" si="275"/>
        <v>0</v>
      </c>
      <c r="DN220" s="2">
        <f t="shared" si="275"/>
        <v>58985.81</v>
      </c>
      <c r="DO220" s="2">
        <f t="shared" si="275"/>
        <v>419235.32</v>
      </c>
      <c r="DP220" s="2">
        <f t="shared" si="275"/>
        <v>0</v>
      </c>
      <c r="DQ220" s="2">
        <f t="shared" si="275"/>
        <v>52637.99</v>
      </c>
      <c r="DR220" s="2">
        <f t="shared" si="275"/>
        <v>21653.07</v>
      </c>
      <c r="DS220" s="2">
        <f t="shared" si="275"/>
        <v>26195.96</v>
      </c>
      <c r="DT220" s="2">
        <f t="shared" si="275"/>
        <v>5963.26</v>
      </c>
      <c r="DU220" s="2">
        <f t="shared" si="275"/>
        <v>0</v>
      </c>
      <c r="DV220" s="2">
        <f t="shared" si="275"/>
        <v>4072.17</v>
      </c>
      <c r="DW220" s="2">
        <f t="shared" si="275"/>
        <v>0</v>
      </c>
      <c r="DX220" s="2">
        <f t="shared" si="275"/>
        <v>6929.75</v>
      </c>
      <c r="DY220" s="2">
        <f t="shared" si="275"/>
        <v>3888.97</v>
      </c>
      <c r="DZ220" s="2">
        <f t="shared" si="275"/>
        <v>992.41</v>
      </c>
      <c r="EA220" s="2">
        <f t="shared" ref="EA220:FX220" si="276">EA165</f>
        <v>28180.799999999999</v>
      </c>
      <c r="EB220" s="2">
        <f t="shared" si="276"/>
        <v>61633.98</v>
      </c>
      <c r="EC220" s="2">
        <f t="shared" si="276"/>
        <v>2249.87</v>
      </c>
      <c r="ED220" s="2">
        <f t="shared" si="276"/>
        <v>59476.57</v>
      </c>
      <c r="EE220" s="2">
        <f t="shared" si="276"/>
        <v>15239.59</v>
      </c>
      <c r="EF220" s="2">
        <f t="shared" si="276"/>
        <v>53929.16</v>
      </c>
      <c r="EG220" s="2">
        <f t="shared" si="276"/>
        <v>52679.79</v>
      </c>
      <c r="EH220" s="2">
        <f t="shared" si="276"/>
        <v>11041.59</v>
      </c>
      <c r="EI220" s="2">
        <f t="shared" si="276"/>
        <v>309474.27</v>
      </c>
      <c r="EJ220" s="2">
        <f t="shared" si="276"/>
        <v>173833.01</v>
      </c>
      <c r="EK220" s="2">
        <f t="shared" si="276"/>
        <v>13809.87</v>
      </c>
      <c r="EL220" s="2">
        <f t="shared" si="276"/>
        <v>934.59</v>
      </c>
      <c r="EM220" s="2">
        <f t="shared" si="276"/>
        <v>2105.13</v>
      </c>
      <c r="EN220" s="2">
        <f t="shared" si="276"/>
        <v>9620.5</v>
      </c>
      <c r="EO220" s="2">
        <f t="shared" si="276"/>
        <v>3422.85</v>
      </c>
      <c r="EP220" s="2">
        <f t="shared" si="276"/>
        <v>16435.849999999999</v>
      </c>
      <c r="EQ220" s="2">
        <f t="shared" si="276"/>
        <v>141816.67000000001</v>
      </c>
      <c r="ER220" s="2">
        <f t="shared" si="276"/>
        <v>20959.41</v>
      </c>
      <c r="ES220" s="2">
        <f t="shared" si="276"/>
        <v>4224.9799999999996</v>
      </c>
      <c r="ET220" s="2">
        <f t="shared" si="276"/>
        <v>11104.54</v>
      </c>
      <c r="EU220" s="2">
        <f t="shared" si="276"/>
        <v>83916.7</v>
      </c>
      <c r="EV220" s="2">
        <f t="shared" si="276"/>
        <v>20081.79</v>
      </c>
      <c r="EW220" s="2">
        <f t="shared" si="276"/>
        <v>58511.42</v>
      </c>
      <c r="EX220" s="2">
        <f t="shared" si="276"/>
        <v>3225.9</v>
      </c>
      <c r="EY220" s="2">
        <f t="shared" si="276"/>
        <v>10778.02</v>
      </c>
      <c r="EZ220" s="2">
        <f t="shared" si="276"/>
        <v>0</v>
      </c>
      <c r="FA220" s="2">
        <f t="shared" si="276"/>
        <v>577454.09</v>
      </c>
      <c r="FB220" s="2">
        <f t="shared" si="276"/>
        <v>0</v>
      </c>
      <c r="FC220" s="2">
        <f t="shared" si="276"/>
        <v>21063.45</v>
      </c>
      <c r="FD220" s="2">
        <f t="shared" si="276"/>
        <v>4128.66</v>
      </c>
      <c r="FE220" s="2">
        <f t="shared" si="276"/>
        <v>24297.33</v>
      </c>
      <c r="FF220" s="2">
        <f t="shared" si="276"/>
        <v>0</v>
      </c>
      <c r="FG220" s="2">
        <f t="shared" si="276"/>
        <v>8244.11</v>
      </c>
      <c r="FH220" s="2">
        <f t="shared" si="276"/>
        <v>0</v>
      </c>
      <c r="FI220" s="2">
        <f t="shared" si="276"/>
        <v>126289.4</v>
      </c>
      <c r="FJ220" s="2">
        <f t="shared" si="276"/>
        <v>56998.35</v>
      </c>
      <c r="FK220" s="2">
        <f t="shared" si="276"/>
        <v>194648.85</v>
      </c>
      <c r="FL220" s="2">
        <f t="shared" si="276"/>
        <v>126064.75</v>
      </c>
      <c r="FM220" s="2">
        <f t="shared" si="276"/>
        <v>69127.789999999994</v>
      </c>
      <c r="FN220" s="2">
        <f t="shared" si="276"/>
        <v>2472022.42</v>
      </c>
      <c r="FO220" s="2">
        <f t="shared" si="276"/>
        <v>38551.14</v>
      </c>
      <c r="FP220" s="2">
        <f t="shared" si="276"/>
        <v>248554.83</v>
      </c>
      <c r="FQ220" s="2">
        <f t="shared" si="276"/>
        <v>50231.839999999997</v>
      </c>
      <c r="FR220" s="2">
        <f t="shared" si="276"/>
        <v>0</v>
      </c>
      <c r="FS220" s="2">
        <f t="shared" si="276"/>
        <v>0</v>
      </c>
      <c r="FT220" s="2">
        <f t="shared" si="276"/>
        <v>0</v>
      </c>
      <c r="FU220" s="2">
        <f t="shared" si="276"/>
        <v>123167.85</v>
      </c>
      <c r="FV220" s="2">
        <f t="shared" si="276"/>
        <v>84130.68</v>
      </c>
      <c r="FW220" s="2">
        <f t="shared" si="276"/>
        <v>12576.39</v>
      </c>
      <c r="FX220" s="2">
        <f t="shared" si="276"/>
        <v>1912.63</v>
      </c>
    </row>
    <row r="221" spans="1:182" x14ac:dyDescent="0.35">
      <c r="A221" s="3" t="s">
        <v>526</v>
      </c>
      <c r="B221" s="2" t="s">
        <v>1011</v>
      </c>
      <c r="C221" s="2">
        <f t="shared" ref="C221:BN221" si="277">C175</f>
        <v>1776190</v>
      </c>
      <c r="D221" s="2">
        <f t="shared" si="277"/>
        <v>5011168</v>
      </c>
      <c r="E221" s="2">
        <f t="shared" si="277"/>
        <v>0</v>
      </c>
      <c r="F221" s="2">
        <f t="shared" si="277"/>
        <v>17628423</v>
      </c>
      <c r="G221" s="2">
        <f t="shared" si="277"/>
        <v>21020</v>
      </c>
      <c r="H221" s="2">
        <f t="shared" si="277"/>
        <v>21020</v>
      </c>
      <c r="I221" s="2">
        <f t="shared" si="277"/>
        <v>306892</v>
      </c>
      <c r="J221" s="2">
        <f t="shared" si="277"/>
        <v>0</v>
      </c>
      <c r="K221" s="2">
        <f t="shared" si="277"/>
        <v>0</v>
      </c>
      <c r="L221" s="2">
        <f t="shared" si="277"/>
        <v>246985</v>
      </c>
      <c r="M221" s="2">
        <f t="shared" si="277"/>
        <v>63060</v>
      </c>
      <c r="N221" s="2">
        <f t="shared" si="277"/>
        <v>1695263.0000000002</v>
      </c>
      <c r="O221" s="2">
        <f t="shared" si="277"/>
        <v>662130</v>
      </c>
      <c r="P221" s="2">
        <f t="shared" si="277"/>
        <v>0</v>
      </c>
      <c r="Q221" s="2">
        <f t="shared" si="277"/>
        <v>1655325</v>
      </c>
      <c r="R221" s="2">
        <f t="shared" si="277"/>
        <v>58535445</v>
      </c>
      <c r="S221" s="2">
        <f t="shared" si="277"/>
        <v>63060</v>
      </c>
      <c r="T221" s="2">
        <f t="shared" si="277"/>
        <v>0</v>
      </c>
      <c r="U221" s="2">
        <f t="shared" si="277"/>
        <v>0</v>
      </c>
      <c r="V221" s="2">
        <f t="shared" si="277"/>
        <v>0</v>
      </c>
      <c r="W221" s="2">
        <f t="shared" si="277"/>
        <v>10510</v>
      </c>
      <c r="X221" s="2">
        <f t="shared" si="277"/>
        <v>0</v>
      </c>
      <c r="Y221" s="2">
        <f t="shared" si="277"/>
        <v>5381120</v>
      </c>
      <c r="Z221" s="2">
        <f t="shared" si="277"/>
        <v>10510</v>
      </c>
      <c r="AA221" s="2">
        <f t="shared" si="277"/>
        <v>4353242</v>
      </c>
      <c r="AB221" s="2">
        <f t="shared" si="277"/>
        <v>2861873</v>
      </c>
      <c r="AC221" s="2">
        <f t="shared" si="277"/>
        <v>0</v>
      </c>
      <c r="AD221" s="2">
        <f t="shared" si="277"/>
        <v>21020</v>
      </c>
      <c r="AE221" s="2">
        <f t="shared" si="277"/>
        <v>0</v>
      </c>
      <c r="AF221" s="2">
        <f t="shared" si="277"/>
        <v>0</v>
      </c>
      <c r="AG221" s="2">
        <f t="shared" si="277"/>
        <v>26275</v>
      </c>
      <c r="AH221" s="2">
        <f t="shared" si="277"/>
        <v>0</v>
      </c>
      <c r="AI221" s="2">
        <f t="shared" si="277"/>
        <v>0</v>
      </c>
      <c r="AJ221" s="2">
        <f t="shared" si="277"/>
        <v>0</v>
      </c>
      <c r="AK221" s="2">
        <f t="shared" si="277"/>
        <v>0</v>
      </c>
      <c r="AL221" s="2">
        <f t="shared" si="277"/>
        <v>0</v>
      </c>
      <c r="AM221" s="2">
        <f t="shared" si="277"/>
        <v>0</v>
      </c>
      <c r="AN221" s="2">
        <f t="shared" si="277"/>
        <v>0</v>
      </c>
      <c r="AO221" s="2">
        <f t="shared" si="277"/>
        <v>1140335</v>
      </c>
      <c r="AP221" s="2">
        <f t="shared" si="277"/>
        <v>8241942</v>
      </c>
      <c r="AQ221" s="2">
        <f t="shared" si="277"/>
        <v>10510</v>
      </c>
      <c r="AR221" s="2">
        <f t="shared" si="277"/>
        <v>15220582</v>
      </c>
      <c r="AS221" s="2">
        <f t="shared" si="277"/>
        <v>231220</v>
      </c>
      <c r="AT221" s="2">
        <f t="shared" si="277"/>
        <v>5318060</v>
      </c>
      <c r="AU221" s="2">
        <f t="shared" si="277"/>
        <v>0</v>
      </c>
      <c r="AV221" s="2">
        <f t="shared" si="277"/>
        <v>0</v>
      </c>
      <c r="AW221" s="2">
        <f t="shared" si="277"/>
        <v>10510</v>
      </c>
      <c r="AX221" s="2">
        <f t="shared" si="277"/>
        <v>0</v>
      </c>
      <c r="AY221" s="2">
        <f t="shared" si="277"/>
        <v>42040</v>
      </c>
      <c r="AZ221" s="2">
        <f t="shared" si="277"/>
        <v>1261200</v>
      </c>
      <c r="BA221" s="2">
        <f t="shared" si="277"/>
        <v>2574950</v>
      </c>
      <c r="BB221" s="2">
        <f t="shared" si="277"/>
        <v>147140</v>
      </c>
      <c r="BC221" s="2">
        <f t="shared" si="277"/>
        <v>5764735</v>
      </c>
      <c r="BD221" s="2">
        <f t="shared" si="277"/>
        <v>52550</v>
      </c>
      <c r="BE221" s="2">
        <f t="shared" si="277"/>
        <v>0</v>
      </c>
      <c r="BF221" s="2">
        <f t="shared" si="277"/>
        <v>12228385</v>
      </c>
      <c r="BG221" s="2">
        <f t="shared" si="277"/>
        <v>0</v>
      </c>
      <c r="BH221" s="2">
        <f t="shared" si="277"/>
        <v>425655</v>
      </c>
      <c r="BI221" s="2">
        <f t="shared" si="277"/>
        <v>0</v>
      </c>
      <c r="BJ221" s="2">
        <f t="shared" si="277"/>
        <v>252240</v>
      </c>
      <c r="BK221" s="2">
        <f t="shared" si="277"/>
        <v>111905225</v>
      </c>
      <c r="BL221" s="2">
        <f t="shared" si="277"/>
        <v>68315</v>
      </c>
      <c r="BM221" s="2">
        <f t="shared" si="277"/>
        <v>42040</v>
      </c>
      <c r="BN221" s="2">
        <f t="shared" si="277"/>
        <v>677895</v>
      </c>
      <c r="BO221" s="2">
        <f t="shared" ref="BO221:DZ221" si="278">BO175</f>
        <v>26275</v>
      </c>
      <c r="BP221" s="2">
        <f t="shared" si="278"/>
        <v>0</v>
      </c>
      <c r="BQ221" s="2">
        <f t="shared" si="278"/>
        <v>15765</v>
      </c>
      <c r="BR221" s="2">
        <f t="shared" si="278"/>
        <v>0</v>
      </c>
      <c r="BS221" s="2">
        <f t="shared" si="278"/>
        <v>0</v>
      </c>
      <c r="BT221" s="2">
        <f t="shared" si="278"/>
        <v>10510</v>
      </c>
      <c r="BU221" s="2">
        <f t="shared" si="278"/>
        <v>21020</v>
      </c>
      <c r="BV221" s="2">
        <f t="shared" si="278"/>
        <v>0</v>
      </c>
      <c r="BW221" s="2">
        <f t="shared" si="278"/>
        <v>0</v>
      </c>
      <c r="BX221" s="2">
        <f t="shared" si="278"/>
        <v>0</v>
      </c>
      <c r="BY221" s="2">
        <f t="shared" si="278"/>
        <v>0</v>
      </c>
      <c r="BZ221" s="2">
        <f t="shared" si="278"/>
        <v>0</v>
      </c>
      <c r="CA221" s="2">
        <f t="shared" si="278"/>
        <v>0</v>
      </c>
      <c r="CB221" s="2">
        <f t="shared" si="278"/>
        <v>11666100</v>
      </c>
      <c r="CC221" s="2">
        <f t="shared" si="278"/>
        <v>0</v>
      </c>
      <c r="CD221" s="2">
        <f t="shared" si="278"/>
        <v>0</v>
      </c>
      <c r="CE221" s="2">
        <f t="shared" si="278"/>
        <v>0</v>
      </c>
      <c r="CF221" s="2">
        <f t="shared" si="278"/>
        <v>0</v>
      </c>
      <c r="CG221" s="2">
        <f t="shared" si="278"/>
        <v>0</v>
      </c>
      <c r="CH221" s="2">
        <f t="shared" si="278"/>
        <v>0</v>
      </c>
      <c r="CI221" s="2">
        <f t="shared" si="278"/>
        <v>0</v>
      </c>
      <c r="CJ221" s="2">
        <f t="shared" si="278"/>
        <v>87233.000000000015</v>
      </c>
      <c r="CK221" s="2">
        <f t="shared" si="278"/>
        <v>7850970</v>
      </c>
      <c r="CL221" s="2">
        <f t="shared" si="278"/>
        <v>110355</v>
      </c>
      <c r="CM221" s="2">
        <f t="shared" si="278"/>
        <v>278515</v>
      </c>
      <c r="CN221" s="2">
        <f t="shared" si="278"/>
        <v>8350195</v>
      </c>
      <c r="CO221" s="2">
        <f t="shared" si="278"/>
        <v>827137</v>
      </c>
      <c r="CP221" s="2">
        <f t="shared" si="278"/>
        <v>73570</v>
      </c>
      <c r="CQ221" s="2">
        <f t="shared" si="278"/>
        <v>21020</v>
      </c>
      <c r="CR221" s="2">
        <f t="shared" si="278"/>
        <v>0</v>
      </c>
      <c r="CS221" s="2">
        <f t="shared" si="278"/>
        <v>0</v>
      </c>
      <c r="CT221" s="2">
        <f t="shared" si="278"/>
        <v>0</v>
      </c>
      <c r="CU221" s="2">
        <f t="shared" si="278"/>
        <v>3489320</v>
      </c>
      <c r="CV221" s="2">
        <f t="shared" si="278"/>
        <v>0</v>
      </c>
      <c r="CW221" s="2">
        <f t="shared" si="278"/>
        <v>0</v>
      </c>
      <c r="CX221" s="2">
        <f t="shared" si="278"/>
        <v>0</v>
      </c>
      <c r="CY221" s="2">
        <f t="shared" si="278"/>
        <v>0</v>
      </c>
      <c r="CZ221" s="2">
        <f t="shared" si="278"/>
        <v>0</v>
      </c>
      <c r="DA221" s="2">
        <f t="shared" si="278"/>
        <v>10510</v>
      </c>
      <c r="DB221" s="2">
        <f t="shared" si="278"/>
        <v>0</v>
      </c>
      <c r="DC221" s="2">
        <f t="shared" si="278"/>
        <v>0</v>
      </c>
      <c r="DD221" s="2">
        <f t="shared" si="278"/>
        <v>0</v>
      </c>
      <c r="DE221" s="2">
        <f t="shared" si="278"/>
        <v>0</v>
      </c>
      <c r="DF221" s="2">
        <f t="shared" si="278"/>
        <v>457185</v>
      </c>
      <c r="DG221" s="2">
        <f t="shared" si="278"/>
        <v>0</v>
      </c>
      <c r="DH221" s="2">
        <f t="shared" si="278"/>
        <v>0</v>
      </c>
      <c r="DI221" s="2">
        <f t="shared" si="278"/>
        <v>89335</v>
      </c>
      <c r="DJ221" s="2">
        <f t="shared" si="278"/>
        <v>10510</v>
      </c>
      <c r="DK221" s="2">
        <f t="shared" si="278"/>
        <v>0</v>
      </c>
      <c r="DL221" s="2">
        <f t="shared" si="278"/>
        <v>63060</v>
      </c>
      <c r="DM221" s="2">
        <f t="shared" si="278"/>
        <v>0</v>
      </c>
      <c r="DN221" s="2">
        <f t="shared" si="278"/>
        <v>21020</v>
      </c>
      <c r="DO221" s="2">
        <f t="shared" si="278"/>
        <v>10510</v>
      </c>
      <c r="DP221" s="2">
        <f t="shared" si="278"/>
        <v>0</v>
      </c>
      <c r="DQ221" s="2">
        <f t="shared" si="278"/>
        <v>0</v>
      </c>
      <c r="DR221" s="2">
        <f t="shared" si="278"/>
        <v>0</v>
      </c>
      <c r="DS221" s="2">
        <f t="shared" si="278"/>
        <v>0</v>
      </c>
      <c r="DT221" s="2">
        <f t="shared" si="278"/>
        <v>0</v>
      </c>
      <c r="DU221" s="2">
        <f t="shared" si="278"/>
        <v>0</v>
      </c>
      <c r="DV221" s="2">
        <f t="shared" si="278"/>
        <v>0</v>
      </c>
      <c r="DW221" s="2">
        <f t="shared" si="278"/>
        <v>0</v>
      </c>
      <c r="DX221" s="2">
        <f t="shared" si="278"/>
        <v>0</v>
      </c>
      <c r="DY221" s="2">
        <f t="shared" si="278"/>
        <v>0</v>
      </c>
      <c r="DZ221" s="2">
        <f t="shared" si="278"/>
        <v>21020</v>
      </c>
      <c r="EA221" s="2">
        <f t="shared" ref="EA221:FX221" si="279">EA175</f>
        <v>21020</v>
      </c>
      <c r="EB221" s="2">
        <f t="shared" si="279"/>
        <v>178670</v>
      </c>
      <c r="EC221" s="2">
        <f t="shared" si="279"/>
        <v>21020</v>
      </c>
      <c r="ED221" s="2">
        <f t="shared" si="279"/>
        <v>0</v>
      </c>
      <c r="EE221" s="2">
        <f t="shared" si="279"/>
        <v>0</v>
      </c>
      <c r="EF221" s="2">
        <f t="shared" si="279"/>
        <v>21020</v>
      </c>
      <c r="EG221" s="2">
        <f t="shared" si="279"/>
        <v>10510</v>
      </c>
      <c r="EH221" s="2">
        <f t="shared" si="279"/>
        <v>10510</v>
      </c>
      <c r="EI221" s="2">
        <f t="shared" si="279"/>
        <v>131375</v>
      </c>
      <c r="EJ221" s="2">
        <f t="shared" si="279"/>
        <v>2396280</v>
      </c>
      <c r="EK221" s="2">
        <f t="shared" si="279"/>
        <v>0</v>
      </c>
      <c r="EL221" s="2">
        <f t="shared" si="279"/>
        <v>0</v>
      </c>
      <c r="EM221" s="2">
        <f t="shared" si="279"/>
        <v>143987</v>
      </c>
      <c r="EN221" s="2">
        <f t="shared" si="279"/>
        <v>578050</v>
      </c>
      <c r="EO221" s="2">
        <f t="shared" si="279"/>
        <v>0</v>
      </c>
      <c r="EP221" s="2">
        <f t="shared" si="279"/>
        <v>0</v>
      </c>
      <c r="EQ221" s="2">
        <f t="shared" si="279"/>
        <v>0</v>
      </c>
      <c r="ER221" s="2">
        <f t="shared" si="279"/>
        <v>0</v>
      </c>
      <c r="ES221" s="2">
        <f t="shared" si="279"/>
        <v>0</v>
      </c>
      <c r="ET221" s="2">
        <f t="shared" si="279"/>
        <v>0</v>
      </c>
      <c r="EU221" s="2">
        <f t="shared" si="279"/>
        <v>21020</v>
      </c>
      <c r="EV221" s="2">
        <f t="shared" si="279"/>
        <v>52550</v>
      </c>
      <c r="EW221" s="2">
        <f t="shared" si="279"/>
        <v>0</v>
      </c>
      <c r="EX221" s="2">
        <f t="shared" si="279"/>
        <v>0</v>
      </c>
      <c r="EY221" s="2">
        <f t="shared" si="279"/>
        <v>5938150</v>
      </c>
      <c r="EZ221" s="2">
        <f t="shared" si="279"/>
        <v>0</v>
      </c>
      <c r="FA221" s="2">
        <f t="shared" si="279"/>
        <v>99845</v>
      </c>
      <c r="FB221" s="2">
        <f t="shared" si="279"/>
        <v>0</v>
      </c>
      <c r="FC221" s="2">
        <f t="shared" si="279"/>
        <v>99845</v>
      </c>
      <c r="FD221" s="2">
        <f t="shared" si="279"/>
        <v>10510</v>
      </c>
      <c r="FE221" s="2">
        <f t="shared" si="279"/>
        <v>0</v>
      </c>
      <c r="FF221" s="2">
        <f t="shared" si="279"/>
        <v>0</v>
      </c>
      <c r="FG221" s="2">
        <f t="shared" si="279"/>
        <v>0</v>
      </c>
      <c r="FH221" s="2">
        <f t="shared" si="279"/>
        <v>0</v>
      </c>
      <c r="FI221" s="2">
        <f t="shared" si="279"/>
        <v>0</v>
      </c>
      <c r="FJ221" s="2">
        <f t="shared" si="279"/>
        <v>0</v>
      </c>
      <c r="FK221" s="2">
        <f t="shared" si="279"/>
        <v>0</v>
      </c>
      <c r="FL221" s="2">
        <f t="shared" si="279"/>
        <v>0</v>
      </c>
      <c r="FM221" s="2">
        <f t="shared" si="279"/>
        <v>52550</v>
      </c>
      <c r="FN221" s="2">
        <f t="shared" si="279"/>
        <v>3382118</v>
      </c>
      <c r="FO221" s="2">
        <f t="shared" si="279"/>
        <v>10510</v>
      </c>
      <c r="FP221" s="2">
        <f t="shared" si="279"/>
        <v>0</v>
      </c>
      <c r="FQ221" s="2">
        <f t="shared" si="279"/>
        <v>0</v>
      </c>
      <c r="FR221" s="2">
        <f t="shared" si="279"/>
        <v>0</v>
      </c>
      <c r="FS221" s="2">
        <f t="shared" si="279"/>
        <v>0</v>
      </c>
      <c r="FT221" s="2">
        <f t="shared" si="279"/>
        <v>0</v>
      </c>
      <c r="FU221" s="2">
        <f t="shared" si="279"/>
        <v>0</v>
      </c>
      <c r="FV221" s="2">
        <f t="shared" si="279"/>
        <v>21020</v>
      </c>
      <c r="FW221" s="2">
        <f t="shared" si="279"/>
        <v>0</v>
      </c>
      <c r="FX221" s="2">
        <f t="shared" si="279"/>
        <v>0</v>
      </c>
      <c r="FZ221" s="2">
        <f>SUM(C221:FX221)</f>
        <v>312677755</v>
      </c>
    </row>
    <row r="222" spans="1:182" x14ac:dyDescent="0.35">
      <c r="A222" s="3" t="s">
        <v>527</v>
      </c>
      <c r="B222" s="2" t="s">
        <v>1012</v>
      </c>
      <c r="C222" s="2">
        <f>C219+C220+C221</f>
        <v>81069800.709999993</v>
      </c>
      <c r="D222" s="2">
        <f t="shared" ref="D222:BO222" si="280">D219+D220+D221</f>
        <v>444620554.20999998</v>
      </c>
      <c r="E222" s="2">
        <f t="shared" si="280"/>
        <v>71934201.049999982</v>
      </c>
      <c r="F222" s="2">
        <f t="shared" si="280"/>
        <v>274653245.75</v>
      </c>
      <c r="G222" s="2">
        <f t="shared" si="280"/>
        <v>18406607.640000001</v>
      </c>
      <c r="H222" s="2">
        <f t="shared" si="280"/>
        <v>13574305.41</v>
      </c>
      <c r="I222" s="2">
        <f t="shared" si="280"/>
        <v>98086989.330000013</v>
      </c>
      <c r="J222" s="2">
        <f t="shared" si="280"/>
        <v>23889325.449999999</v>
      </c>
      <c r="K222" s="2">
        <f t="shared" si="280"/>
        <v>4378890.7700000005</v>
      </c>
      <c r="L222" s="2">
        <f t="shared" si="280"/>
        <v>26479129.759999998</v>
      </c>
      <c r="M222" s="2">
        <f t="shared" si="280"/>
        <v>13327673.92</v>
      </c>
      <c r="N222" s="2">
        <f t="shared" si="280"/>
        <v>587530350.92999995</v>
      </c>
      <c r="O222" s="2">
        <f t="shared" si="280"/>
        <v>144947423.01999998</v>
      </c>
      <c r="P222" s="2">
        <f t="shared" si="280"/>
        <v>5562071.9300000006</v>
      </c>
      <c r="Q222" s="2">
        <f t="shared" si="280"/>
        <v>482592394.69999993</v>
      </c>
      <c r="R222" s="2">
        <f t="shared" si="280"/>
        <v>68791037.260000005</v>
      </c>
      <c r="S222" s="2">
        <f t="shared" si="280"/>
        <v>18850935.109999999</v>
      </c>
      <c r="T222" s="2">
        <f t="shared" si="280"/>
        <v>3281110.7800000003</v>
      </c>
      <c r="U222" s="2">
        <f t="shared" si="280"/>
        <v>1213483.31</v>
      </c>
      <c r="V222" s="2">
        <f t="shared" si="280"/>
        <v>4195975.41</v>
      </c>
      <c r="W222" s="2">
        <f t="shared" si="280"/>
        <v>3699975.94</v>
      </c>
      <c r="X222" s="2">
        <f t="shared" si="280"/>
        <v>1148206.6200000001</v>
      </c>
      <c r="Y222" s="2">
        <f t="shared" si="280"/>
        <v>11278561.440000001</v>
      </c>
      <c r="Z222" s="2">
        <f t="shared" si="280"/>
        <v>3774650.74</v>
      </c>
      <c r="AA222" s="2">
        <f t="shared" si="280"/>
        <v>352065804.32000005</v>
      </c>
      <c r="AB222" s="2">
        <f t="shared" si="280"/>
        <v>313063319.45999998</v>
      </c>
      <c r="AC222" s="2">
        <f t="shared" si="280"/>
        <v>11088081.24</v>
      </c>
      <c r="AD222" s="2">
        <f t="shared" si="280"/>
        <v>16091589.76</v>
      </c>
      <c r="AE222" s="2">
        <f t="shared" si="280"/>
        <v>2039918.18</v>
      </c>
      <c r="AF222" s="2">
        <f t="shared" si="280"/>
        <v>3494243.17</v>
      </c>
      <c r="AG222" s="2">
        <f t="shared" si="280"/>
        <v>7735377.9199999999</v>
      </c>
      <c r="AH222" s="2">
        <f t="shared" si="280"/>
        <v>11371449.700000001</v>
      </c>
      <c r="AI222" s="2">
        <f t="shared" si="280"/>
        <v>5546349.6700000009</v>
      </c>
      <c r="AJ222" s="2">
        <f t="shared" si="280"/>
        <v>3462789.03</v>
      </c>
      <c r="AK222" s="2">
        <f t="shared" si="280"/>
        <v>3323039.89</v>
      </c>
      <c r="AL222" s="2">
        <f t="shared" si="280"/>
        <v>4535457.54</v>
      </c>
      <c r="AM222" s="2">
        <f t="shared" si="280"/>
        <v>5198925.29</v>
      </c>
      <c r="AN222" s="2">
        <f t="shared" si="280"/>
        <v>4765675.38</v>
      </c>
      <c r="AO222" s="2">
        <f t="shared" si="280"/>
        <v>48613540.269999996</v>
      </c>
      <c r="AP222" s="2">
        <f t="shared" si="280"/>
        <v>1000046946.33</v>
      </c>
      <c r="AQ222" s="2">
        <f t="shared" si="280"/>
        <v>4235360.24</v>
      </c>
      <c r="AR222" s="2">
        <f t="shared" si="280"/>
        <v>699072761.24000001</v>
      </c>
      <c r="AS222" s="2">
        <f t="shared" si="280"/>
        <v>79935998.150000006</v>
      </c>
      <c r="AT222" s="2">
        <f t="shared" si="280"/>
        <v>33397763.77</v>
      </c>
      <c r="AU222" s="2">
        <f t="shared" si="280"/>
        <v>5025995.28</v>
      </c>
      <c r="AV222" s="2">
        <f t="shared" si="280"/>
        <v>4964879.5900000008</v>
      </c>
      <c r="AW222" s="2">
        <f t="shared" si="280"/>
        <v>4413978.5699999994</v>
      </c>
      <c r="AX222" s="2">
        <f t="shared" si="280"/>
        <v>1610953.7</v>
      </c>
      <c r="AY222" s="2">
        <f t="shared" si="280"/>
        <v>6058882.4000000004</v>
      </c>
      <c r="AZ222" s="2">
        <f t="shared" si="280"/>
        <v>144128419.47999999</v>
      </c>
      <c r="BA222" s="2">
        <f t="shared" si="280"/>
        <v>101391988.73999999</v>
      </c>
      <c r="BB222" s="2">
        <f t="shared" si="280"/>
        <v>82994741.920000002</v>
      </c>
      <c r="BC222" s="2">
        <f t="shared" si="280"/>
        <v>294711110.44999999</v>
      </c>
      <c r="BD222" s="2">
        <f t="shared" si="280"/>
        <v>39957554.469999999</v>
      </c>
      <c r="BE222" s="2">
        <f t="shared" si="280"/>
        <v>14750583.68</v>
      </c>
      <c r="BF222" s="2">
        <f t="shared" si="280"/>
        <v>283632669.13</v>
      </c>
      <c r="BG222" s="2">
        <f t="shared" si="280"/>
        <v>11320504.280000001</v>
      </c>
      <c r="BH222" s="2">
        <f t="shared" si="280"/>
        <v>7565631.0800000001</v>
      </c>
      <c r="BI222" s="2">
        <f t="shared" si="280"/>
        <v>4515011.38</v>
      </c>
      <c r="BJ222" s="2">
        <f t="shared" si="280"/>
        <v>69403187.459999993</v>
      </c>
      <c r="BK222" s="2">
        <f t="shared" si="280"/>
        <v>352266508.63999999</v>
      </c>
      <c r="BL222" s="2">
        <f t="shared" si="280"/>
        <v>1840654.57</v>
      </c>
      <c r="BM222" s="2">
        <f t="shared" si="280"/>
        <v>5913198.1299999999</v>
      </c>
      <c r="BN222" s="2">
        <f t="shared" si="280"/>
        <v>35250516.539999999</v>
      </c>
      <c r="BO222" s="2">
        <f t="shared" si="280"/>
        <v>14742905.060000001</v>
      </c>
      <c r="BP222" s="2">
        <f t="shared" ref="BP222:EA222" si="281">BP219+BP220+BP221</f>
        <v>3343039.15</v>
      </c>
      <c r="BQ222" s="2">
        <f t="shared" si="281"/>
        <v>74007115.479999989</v>
      </c>
      <c r="BR222" s="2">
        <f t="shared" si="281"/>
        <v>50361517.030000001</v>
      </c>
      <c r="BS222" s="2">
        <f t="shared" si="281"/>
        <v>14264178.969999999</v>
      </c>
      <c r="BT222" s="2">
        <f t="shared" si="281"/>
        <v>5672945.9900000002</v>
      </c>
      <c r="BU222" s="2">
        <f t="shared" si="281"/>
        <v>6055122.7699999996</v>
      </c>
      <c r="BV222" s="2">
        <f t="shared" si="281"/>
        <v>14491824.630000001</v>
      </c>
      <c r="BW222" s="2">
        <f t="shared" si="281"/>
        <v>23068652.890000001</v>
      </c>
      <c r="BX222" s="2">
        <f t="shared" si="281"/>
        <v>1737198.74</v>
      </c>
      <c r="BY222" s="2">
        <f t="shared" si="281"/>
        <v>6159539.1699999999</v>
      </c>
      <c r="BZ222" s="2">
        <f t="shared" si="281"/>
        <v>3648645.5700000003</v>
      </c>
      <c r="CA222" s="2">
        <f t="shared" si="281"/>
        <v>3100624.3099999996</v>
      </c>
      <c r="CB222" s="2">
        <f t="shared" si="281"/>
        <v>830365876.65999997</v>
      </c>
      <c r="CC222" s="2">
        <f t="shared" si="281"/>
        <v>3520143.64</v>
      </c>
      <c r="CD222" s="2">
        <f t="shared" si="281"/>
        <v>3442894.51</v>
      </c>
      <c r="CE222" s="2">
        <f t="shared" si="281"/>
        <v>2996185.6900000004</v>
      </c>
      <c r="CF222" s="2">
        <f t="shared" si="281"/>
        <v>2253088.8000000003</v>
      </c>
      <c r="CG222" s="2">
        <f t="shared" si="281"/>
        <v>3639649.75</v>
      </c>
      <c r="CH222" s="2">
        <f t="shared" si="281"/>
        <v>2247705.7599999998</v>
      </c>
      <c r="CI222" s="2">
        <f t="shared" si="281"/>
        <v>8491391.8599999994</v>
      </c>
      <c r="CJ222" s="2">
        <f t="shared" si="281"/>
        <v>11043200.830000002</v>
      </c>
      <c r="CK222" s="2">
        <f t="shared" si="281"/>
        <v>64773765.259999998</v>
      </c>
      <c r="CL222" s="2">
        <f t="shared" si="281"/>
        <v>15372809.76</v>
      </c>
      <c r="CM222" s="2">
        <f t="shared" si="281"/>
        <v>9737266.9100000001</v>
      </c>
      <c r="CN222" s="2">
        <f t="shared" si="281"/>
        <v>356354642.89000005</v>
      </c>
      <c r="CO222" s="2">
        <f t="shared" si="281"/>
        <v>159226631.44999999</v>
      </c>
      <c r="CP222" s="2">
        <f t="shared" si="281"/>
        <v>12038683.09</v>
      </c>
      <c r="CQ222" s="2">
        <f t="shared" si="281"/>
        <v>10103611.9</v>
      </c>
      <c r="CR222" s="2">
        <f t="shared" si="281"/>
        <v>4045249.62</v>
      </c>
      <c r="CS222" s="2">
        <f t="shared" si="281"/>
        <v>4458477.2499999991</v>
      </c>
      <c r="CT222" s="2">
        <f t="shared" si="281"/>
        <v>2341684.42</v>
      </c>
      <c r="CU222" s="2">
        <f t="shared" si="281"/>
        <v>4613407.12</v>
      </c>
      <c r="CV222" s="2">
        <f t="shared" si="281"/>
        <v>1076291.54</v>
      </c>
      <c r="CW222" s="2">
        <f t="shared" si="281"/>
        <v>3804210.79</v>
      </c>
      <c r="CX222" s="2">
        <f t="shared" si="281"/>
        <v>5968121.5199999996</v>
      </c>
      <c r="CY222" s="2">
        <f t="shared" si="281"/>
        <v>1172531.3900000001</v>
      </c>
      <c r="CZ222" s="2">
        <f t="shared" si="281"/>
        <v>20753009.920000002</v>
      </c>
      <c r="DA222" s="2">
        <f t="shared" si="281"/>
        <v>3585058.27</v>
      </c>
      <c r="DB222" s="2">
        <f t="shared" si="281"/>
        <v>4795906.1100000003</v>
      </c>
      <c r="DC222" s="2">
        <f t="shared" si="281"/>
        <v>3509639.35</v>
      </c>
      <c r="DD222" s="2">
        <f t="shared" si="281"/>
        <v>3297373.37</v>
      </c>
      <c r="DE222" s="2">
        <f t="shared" si="281"/>
        <v>4729823.8099999996</v>
      </c>
      <c r="DF222" s="2">
        <f t="shared" si="281"/>
        <v>222965474.59999999</v>
      </c>
      <c r="DG222" s="2">
        <f t="shared" si="281"/>
        <v>2568684.7300000004</v>
      </c>
      <c r="DH222" s="2">
        <f t="shared" si="281"/>
        <v>20840185.330000002</v>
      </c>
      <c r="DI222" s="2">
        <f t="shared" si="281"/>
        <v>27619179.75</v>
      </c>
      <c r="DJ222" s="2">
        <f t="shared" si="281"/>
        <v>8160692.6099999994</v>
      </c>
      <c r="DK222" s="2">
        <f t="shared" si="281"/>
        <v>6637899.0100000007</v>
      </c>
      <c r="DL222" s="2">
        <f t="shared" si="281"/>
        <v>66786590.189999998</v>
      </c>
      <c r="DM222" s="2">
        <f t="shared" si="281"/>
        <v>4308083.67</v>
      </c>
      <c r="DN222" s="2">
        <f t="shared" si="281"/>
        <v>16693226.58</v>
      </c>
      <c r="DO222" s="2">
        <f t="shared" si="281"/>
        <v>38350880.329999998</v>
      </c>
      <c r="DP222" s="2">
        <f t="shared" si="281"/>
        <v>3805464.74</v>
      </c>
      <c r="DQ222" s="2">
        <f t="shared" si="281"/>
        <v>10352784.130000001</v>
      </c>
      <c r="DR222" s="2">
        <f t="shared" si="281"/>
        <v>16241904.48</v>
      </c>
      <c r="DS222" s="2">
        <f t="shared" si="281"/>
        <v>8106508.8200000003</v>
      </c>
      <c r="DT222" s="2">
        <f t="shared" si="281"/>
        <v>3584144.5999999996</v>
      </c>
      <c r="DU222" s="2">
        <f t="shared" si="281"/>
        <v>5208752.87</v>
      </c>
      <c r="DV222" s="2">
        <f t="shared" si="281"/>
        <v>3895644.9</v>
      </c>
      <c r="DW222" s="2">
        <f t="shared" si="281"/>
        <v>4693184.1099999994</v>
      </c>
      <c r="DX222" s="2">
        <f t="shared" si="281"/>
        <v>3580253.9</v>
      </c>
      <c r="DY222" s="2">
        <f t="shared" si="281"/>
        <v>5004330.93</v>
      </c>
      <c r="DZ222" s="2">
        <f t="shared" si="281"/>
        <v>9182252.8599999994</v>
      </c>
      <c r="EA222" s="2">
        <f t="shared" si="281"/>
        <v>6933870.0899999989</v>
      </c>
      <c r="EB222" s="2">
        <f t="shared" ref="EB222:FX222" si="282">EB219+EB220+EB221</f>
        <v>7036703.46</v>
      </c>
      <c r="EC222" s="2">
        <f t="shared" si="282"/>
        <v>4250203.87</v>
      </c>
      <c r="ED222" s="2">
        <f t="shared" si="282"/>
        <v>23266461.940000001</v>
      </c>
      <c r="EE222" s="2">
        <f t="shared" si="282"/>
        <v>3564193.72</v>
      </c>
      <c r="EF222" s="2">
        <f t="shared" si="282"/>
        <v>16598529.16</v>
      </c>
      <c r="EG222" s="2">
        <f t="shared" si="282"/>
        <v>4006152.5</v>
      </c>
      <c r="EH222" s="2">
        <f t="shared" si="282"/>
        <v>4020016.79</v>
      </c>
      <c r="EI222" s="2">
        <f t="shared" si="282"/>
        <v>166086993.18000001</v>
      </c>
      <c r="EJ222" s="2">
        <f t="shared" si="282"/>
        <v>113085627.57000001</v>
      </c>
      <c r="EK222" s="2">
        <f t="shared" si="282"/>
        <v>8204993.2200000007</v>
      </c>
      <c r="EL222" s="2">
        <f t="shared" si="282"/>
        <v>6013595.0999999996</v>
      </c>
      <c r="EM222" s="2">
        <f t="shared" si="282"/>
        <v>5455698.6899999995</v>
      </c>
      <c r="EN222" s="2">
        <f t="shared" si="282"/>
        <v>11541132.58</v>
      </c>
      <c r="EO222" s="2">
        <f t="shared" si="282"/>
        <v>4595627.9399999995</v>
      </c>
      <c r="EP222" s="2">
        <f t="shared" si="282"/>
        <v>5959145.0899999999</v>
      </c>
      <c r="EQ222" s="2">
        <f t="shared" si="282"/>
        <v>30658143.600000001</v>
      </c>
      <c r="ER222" s="2">
        <f t="shared" si="282"/>
        <v>5115205.2299999995</v>
      </c>
      <c r="ES222" s="2">
        <f t="shared" si="282"/>
        <v>3522221.11</v>
      </c>
      <c r="ET222" s="2">
        <f t="shared" si="282"/>
        <v>4031740.8099999996</v>
      </c>
      <c r="EU222" s="2">
        <f t="shared" si="282"/>
        <v>7742777.4100000001</v>
      </c>
      <c r="EV222" s="2">
        <f t="shared" si="282"/>
        <v>1882913.75</v>
      </c>
      <c r="EW222" s="2">
        <f t="shared" si="282"/>
        <v>12723065.279999999</v>
      </c>
      <c r="EX222" s="2">
        <f t="shared" si="282"/>
        <v>3611877.34</v>
      </c>
      <c r="EY222" s="2">
        <f t="shared" si="282"/>
        <v>9218282.2300000004</v>
      </c>
      <c r="EZ222" s="2">
        <f t="shared" si="282"/>
        <v>2662853</v>
      </c>
      <c r="FA222" s="2">
        <f t="shared" si="282"/>
        <v>42430792.390000001</v>
      </c>
      <c r="FB222" s="2">
        <f t="shared" si="282"/>
        <v>4682862.55</v>
      </c>
      <c r="FC222" s="2">
        <f t="shared" si="282"/>
        <v>21064301.399999999</v>
      </c>
      <c r="FD222" s="2">
        <f t="shared" si="282"/>
        <v>5654133.6500000004</v>
      </c>
      <c r="FE222" s="2">
        <f t="shared" si="282"/>
        <v>1916365.11</v>
      </c>
      <c r="FF222" s="2">
        <f t="shared" si="282"/>
        <v>3798144.6700000004</v>
      </c>
      <c r="FG222" s="2">
        <f t="shared" si="282"/>
        <v>2712724.86</v>
      </c>
      <c r="FH222" s="2">
        <f t="shared" si="282"/>
        <v>1677496.23</v>
      </c>
      <c r="FI222" s="2">
        <f t="shared" si="282"/>
        <v>19984472.289999999</v>
      </c>
      <c r="FJ222" s="2">
        <f t="shared" si="282"/>
        <v>22825883.41</v>
      </c>
      <c r="FK222" s="2">
        <f t="shared" si="282"/>
        <v>29702935.93</v>
      </c>
      <c r="FL222" s="2">
        <f t="shared" si="282"/>
        <v>89328693.590000004</v>
      </c>
      <c r="FM222" s="2">
        <f t="shared" si="282"/>
        <v>42872092.080000006</v>
      </c>
      <c r="FN222" s="2">
        <f t="shared" si="282"/>
        <v>262035697.55999997</v>
      </c>
      <c r="FO222" s="2">
        <f t="shared" si="282"/>
        <v>13005746.41</v>
      </c>
      <c r="FP222" s="2">
        <f t="shared" si="282"/>
        <v>26638477.779999997</v>
      </c>
      <c r="FQ222" s="2">
        <f t="shared" si="282"/>
        <v>11868211.869999999</v>
      </c>
      <c r="FR222" s="2">
        <f t="shared" si="282"/>
        <v>3365078.56</v>
      </c>
      <c r="FS222" s="2">
        <f t="shared" si="282"/>
        <v>3320628.95</v>
      </c>
      <c r="FT222" s="2">
        <f t="shared" si="282"/>
        <v>1490701.32</v>
      </c>
      <c r="FU222" s="2">
        <f t="shared" si="282"/>
        <v>10546837.470000001</v>
      </c>
      <c r="FV222" s="2">
        <f t="shared" si="282"/>
        <v>9972599.3800000008</v>
      </c>
      <c r="FW222" s="2">
        <f t="shared" si="282"/>
        <v>3176089.7800000003</v>
      </c>
      <c r="FX222" s="2">
        <f t="shared" si="282"/>
        <v>1428546.3599999999</v>
      </c>
    </row>
    <row r="223" spans="1:182" x14ac:dyDescent="0.35">
      <c r="A223" s="3" t="s">
        <v>528</v>
      </c>
      <c r="B223" s="2" t="s">
        <v>1013</v>
      </c>
      <c r="C223" s="2">
        <f t="shared" ref="C223:BN223" si="283">C214</f>
        <v>73201831.540000007</v>
      </c>
      <c r="D223" s="2">
        <f t="shared" si="283"/>
        <v>426020413.88999999</v>
      </c>
      <c r="E223" s="2">
        <f t="shared" si="283"/>
        <v>64247635.909999996</v>
      </c>
      <c r="F223" s="2">
        <f t="shared" si="283"/>
        <v>264880314.68000001</v>
      </c>
      <c r="G223" s="2">
        <f t="shared" si="283"/>
        <v>17108239.690000001</v>
      </c>
      <c r="H223" s="2">
        <f t="shared" si="283"/>
        <v>12458761.58</v>
      </c>
      <c r="I223" s="2">
        <f t="shared" si="283"/>
        <v>88985885.129999995</v>
      </c>
      <c r="J223" s="2">
        <f t="shared" si="283"/>
        <v>22859749.440000001</v>
      </c>
      <c r="K223" s="2">
        <f t="shared" si="283"/>
        <v>3029138.31</v>
      </c>
      <c r="L223" s="2">
        <f t="shared" si="283"/>
        <v>23843252.530000001</v>
      </c>
      <c r="M223" s="2">
        <f t="shared" si="283"/>
        <v>10616865.83</v>
      </c>
      <c r="N223" s="2">
        <f t="shared" si="283"/>
        <v>555230140.61000001</v>
      </c>
      <c r="O223" s="2">
        <f t="shared" si="283"/>
        <v>143645211.05000001</v>
      </c>
      <c r="P223" s="2">
        <f t="shared" si="283"/>
        <v>3965014.68</v>
      </c>
      <c r="Q223" s="2">
        <f t="shared" si="283"/>
        <v>421701005.87</v>
      </c>
      <c r="R223" s="2">
        <f t="shared" si="283"/>
        <v>64294684.200000003</v>
      </c>
      <c r="S223" s="2">
        <f t="shared" si="283"/>
        <v>17529060.420000002</v>
      </c>
      <c r="T223" s="2">
        <f t="shared" si="283"/>
        <v>1816375.44</v>
      </c>
      <c r="U223" s="2">
        <f t="shared" si="283"/>
        <v>558203.18000000005</v>
      </c>
      <c r="V223" s="2">
        <f t="shared" si="283"/>
        <v>2854146.04</v>
      </c>
      <c r="W223" s="2">
        <f t="shared" si="283"/>
        <v>2329711.3199999998</v>
      </c>
      <c r="X223" s="2">
        <f t="shared" si="283"/>
        <v>553773</v>
      </c>
      <c r="Y223" s="2">
        <f t="shared" si="283"/>
        <v>10159387</v>
      </c>
      <c r="Z223" s="2">
        <f t="shared" si="283"/>
        <v>2523531.87</v>
      </c>
      <c r="AA223" s="2">
        <f t="shared" si="283"/>
        <v>342705222.36000001</v>
      </c>
      <c r="AB223" s="2">
        <f t="shared" si="283"/>
        <v>301283497.42000002</v>
      </c>
      <c r="AC223" s="2">
        <f t="shared" si="283"/>
        <v>10278026.880000001</v>
      </c>
      <c r="AD223" s="2">
        <f t="shared" si="283"/>
        <v>15655139.34</v>
      </c>
      <c r="AE223" s="2">
        <f t="shared" si="283"/>
        <v>1033340.42</v>
      </c>
      <c r="AF223" s="2">
        <f t="shared" si="283"/>
        <v>1982507.34</v>
      </c>
      <c r="AG223" s="2">
        <f t="shared" si="283"/>
        <v>6640539.71</v>
      </c>
      <c r="AH223" s="2">
        <f t="shared" si="283"/>
        <v>10673420.800000001</v>
      </c>
      <c r="AI223" s="2">
        <f t="shared" si="283"/>
        <v>4585240.4400000004</v>
      </c>
      <c r="AJ223" s="2">
        <f t="shared" si="283"/>
        <v>1882828.2</v>
      </c>
      <c r="AK223" s="2">
        <f t="shared" si="283"/>
        <v>1798654.7</v>
      </c>
      <c r="AL223" s="2">
        <f t="shared" si="283"/>
        <v>3145430.64</v>
      </c>
      <c r="AM223" s="2">
        <f t="shared" si="283"/>
        <v>3989380.69</v>
      </c>
      <c r="AN223" s="2">
        <f t="shared" si="283"/>
        <v>3415671.86</v>
      </c>
      <c r="AO223" s="2">
        <f t="shared" si="283"/>
        <v>47087988.359999999</v>
      </c>
      <c r="AP223" s="2">
        <f t="shared" si="283"/>
        <v>918735572.76999998</v>
      </c>
      <c r="AQ223" s="2">
        <f t="shared" si="283"/>
        <v>2613243.1</v>
      </c>
      <c r="AR223" s="2">
        <f t="shared" si="283"/>
        <v>689927637.28999996</v>
      </c>
      <c r="AS223" s="2">
        <f t="shared" si="283"/>
        <v>72421068.280000001</v>
      </c>
      <c r="AT223" s="2">
        <f t="shared" si="283"/>
        <v>32235857.98</v>
      </c>
      <c r="AU223" s="2">
        <f t="shared" si="283"/>
        <v>3494307.63</v>
      </c>
      <c r="AV223" s="2">
        <f t="shared" si="283"/>
        <v>3382445.48</v>
      </c>
      <c r="AW223" s="2">
        <f t="shared" si="283"/>
        <v>2840290.03</v>
      </c>
      <c r="AX223" s="2">
        <f t="shared" si="283"/>
        <v>719904.9</v>
      </c>
      <c r="AY223" s="2">
        <f t="shared" si="283"/>
        <v>4771261.42</v>
      </c>
      <c r="AZ223" s="2">
        <f t="shared" si="283"/>
        <v>135434860.16999999</v>
      </c>
      <c r="BA223" s="2">
        <f t="shared" si="283"/>
        <v>101073445.95999999</v>
      </c>
      <c r="BB223" s="2">
        <f t="shared" si="283"/>
        <v>82137662.829999998</v>
      </c>
      <c r="BC223" s="2">
        <f t="shared" si="283"/>
        <v>282524974.75999999</v>
      </c>
      <c r="BD223" s="2">
        <f t="shared" si="283"/>
        <v>40455828.079999998</v>
      </c>
      <c r="BE223" s="2">
        <f t="shared" si="283"/>
        <v>13660472.359999999</v>
      </c>
      <c r="BF223" s="2">
        <f t="shared" si="283"/>
        <v>284476482.35000002</v>
      </c>
      <c r="BG223" s="2">
        <f t="shared" si="283"/>
        <v>9835008.4800000004</v>
      </c>
      <c r="BH223" s="2">
        <f t="shared" si="283"/>
        <v>6495007.0800000001</v>
      </c>
      <c r="BI223" s="2">
        <f t="shared" si="283"/>
        <v>2824242.3</v>
      </c>
      <c r="BJ223" s="2">
        <f t="shared" si="283"/>
        <v>69805021.25</v>
      </c>
      <c r="BK223" s="2">
        <f t="shared" si="283"/>
        <v>343264939.12</v>
      </c>
      <c r="BL223" s="2">
        <f t="shared" si="283"/>
        <v>859102.84</v>
      </c>
      <c r="BM223" s="2">
        <f t="shared" si="283"/>
        <v>4693733.2</v>
      </c>
      <c r="BN223" s="2">
        <f t="shared" si="283"/>
        <v>34938722.960000001</v>
      </c>
      <c r="BO223" s="2">
        <f t="shared" ref="BO223:DZ223" si="284">BO214</f>
        <v>14106507.300000001</v>
      </c>
      <c r="BP223" s="2">
        <f t="shared" si="284"/>
        <v>1816375.44</v>
      </c>
      <c r="BQ223" s="2">
        <f t="shared" si="284"/>
        <v>66591462.609999999</v>
      </c>
      <c r="BR223" s="2">
        <f t="shared" si="284"/>
        <v>49816311.530000001</v>
      </c>
      <c r="BS223" s="2">
        <f t="shared" si="284"/>
        <v>12326986.98</v>
      </c>
      <c r="BT223" s="2">
        <f t="shared" si="284"/>
        <v>4188173.51</v>
      </c>
      <c r="BU223" s="2">
        <f t="shared" si="284"/>
        <v>4700401.8499999996</v>
      </c>
      <c r="BV223" s="2">
        <f t="shared" si="284"/>
        <v>13641644.08</v>
      </c>
      <c r="BW223" s="2">
        <f t="shared" si="284"/>
        <v>22031305.030000001</v>
      </c>
      <c r="BX223" s="2">
        <f t="shared" si="284"/>
        <v>765314.29</v>
      </c>
      <c r="BY223" s="2">
        <f t="shared" si="284"/>
        <v>4947407.9800000004</v>
      </c>
      <c r="BZ223" s="2">
        <f t="shared" si="284"/>
        <v>2240565.56</v>
      </c>
      <c r="CA223" s="2">
        <f t="shared" si="284"/>
        <v>1643598.26</v>
      </c>
      <c r="CB223" s="2">
        <f t="shared" si="284"/>
        <v>811849256.72000003</v>
      </c>
      <c r="CC223" s="2">
        <f t="shared" si="284"/>
        <v>2104337.4</v>
      </c>
      <c r="CD223" s="2">
        <f t="shared" si="284"/>
        <v>2315878.69</v>
      </c>
      <c r="CE223" s="2">
        <f t="shared" si="284"/>
        <v>1671286.91</v>
      </c>
      <c r="CF223" s="2">
        <f t="shared" si="284"/>
        <v>1208332.69</v>
      </c>
      <c r="CG223" s="2">
        <f t="shared" si="284"/>
        <v>2212876.91</v>
      </c>
      <c r="CH223" s="2">
        <f t="shared" si="284"/>
        <v>1097578.0900000001</v>
      </c>
      <c r="CI223" s="2">
        <f t="shared" si="284"/>
        <v>7724025.7999999998</v>
      </c>
      <c r="CJ223" s="2">
        <f t="shared" si="284"/>
        <v>9746141.6699999999</v>
      </c>
      <c r="CK223" s="2">
        <f t="shared" si="284"/>
        <v>62103003.259999998</v>
      </c>
      <c r="CL223" s="2">
        <f t="shared" si="284"/>
        <v>13956895.09</v>
      </c>
      <c r="CM223" s="2">
        <f t="shared" si="284"/>
        <v>8216297.1799999997</v>
      </c>
      <c r="CN223" s="2">
        <f t="shared" si="284"/>
        <v>360667222.88</v>
      </c>
      <c r="CO223" s="2">
        <f t="shared" si="284"/>
        <v>160072315.97</v>
      </c>
      <c r="CP223" s="2">
        <f t="shared" si="284"/>
        <v>10570890.99</v>
      </c>
      <c r="CQ223" s="2">
        <f t="shared" si="284"/>
        <v>8437262.0500000007</v>
      </c>
      <c r="CR223" s="2">
        <f t="shared" si="284"/>
        <v>2576152</v>
      </c>
      <c r="CS223" s="2">
        <f t="shared" si="284"/>
        <v>3222958.86</v>
      </c>
      <c r="CT223" s="2">
        <f t="shared" si="284"/>
        <v>1173998.76</v>
      </c>
      <c r="CU223" s="2">
        <f t="shared" si="284"/>
        <v>4312226.68</v>
      </c>
      <c r="CV223" s="2">
        <f t="shared" si="284"/>
        <v>553773</v>
      </c>
      <c r="CW223" s="2">
        <f t="shared" si="284"/>
        <v>2303695.6800000002</v>
      </c>
      <c r="CX223" s="2">
        <f t="shared" si="284"/>
        <v>5111324.79</v>
      </c>
      <c r="CY223" s="2">
        <f t="shared" si="284"/>
        <v>553773</v>
      </c>
      <c r="CZ223" s="2">
        <f t="shared" si="284"/>
        <v>19853869.600000001</v>
      </c>
      <c r="DA223" s="2">
        <f t="shared" si="284"/>
        <v>2189052.98</v>
      </c>
      <c r="DB223" s="2">
        <f t="shared" si="284"/>
        <v>3533071.74</v>
      </c>
      <c r="DC223" s="2">
        <f t="shared" si="284"/>
        <v>2082186.48</v>
      </c>
      <c r="DD223" s="2">
        <f t="shared" si="284"/>
        <v>1755460.41</v>
      </c>
      <c r="DE223" s="2">
        <f t="shared" si="284"/>
        <v>3438930.33</v>
      </c>
      <c r="DF223" s="2">
        <f t="shared" si="284"/>
        <v>228291580.21000001</v>
      </c>
      <c r="DG223" s="2">
        <f t="shared" si="284"/>
        <v>1262602.44</v>
      </c>
      <c r="DH223" s="2">
        <f t="shared" si="284"/>
        <v>20314608.73</v>
      </c>
      <c r="DI223" s="2">
        <f t="shared" si="284"/>
        <v>27175479.98</v>
      </c>
      <c r="DJ223" s="2">
        <f t="shared" si="284"/>
        <v>7187408.0800000001</v>
      </c>
      <c r="DK223" s="2">
        <f t="shared" si="284"/>
        <v>5703861.9000000004</v>
      </c>
      <c r="DL223" s="2">
        <f t="shared" si="284"/>
        <v>63388110.100000001</v>
      </c>
      <c r="DM223" s="2">
        <f t="shared" si="284"/>
        <v>2556216.17</v>
      </c>
      <c r="DN223" s="2">
        <f t="shared" si="284"/>
        <v>15061494.68</v>
      </c>
      <c r="DO223" s="2">
        <f t="shared" si="284"/>
        <v>36138660.520000003</v>
      </c>
      <c r="DP223" s="2">
        <f t="shared" si="284"/>
        <v>2179650.5299999998</v>
      </c>
      <c r="DQ223" s="2">
        <f t="shared" si="284"/>
        <v>9436291.9199999999</v>
      </c>
      <c r="DR223" s="2">
        <f t="shared" si="284"/>
        <v>14676092.050000001</v>
      </c>
      <c r="DS223" s="2">
        <f t="shared" si="284"/>
        <v>6763783.4199999999</v>
      </c>
      <c r="DT223" s="2">
        <f t="shared" si="284"/>
        <v>1923807.4</v>
      </c>
      <c r="DU223" s="2">
        <f t="shared" si="284"/>
        <v>3992703.33</v>
      </c>
      <c r="DV223" s="2">
        <f t="shared" si="284"/>
        <v>2392299.36</v>
      </c>
      <c r="DW223" s="2">
        <f t="shared" si="284"/>
        <v>3372477.57</v>
      </c>
      <c r="DX223" s="2">
        <f t="shared" si="284"/>
        <v>1759890.59</v>
      </c>
      <c r="DY223" s="2">
        <f t="shared" si="284"/>
        <v>3315992.72</v>
      </c>
      <c r="DZ223" s="2">
        <f t="shared" si="284"/>
        <v>7863553.2300000004</v>
      </c>
      <c r="EA223" s="2">
        <f t="shared" ref="EA223:FX223" si="285">EA214</f>
        <v>5790227.1100000003</v>
      </c>
      <c r="EB223" s="2">
        <f t="shared" si="285"/>
        <v>6074137.3600000003</v>
      </c>
      <c r="EC223" s="2">
        <f t="shared" si="285"/>
        <v>3224043.03</v>
      </c>
      <c r="ED223" s="2">
        <f t="shared" si="285"/>
        <v>17149242.260000002</v>
      </c>
      <c r="EE223" s="2">
        <f t="shared" si="285"/>
        <v>2088831.76</v>
      </c>
      <c r="EF223" s="2">
        <f t="shared" si="285"/>
        <v>15314015.17</v>
      </c>
      <c r="EG223" s="2">
        <f t="shared" si="285"/>
        <v>2722890.15</v>
      </c>
      <c r="EH223" s="2">
        <f t="shared" si="285"/>
        <v>2717352.42</v>
      </c>
      <c r="EI223" s="2">
        <f t="shared" si="285"/>
        <v>154426930.90000001</v>
      </c>
      <c r="EJ223" s="2">
        <f t="shared" si="285"/>
        <v>113592790.84999999</v>
      </c>
      <c r="EK223" s="2">
        <f t="shared" si="285"/>
        <v>7522452.4299999997</v>
      </c>
      <c r="EL223" s="2">
        <f t="shared" si="285"/>
        <v>5366060.37</v>
      </c>
      <c r="EM223" s="2">
        <f t="shared" si="285"/>
        <v>4336048.6100000003</v>
      </c>
      <c r="EN223" s="2">
        <f t="shared" si="285"/>
        <v>10529350.810000001</v>
      </c>
      <c r="EO223" s="2">
        <f t="shared" si="285"/>
        <v>3371370.02</v>
      </c>
      <c r="EP223" s="2">
        <f t="shared" si="285"/>
        <v>4651693.2</v>
      </c>
      <c r="EQ223" s="2">
        <f t="shared" si="285"/>
        <v>29227031.390000001</v>
      </c>
      <c r="ER223" s="2">
        <f t="shared" si="285"/>
        <v>3555222.66</v>
      </c>
      <c r="ES223" s="2">
        <f t="shared" si="285"/>
        <v>2031239.36</v>
      </c>
      <c r="ET223" s="2">
        <f t="shared" si="285"/>
        <v>2065573.29</v>
      </c>
      <c r="EU223" s="2">
        <f t="shared" si="285"/>
        <v>6328494.4699999997</v>
      </c>
      <c r="EV223" s="2">
        <f t="shared" si="285"/>
        <v>868811.4</v>
      </c>
      <c r="EW223" s="2">
        <f t="shared" si="285"/>
        <v>8946756.5899999999</v>
      </c>
      <c r="EX223" s="2">
        <f t="shared" si="285"/>
        <v>1871752.74</v>
      </c>
      <c r="EY223" s="2">
        <f t="shared" si="285"/>
        <v>8267319.2400000002</v>
      </c>
      <c r="EZ223" s="2">
        <f t="shared" si="285"/>
        <v>1387755.14</v>
      </c>
      <c r="FA223" s="2">
        <f t="shared" si="285"/>
        <v>38119684.090000004</v>
      </c>
      <c r="FB223" s="2">
        <f t="shared" si="285"/>
        <v>3216313.58</v>
      </c>
      <c r="FC223" s="2">
        <f t="shared" si="285"/>
        <v>20394517.899999999</v>
      </c>
      <c r="FD223" s="2">
        <f t="shared" si="285"/>
        <v>4529297.68</v>
      </c>
      <c r="FE223" s="2">
        <f t="shared" si="285"/>
        <v>903757.54</v>
      </c>
      <c r="FF223" s="2">
        <f t="shared" si="285"/>
        <v>2226167.46</v>
      </c>
      <c r="FG223" s="2">
        <f t="shared" si="285"/>
        <v>1368926.86</v>
      </c>
      <c r="FH223" s="2">
        <f t="shared" si="285"/>
        <v>797433.12</v>
      </c>
      <c r="FI223" s="2">
        <f t="shared" si="285"/>
        <v>18945681.879999999</v>
      </c>
      <c r="FJ223" s="2">
        <f t="shared" si="285"/>
        <v>22693617.539999999</v>
      </c>
      <c r="FK223" s="2">
        <f t="shared" si="285"/>
        <v>28718667.780000001</v>
      </c>
      <c r="FL223" s="2">
        <f t="shared" si="285"/>
        <v>92712675.659999996</v>
      </c>
      <c r="FM223" s="2">
        <f t="shared" si="285"/>
        <v>43667711.479999997</v>
      </c>
      <c r="FN223" s="2">
        <f t="shared" si="285"/>
        <v>246869460.81999999</v>
      </c>
      <c r="FO223" s="2">
        <f t="shared" si="285"/>
        <v>12012986</v>
      </c>
      <c r="FP223" s="2">
        <f t="shared" si="285"/>
        <v>25178950.760000002</v>
      </c>
      <c r="FQ223" s="2">
        <f t="shared" si="285"/>
        <v>11042233.619999999</v>
      </c>
      <c r="FR223" s="2">
        <f t="shared" si="285"/>
        <v>1870645.19</v>
      </c>
      <c r="FS223" s="2">
        <f t="shared" si="285"/>
        <v>1882828.2</v>
      </c>
      <c r="FT223" s="2">
        <f t="shared" si="285"/>
        <v>664527.6</v>
      </c>
      <c r="FU223" s="2">
        <f t="shared" si="285"/>
        <v>8862583.0899999999</v>
      </c>
      <c r="FV223" s="2">
        <f t="shared" si="285"/>
        <v>8881388</v>
      </c>
      <c r="FW223" s="2">
        <f t="shared" si="285"/>
        <v>1673502.01</v>
      </c>
      <c r="FX223" s="2">
        <f t="shared" si="285"/>
        <v>626871.04000000004</v>
      </c>
      <c r="FZ223" s="2">
        <f>SUM(C223:FX223)</f>
        <v>9335664832.5800018</v>
      </c>
    </row>
    <row r="224" spans="1:182" x14ac:dyDescent="0.35">
      <c r="A224" s="3" t="s">
        <v>529</v>
      </c>
      <c r="B224" s="2" t="s">
        <v>530</v>
      </c>
      <c r="C224" s="2">
        <f t="shared" ref="C224:BN224" si="286">IF(C195&gt;0,C195,999999999.99)</f>
        <v>199464401.69</v>
      </c>
      <c r="D224" s="2">
        <f t="shared" si="286"/>
        <v>2982751912.3299999</v>
      </c>
      <c r="E224" s="2">
        <f t="shared" si="286"/>
        <v>166158847.19999999</v>
      </c>
      <c r="F224" s="2">
        <f t="shared" si="286"/>
        <v>1223533668.1900001</v>
      </c>
      <c r="G224" s="2">
        <f t="shared" si="286"/>
        <v>999999999.99000001</v>
      </c>
      <c r="H224" s="2">
        <f t="shared" si="286"/>
        <v>999999999.99000001</v>
      </c>
      <c r="I224" s="2">
        <f t="shared" si="286"/>
        <v>267939556.97999999</v>
      </c>
      <c r="J224" s="2">
        <f t="shared" si="286"/>
        <v>34769377.950000003</v>
      </c>
      <c r="K224" s="2">
        <f t="shared" si="286"/>
        <v>999999999.99000001</v>
      </c>
      <c r="L224" s="2">
        <f t="shared" si="286"/>
        <v>38689767.390000001</v>
      </c>
      <c r="M224" s="2">
        <f t="shared" si="286"/>
        <v>15210976.619999999</v>
      </c>
      <c r="N224" s="2">
        <f t="shared" si="286"/>
        <v>999999999.99000001</v>
      </c>
      <c r="O224" s="2">
        <f t="shared" si="286"/>
        <v>999999999.99000001</v>
      </c>
      <c r="P224" s="2">
        <f t="shared" si="286"/>
        <v>999999999.99000001</v>
      </c>
      <c r="Q224" s="2">
        <f t="shared" si="286"/>
        <v>4606579262.2700005</v>
      </c>
      <c r="R224" s="2">
        <f t="shared" si="286"/>
        <v>71422269.849999994</v>
      </c>
      <c r="S224" s="2">
        <f t="shared" si="286"/>
        <v>24684778.649999999</v>
      </c>
      <c r="T224" s="2">
        <f t="shared" si="286"/>
        <v>999999999.99000001</v>
      </c>
      <c r="U224" s="2">
        <f t="shared" si="286"/>
        <v>999999999.99000001</v>
      </c>
      <c r="V224" s="2">
        <f t="shared" si="286"/>
        <v>999999999.99000001</v>
      </c>
      <c r="W224" s="2">
        <f t="shared" si="286"/>
        <v>999999999.99000001</v>
      </c>
      <c r="X224" s="2">
        <f t="shared" si="286"/>
        <v>999999999.99000001</v>
      </c>
      <c r="Y224" s="2">
        <f t="shared" si="286"/>
        <v>11320860.15</v>
      </c>
      <c r="Z224" s="2">
        <f t="shared" si="286"/>
        <v>999999999.99000001</v>
      </c>
      <c r="AA224" s="2">
        <f t="shared" si="286"/>
        <v>999999999.99000001</v>
      </c>
      <c r="AB224" s="2">
        <f t="shared" si="286"/>
        <v>999999999.99000001</v>
      </c>
      <c r="AC224" s="2">
        <f t="shared" si="286"/>
        <v>999999999.99000001</v>
      </c>
      <c r="AD224" s="2">
        <f t="shared" si="286"/>
        <v>999999999.99000001</v>
      </c>
      <c r="AE224" s="2">
        <f t="shared" si="286"/>
        <v>999999999.99000001</v>
      </c>
      <c r="AF224" s="2">
        <f t="shared" si="286"/>
        <v>999999999.99000001</v>
      </c>
      <c r="AG224" s="2">
        <f t="shared" si="286"/>
        <v>999999999.99000001</v>
      </c>
      <c r="AH224" s="2">
        <f t="shared" si="286"/>
        <v>13251480.49</v>
      </c>
      <c r="AI224" s="2">
        <f t="shared" si="286"/>
        <v>999999999.99000001</v>
      </c>
      <c r="AJ224" s="2">
        <f t="shared" si="286"/>
        <v>999999999.99000001</v>
      </c>
      <c r="AK224" s="2">
        <f t="shared" si="286"/>
        <v>999999999.99000001</v>
      </c>
      <c r="AL224" s="2">
        <f t="shared" si="286"/>
        <v>999999999.99000001</v>
      </c>
      <c r="AM224" s="2">
        <f t="shared" si="286"/>
        <v>999999999.99000001</v>
      </c>
      <c r="AN224" s="2">
        <f t="shared" si="286"/>
        <v>999999999.99000001</v>
      </c>
      <c r="AO224" s="2">
        <f t="shared" si="286"/>
        <v>89715611.159999996</v>
      </c>
      <c r="AP224" s="2">
        <f t="shared" si="286"/>
        <v>15861034648.24</v>
      </c>
      <c r="AQ224" s="2">
        <f t="shared" si="286"/>
        <v>999999999.99000001</v>
      </c>
      <c r="AR224" s="2">
        <f t="shared" si="286"/>
        <v>999999999.99000001</v>
      </c>
      <c r="AS224" s="2">
        <f t="shared" si="286"/>
        <v>999999999.99000001</v>
      </c>
      <c r="AT224" s="2">
        <f t="shared" si="286"/>
        <v>999999999.99000001</v>
      </c>
      <c r="AU224" s="2">
        <f t="shared" si="286"/>
        <v>999999999.99000001</v>
      </c>
      <c r="AV224" s="2">
        <f t="shared" si="286"/>
        <v>999999999.99000001</v>
      </c>
      <c r="AW224" s="2">
        <f t="shared" si="286"/>
        <v>999999999.99000001</v>
      </c>
      <c r="AX224" s="2">
        <f t="shared" si="286"/>
        <v>999999999.99000001</v>
      </c>
      <c r="AY224" s="2">
        <f t="shared" si="286"/>
        <v>999999999.99000001</v>
      </c>
      <c r="AZ224" s="2">
        <f t="shared" si="286"/>
        <v>504112647.49000001</v>
      </c>
      <c r="BA224" s="2">
        <f t="shared" si="286"/>
        <v>253889759.94999999</v>
      </c>
      <c r="BB224" s="2">
        <f t="shared" si="286"/>
        <v>189091744.44999999</v>
      </c>
      <c r="BC224" s="2">
        <f t="shared" si="286"/>
        <v>1634506576.0999999</v>
      </c>
      <c r="BD224" s="2">
        <f t="shared" si="286"/>
        <v>999999999.99000001</v>
      </c>
      <c r="BE224" s="2">
        <f t="shared" si="286"/>
        <v>999999999.99000001</v>
      </c>
      <c r="BF224" s="2">
        <f t="shared" si="286"/>
        <v>999999999.99000001</v>
      </c>
      <c r="BG224" s="2">
        <f t="shared" si="286"/>
        <v>12890595.039999999</v>
      </c>
      <c r="BH224" s="2">
        <f t="shared" si="286"/>
        <v>999999999.99000001</v>
      </c>
      <c r="BI224" s="2">
        <f t="shared" si="286"/>
        <v>999999999.99000001</v>
      </c>
      <c r="BJ224" s="2">
        <f t="shared" si="286"/>
        <v>999999999.99000001</v>
      </c>
      <c r="BK224" s="2">
        <f t="shared" si="286"/>
        <v>1293484335.3800001</v>
      </c>
      <c r="BL224" s="2">
        <f t="shared" si="286"/>
        <v>999999999.99000001</v>
      </c>
      <c r="BM224" s="2">
        <f t="shared" si="286"/>
        <v>999999999.99000001</v>
      </c>
      <c r="BN224" s="2">
        <f t="shared" si="286"/>
        <v>57967655.159999996</v>
      </c>
      <c r="BO224" s="2">
        <f t="shared" ref="BO224:DZ224" si="287">IF(BO195&gt;0,BO195,999999999.99)</f>
        <v>18252839.620000001</v>
      </c>
      <c r="BP224" s="2">
        <f t="shared" si="287"/>
        <v>999999999.99000001</v>
      </c>
      <c r="BQ224" s="2">
        <f t="shared" si="287"/>
        <v>150051206.11000001</v>
      </c>
      <c r="BR224" s="2">
        <f t="shared" si="287"/>
        <v>999999999.99000001</v>
      </c>
      <c r="BS224" s="2">
        <f t="shared" si="287"/>
        <v>17250429.77</v>
      </c>
      <c r="BT224" s="2">
        <f t="shared" si="287"/>
        <v>999999999.99000001</v>
      </c>
      <c r="BU224" s="2">
        <f t="shared" si="287"/>
        <v>999999999.99000001</v>
      </c>
      <c r="BV224" s="2">
        <f t="shared" si="287"/>
        <v>999999999.99000001</v>
      </c>
      <c r="BW224" s="2">
        <f t="shared" si="287"/>
        <v>999999999.99000001</v>
      </c>
      <c r="BX224" s="2">
        <f t="shared" si="287"/>
        <v>999999999.99000001</v>
      </c>
      <c r="BY224" s="2">
        <f t="shared" si="287"/>
        <v>999999999.99000001</v>
      </c>
      <c r="BZ224" s="2">
        <f t="shared" si="287"/>
        <v>999999999.99000001</v>
      </c>
      <c r="CA224" s="2">
        <f t="shared" si="287"/>
        <v>999999999.99000001</v>
      </c>
      <c r="CB224" s="2">
        <f t="shared" si="287"/>
        <v>999999999.99000001</v>
      </c>
      <c r="CC224" s="2">
        <f t="shared" si="287"/>
        <v>999999999.99000001</v>
      </c>
      <c r="CD224" s="2">
        <f t="shared" si="287"/>
        <v>999999999.99000001</v>
      </c>
      <c r="CE224" s="2">
        <f t="shared" si="287"/>
        <v>999999999.99000001</v>
      </c>
      <c r="CF224" s="2">
        <f t="shared" si="287"/>
        <v>999999999.99000001</v>
      </c>
      <c r="CG224" s="2">
        <f t="shared" si="287"/>
        <v>999999999.99000001</v>
      </c>
      <c r="CH224" s="2">
        <f t="shared" si="287"/>
        <v>999999999.99000001</v>
      </c>
      <c r="CI224" s="2">
        <f t="shared" si="287"/>
        <v>9075769.2200000007</v>
      </c>
      <c r="CJ224" s="2">
        <f t="shared" si="287"/>
        <v>12436583.4</v>
      </c>
      <c r="CK224" s="2">
        <f t="shared" si="287"/>
        <v>999999999.99000001</v>
      </c>
      <c r="CL224" s="2">
        <f t="shared" si="287"/>
        <v>999999999.99000001</v>
      </c>
      <c r="CM224" s="2">
        <f t="shared" si="287"/>
        <v>10496485.51</v>
      </c>
      <c r="CN224" s="2">
        <f t="shared" si="287"/>
        <v>999999999.99000001</v>
      </c>
      <c r="CO224" s="2">
        <f t="shared" si="287"/>
        <v>999999999.99000001</v>
      </c>
      <c r="CP224" s="2">
        <f t="shared" si="287"/>
        <v>13876559.939999999</v>
      </c>
      <c r="CQ224" s="2">
        <f t="shared" si="287"/>
        <v>10851108.99</v>
      </c>
      <c r="CR224" s="2">
        <f t="shared" si="287"/>
        <v>999999999.99000001</v>
      </c>
      <c r="CS224" s="2">
        <f t="shared" si="287"/>
        <v>999999999.99000001</v>
      </c>
      <c r="CT224" s="2">
        <f t="shared" si="287"/>
        <v>999999999.99000001</v>
      </c>
      <c r="CU224" s="2">
        <f t="shared" si="287"/>
        <v>999999999.99000001</v>
      </c>
      <c r="CV224" s="2">
        <f t="shared" si="287"/>
        <v>999999999.99000001</v>
      </c>
      <c r="CW224" s="2">
        <f t="shared" si="287"/>
        <v>999999999.99000001</v>
      </c>
      <c r="CX224" s="2">
        <f t="shared" si="287"/>
        <v>5963892.5800000001</v>
      </c>
      <c r="CY224" s="2">
        <f t="shared" si="287"/>
        <v>999999999.99000001</v>
      </c>
      <c r="CZ224" s="2">
        <f t="shared" si="287"/>
        <v>28237311.890000001</v>
      </c>
      <c r="DA224" s="2">
        <f t="shared" si="287"/>
        <v>999999999.99000001</v>
      </c>
      <c r="DB224" s="2">
        <f t="shared" si="287"/>
        <v>999999999.99000001</v>
      </c>
      <c r="DC224" s="2">
        <f t="shared" si="287"/>
        <v>999999999.99000001</v>
      </c>
      <c r="DD224" s="2">
        <f t="shared" si="287"/>
        <v>999999999.99000001</v>
      </c>
      <c r="DE224" s="2">
        <f t="shared" si="287"/>
        <v>999999999.99000001</v>
      </c>
      <c r="DF224" s="2">
        <f t="shared" si="287"/>
        <v>948807928.52999997</v>
      </c>
      <c r="DG224" s="2">
        <f t="shared" si="287"/>
        <v>999999999.99000001</v>
      </c>
      <c r="DH224" s="2">
        <f t="shared" si="287"/>
        <v>28520305.510000002</v>
      </c>
      <c r="DI224" s="2">
        <f t="shared" si="287"/>
        <v>42127737.640000001</v>
      </c>
      <c r="DJ224" s="2">
        <f t="shared" si="287"/>
        <v>8620612.6699999999</v>
      </c>
      <c r="DK224" s="2">
        <f t="shared" si="287"/>
        <v>6735216.8600000003</v>
      </c>
      <c r="DL224" s="2">
        <f t="shared" si="287"/>
        <v>142216532.81999999</v>
      </c>
      <c r="DM224" s="2">
        <f t="shared" si="287"/>
        <v>999999999.99000001</v>
      </c>
      <c r="DN224" s="2">
        <f t="shared" si="287"/>
        <v>21213331.809999999</v>
      </c>
      <c r="DO224" s="2">
        <f t="shared" si="287"/>
        <v>65696580.990000002</v>
      </c>
      <c r="DP224" s="2">
        <f t="shared" si="287"/>
        <v>999999999.99000001</v>
      </c>
      <c r="DQ224" s="2">
        <f t="shared" si="287"/>
        <v>999999999.99000001</v>
      </c>
      <c r="DR224" s="2">
        <f t="shared" si="287"/>
        <v>20536261.93</v>
      </c>
      <c r="DS224" s="2">
        <f t="shared" si="287"/>
        <v>8270729.5800000001</v>
      </c>
      <c r="DT224" s="2">
        <f t="shared" si="287"/>
        <v>999999999.99000001</v>
      </c>
      <c r="DU224" s="2">
        <f t="shared" si="287"/>
        <v>999999999.99000001</v>
      </c>
      <c r="DV224" s="2">
        <f t="shared" si="287"/>
        <v>999999999.99000001</v>
      </c>
      <c r="DW224" s="2">
        <f t="shared" si="287"/>
        <v>999999999.99000001</v>
      </c>
      <c r="DX224" s="2">
        <f t="shared" si="287"/>
        <v>999999999.99000001</v>
      </c>
      <c r="DY224" s="2">
        <f t="shared" si="287"/>
        <v>999999999.99000001</v>
      </c>
      <c r="DZ224" s="2">
        <f t="shared" si="287"/>
        <v>999999999.99000001</v>
      </c>
      <c r="EA224" s="2">
        <f t="shared" ref="EA224:FX224" si="288">IF(EA195&gt;0,EA195,999999999.99)</f>
        <v>999999999.99000001</v>
      </c>
      <c r="EB224" s="2">
        <f t="shared" si="288"/>
        <v>7141042.0700000003</v>
      </c>
      <c r="EC224" s="2">
        <f t="shared" si="288"/>
        <v>999999999.99000001</v>
      </c>
      <c r="ED224" s="2">
        <f t="shared" si="288"/>
        <v>999999999.99000001</v>
      </c>
      <c r="EE224" s="2">
        <f t="shared" si="288"/>
        <v>999999999.99000001</v>
      </c>
      <c r="EF224" s="2">
        <f t="shared" si="288"/>
        <v>21202017.73</v>
      </c>
      <c r="EG224" s="2">
        <f t="shared" si="288"/>
        <v>999999999.99000001</v>
      </c>
      <c r="EH224" s="2">
        <f t="shared" si="288"/>
        <v>999999999.99000001</v>
      </c>
      <c r="EI224" s="2">
        <f t="shared" si="288"/>
        <v>701114921.11000001</v>
      </c>
      <c r="EJ224" s="2">
        <f t="shared" si="288"/>
        <v>309358792.67000002</v>
      </c>
      <c r="EK224" s="2">
        <f t="shared" si="288"/>
        <v>999999999.99000001</v>
      </c>
      <c r="EL224" s="2">
        <f t="shared" si="288"/>
        <v>6055881.0999999996</v>
      </c>
      <c r="EM224" s="2">
        <f t="shared" si="288"/>
        <v>999999999.99000001</v>
      </c>
      <c r="EN224" s="2">
        <f t="shared" si="288"/>
        <v>13229421.52</v>
      </c>
      <c r="EO224" s="2">
        <f t="shared" si="288"/>
        <v>999999999.99000001</v>
      </c>
      <c r="EP224" s="2">
        <f t="shared" si="288"/>
        <v>999999999.99000001</v>
      </c>
      <c r="EQ224" s="2">
        <f t="shared" si="288"/>
        <v>999999999.99000001</v>
      </c>
      <c r="ER224" s="2">
        <f t="shared" si="288"/>
        <v>999999999.99000001</v>
      </c>
      <c r="ES224" s="2">
        <f t="shared" si="288"/>
        <v>999999999.99000001</v>
      </c>
      <c r="ET224" s="2">
        <f t="shared" si="288"/>
        <v>999999999.99000001</v>
      </c>
      <c r="EU224" s="2">
        <f t="shared" si="288"/>
        <v>7632673.0300000003</v>
      </c>
      <c r="EV224" s="2">
        <f t="shared" si="288"/>
        <v>999999999.99000001</v>
      </c>
      <c r="EW224" s="2">
        <f t="shared" si="288"/>
        <v>999999999.99000001</v>
      </c>
      <c r="EX224" s="2">
        <f t="shared" si="288"/>
        <v>999999999.99000001</v>
      </c>
      <c r="EY224" s="2">
        <f t="shared" si="288"/>
        <v>8803725.4600000009</v>
      </c>
      <c r="EZ224" s="2">
        <f t="shared" si="288"/>
        <v>999999999.99000001</v>
      </c>
      <c r="FA224" s="2">
        <f t="shared" si="288"/>
        <v>999999999.99000001</v>
      </c>
      <c r="FB224" s="2">
        <f t="shared" si="288"/>
        <v>999999999.99000001</v>
      </c>
      <c r="FC224" s="2">
        <f t="shared" si="288"/>
        <v>999999999.99000001</v>
      </c>
      <c r="FD224" s="2">
        <f t="shared" si="288"/>
        <v>999999999.99000001</v>
      </c>
      <c r="FE224" s="2">
        <f t="shared" si="288"/>
        <v>999999999.99000001</v>
      </c>
      <c r="FF224" s="2">
        <f t="shared" si="288"/>
        <v>999999999.99000001</v>
      </c>
      <c r="FG224" s="2">
        <f t="shared" si="288"/>
        <v>999999999.99000001</v>
      </c>
      <c r="FH224" s="2">
        <f t="shared" si="288"/>
        <v>999999999.99000001</v>
      </c>
      <c r="FI224" s="2">
        <f t="shared" si="288"/>
        <v>26474118.43</v>
      </c>
      <c r="FJ224" s="2">
        <f t="shared" si="288"/>
        <v>999999999.99000001</v>
      </c>
      <c r="FK224" s="2">
        <f t="shared" si="288"/>
        <v>45243955.159999996</v>
      </c>
      <c r="FL224" s="2">
        <f t="shared" si="288"/>
        <v>999999999.99000001</v>
      </c>
      <c r="FM224" s="2">
        <f t="shared" si="288"/>
        <v>999999999.99000001</v>
      </c>
      <c r="FN224" s="2">
        <f t="shared" si="288"/>
        <v>1486268514.71</v>
      </c>
      <c r="FO224" s="2">
        <f t="shared" si="288"/>
        <v>15563287.060000001</v>
      </c>
      <c r="FP224" s="2">
        <f t="shared" si="288"/>
        <v>39059984.009999998</v>
      </c>
      <c r="FQ224" s="2">
        <f t="shared" si="288"/>
        <v>13852029.609999999</v>
      </c>
      <c r="FR224" s="2">
        <f t="shared" si="288"/>
        <v>999999999.99000001</v>
      </c>
      <c r="FS224" s="2">
        <f t="shared" si="288"/>
        <v>999999999.99000001</v>
      </c>
      <c r="FT224" s="2">
        <f t="shared" si="288"/>
        <v>999999999.99000001</v>
      </c>
      <c r="FU224" s="2">
        <f t="shared" si="288"/>
        <v>11629150.640000001</v>
      </c>
      <c r="FV224" s="2">
        <f t="shared" si="288"/>
        <v>11045809.35</v>
      </c>
      <c r="FW224" s="2">
        <f t="shared" si="288"/>
        <v>999999999.99000001</v>
      </c>
      <c r="FX224" s="2">
        <f t="shared" si="288"/>
        <v>999999999.99000001</v>
      </c>
    </row>
    <row r="225" spans="1:182" x14ac:dyDescent="0.35">
      <c r="B225" s="2" t="s">
        <v>1014</v>
      </c>
    </row>
    <row r="226" spans="1:182" x14ac:dyDescent="0.35">
      <c r="B226" s="2" t="s">
        <v>531</v>
      </c>
    </row>
    <row r="227" spans="1:182" x14ac:dyDescent="0.35">
      <c r="A227" s="3" t="s">
        <v>532</v>
      </c>
      <c r="B227" s="2" t="s">
        <v>533</v>
      </c>
      <c r="C227" s="2">
        <f t="shared" ref="C227:BN227" si="289">MIN(C224,MAX(C222,C223))</f>
        <v>81069800.709999993</v>
      </c>
      <c r="D227" s="2">
        <f t="shared" si="289"/>
        <v>444620554.20999998</v>
      </c>
      <c r="E227" s="2">
        <f t="shared" si="289"/>
        <v>71934201.049999982</v>
      </c>
      <c r="F227" s="2">
        <f t="shared" si="289"/>
        <v>274653245.75</v>
      </c>
      <c r="G227" s="2">
        <f t="shared" si="289"/>
        <v>18406607.640000001</v>
      </c>
      <c r="H227" s="2">
        <f t="shared" si="289"/>
        <v>13574305.41</v>
      </c>
      <c r="I227" s="2">
        <f t="shared" si="289"/>
        <v>98086989.330000013</v>
      </c>
      <c r="J227" s="2">
        <f t="shared" si="289"/>
        <v>23889325.449999999</v>
      </c>
      <c r="K227" s="2">
        <f t="shared" si="289"/>
        <v>4378890.7700000005</v>
      </c>
      <c r="L227" s="2">
        <f t="shared" si="289"/>
        <v>26479129.759999998</v>
      </c>
      <c r="M227" s="2">
        <f t="shared" si="289"/>
        <v>13327673.92</v>
      </c>
      <c r="N227" s="2">
        <f t="shared" si="289"/>
        <v>587530350.92999995</v>
      </c>
      <c r="O227" s="2">
        <f t="shared" si="289"/>
        <v>144947423.01999998</v>
      </c>
      <c r="P227" s="2">
        <f t="shared" si="289"/>
        <v>5562071.9300000006</v>
      </c>
      <c r="Q227" s="2">
        <f t="shared" si="289"/>
        <v>482592394.69999993</v>
      </c>
      <c r="R227" s="2">
        <f t="shared" si="289"/>
        <v>68791037.260000005</v>
      </c>
      <c r="S227" s="2">
        <f t="shared" si="289"/>
        <v>18850935.109999999</v>
      </c>
      <c r="T227" s="2">
        <f t="shared" si="289"/>
        <v>3281110.7800000003</v>
      </c>
      <c r="U227" s="2">
        <f t="shared" si="289"/>
        <v>1213483.31</v>
      </c>
      <c r="V227" s="2">
        <f t="shared" si="289"/>
        <v>4195975.41</v>
      </c>
      <c r="W227" s="2">
        <f t="shared" si="289"/>
        <v>3699975.94</v>
      </c>
      <c r="X227" s="2">
        <f t="shared" si="289"/>
        <v>1148206.6200000001</v>
      </c>
      <c r="Y227" s="2">
        <f t="shared" si="289"/>
        <v>11278561.440000001</v>
      </c>
      <c r="Z227" s="2">
        <f t="shared" si="289"/>
        <v>3774650.74</v>
      </c>
      <c r="AA227" s="2">
        <f t="shared" si="289"/>
        <v>352065804.32000005</v>
      </c>
      <c r="AB227" s="2">
        <f t="shared" si="289"/>
        <v>313063319.45999998</v>
      </c>
      <c r="AC227" s="2">
        <f t="shared" si="289"/>
        <v>11088081.24</v>
      </c>
      <c r="AD227" s="2">
        <f t="shared" si="289"/>
        <v>16091589.76</v>
      </c>
      <c r="AE227" s="2">
        <f t="shared" si="289"/>
        <v>2039918.18</v>
      </c>
      <c r="AF227" s="2">
        <f t="shared" si="289"/>
        <v>3494243.17</v>
      </c>
      <c r="AG227" s="2">
        <f t="shared" si="289"/>
        <v>7735377.9199999999</v>
      </c>
      <c r="AH227" s="2">
        <f t="shared" si="289"/>
        <v>11371449.700000001</v>
      </c>
      <c r="AI227" s="2">
        <f t="shared" si="289"/>
        <v>5546349.6700000009</v>
      </c>
      <c r="AJ227" s="2">
        <f t="shared" si="289"/>
        <v>3462789.03</v>
      </c>
      <c r="AK227" s="2">
        <f t="shared" si="289"/>
        <v>3323039.89</v>
      </c>
      <c r="AL227" s="2">
        <f t="shared" si="289"/>
        <v>4535457.54</v>
      </c>
      <c r="AM227" s="2">
        <f t="shared" si="289"/>
        <v>5198925.29</v>
      </c>
      <c r="AN227" s="2">
        <f t="shared" si="289"/>
        <v>4765675.38</v>
      </c>
      <c r="AO227" s="2">
        <f t="shared" si="289"/>
        <v>48613540.269999996</v>
      </c>
      <c r="AP227" s="2">
        <f t="shared" si="289"/>
        <v>1000046946.33</v>
      </c>
      <c r="AQ227" s="2">
        <f t="shared" si="289"/>
        <v>4235360.24</v>
      </c>
      <c r="AR227" s="2">
        <f t="shared" si="289"/>
        <v>699072761.24000001</v>
      </c>
      <c r="AS227" s="2">
        <f t="shared" si="289"/>
        <v>79935998.150000006</v>
      </c>
      <c r="AT227" s="2">
        <f t="shared" si="289"/>
        <v>33397763.77</v>
      </c>
      <c r="AU227" s="2">
        <f t="shared" si="289"/>
        <v>5025995.28</v>
      </c>
      <c r="AV227" s="2">
        <f t="shared" si="289"/>
        <v>4964879.5900000008</v>
      </c>
      <c r="AW227" s="2">
        <f t="shared" si="289"/>
        <v>4413978.5699999994</v>
      </c>
      <c r="AX227" s="2">
        <f t="shared" si="289"/>
        <v>1610953.7</v>
      </c>
      <c r="AY227" s="2">
        <f t="shared" si="289"/>
        <v>6058882.4000000004</v>
      </c>
      <c r="AZ227" s="2">
        <f t="shared" si="289"/>
        <v>144128419.47999999</v>
      </c>
      <c r="BA227" s="2">
        <f t="shared" si="289"/>
        <v>101391988.73999999</v>
      </c>
      <c r="BB227" s="2">
        <f t="shared" si="289"/>
        <v>82994741.920000002</v>
      </c>
      <c r="BC227" s="2">
        <f t="shared" si="289"/>
        <v>294711110.44999999</v>
      </c>
      <c r="BD227" s="2">
        <f t="shared" si="289"/>
        <v>40455828.079999998</v>
      </c>
      <c r="BE227" s="2">
        <f t="shared" si="289"/>
        <v>14750583.68</v>
      </c>
      <c r="BF227" s="2">
        <f t="shared" si="289"/>
        <v>284476482.35000002</v>
      </c>
      <c r="BG227" s="2">
        <f t="shared" si="289"/>
        <v>11320504.280000001</v>
      </c>
      <c r="BH227" s="2">
        <f t="shared" si="289"/>
        <v>7565631.0800000001</v>
      </c>
      <c r="BI227" s="2">
        <f t="shared" si="289"/>
        <v>4515011.38</v>
      </c>
      <c r="BJ227" s="2">
        <f t="shared" si="289"/>
        <v>69805021.25</v>
      </c>
      <c r="BK227" s="2">
        <f t="shared" si="289"/>
        <v>352266508.63999999</v>
      </c>
      <c r="BL227" s="2">
        <f t="shared" si="289"/>
        <v>1840654.57</v>
      </c>
      <c r="BM227" s="2">
        <f t="shared" si="289"/>
        <v>5913198.1299999999</v>
      </c>
      <c r="BN227" s="2">
        <f t="shared" si="289"/>
        <v>35250516.539999999</v>
      </c>
      <c r="BO227" s="2">
        <f t="shared" ref="BO227:DZ227" si="290">MIN(BO224,MAX(BO222,BO223))</f>
        <v>14742905.060000001</v>
      </c>
      <c r="BP227" s="2">
        <f t="shared" si="290"/>
        <v>3343039.15</v>
      </c>
      <c r="BQ227" s="2">
        <f t="shared" si="290"/>
        <v>74007115.479999989</v>
      </c>
      <c r="BR227" s="2">
        <f t="shared" si="290"/>
        <v>50361517.030000001</v>
      </c>
      <c r="BS227" s="2">
        <f t="shared" si="290"/>
        <v>14264178.969999999</v>
      </c>
      <c r="BT227" s="2">
        <f t="shared" si="290"/>
        <v>5672945.9900000002</v>
      </c>
      <c r="BU227" s="2">
        <f t="shared" si="290"/>
        <v>6055122.7699999996</v>
      </c>
      <c r="BV227" s="2">
        <f t="shared" si="290"/>
        <v>14491824.630000001</v>
      </c>
      <c r="BW227" s="2">
        <f t="shared" si="290"/>
        <v>23068652.890000001</v>
      </c>
      <c r="BX227" s="2">
        <f t="shared" si="290"/>
        <v>1737198.74</v>
      </c>
      <c r="BY227" s="2">
        <f t="shared" si="290"/>
        <v>6159539.1699999999</v>
      </c>
      <c r="BZ227" s="2">
        <f t="shared" si="290"/>
        <v>3648645.5700000003</v>
      </c>
      <c r="CA227" s="2">
        <f t="shared" si="290"/>
        <v>3100624.3099999996</v>
      </c>
      <c r="CB227" s="2">
        <f t="shared" si="290"/>
        <v>830365876.65999997</v>
      </c>
      <c r="CC227" s="2">
        <f t="shared" si="290"/>
        <v>3520143.64</v>
      </c>
      <c r="CD227" s="2">
        <f t="shared" si="290"/>
        <v>3442894.51</v>
      </c>
      <c r="CE227" s="2">
        <f t="shared" si="290"/>
        <v>2996185.6900000004</v>
      </c>
      <c r="CF227" s="2">
        <f t="shared" si="290"/>
        <v>2253088.8000000003</v>
      </c>
      <c r="CG227" s="2">
        <f t="shared" si="290"/>
        <v>3639649.75</v>
      </c>
      <c r="CH227" s="2">
        <f t="shared" si="290"/>
        <v>2247705.7599999998</v>
      </c>
      <c r="CI227" s="2">
        <f t="shared" si="290"/>
        <v>8491391.8599999994</v>
      </c>
      <c r="CJ227" s="2">
        <f t="shared" si="290"/>
        <v>11043200.830000002</v>
      </c>
      <c r="CK227" s="2">
        <f t="shared" si="290"/>
        <v>64773765.259999998</v>
      </c>
      <c r="CL227" s="2">
        <f t="shared" si="290"/>
        <v>15372809.76</v>
      </c>
      <c r="CM227" s="2">
        <f t="shared" si="290"/>
        <v>9737266.9100000001</v>
      </c>
      <c r="CN227" s="2">
        <f t="shared" si="290"/>
        <v>360667222.88</v>
      </c>
      <c r="CO227" s="2">
        <f t="shared" si="290"/>
        <v>160072315.97</v>
      </c>
      <c r="CP227" s="2">
        <f t="shared" si="290"/>
        <v>12038683.09</v>
      </c>
      <c r="CQ227" s="2">
        <f t="shared" si="290"/>
        <v>10103611.9</v>
      </c>
      <c r="CR227" s="2">
        <f t="shared" si="290"/>
        <v>4045249.62</v>
      </c>
      <c r="CS227" s="2">
        <f t="shared" si="290"/>
        <v>4458477.2499999991</v>
      </c>
      <c r="CT227" s="2">
        <f t="shared" si="290"/>
        <v>2341684.42</v>
      </c>
      <c r="CU227" s="2">
        <f t="shared" si="290"/>
        <v>4613407.12</v>
      </c>
      <c r="CV227" s="2">
        <f t="shared" si="290"/>
        <v>1076291.54</v>
      </c>
      <c r="CW227" s="2">
        <f t="shared" si="290"/>
        <v>3804210.79</v>
      </c>
      <c r="CX227" s="2">
        <f t="shared" si="290"/>
        <v>5963892.5800000001</v>
      </c>
      <c r="CY227" s="2">
        <f t="shared" si="290"/>
        <v>1172531.3900000001</v>
      </c>
      <c r="CZ227" s="2">
        <f t="shared" si="290"/>
        <v>20753009.920000002</v>
      </c>
      <c r="DA227" s="2">
        <f t="shared" si="290"/>
        <v>3585058.27</v>
      </c>
      <c r="DB227" s="2">
        <f t="shared" si="290"/>
        <v>4795906.1100000003</v>
      </c>
      <c r="DC227" s="2">
        <f t="shared" si="290"/>
        <v>3509639.35</v>
      </c>
      <c r="DD227" s="2">
        <f t="shared" si="290"/>
        <v>3297373.37</v>
      </c>
      <c r="DE227" s="2">
        <f t="shared" si="290"/>
        <v>4729823.8099999996</v>
      </c>
      <c r="DF227" s="2">
        <f t="shared" si="290"/>
        <v>228291580.21000001</v>
      </c>
      <c r="DG227" s="2">
        <f t="shared" si="290"/>
        <v>2568684.7300000004</v>
      </c>
      <c r="DH227" s="2">
        <f t="shared" si="290"/>
        <v>20840185.330000002</v>
      </c>
      <c r="DI227" s="2">
        <f t="shared" si="290"/>
        <v>27619179.75</v>
      </c>
      <c r="DJ227" s="2">
        <f t="shared" si="290"/>
        <v>8160692.6099999994</v>
      </c>
      <c r="DK227" s="2">
        <f t="shared" si="290"/>
        <v>6637899.0100000007</v>
      </c>
      <c r="DL227" s="2">
        <f t="shared" si="290"/>
        <v>66786590.189999998</v>
      </c>
      <c r="DM227" s="2">
        <f t="shared" si="290"/>
        <v>4308083.67</v>
      </c>
      <c r="DN227" s="2">
        <f t="shared" si="290"/>
        <v>16693226.58</v>
      </c>
      <c r="DO227" s="2">
        <f t="shared" si="290"/>
        <v>38350880.329999998</v>
      </c>
      <c r="DP227" s="2">
        <f t="shared" si="290"/>
        <v>3805464.74</v>
      </c>
      <c r="DQ227" s="2">
        <f t="shared" si="290"/>
        <v>10352784.130000001</v>
      </c>
      <c r="DR227" s="2">
        <f t="shared" si="290"/>
        <v>16241904.48</v>
      </c>
      <c r="DS227" s="2">
        <f t="shared" si="290"/>
        <v>8106508.8200000003</v>
      </c>
      <c r="DT227" s="2">
        <f t="shared" si="290"/>
        <v>3584144.5999999996</v>
      </c>
      <c r="DU227" s="2">
        <f t="shared" si="290"/>
        <v>5208752.87</v>
      </c>
      <c r="DV227" s="2">
        <f t="shared" si="290"/>
        <v>3895644.9</v>
      </c>
      <c r="DW227" s="2">
        <f t="shared" si="290"/>
        <v>4693184.1099999994</v>
      </c>
      <c r="DX227" s="2">
        <f t="shared" si="290"/>
        <v>3580253.9</v>
      </c>
      <c r="DY227" s="2">
        <f t="shared" si="290"/>
        <v>5004330.93</v>
      </c>
      <c r="DZ227" s="2">
        <f t="shared" si="290"/>
        <v>9182252.8599999994</v>
      </c>
      <c r="EA227" s="2">
        <f t="shared" ref="EA227:FX227" si="291">MIN(EA224,MAX(EA222,EA223))</f>
        <v>6933870.0899999989</v>
      </c>
      <c r="EB227" s="2">
        <f t="shared" si="291"/>
        <v>7036703.46</v>
      </c>
      <c r="EC227" s="2">
        <f t="shared" si="291"/>
        <v>4250203.87</v>
      </c>
      <c r="ED227" s="2">
        <f t="shared" si="291"/>
        <v>23266461.940000001</v>
      </c>
      <c r="EE227" s="2">
        <f t="shared" si="291"/>
        <v>3564193.72</v>
      </c>
      <c r="EF227" s="2">
        <f t="shared" si="291"/>
        <v>16598529.16</v>
      </c>
      <c r="EG227" s="2">
        <f t="shared" si="291"/>
        <v>4006152.5</v>
      </c>
      <c r="EH227" s="2">
        <f t="shared" si="291"/>
        <v>4020016.79</v>
      </c>
      <c r="EI227" s="2">
        <f t="shared" si="291"/>
        <v>166086993.18000001</v>
      </c>
      <c r="EJ227" s="2">
        <f t="shared" si="291"/>
        <v>113592790.84999999</v>
      </c>
      <c r="EK227" s="2">
        <f t="shared" si="291"/>
        <v>8204993.2200000007</v>
      </c>
      <c r="EL227" s="2">
        <f t="shared" si="291"/>
        <v>6013595.0999999996</v>
      </c>
      <c r="EM227" s="2">
        <f t="shared" si="291"/>
        <v>5455698.6899999995</v>
      </c>
      <c r="EN227" s="2">
        <f t="shared" si="291"/>
        <v>11541132.58</v>
      </c>
      <c r="EO227" s="2">
        <f t="shared" si="291"/>
        <v>4595627.9399999995</v>
      </c>
      <c r="EP227" s="2">
        <f t="shared" si="291"/>
        <v>5959145.0899999999</v>
      </c>
      <c r="EQ227" s="2">
        <f t="shared" si="291"/>
        <v>30658143.600000001</v>
      </c>
      <c r="ER227" s="2">
        <f t="shared" si="291"/>
        <v>5115205.2299999995</v>
      </c>
      <c r="ES227" s="2">
        <f t="shared" si="291"/>
        <v>3522221.11</v>
      </c>
      <c r="ET227" s="2">
        <f t="shared" si="291"/>
        <v>4031740.8099999996</v>
      </c>
      <c r="EU227" s="2">
        <f t="shared" si="291"/>
        <v>7632673.0300000003</v>
      </c>
      <c r="EV227" s="2">
        <f t="shared" si="291"/>
        <v>1882913.75</v>
      </c>
      <c r="EW227" s="2">
        <f t="shared" si="291"/>
        <v>12723065.279999999</v>
      </c>
      <c r="EX227" s="2">
        <f t="shared" si="291"/>
        <v>3611877.34</v>
      </c>
      <c r="EY227" s="2">
        <f t="shared" si="291"/>
        <v>8803725.4600000009</v>
      </c>
      <c r="EZ227" s="2">
        <f t="shared" si="291"/>
        <v>2662853</v>
      </c>
      <c r="FA227" s="2">
        <f t="shared" si="291"/>
        <v>42430792.390000001</v>
      </c>
      <c r="FB227" s="2">
        <f t="shared" si="291"/>
        <v>4682862.55</v>
      </c>
      <c r="FC227" s="2">
        <f t="shared" si="291"/>
        <v>21064301.399999999</v>
      </c>
      <c r="FD227" s="2">
        <f t="shared" si="291"/>
        <v>5654133.6500000004</v>
      </c>
      <c r="FE227" s="2">
        <f t="shared" si="291"/>
        <v>1916365.11</v>
      </c>
      <c r="FF227" s="2">
        <f t="shared" si="291"/>
        <v>3798144.6700000004</v>
      </c>
      <c r="FG227" s="2">
        <f t="shared" si="291"/>
        <v>2712724.86</v>
      </c>
      <c r="FH227" s="2">
        <f t="shared" si="291"/>
        <v>1677496.23</v>
      </c>
      <c r="FI227" s="2">
        <f t="shared" si="291"/>
        <v>19984472.289999999</v>
      </c>
      <c r="FJ227" s="2">
        <f t="shared" si="291"/>
        <v>22825883.41</v>
      </c>
      <c r="FK227" s="2">
        <f t="shared" si="291"/>
        <v>29702935.93</v>
      </c>
      <c r="FL227" s="2">
        <f t="shared" si="291"/>
        <v>92712675.659999996</v>
      </c>
      <c r="FM227" s="2">
        <f t="shared" si="291"/>
        <v>43667711.479999997</v>
      </c>
      <c r="FN227" s="2">
        <f t="shared" si="291"/>
        <v>262035697.55999997</v>
      </c>
      <c r="FO227" s="2">
        <f t="shared" si="291"/>
        <v>13005746.41</v>
      </c>
      <c r="FP227" s="2">
        <f t="shared" si="291"/>
        <v>26638477.779999997</v>
      </c>
      <c r="FQ227" s="2">
        <f t="shared" si="291"/>
        <v>11868211.869999999</v>
      </c>
      <c r="FR227" s="2">
        <f t="shared" si="291"/>
        <v>3365078.56</v>
      </c>
      <c r="FS227" s="2">
        <f t="shared" si="291"/>
        <v>3320628.95</v>
      </c>
      <c r="FT227" s="2">
        <f t="shared" si="291"/>
        <v>1490701.32</v>
      </c>
      <c r="FU227" s="2">
        <f t="shared" si="291"/>
        <v>10546837.470000001</v>
      </c>
      <c r="FV227" s="2">
        <f t="shared" si="291"/>
        <v>9972599.3800000008</v>
      </c>
      <c r="FW227" s="2">
        <f t="shared" si="291"/>
        <v>3176089.7800000003</v>
      </c>
      <c r="FX227" s="2">
        <f t="shared" si="291"/>
        <v>1428546.3599999999</v>
      </c>
    </row>
    <row r="228" spans="1:182" x14ac:dyDescent="0.35">
      <c r="B228" s="2" t="s">
        <v>1015</v>
      </c>
    </row>
    <row r="229" spans="1:182" x14ac:dyDescent="0.35">
      <c r="A229" s="72" t="s">
        <v>534</v>
      </c>
      <c r="B229" s="73" t="s">
        <v>535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0</v>
      </c>
      <c r="DS229" s="2">
        <v>0</v>
      </c>
      <c r="DT229" s="2">
        <v>0</v>
      </c>
      <c r="DU229" s="2">
        <v>0</v>
      </c>
      <c r="DV229" s="2">
        <v>0</v>
      </c>
      <c r="DW229" s="2">
        <v>0</v>
      </c>
      <c r="DX229" s="2">
        <v>0</v>
      </c>
      <c r="DY229" s="2">
        <v>0</v>
      </c>
      <c r="DZ229" s="2">
        <v>0</v>
      </c>
      <c r="EA229" s="2">
        <v>0</v>
      </c>
      <c r="EB229" s="2">
        <v>0</v>
      </c>
      <c r="EC229" s="2">
        <v>0</v>
      </c>
      <c r="ED229" s="2">
        <v>0</v>
      </c>
      <c r="EE229" s="2">
        <v>0</v>
      </c>
      <c r="EF229" s="2">
        <v>0</v>
      </c>
      <c r="EG229" s="2">
        <v>0</v>
      </c>
      <c r="EH229" s="2">
        <v>0</v>
      </c>
      <c r="EI229" s="2">
        <v>0</v>
      </c>
      <c r="EJ229" s="2">
        <v>0</v>
      </c>
      <c r="EK229" s="2">
        <v>0</v>
      </c>
      <c r="EL229" s="2">
        <v>0</v>
      </c>
      <c r="EM229" s="2">
        <v>0</v>
      </c>
      <c r="EN229" s="2">
        <v>0</v>
      </c>
      <c r="EO229" s="2">
        <v>0</v>
      </c>
      <c r="EP229" s="2">
        <v>0</v>
      </c>
      <c r="EQ229" s="2">
        <v>0</v>
      </c>
      <c r="ER229" s="2">
        <v>0</v>
      </c>
      <c r="ES229" s="2">
        <v>0</v>
      </c>
      <c r="ET229" s="2">
        <v>0</v>
      </c>
      <c r="EU229" s="2">
        <v>0</v>
      </c>
      <c r="EV229" s="2">
        <v>0</v>
      </c>
      <c r="EW229" s="2">
        <v>0</v>
      </c>
      <c r="EX229" s="2">
        <v>0</v>
      </c>
      <c r="EY229" s="2">
        <v>0</v>
      </c>
      <c r="EZ229" s="2">
        <v>0</v>
      </c>
      <c r="FA229" s="2">
        <v>0</v>
      </c>
      <c r="FB229" s="2">
        <v>0</v>
      </c>
      <c r="FC229" s="2">
        <v>0</v>
      </c>
      <c r="FD229" s="2">
        <v>0</v>
      </c>
      <c r="FE229" s="2">
        <v>0</v>
      </c>
      <c r="FF229" s="2">
        <v>0</v>
      </c>
      <c r="FG229" s="2">
        <v>0</v>
      </c>
      <c r="FH229" s="2">
        <v>0</v>
      </c>
      <c r="FI229" s="2">
        <v>0</v>
      </c>
      <c r="FJ229" s="2">
        <v>0</v>
      </c>
      <c r="FK229" s="2">
        <v>0</v>
      </c>
      <c r="FL229" s="2">
        <v>0</v>
      </c>
      <c r="FM229" s="2">
        <v>0</v>
      </c>
      <c r="FN229" s="2">
        <v>0</v>
      </c>
      <c r="FO229" s="2">
        <v>0</v>
      </c>
      <c r="FP229" s="2">
        <v>0</v>
      </c>
      <c r="FQ229" s="2">
        <v>0</v>
      </c>
      <c r="FR229" s="2">
        <v>0</v>
      </c>
      <c r="FS229" s="2">
        <v>0</v>
      </c>
      <c r="FT229" s="2">
        <v>0</v>
      </c>
      <c r="FU229" s="2">
        <v>0</v>
      </c>
      <c r="FV229" s="2">
        <v>0</v>
      </c>
      <c r="FW229" s="2">
        <v>0</v>
      </c>
      <c r="FX229" s="2">
        <v>0</v>
      </c>
      <c r="FZ229" s="2">
        <f>SUM(C229:FX229)</f>
        <v>0</v>
      </c>
    </row>
    <row r="230" spans="1:182" x14ac:dyDescent="0.35">
      <c r="A230" s="73"/>
      <c r="B230" s="73" t="s">
        <v>1016</v>
      </c>
    </row>
    <row r="231" spans="1:182" x14ac:dyDescent="0.35">
      <c r="A231" s="3" t="s">
        <v>536</v>
      </c>
      <c r="B231" s="2" t="s">
        <v>1017</v>
      </c>
      <c r="C231" s="2">
        <f t="shared" ref="C231:BN231" si="292">+C203</f>
        <v>81059899.560000002</v>
      </c>
      <c r="D231" s="2">
        <f t="shared" si="292"/>
        <v>444792098.41000003</v>
      </c>
      <c r="E231" s="2">
        <f t="shared" si="292"/>
        <v>71915501.650000006</v>
      </c>
      <c r="F231" s="2">
        <f t="shared" si="292"/>
        <v>274552540.19</v>
      </c>
      <c r="G231" s="2">
        <f t="shared" si="292"/>
        <v>18677719.390000001</v>
      </c>
      <c r="H231" s="2">
        <f t="shared" si="292"/>
        <v>13782051.9</v>
      </c>
      <c r="I231" s="2">
        <f t="shared" si="292"/>
        <v>98125982.680000007</v>
      </c>
      <c r="J231" s="2">
        <f t="shared" si="292"/>
        <v>24217284.399999999</v>
      </c>
      <c r="K231" s="2">
        <f t="shared" si="292"/>
        <v>4546802.47</v>
      </c>
      <c r="L231" s="2">
        <f t="shared" si="292"/>
        <v>26415586.600000001</v>
      </c>
      <c r="M231" s="2">
        <f t="shared" si="292"/>
        <v>13179759.85</v>
      </c>
      <c r="N231" s="2">
        <f t="shared" si="292"/>
        <v>587658515.60000002</v>
      </c>
      <c r="O231" s="2">
        <f t="shared" si="292"/>
        <v>144961110.38999999</v>
      </c>
      <c r="P231" s="2">
        <f t="shared" si="292"/>
        <v>5803404.7599999998</v>
      </c>
      <c r="Q231" s="2">
        <f t="shared" si="292"/>
        <v>482533940.22000003</v>
      </c>
      <c r="R231" s="2">
        <f t="shared" si="292"/>
        <v>69903893.989999995</v>
      </c>
      <c r="S231" s="2">
        <f t="shared" si="292"/>
        <v>19142517.300000001</v>
      </c>
      <c r="T231" s="2">
        <f t="shared" si="292"/>
        <v>3390142.56</v>
      </c>
      <c r="U231" s="2">
        <f t="shared" si="292"/>
        <v>1311538.3799999999</v>
      </c>
      <c r="V231" s="2">
        <f t="shared" si="292"/>
        <v>4297016.63</v>
      </c>
      <c r="W231" s="2">
        <f t="shared" si="292"/>
        <v>3811506.87</v>
      </c>
      <c r="X231" s="2">
        <f t="shared" si="292"/>
        <v>1250806.08</v>
      </c>
      <c r="Y231" s="2">
        <f t="shared" si="292"/>
        <v>11735088.91</v>
      </c>
      <c r="Z231" s="2">
        <f t="shared" si="292"/>
        <v>3868591.99</v>
      </c>
      <c r="AA231" s="2">
        <f t="shared" si="292"/>
        <v>352069570.06</v>
      </c>
      <c r="AB231" s="2">
        <f t="shared" si="292"/>
        <v>313122272.08999997</v>
      </c>
      <c r="AC231" s="2">
        <f t="shared" si="292"/>
        <v>11527125.779999999</v>
      </c>
      <c r="AD231" s="2">
        <f t="shared" si="292"/>
        <v>16350149.119999999</v>
      </c>
      <c r="AE231" s="2">
        <f t="shared" si="292"/>
        <v>2141628.34</v>
      </c>
      <c r="AF231" s="2">
        <f t="shared" si="292"/>
        <v>3645662.26</v>
      </c>
      <c r="AG231" s="2">
        <f t="shared" si="292"/>
        <v>8012030.5899999999</v>
      </c>
      <c r="AH231" s="2">
        <f t="shared" si="292"/>
        <v>11814117.34</v>
      </c>
      <c r="AI231" s="2">
        <f t="shared" si="292"/>
        <v>5840046.2000000002</v>
      </c>
      <c r="AJ231" s="2">
        <f t="shared" si="292"/>
        <v>3592563.2</v>
      </c>
      <c r="AK231" s="2">
        <f t="shared" si="292"/>
        <v>3365425.44</v>
      </c>
      <c r="AL231" s="2">
        <f t="shared" si="292"/>
        <v>4681536.7300000004</v>
      </c>
      <c r="AM231" s="2">
        <f t="shared" si="292"/>
        <v>5299094.96</v>
      </c>
      <c r="AN231" s="2">
        <f t="shared" si="292"/>
        <v>4888775.93</v>
      </c>
      <c r="AO231" s="2">
        <f t="shared" si="292"/>
        <v>49376053.490000002</v>
      </c>
      <c r="AP231" s="2">
        <f t="shared" si="292"/>
        <v>1000162681.05</v>
      </c>
      <c r="AQ231" s="2">
        <f t="shared" si="292"/>
        <v>4332977.51</v>
      </c>
      <c r="AR231" s="2">
        <f t="shared" si="292"/>
        <v>699254868.39999998</v>
      </c>
      <c r="AS231" s="2">
        <f t="shared" si="292"/>
        <v>79927085.400000006</v>
      </c>
      <c r="AT231" s="2">
        <f t="shared" si="292"/>
        <v>34003764.850000001</v>
      </c>
      <c r="AU231" s="2">
        <f t="shared" si="292"/>
        <v>5230574.1100000003</v>
      </c>
      <c r="AV231" s="2">
        <f t="shared" si="292"/>
        <v>5096528.6399999997</v>
      </c>
      <c r="AW231" s="2">
        <f t="shared" si="292"/>
        <v>4543394.7</v>
      </c>
      <c r="AX231" s="2">
        <f t="shared" si="292"/>
        <v>1708461.1</v>
      </c>
      <c r="AY231" s="2">
        <f t="shared" si="292"/>
        <v>6314538.6100000003</v>
      </c>
      <c r="AZ231" s="2">
        <f t="shared" si="292"/>
        <v>144160772.56</v>
      </c>
      <c r="BA231" s="2">
        <f t="shared" si="292"/>
        <v>101370931.90000001</v>
      </c>
      <c r="BB231" s="2">
        <f t="shared" si="292"/>
        <v>82920077.829999998</v>
      </c>
      <c r="BC231" s="2">
        <f t="shared" si="292"/>
        <v>294544833.47000003</v>
      </c>
      <c r="BD231" s="2">
        <f t="shared" si="292"/>
        <v>40440919.119999997</v>
      </c>
      <c r="BE231" s="2">
        <f t="shared" si="292"/>
        <v>14734093.609999999</v>
      </c>
      <c r="BF231" s="2">
        <f t="shared" si="292"/>
        <v>284368644.64999998</v>
      </c>
      <c r="BG231" s="2">
        <f t="shared" si="292"/>
        <v>11721994.4</v>
      </c>
      <c r="BH231" s="2">
        <f t="shared" si="292"/>
        <v>7846463.4699999997</v>
      </c>
      <c r="BI231" s="2">
        <f t="shared" si="292"/>
        <v>4614894.4400000004</v>
      </c>
      <c r="BJ231" s="2">
        <f t="shared" si="292"/>
        <v>69784985.730000004</v>
      </c>
      <c r="BK231" s="2">
        <f t="shared" si="292"/>
        <v>352168559.51999998</v>
      </c>
      <c r="BL231" s="2">
        <f t="shared" si="292"/>
        <v>1861085.66</v>
      </c>
      <c r="BM231" s="2">
        <f t="shared" si="292"/>
        <v>6146487.0899999999</v>
      </c>
      <c r="BN231" s="2">
        <f t="shared" si="292"/>
        <v>35784607.619999997</v>
      </c>
      <c r="BO231" s="2">
        <f t="shared" ref="BO231:DZ231" si="293">+BO203</f>
        <v>14969835.75</v>
      </c>
      <c r="BP231" s="2">
        <f t="shared" si="293"/>
        <v>3403055.84</v>
      </c>
      <c r="BQ231" s="2">
        <f t="shared" si="293"/>
        <v>75089580.480000004</v>
      </c>
      <c r="BR231" s="2">
        <f t="shared" si="293"/>
        <v>51179519.380000003</v>
      </c>
      <c r="BS231" s="2">
        <f t="shared" si="293"/>
        <v>14456574.800000001</v>
      </c>
      <c r="BT231" s="2">
        <f t="shared" si="293"/>
        <v>5794433.0199999996</v>
      </c>
      <c r="BU231" s="2">
        <f t="shared" si="293"/>
        <v>6316339.9800000004</v>
      </c>
      <c r="BV231" s="2">
        <f t="shared" si="293"/>
        <v>14715033.27</v>
      </c>
      <c r="BW231" s="2">
        <f t="shared" si="293"/>
        <v>23423590.530000001</v>
      </c>
      <c r="BX231" s="2">
        <f t="shared" si="293"/>
        <v>1837938.53</v>
      </c>
      <c r="BY231" s="2">
        <f t="shared" si="293"/>
        <v>5888987.4100000001</v>
      </c>
      <c r="BZ231" s="2">
        <f t="shared" si="293"/>
        <v>3740323.47</v>
      </c>
      <c r="CA231" s="2">
        <f t="shared" si="293"/>
        <v>3191434.43</v>
      </c>
      <c r="CB231" s="2">
        <f t="shared" si="293"/>
        <v>830513653.75</v>
      </c>
      <c r="CC231" s="2">
        <f t="shared" si="293"/>
        <v>3631251.83</v>
      </c>
      <c r="CD231" s="2">
        <f t="shared" si="293"/>
        <v>3529224.35</v>
      </c>
      <c r="CE231" s="2">
        <f t="shared" si="293"/>
        <v>3092604.42</v>
      </c>
      <c r="CF231" s="2">
        <f t="shared" si="293"/>
        <v>2280281.13</v>
      </c>
      <c r="CG231" s="2">
        <f t="shared" si="293"/>
        <v>3727535.8</v>
      </c>
      <c r="CH231" s="2">
        <f t="shared" si="293"/>
        <v>2347335.4700000002</v>
      </c>
      <c r="CI231" s="2">
        <f t="shared" si="293"/>
        <v>8816990.3100000005</v>
      </c>
      <c r="CJ231" s="2">
        <f t="shared" si="293"/>
        <v>11426027.560000001</v>
      </c>
      <c r="CK231" s="2">
        <f t="shared" si="293"/>
        <v>65815713.299999997</v>
      </c>
      <c r="CL231" s="2">
        <f t="shared" si="293"/>
        <v>15594728.67</v>
      </c>
      <c r="CM231" s="2">
        <f t="shared" si="293"/>
        <v>10108167.92</v>
      </c>
      <c r="CN231" s="2">
        <f t="shared" si="293"/>
        <v>360547467.02999997</v>
      </c>
      <c r="CO231" s="2">
        <f t="shared" si="293"/>
        <v>160051499.03999999</v>
      </c>
      <c r="CP231" s="2">
        <f t="shared" si="293"/>
        <v>12459990.039999999</v>
      </c>
      <c r="CQ231" s="2">
        <f t="shared" si="293"/>
        <v>10449357.59</v>
      </c>
      <c r="CR231" s="2">
        <f t="shared" si="293"/>
        <v>4151633.89</v>
      </c>
      <c r="CS231" s="2">
        <f t="shared" si="293"/>
        <v>4552512.46</v>
      </c>
      <c r="CT231" s="2">
        <f t="shared" si="293"/>
        <v>2452341.2999999998</v>
      </c>
      <c r="CU231" s="2">
        <f t="shared" si="293"/>
        <v>4809309.9800000004</v>
      </c>
      <c r="CV231" s="2">
        <f t="shared" si="293"/>
        <v>1178130.1599999999</v>
      </c>
      <c r="CW231" s="2">
        <f t="shared" si="293"/>
        <v>3922566.92</v>
      </c>
      <c r="CX231" s="2">
        <f t="shared" si="293"/>
        <v>6179705.8200000003</v>
      </c>
      <c r="CY231" s="2">
        <f t="shared" si="293"/>
        <v>1271916.71</v>
      </c>
      <c r="CZ231" s="2">
        <f t="shared" si="293"/>
        <v>21025770.09</v>
      </c>
      <c r="DA231" s="2">
        <f t="shared" si="293"/>
        <v>3673779.02</v>
      </c>
      <c r="DB231" s="2">
        <f t="shared" si="293"/>
        <v>4942888.3899999997</v>
      </c>
      <c r="DC231" s="2">
        <f t="shared" si="293"/>
        <v>3647456.99</v>
      </c>
      <c r="DD231" s="2">
        <f t="shared" si="293"/>
        <v>3409261.63</v>
      </c>
      <c r="DE231" s="2">
        <f t="shared" si="293"/>
        <v>4933569.4000000004</v>
      </c>
      <c r="DF231" s="2">
        <f t="shared" si="293"/>
        <v>228354590.94999999</v>
      </c>
      <c r="DG231" s="2">
        <f t="shared" si="293"/>
        <v>2719734.62</v>
      </c>
      <c r="DH231" s="2">
        <f t="shared" si="293"/>
        <v>21133304.120000001</v>
      </c>
      <c r="DI231" s="2">
        <f t="shared" si="293"/>
        <v>28070410.039999999</v>
      </c>
      <c r="DJ231" s="2">
        <f t="shared" si="293"/>
        <v>8482935.9800000004</v>
      </c>
      <c r="DK231" s="2">
        <f t="shared" si="293"/>
        <v>6898339.4299999997</v>
      </c>
      <c r="DL231" s="2">
        <f t="shared" si="293"/>
        <v>67820041.400000006</v>
      </c>
      <c r="DM231" s="2">
        <f t="shared" si="293"/>
        <v>4401737.95</v>
      </c>
      <c r="DN231" s="2">
        <f t="shared" si="293"/>
        <v>16958504.890000001</v>
      </c>
      <c r="DO231" s="2">
        <f t="shared" si="293"/>
        <v>38948288.869999997</v>
      </c>
      <c r="DP231" s="2">
        <f t="shared" si="293"/>
        <v>3893859.63</v>
      </c>
      <c r="DQ231" s="2">
        <f t="shared" si="293"/>
        <v>10793021.279999999</v>
      </c>
      <c r="DR231" s="2">
        <f t="shared" si="293"/>
        <v>16466426.630000001</v>
      </c>
      <c r="DS231" s="2">
        <f t="shared" si="293"/>
        <v>8337676.0099999998</v>
      </c>
      <c r="DT231" s="2">
        <f t="shared" si="293"/>
        <v>3672274.74</v>
      </c>
      <c r="DU231" s="2">
        <f t="shared" si="293"/>
        <v>5380131.1399999997</v>
      </c>
      <c r="DV231" s="2">
        <f t="shared" si="293"/>
        <v>4015400.5</v>
      </c>
      <c r="DW231" s="2">
        <f t="shared" si="293"/>
        <v>4825534.0999999996</v>
      </c>
      <c r="DX231" s="2">
        <f t="shared" si="293"/>
        <v>3648279.85</v>
      </c>
      <c r="DY231" s="2">
        <f t="shared" si="293"/>
        <v>5119174.54</v>
      </c>
      <c r="DZ231" s="2">
        <f t="shared" si="293"/>
        <v>9509486.6799999997</v>
      </c>
      <c r="EA231" s="2">
        <f t="shared" ref="EA231:FX231" si="294">+EA203</f>
        <v>7173996.25</v>
      </c>
      <c r="EB231" s="2">
        <f t="shared" si="294"/>
        <v>7272497.7999999998</v>
      </c>
      <c r="EC231" s="2">
        <f t="shared" si="294"/>
        <v>4364717.3899999997</v>
      </c>
      <c r="ED231" s="2">
        <f t="shared" si="294"/>
        <v>23540562.75</v>
      </c>
      <c r="EE231" s="2">
        <f t="shared" si="294"/>
        <v>3651862.95</v>
      </c>
      <c r="EF231" s="2">
        <f t="shared" si="294"/>
        <v>16814806.629999999</v>
      </c>
      <c r="EG231" s="2">
        <f t="shared" si="294"/>
        <v>4091155.66</v>
      </c>
      <c r="EH231" s="2">
        <f t="shared" si="294"/>
        <v>4119456.02</v>
      </c>
      <c r="EI231" s="2">
        <f t="shared" si="294"/>
        <v>166163717.74000001</v>
      </c>
      <c r="EJ231" s="2">
        <f t="shared" si="294"/>
        <v>113561522.19</v>
      </c>
      <c r="EK231" s="2">
        <f t="shared" si="294"/>
        <v>8531302.9000000004</v>
      </c>
      <c r="EL231" s="2">
        <f t="shared" si="294"/>
        <v>6254617.25</v>
      </c>
      <c r="EM231" s="2">
        <f t="shared" si="294"/>
        <v>5606778.1600000001</v>
      </c>
      <c r="EN231" s="2">
        <f t="shared" si="294"/>
        <v>11941497.02</v>
      </c>
      <c r="EO231" s="2">
        <f t="shared" si="294"/>
        <v>4696262.09</v>
      </c>
      <c r="EP231" s="2">
        <f t="shared" si="294"/>
        <v>6162790.6900000004</v>
      </c>
      <c r="EQ231" s="2">
        <f t="shared" si="294"/>
        <v>31130921.57</v>
      </c>
      <c r="ER231" s="2">
        <f t="shared" si="294"/>
        <v>5297351.04</v>
      </c>
      <c r="ES231" s="2">
        <f t="shared" si="294"/>
        <v>3638810.03</v>
      </c>
      <c r="ET231" s="2">
        <f t="shared" si="294"/>
        <v>4100803.61</v>
      </c>
      <c r="EU231" s="2">
        <f t="shared" si="294"/>
        <v>7910904.9500000002</v>
      </c>
      <c r="EV231" s="2">
        <f t="shared" si="294"/>
        <v>1979215.56</v>
      </c>
      <c r="EW231" s="2">
        <f t="shared" si="294"/>
        <v>13070570.439999999</v>
      </c>
      <c r="EX231" s="2">
        <f t="shared" si="294"/>
        <v>3710750.86</v>
      </c>
      <c r="EY231" s="2">
        <f t="shared" si="294"/>
        <v>9189552.3300000001</v>
      </c>
      <c r="EZ231" s="2">
        <f t="shared" si="294"/>
        <v>2754751.97</v>
      </c>
      <c r="FA231" s="2">
        <f t="shared" si="294"/>
        <v>43054646.640000001</v>
      </c>
      <c r="FB231" s="2">
        <f t="shared" si="294"/>
        <v>4776307.92</v>
      </c>
      <c r="FC231" s="2">
        <f t="shared" si="294"/>
        <v>21282095.210000001</v>
      </c>
      <c r="FD231" s="2">
        <f t="shared" si="294"/>
        <v>5871542.1699999999</v>
      </c>
      <c r="FE231" s="2">
        <f t="shared" si="294"/>
        <v>2012059.82</v>
      </c>
      <c r="FF231" s="2">
        <f t="shared" si="294"/>
        <v>3943530.55</v>
      </c>
      <c r="FG231" s="2">
        <f t="shared" si="294"/>
        <v>2793901.23</v>
      </c>
      <c r="FH231" s="2">
        <f t="shared" si="294"/>
        <v>1787211.98</v>
      </c>
      <c r="FI231" s="2">
        <f t="shared" si="294"/>
        <v>20265895.82</v>
      </c>
      <c r="FJ231" s="2">
        <f t="shared" si="294"/>
        <v>23215440.039999999</v>
      </c>
      <c r="FK231" s="2">
        <f t="shared" si="294"/>
        <v>30178678.829999998</v>
      </c>
      <c r="FL231" s="2">
        <f t="shared" si="294"/>
        <v>92665590.829999998</v>
      </c>
      <c r="FM231" s="2">
        <f t="shared" si="294"/>
        <v>44359403.799999997</v>
      </c>
      <c r="FN231" s="2">
        <f t="shared" si="294"/>
        <v>262006295.30000001</v>
      </c>
      <c r="FO231" s="2">
        <f t="shared" si="294"/>
        <v>13207561.779999999</v>
      </c>
      <c r="FP231" s="2">
        <f t="shared" si="294"/>
        <v>27034168.079999998</v>
      </c>
      <c r="FQ231" s="2">
        <f t="shared" si="294"/>
        <v>12363774.699999999</v>
      </c>
      <c r="FR231" s="2">
        <f t="shared" si="294"/>
        <v>3461923.57</v>
      </c>
      <c r="FS231" s="2">
        <f t="shared" si="294"/>
        <v>3357431.59</v>
      </c>
      <c r="FT231" s="2">
        <f t="shared" si="294"/>
        <v>1596630.2</v>
      </c>
      <c r="FU231" s="2">
        <f t="shared" si="294"/>
        <v>10897795.66</v>
      </c>
      <c r="FV231" s="2">
        <f t="shared" si="294"/>
        <v>10387738.140000001</v>
      </c>
      <c r="FW231" s="2">
        <f t="shared" si="294"/>
        <v>3224998.22</v>
      </c>
      <c r="FX231" s="2">
        <f t="shared" si="294"/>
        <v>1530298.65</v>
      </c>
      <c r="FZ231" s="2">
        <f>SUM(C231:FX231)</f>
        <v>9919708145.5399971</v>
      </c>
    </row>
    <row r="232" spans="1:182" x14ac:dyDescent="0.35">
      <c r="A232" s="72" t="s">
        <v>537</v>
      </c>
      <c r="B232" s="73" t="s">
        <v>521</v>
      </c>
      <c r="C232" s="2">
        <f t="shared" ref="C232:BN232" si="295">MIN(C227,C231)</f>
        <v>81059899.560000002</v>
      </c>
      <c r="D232" s="2">
        <f t="shared" si="295"/>
        <v>444620554.20999998</v>
      </c>
      <c r="E232" s="2">
        <f t="shared" si="295"/>
        <v>71915501.650000006</v>
      </c>
      <c r="F232" s="2">
        <f t="shared" si="295"/>
        <v>274552540.19</v>
      </c>
      <c r="G232" s="2">
        <f t="shared" si="295"/>
        <v>18406607.640000001</v>
      </c>
      <c r="H232" s="2">
        <f t="shared" si="295"/>
        <v>13574305.41</v>
      </c>
      <c r="I232" s="2">
        <f t="shared" si="295"/>
        <v>98086989.330000013</v>
      </c>
      <c r="J232" s="2">
        <f t="shared" si="295"/>
        <v>23889325.449999999</v>
      </c>
      <c r="K232" s="2">
        <f t="shared" si="295"/>
        <v>4378890.7700000005</v>
      </c>
      <c r="L232" s="2">
        <f t="shared" si="295"/>
        <v>26415586.600000001</v>
      </c>
      <c r="M232" s="2">
        <f t="shared" si="295"/>
        <v>13179759.85</v>
      </c>
      <c r="N232" s="2">
        <f t="shared" si="295"/>
        <v>587530350.92999995</v>
      </c>
      <c r="O232" s="2">
        <f t="shared" si="295"/>
        <v>144947423.01999998</v>
      </c>
      <c r="P232" s="2">
        <f t="shared" si="295"/>
        <v>5562071.9300000006</v>
      </c>
      <c r="Q232" s="2">
        <f t="shared" si="295"/>
        <v>482533940.22000003</v>
      </c>
      <c r="R232" s="2">
        <f t="shared" si="295"/>
        <v>68791037.260000005</v>
      </c>
      <c r="S232" s="2">
        <f t="shared" si="295"/>
        <v>18850935.109999999</v>
      </c>
      <c r="T232" s="2">
        <f t="shared" si="295"/>
        <v>3281110.7800000003</v>
      </c>
      <c r="U232" s="2">
        <f t="shared" si="295"/>
        <v>1213483.31</v>
      </c>
      <c r="V232" s="2">
        <f t="shared" si="295"/>
        <v>4195975.41</v>
      </c>
      <c r="W232" s="2">
        <f t="shared" si="295"/>
        <v>3699975.94</v>
      </c>
      <c r="X232" s="2">
        <f t="shared" si="295"/>
        <v>1148206.6200000001</v>
      </c>
      <c r="Y232" s="2">
        <f t="shared" si="295"/>
        <v>11278561.440000001</v>
      </c>
      <c r="Z232" s="2">
        <f t="shared" si="295"/>
        <v>3774650.74</v>
      </c>
      <c r="AA232" s="2">
        <f t="shared" si="295"/>
        <v>352065804.32000005</v>
      </c>
      <c r="AB232" s="2">
        <f t="shared" si="295"/>
        <v>313063319.45999998</v>
      </c>
      <c r="AC232" s="2">
        <f t="shared" si="295"/>
        <v>11088081.24</v>
      </c>
      <c r="AD232" s="2">
        <f t="shared" si="295"/>
        <v>16091589.76</v>
      </c>
      <c r="AE232" s="2">
        <f t="shared" si="295"/>
        <v>2039918.18</v>
      </c>
      <c r="AF232" s="2">
        <f t="shared" si="295"/>
        <v>3494243.17</v>
      </c>
      <c r="AG232" s="2">
        <f t="shared" si="295"/>
        <v>7735377.9199999999</v>
      </c>
      <c r="AH232" s="2">
        <f t="shared" si="295"/>
        <v>11371449.700000001</v>
      </c>
      <c r="AI232" s="2">
        <f t="shared" si="295"/>
        <v>5546349.6700000009</v>
      </c>
      <c r="AJ232" s="2">
        <f t="shared" si="295"/>
        <v>3462789.03</v>
      </c>
      <c r="AK232" s="2">
        <f t="shared" si="295"/>
        <v>3323039.89</v>
      </c>
      <c r="AL232" s="2">
        <f t="shared" si="295"/>
        <v>4535457.54</v>
      </c>
      <c r="AM232" s="2">
        <f t="shared" si="295"/>
        <v>5198925.29</v>
      </c>
      <c r="AN232" s="2">
        <f t="shared" si="295"/>
        <v>4765675.38</v>
      </c>
      <c r="AO232" s="2">
        <f t="shared" si="295"/>
        <v>48613540.269999996</v>
      </c>
      <c r="AP232" s="2">
        <f t="shared" si="295"/>
        <v>1000046946.33</v>
      </c>
      <c r="AQ232" s="2">
        <f t="shared" si="295"/>
        <v>4235360.24</v>
      </c>
      <c r="AR232" s="2">
        <f t="shared" si="295"/>
        <v>699072761.24000001</v>
      </c>
      <c r="AS232" s="2">
        <f t="shared" si="295"/>
        <v>79927085.400000006</v>
      </c>
      <c r="AT232" s="2">
        <f t="shared" si="295"/>
        <v>33397763.77</v>
      </c>
      <c r="AU232" s="2">
        <f t="shared" si="295"/>
        <v>5025995.28</v>
      </c>
      <c r="AV232" s="2">
        <f t="shared" si="295"/>
        <v>4964879.5900000008</v>
      </c>
      <c r="AW232" s="2">
        <f t="shared" si="295"/>
        <v>4413978.5699999994</v>
      </c>
      <c r="AX232" s="2">
        <f t="shared" si="295"/>
        <v>1610953.7</v>
      </c>
      <c r="AY232" s="2">
        <f t="shared" si="295"/>
        <v>6058882.4000000004</v>
      </c>
      <c r="AZ232" s="2">
        <f t="shared" si="295"/>
        <v>144128419.47999999</v>
      </c>
      <c r="BA232" s="2">
        <f t="shared" si="295"/>
        <v>101370931.90000001</v>
      </c>
      <c r="BB232" s="2">
        <f t="shared" si="295"/>
        <v>82920077.829999998</v>
      </c>
      <c r="BC232" s="2">
        <f t="shared" si="295"/>
        <v>294544833.47000003</v>
      </c>
      <c r="BD232" s="2">
        <f t="shared" si="295"/>
        <v>40440919.119999997</v>
      </c>
      <c r="BE232" s="2">
        <f t="shared" si="295"/>
        <v>14734093.609999999</v>
      </c>
      <c r="BF232" s="2">
        <f t="shared" si="295"/>
        <v>284368644.64999998</v>
      </c>
      <c r="BG232" s="2">
        <f t="shared" si="295"/>
        <v>11320504.280000001</v>
      </c>
      <c r="BH232" s="2">
        <f t="shared" si="295"/>
        <v>7565631.0800000001</v>
      </c>
      <c r="BI232" s="2">
        <f t="shared" si="295"/>
        <v>4515011.38</v>
      </c>
      <c r="BJ232" s="2">
        <f t="shared" si="295"/>
        <v>69784985.730000004</v>
      </c>
      <c r="BK232" s="2">
        <f t="shared" si="295"/>
        <v>352168559.51999998</v>
      </c>
      <c r="BL232" s="2">
        <f t="shared" si="295"/>
        <v>1840654.57</v>
      </c>
      <c r="BM232" s="2">
        <f t="shared" si="295"/>
        <v>5913198.1299999999</v>
      </c>
      <c r="BN232" s="2">
        <f t="shared" si="295"/>
        <v>35250516.539999999</v>
      </c>
      <c r="BO232" s="2">
        <f t="shared" ref="BO232:DZ232" si="296">MIN(BO227,BO231)</f>
        <v>14742905.060000001</v>
      </c>
      <c r="BP232" s="2">
        <f t="shared" si="296"/>
        <v>3343039.15</v>
      </c>
      <c r="BQ232" s="2">
        <f t="shared" si="296"/>
        <v>74007115.479999989</v>
      </c>
      <c r="BR232" s="2">
        <f t="shared" si="296"/>
        <v>50361517.030000001</v>
      </c>
      <c r="BS232" s="2">
        <f t="shared" si="296"/>
        <v>14264178.969999999</v>
      </c>
      <c r="BT232" s="2">
        <f t="shared" si="296"/>
        <v>5672945.9900000002</v>
      </c>
      <c r="BU232" s="2">
        <f t="shared" si="296"/>
        <v>6055122.7699999996</v>
      </c>
      <c r="BV232" s="2">
        <f t="shared" si="296"/>
        <v>14491824.630000001</v>
      </c>
      <c r="BW232" s="2">
        <f t="shared" si="296"/>
        <v>23068652.890000001</v>
      </c>
      <c r="BX232" s="2">
        <f t="shared" si="296"/>
        <v>1737198.74</v>
      </c>
      <c r="BY232" s="2">
        <f t="shared" si="296"/>
        <v>5888987.4100000001</v>
      </c>
      <c r="BZ232" s="2">
        <f t="shared" si="296"/>
        <v>3648645.5700000003</v>
      </c>
      <c r="CA232" s="2">
        <f t="shared" si="296"/>
        <v>3100624.3099999996</v>
      </c>
      <c r="CB232" s="2">
        <f t="shared" si="296"/>
        <v>830365876.65999997</v>
      </c>
      <c r="CC232" s="2">
        <f t="shared" si="296"/>
        <v>3520143.64</v>
      </c>
      <c r="CD232" s="2">
        <f t="shared" si="296"/>
        <v>3442894.51</v>
      </c>
      <c r="CE232" s="2">
        <f t="shared" si="296"/>
        <v>2996185.6900000004</v>
      </c>
      <c r="CF232" s="2">
        <f t="shared" si="296"/>
        <v>2253088.8000000003</v>
      </c>
      <c r="CG232" s="2">
        <f t="shared" si="296"/>
        <v>3639649.75</v>
      </c>
      <c r="CH232" s="2">
        <f t="shared" si="296"/>
        <v>2247705.7599999998</v>
      </c>
      <c r="CI232" s="2">
        <f t="shared" si="296"/>
        <v>8491391.8599999994</v>
      </c>
      <c r="CJ232" s="2">
        <f t="shared" si="296"/>
        <v>11043200.830000002</v>
      </c>
      <c r="CK232" s="2">
        <f t="shared" si="296"/>
        <v>64773765.259999998</v>
      </c>
      <c r="CL232" s="2">
        <f t="shared" si="296"/>
        <v>15372809.76</v>
      </c>
      <c r="CM232" s="2">
        <f t="shared" si="296"/>
        <v>9737266.9100000001</v>
      </c>
      <c r="CN232" s="2">
        <f t="shared" si="296"/>
        <v>360547467.02999997</v>
      </c>
      <c r="CO232" s="2">
        <f t="shared" si="296"/>
        <v>160051499.03999999</v>
      </c>
      <c r="CP232" s="2">
        <f t="shared" si="296"/>
        <v>12038683.09</v>
      </c>
      <c r="CQ232" s="2">
        <f t="shared" si="296"/>
        <v>10103611.9</v>
      </c>
      <c r="CR232" s="2">
        <f t="shared" si="296"/>
        <v>4045249.62</v>
      </c>
      <c r="CS232" s="2">
        <f t="shared" si="296"/>
        <v>4458477.2499999991</v>
      </c>
      <c r="CT232" s="2">
        <f t="shared" si="296"/>
        <v>2341684.42</v>
      </c>
      <c r="CU232" s="2">
        <f t="shared" si="296"/>
        <v>4613407.12</v>
      </c>
      <c r="CV232" s="2">
        <f t="shared" si="296"/>
        <v>1076291.54</v>
      </c>
      <c r="CW232" s="2">
        <f t="shared" si="296"/>
        <v>3804210.79</v>
      </c>
      <c r="CX232" s="2">
        <f t="shared" si="296"/>
        <v>5963892.5800000001</v>
      </c>
      <c r="CY232" s="2">
        <f t="shared" si="296"/>
        <v>1172531.3900000001</v>
      </c>
      <c r="CZ232" s="2">
        <f t="shared" si="296"/>
        <v>20753009.920000002</v>
      </c>
      <c r="DA232" s="2">
        <f t="shared" si="296"/>
        <v>3585058.27</v>
      </c>
      <c r="DB232" s="2">
        <f t="shared" si="296"/>
        <v>4795906.1100000003</v>
      </c>
      <c r="DC232" s="2">
        <f t="shared" si="296"/>
        <v>3509639.35</v>
      </c>
      <c r="DD232" s="2">
        <f t="shared" si="296"/>
        <v>3297373.37</v>
      </c>
      <c r="DE232" s="2">
        <f t="shared" si="296"/>
        <v>4729823.8099999996</v>
      </c>
      <c r="DF232" s="2">
        <f t="shared" si="296"/>
        <v>228291580.21000001</v>
      </c>
      <c r="DG232" s="2">
        <f t="shared" si="296"/>
        <v>2568684.7300000004</v>
      </c>
      <c r="DH232" s="2">
        <f t="shared" si="296"/>
        <v>20840185.330000002</v>
      </c>
      <c r="DI232" s="2">
        <f t="shared" si="296"/>
        <v>27619179.75</v>
      </c>
      <c r="DJ232" s="2">
        <f t="shared" si="296"/>
        <v>8160692.6099999994</v>
      </c>
      <c r="DK232" s="2">
        <f t="shared" si="296"/>
        <v>6637899.0100000007</v>
      </c>
      <c r="DL232" s="2">
        <f t="shared" si="296"/>
        <v>66786590.189999998</v>
      </c>
      <c r="DM232" s="2">
        <f t="shared" si="296"/>
        <v>4308083.67</v>
      </c>
      <c r="DN232" s="2">
        <f t="shared" si="296"/>
        <v>16693226.58</v>
      </c>
      <c r="DO232" s="2">
        <f t="shared" si="296"/>
        <v>38350880.329999998</v>
      </c>
      <c r="DP232" s="2">
        <f t="shared" si="296"/>
        <v>3805464.74</v>
      </c>
      <c r="DQ232" s="2">
        <f t="shared" si="296"/>
        <v>10352784.130000001</v>
      </c>
      <c r="DR232" s="2">
        <f t="shared" si="296"/>
        <v>16241904.48</v>
      </c>
      <c r="DS232" s="2">
        <f t="shared" si="296"/>
        <v>8106508.8200000003</v>
      </c>
      <c r="DT232" s="2">
        <f t="shared" si="296"/>
        <v>3584144.5999999996</v>
      </c>
      <c r="DU232" s="2">
        <f t="shared" si="296"/>
        <v>5208752.87</v>
      </c>
      <c r="DV232" s="2">
        <f t="shared" si="296"/>
        <v>3895644.9</v>
      </c>
      <c r="DW232" s="2">
        <f t="shared" si="296"/>
        <v>4693184.1099999994</v>
      </c>
      <c r="DX232" s="2">
        <f t="shared" si="296"/>
        <v>3580253.9</v>
      </c>
      <c r="DY232" s="2">
        <f t="shared" si="296"/>
        <v>5004330.93</v>
      </c>
      <c r="DZ232" s="2">
        <f t="shared" si="296"/>
        <v>9182252.8599999994</v>
      </c>
      <c r="EA232" s="2">
        <f t="shared" ref="EA232:FX232" si="297">MIN(EA227,EA231)</f>
        <v>6933870.0899999989</v>
      </c>
      <c r="EB232" s="2">
        <f t="shared" si="297"/>
        <v>7036703.46</v>
      </c>
      <c r="EC232" s="2">
        <f t="shared" si="297"/>
        <v>4250203.87</v>
      </c>
      <c r="ED232" s="2">
        <f t="shared" si="297"/>
        <v>23266461.940000001</v>
      </c>
      <c r="EE232" s="2">
        <f t="shared" si="297"/>
        <v>3564193.72</v>
      </c>
      <c r="EF232" s="2">
        <f t="shared" si="297"/>
        <v>16598529.16</v>
      </c>
      <c r="EG232" s="2">
        <f t="shared" si="297"/>
        <v>4006152.5</v>
      </c>
      <c r="EH232" s="2">
        <f t="shared" si="297"/>
        <v>4020016.79</v>
      </c>
      <c r="EI232" s="2">
        <f t="shared" si="297"/>
        <v>166086993.18000001</v>
      </c>
      <c r="EJ232" s="2">
        <f t="shared" si="297"/>
        <v>113561522.19</v>
      </c>
      <c r="EK232" s="2">
        <f t="shared" si="297"/>
        <v>8204993.2200000007</v>
      </c>
      <c r="EL232" s="2">
        <f t="shared" si="297"/>
        <v>6013595.0999999996</v>
      </c>
      <c r="EM232" s="2">
        <f t="shared" si="297"/>
        <v>5455698.6899999995</v>
      </c>
      <c r="EN232" s="2">
        <f t="shared" si="297"/>
        <v>11541132.58</v>
      </c>
      <c r="EO232" s="2">
        <f t="shared" si="297"/>
        <v>4595627.9399999995</v>
      </c>
      <c r="EP232" s="2">
        <f t="shared" si="297"/>
        <v>5959145.0899999999</v>
      </c>
      <c r="EQ232" s="2">
        <f t="shared" si="297"/>
        <v>30658143.600000001</v>
      </c>
      <c r="ER232" s="2">
        <f t="shared" si="297"/>
        <v>5115205.2299999995</v>
      </c>
      <c r="ES232" s="2">
        <f t="shared" si="297"/>
        <v>3522221.11</v>
      </c>
      <c r="ET232" s="2">
        <f t="shared" si="297"/>
        <v>4031740.8099999996</v>
      </c>
      <c r="EU232" s="2">
        <f t="shared" si="297"/>
        <v>7632673.0300000003</v>
      </c>
      <c r="EV232" s="2">
        <f t="shared" si="297"/>
        <v>1882913.75</v>
      </c>
      <c r="EW232" s="2">
        <f t="shared" si="297"/>
        <v>12723065.279999999</v>
      </c>
      <c r="EX232" s="2">
        <f t="shared" si="297"/>
        <v>3611877.34</v>
      </c>
      <c r="EY232" s="2">
        <f t="shared" si="297"/>
        <v>8803725.4600000009</v>
      </c>
      <c r="EZ232" s="2">
        <f t="shared" si="297"/>
        <v>2662853</v>
      </c>
      <c r="FA232" s="2">
        <f t="shared" si="297"/>
        <v>42430792.390000001</v>
      </c>
      <c r="FB232" s="2">
        <f t="shared" si="297"/>
        <v>4682862.55</v>
      </c>
      <c r="FC232" s="2">
        <f t="shared" si="297"/>
        <v>21064301.399999999</v>
      </c>
      <c r="FD232" s="2">
        <f t="shared" si="297"/>
        <v>5654133.6500000004</v>
      </c>
      <c r="FE232" s="2">
        <f t="shared" si="297"/>
        <v>1916365.11</v>
      </c>
      <c r="FF232" s="2">
        <f t="shared" si="297"/>
        <v>3798144.6700000004</v>
      </c>
      <c r="FG232" s="2">
        <f t="shared" si="297"/>
        <v>2712724.86</v>
      </c>
      <c r="FH232" s="2">
        <f t="shared" si="297"/>
        <v>1677496.23</v>
      </c>
      <c r="FI232" s="2">
        <f t="shared" si="297"/>
        <v>19984472.289999999</v>
      </c>
      <c r="FJ232" s="2">
        <f t="shared" si="297"/>
        <v>22825883.41</v>
      </c>
      <c r="FK232" s="2">
        <f t="shared" si="297"/>
        <v>29702935.93</v>
      </c>
      <c r="FL232" s="2">
        <f t="shared" si="297"/>
        <v>92665590.829999998</v>
      </c>
      <c r="FM232" s="2">
        <f t="shared" si="297"/>
        <v>43667711.479999997</v>
      </c>
      <c r="FN232" s="2">
        <f t="shared" si="297"/>
        <v>262006295.30000001</v>
      </c>
      <c r="FO232" s="2">
        <f t="shared" si="297"/>
        <v>13005746.41</v>
      </c>
      <c r="FP232" s="2">
        <f t="shared" si="297"/>
        <v>26638477.779999997</v>
      </c>
      <c r="FQ232" s="2">
        <f t="shared" si="297"/>
        <v>11868211.869999999</v>
      </c>
      <c r="FR232" s="2">
        <f t="shared" si="297"/>
        <v>3365078.56</v>
      </c>
      <c r="FS232" s="2">
        <f t="shared" si="297"/>
        <v>3320628.95</v>
      </c>
      <c r="FT232" s="2">
        <f t="shared" si="297"/>
        <v>1490701.32</v>
      </c>
      <c r="FU232" s="2">
        <f t="shared" si="297"/>
        <v>10546837.470000001</v>
      </c>
      <c r="FV232" s="2">
        <f t="shared" si="297"/>
        <v>9972599.3800000008</v>
      </c>
      <c r="FW232" s="2">
        <f t="shared" si="297"/>
        <v>3176089.7800000003</v>
      </c>
      <c r="FX232" s="2">
        <f t="shared" si="297"/>
        <v>1428546.3599999999</v>
      </c>
      <c r="FZ232" s="2">
        <f>SUM(C232:FX232)</f>
        <v>9883313500.8899994</v>
      </c>
    </row>
    <row r="233" spans="1:182" x14ac:dyDescent="0.35">
      <c r="B233" s="2" t="s">
        <v>538</v>
      </c>
    </row>
    <row r="234" spans="1:182" x14ac:dyDescent="0.35">
      <c r="A234" s="3" t="s">
        <v>539</v>
      </c>
      <c r="B234" s="2" t="s">
        <v>540</v>
      </c>
      <c r="C234" s="2">
        <f t="shared" ref="C234:BN234" si="298">ROUND(C232/C99,2)</f>
        <v>12248.4</v>
      </c>
      <c r="D234" s="2">
        <f t="shared" si="298"/>
        <v>11553.6</v>
      </c>
      <c r="E234" s="2">
        <f t="shared" si="298"/>
        <v>12397.3</v>
      </c>
      <c r="F234" s="2">
        <f t="shared" si="298"/>
        <v>11451</v>
      </c>
      <c r="G234" s="2">
        <f t="shared" si="298"/>
        <v>11915.2</v>
      </c>
      <c r="H234" s="2">
        <f t="shared" si="298"/>
        <v>12066.05</v>
      </c>
      <c r="I234" s="2">
        <f t="shared" si="298"/>
        <v>12225.27</v>
      </c>
      <c r="J234" s="2">
        <f t="shared" si="298"/>
        <v>11574.29</v>
      </c>
      <c r="K234" s="2">
        <f t="shared" si="298"/>
        <v>16010.57</v>
      </c>
      <c r="L234" s="2">
        <f t="shared" si="298"/>
        <v>12263.5</v>
      </c>
      <c r="M234" s="2">
        <f t="shared" si="298"/>
        <v>13744.67</v>
      </c>
      <c r="N234" s="2">
        <f t="shared" si="298"/>
        <v>11721.54</v>
      </c>
      <c r="O234" s="2">
        <f t="shared" si="298"/>
        <v>11173.09</v>
      </c>
      <c r="P234" s="2">
        <f t="shared" si="298"/>
        <v>15536.51</v>
      </c>
      <c r="Q234" s="2">
        <f t="shared" si="298"/>
        <v>12673.65</v>
      </c>
      <c r="R234" s="2">
        <f t="shared" si="298"/>
        <v>11296.66</v>
      </c>
      <c r="S234" s="2">
        <f t="shared" si="298"/>
        <v>11908.36</v>
      </c>
      <c r="T234" s="2">
        <f t="shared" si="298"/>
        <v>20006.77</v>
      </c>
      <c r="U234" s="2">
        <f t="shared" si="298"/>
        <v>24077.05</v>
      </c>
      <c r="V234" s="2">
        <f t="shared" si="298"/>
        <v>16282.4</v>
      </c>
      <c r="W234" s="2">
        <f t="shared" si="298"/>
        <v>17585.439999999999</v>
      </c>
      <c r="X234" s="2">
        <f t="shared" si="298"/>
        <v>22964.13</v>
      </c>
      <c r="Y234" s="2">
        <f t="shared" si="298"/>
        <v>11957.76</v>
      </c>
      <c r="Z234" s="2">
        <f t="shared" si="298"/>
        <v>16562.75</v>
      </c>
      <c r="AA234" s="2">
        <f t="shared" si="298"/>
        <v>11378.36</v>
      </c>
      <c r="AB234" s="2">
        <f t="shared" si="298"/>
        <v>11505.28</v>
      </c>
      <c r="AC234" s="2">
        <f t="shared" si="298"/>
        <v>11948.36</v>
      </c>
      <c r="AD234" s="2">
        <f t="shared" si="298"/>
        <v>11383.41</v>
      </c>
      <c r="AE234" s="2">
        <f t="shared" si="298"/>
        <v>21864.07</v>
      </c>
      <c r="AF234" s="2">
        <f t="shared" si="298"/>
        <v>19520.91</v>
      </c>
      <c r="AG234" s="2">
        <f t="shared" si="298"/>
        <v>12898.75</v>
      </c>
      <c r="AH234" s="2">
        <f t="shared" si="298"/>
        <v>11799.78</v>
      </c>
      <c r="AI234" s="2">
        <f t="shared" si="298"/>
        <v>13396.98</v>
      </c>
      <c r="AJ234" s="2">
        <f t="shared" si="298"/>
        <v>20369.349999999999</v>
      </c>
      <c r="AK234" s="2">
        <f t="shared" si="298"/>
        <v>20462.07</v>
      </c>
      <c r="AL234" s="2">
        <f t="shared" si="298"/>
        <v>15969.92</v>
      </c>
      <c r="AM234" s="2">
        <f t="shared" si="298"/>
        <v>14433.44</v>
      </c>
      <c r="AN234" s="2">
        <f t="shared" si="298"/>
        <v>15452.9</v>
      </c>
      <c r="AO234" s="2">
        <f t="shared" si="298"/>
        <v>11419.4</v>
      </c>
      <c r="AP234" s="2">
        <f t="shared" si="298"/>
        <v>12050.33</v>
      </c>
      <c r="AQ234" s="2">
        <f t="shared" si="298"/>
        <v>17946.439999999999</v>
      </c>
      <c r="AR234" s="2">
        <f t="shared" si="298"/>
        <v>11211.25</v>
      </c>
      <c r="AS234" s="2">
        <f t="shared" si="298"/>
        <v>12221.27</v>
      </c>
      <c r="AT234" s="2">
        <f t="shared" si="298"/>
        <v>11373.71</v>
      </c>
      <c r="AU234" s="2">
        <f t="shared" si="298"/>
        <v>15930.25</v>
      </c>
      <c r="AV234" s="2">
        <f t="shared" si="298"/>
        <v>16256.97</v>
      </c>
      <c r="AW234" s="2">
        <f t="shared" si="298"/>
        <v>17208.490000000002</v>
      </c>
      <c r="AX234" s="2">
        <f t="shared" si="298"/>
        <v>24783.9</v>
      </c>
      <c r="AY234" s="2">
        <f t="shared" si="298"/>
        <v>14057.73</v>
      </c>
      <c r="AZ234" s="2">
        <f t="shared" si="298"/>
        <v>11780.49</v>
      </c>
      <c r="BA234" s="2">
        <f t="shared" si="298"/>
        <v>11092.85</v>
      </c>
      <c r="BB234" s="2">
        <f t="shared" si="298"/>
        <v>11179.88</v>
      </c>
      <c r="BC234" s="2">
        <f t="shared" si="298"/>
        <v>11534</v>
      </c>
      <c r="BD234" s="2">
        <f t="shared" si="298"/>
        <v>11070.6</v>
      </c>
      <c r="BE234" s="2">
        <f t="shared" si="298"/>
        <v>11945.92</v>
      </c>
      <c r="BF234" s="2">
        <f t="shared" si="298"/>
        <v>11045.72</v>
      </c>
      <c r="BG234" s="2">
        <f t="shared" si="298"/>
        <v>12748.32</v>
      </c>
      <c r="BH234" s="2">
        <f t="shared" si="298"/>
        <v>12855.79</v>
      </c>
      <c r="BI234" s="2">
        <f t="shared" si="298"/>
        <v>17705.93</v>
      </c>
      <c r="BJ234" s="2">
        <f t="shared" si="298"/>
        <v>11070.13</v>
      </c>
      <c r="BK234" s="2">
        <f t="shared" si="298"/>
        <v>11166.87</v>
      </c>
      <c r="BL234" s="2">
        <f t="shared" si="298"/>
        <v>23628.43</v>
      </c>
      <c r="BM234" s="2">
        <f t="shared" si="298"/>
        <v>13946.22</v>
      </c>
      <c r="BN234" s="2">
        <f t="shared" si="298"/>
        <v>11196.33</v>
      </c>
      <c r="BO234" s="2">
        <f t="shared" ref="BO234:DZ234" si="299">ROUND(BO232/BO99,2)</f>
        <v>11573.96</v>
      </c>
      <c r="BP234" s="2">
        <f t="shared" si="299"/>
        <v>20384.39</v>
      </c>
      <c r="BQ234" s="2">
        <f t="shared" si="299"/>
        <v>12308.67</v>
      </c>
      <c r="BR234" s="2">
        <f t="shared" si="299"/>
        <v>11196.67</v>
      </c>
      <c r="BS234" s="2">
        <f t="shared" si="299"/>
        <v>12815.97</v>
      </c>
      <c r="BT234" s="2">
        <f t="shared" si="299"/>
        <v>14999.86</v>
      </c>
      <c r="BU234" s="2">
        <f t="shared" si="299"/>
        <v>14264.13</v>
      </c>
      <c r="BV234" s="2">
        <f t="shared" si="299"/>
        <v>11765.71</v>
      </c>
      <c r="BW234" s="2">
        <f t="shared" si="299"/>
        <v>11596.95</v>
      </c>
      <c r="BX234" s="2">
        <f t="shared" si="299"/>
        <v>25140.36</v>
      </c>
      <c r="BY234" s="2">
        <f t="shared" si="299"/>
        <v>13183.32</v>
      </c>
      <c r="BZ234" s="2">
        <f t="shared" si="299"/>
        <v>18035.82</v>
      </c>
      <c r="CA234" s="2">
        <f t="shared" si="299"/>
        <v>20893.689999999999</v>
      </c>
      <c r="CB234" s="2">
        <f t="shared" si="299"/>
        <v>11319.32</v>
      </c>
      <c r="CC234" s="2">
        <f t="shared" si="299"/>
        <v>18527.07</v>
      </c>
      <c r="CD234" s="2">
        <f t="shared" si="299"/>
        <v>16465.3</v>
      </c>
      <c r="CE234" s="2">
        <f t="shared" si="299"/>
        <v>19855.439999999999</v>
      </c>
      <c r="CF234" s="2">
        <f t="shared" si="299"/>
        <v>20651.59</v>
      </c>
      <c r="CG234" s="2">
        <f t="shared" si="299"/>
        <v>18216.47</v>
      </c>
      <c r="CH234" s="2">
        <f t="shared" si="299"/>
        <v>22681.19</v>
      </c>
      <c r="CI234" s="2">
        <f t="shared" si="299"/>
        <v>12175.78</v>
      </c>
      <c r="CJ234" s="2">
        <f t="shared" si="299"/>
        <v>12633.8</v>
      </c>
      <c r="CK234" s="2">
        <f t="shared" si="299"/>
        <v>11473.72</v>
      </c>
      <c r="CL234" s="2">
        <f t="shared" si="299"/>
        <v>12193.87</v>
      </c>
      <c r="CM234" s="2">
        <f t="shared" si="299"/>
        <v>13101.81</v>
      </c>
      <c r="CN234" s="2">
        <f t="shared" si="299"/>
        <v>11058.01</v>
      </c>
      <c r="CO234" s="2">
        <f t="shared" si="299"/>
        <v>11073.39</v>
      </c>
      <c r="CP234" s="2">
        <f t="shared" si="299"/>
        <v>12608.59</v>
      </c>
      <c r="CQ234" s="2">
        <f t="shared" si="299"/>
        <v>13261.07</v>
      </c>
      <c r="CR234" s="2">
        <f t="shared" si="299"/>
        <v>17391.439999999999</v>
      </c>
      <c r="CS234" s="2">
        <f t="shared" si="299"/>
        <v>15321.23</v>
      </c>
      <c r="CT234" s="2">
        <f t="shared" si="299"/>
        <v>22091.360000000001</v>
      </c>
      <c r="CU234" s="2">
        <f t="shared" si="299"/>
        <v>11354.68</v>
      </c>
      <c r="CV234" s="2">
        <f t="shared" si="299"/>
        <v>21525.83</v>
      </c>
      <c r="CW234" s="2">
        <f t="shared" si="299"/>
        <v>18289.47</v>
      </c>
      <c r="CX234" s="2">
        <f t="shared" si="299"/>
        <v>12922.84</v>
      </c>
      <c r="CY234" s="2">
        <f t="shared" si="299"/>
        <v>23450.63</v>
      </c>
      <c r="CZ234" s="2">
        <f t="shared" si="299"/>
        <v>11577.04</v>
      </c>
      <c r="DA234" s="2">
        <f t="shared" si="299"/>
        <v>18133.830000000002</v>
      </c>
      <c r="DB234" s="2">
        <f t="shared" si="299"/>
        <v>15034.19</v>
      </c>
      <c r="DC234" s="2">
        <f t="shared" si="299"/>
        <v>18668.29</v>
      </c>
      <c r="DD234" s="2">
        <f t="shared" si="299"/>
        <v>20803.62</v>
      </c>
      <c r="DE234" s="2">
        <f t="shared" si="299"/>
        <v>15232.93</v>
      </c>
      <c r="DF234" s="2">
        <f t="shared" si="299"/>
        <v>11074.27</v>
      </c>
      <c r="DG234" s="2">
        <f t="shared" si="299"/>
        <v>22532.32</v>
      </c>
      <c r="DH234" s="2">
        <f t="shared" si="299"/>
        <v>11362</v>
      </c>
      <c r="DI234" s="2">
        <f t="shared" si="299"/>
        <v>11254.3</v>
      </c>
      <c r="DJ234" s="2">
        <f t="shared" si="299"/>
        <v>12574.26</v>
      </c>
      <c r="DK234" s="2">
        <f t="shared" si="299"/>
        <v>12889.12</v>
      </c>
      <c r="DL234" s="2">
        <f t="shared" si="299"/>
        <v>11668.63</v>
      </c>
      <c r="DM234" s="2">
        <f t="shared" si="299"/>
        <v>18665.87</v>
      </c>
      <c r="DN234" s="2">
        <f t="shared" si="299"/>
        <v>12274.43</v>
      </c>
      <c r="DO234" s="2">
        <f t="shared" si="299"/>
        <v>11753.26</v>
      </c>
      <c r="DP234" s="2">
        <f t="shared" si="299"/>
        <v>19336.71</v>
      </c>
      <c r="DQ234" s="2">
        <f t="shared" si="299"/>
        <v>12151.16</v>
      </c>
      <c r="DR234" s="2">
        <f t="shared" si="299"/>
        <v>12257.12</v>
      </c>
      <c r="DS234" s="2">
        <f t="shared" si="299"/>
        <v>13274.13</v>
      </c>
      <c r="DT234" s="2">
        <f t="shared" si="299"/>
        <v>20634.11</v>
      </c>
      <c r="DU234" s="2">
        <f t="shared" si="299"/>
        <v>14448.69</v>
      </c>
      <c r="DV234" s="2">
        <f t="shared" si="299"/>
        <v>18035.39</v>
      </c>
      <c r="DW234" s="2">
        <f t="shared" si="299"/>
        <v>15412.76</v>
      </c>
      <c r="DX234" s="2">
        <f t="shared" si="299"/>
        <v>22531.49</v>
      </c>
      <c r="DY234" s="2">
        <f t="shared" si="299"/>
        <v>16714.53</v>
      </c>
      <c r="DZ234" s="2">
        <f t="shared" si="299"/>
        <v>12930.93</v>
      </c>
      <c r="EA234" s="2">
        <f t="shared" ref="EA234:FX234" si="300">ROUND(EA232/EA99,2)</f>
        <v>13260.41</v>
      </c>
      <c r="EB234" s="2">
        <f t="shared" si="300"/>
        <v>12810.31</v>
      </c>
      <c r="EC234" s="2">
        <f t="shared" si="300"/>
        <v>14595.48</v>
      </c>
      <c r="ED234" s="2">
        <f t="shared" si="300"/>
        <v>15026.13</v>
      </c>
      <c r="EE234" s="2">
        <f t="shared" si="300"/>
        <v>18898.16</v>
      </c>
      <c r="EF234" s="2">
        <f t="shared" si="300"/>
        <v>12003.56</v>
      </c>
      <c r="EG234" s="2">
        <f t="shared" si="300"/>
        <v>16291.8</v>
      </c>
      <c r="EH234" s="2">
        <f t="shared" si="300"/>
        <v>16381.49</v>
      </c>
      <c r="EI234" s="2">
        <f t="shared" si="300"/>
        <v>11911.17</v>
      </c>
      <c r="EJ234" s="2">
        <f t="shared" si="300"/>
        <v>11059.86</v>
      </c>
      <c r="EK234" s="2">
        <f t="shared" si="300"/>
        <v>12080.38</v>
      </c>
      <c r="EL234" s="2">
        <f t="shared" si="300"/>
        <v>12411.96</v>
      </c>
      <c r="EM234" s="2">
        <f t="shared" si="300"/>
        <v>14376.02</v>
      </c>
      <c r="EN234" s="2">
        <f t="shared" si="300"/>
        <v>12103.97</v>
      </c>
      <c r="EO234" s="2">
        <f t="shared" si="300"/>
        <v>15097.33</v>
      </c>
      <c r="EP234" s="2">
        <f t="shared" si="300"/>
        <v>14188.44</v>
      </c>
      <c r="EQ234" s="2">
        <f t="shared" si="300"/>
        <v>11617.77</v>
      </c>
      <c r="ER234" s="2">
        <f t="shared" si="300"/>
        <v>15935.22</v>
      </c>
      <c r="ES234" s="2">
        <f t="shared" si="300"/>
        <v>19205.13</v>
      </c>
      <c r="ET234" s="2">
        <f t="shared" si="300"/>
        <v>21617.91</v>
      </c>
      <c r="EU234" s="2">
        <f t="shared" si="300"/>
        <v>13355.51</v>
      </c>
      <c r="EV234" s="2">
        <f t="shared" si="300"/>
        <v>23925.21</v>
      </c>
      <c r="EW234" s="2">
        <f t="shared" si="300"/>
        <v>15750.27</v>
      </c>
      <c r="EX234" s="2">
        <f t="shared" si="300"/>
        <v>21372.06</v>
      </c>
      <c r="EY234" s="2">
        <f t="shared" si="300"/>
        <v>11355.25</v>
      </c>
      <c r="EZ234" s="2">
        <f t="shared" si="300"/>
        <v>21251.82</v>
      </c>
      <c r="FA234" s="2">
        <f t="shared" si="300"/>
        <v>12326.29</v>
      </c>
      <c r="FB234" s="2">
        <f t="shared" si="300"/>
        <v>16125.56</v>
      </c>
      <c r="FC234" s="2">
        <f t="shared" si="300"/>
        <v>11436.18</v>
      </c>
      <c r="FD234" s="2">
        <f t="shared" si="300"/>
        <v>13824.29</v>
      </c>
      <c r="FE234" s="2">
        <f t="shared" si="300"/>
        <v>23484.87</v>
      </c>
      <c r="FF234" s="2">
        <f t="shared" si="300"/>
        <v>18896.240000000002</v>
      </c>
      <c r="FG234" s="2">
        <f t="shared" si="300"/>
        <v>21947.61</v>
      </c>
      <c r="FH234" s="2">
        <f t="shared" si="300"/>
        <v>23298.560000000001</v>
      </c>
      <c r="FI234" s="2">
        <f t="shared" si="300"/>
        <v>11682.73</v>
      </c>
      <c r="FJ234" s="2">
        <f t="shared" si="300"/>
        <v>11140.01</v>
      </c>
      <c r="FK234" s="2">
        <f t="shared" si="300"/>
        <v>11455.05</v>
      </c>
      <c r="FL234" s="2">
        <f t="shared" si="300"/>
        <v>11069.84</v>
      </c>
      <c r="FM234" s="2">
        <f t="shared" si="300"/>
        <v>11074.74</v>
      </c>
      <c r="FN234" s="2">
        <f t="shared" si="300"/>
        <v>11749.21</v>
      </c>
      <c r="FO234" s="2">
        <f t="shared" si="300"/>
        <v>11990.18</v>
      </c>
      <c r="FP234" s="2">
        <f t="shared" si="300"/>
        <v>11717.46</v>
      </c>
      <c r="FQ234" s="2">
        <f t="shared" si="300"/>
        <v>11903.92</v>
      </c>
      <c r="FR234" s="2">
        <f t="shared" si="300"/>
        <v>19923.5</v>
      </c>
      <c r="FS234" s="2">
        <f t="shared" si="300"/>
        <v>19533.11</v>
      </c>
      <c r="FT234" s="2">
        <f t="shared" si="300"/>
        <v>24845.02</v>
      </c>
      <c r="FU234" s="2">
        <f t="shared" si="300"/>
        <v>13180.25</v>
      </c>
      <c r="FV234" s="2">
        <f t="shared" si="300"/>
        <v>12434.66</v>
      </c>
      <c r="FW234" s="2">
        <f t="shared" si="300"/>
        <v>21019.79</v>
      </c>
      <c r="FX234" s="2">
        <f t="shared" si="300"/>
        <v>25239.33</v>
      </c>
      <c r="FZ234" s="2">
        <f>FZ232/FZ99</f>
        <v>11706.188814528183</v>
      </c>
    </row>
    <row r="235" spans="1:182" x14ac:dyDescent="0.35">
      <c r="B235" s="2" t="s">
        <v>1018</v>
      </c>
      <c r="DK235" s="2">
        <f>DK232-DK221</f>
        <v>6637899.0100000007</v>
      </c>
    </row>
    <row r="236" spans="1:182" x14ac:dyDescent="0.35">
      <c r="A236" s="3" t="s">
        <v>490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</row>
    <row r="237" spans="1:182" ht="31" x14ac:dyDescent="0.35">
      <c r="A237" s="3" t="s">
        <v>490</v>
      </c>
      <c r="B237" s="74" t="s">
        <v>541</v>
      </c>
    </row>
    <row r="238" spans="1:182" x14ac:dyDescent="0.35">
      <c r="A238" s="3" t="s">
        <v>542</v>
      </c>
      <c r="B238" s="2" t="s">
        <v>543</v>
      </c>
      <c r="FY238" s="70"/>
    </row>
    <row r="239" spans="1:182" x14ac:dyDescent="0.35">
      <c r="B239" s="2" t="s">
        <v>544</v>
      </c>
      <c r="FZ239" s="2">
        <f>SUM(C237:FX237)</f>
        <v>0</v>
      </c>
    </row>
    <row r="240" spans="1:182" x14ac:dyDescent="0.35">
      <c r="A240" s="72" t="s">
        <v>545</v>
      </c>
      <c r="B240" s="73" t="s">
        <v>546</v>
      </c>
      <c r="C240" s="2">
        <f t="shared" ref="C240:BN240" si="301">IF((AND(C$203=C$232,C$71&lt;&gt;888888888.88))=TRUE(),C227,0)</f>
        <v>81069800.709999993</v>
      </c>
      <c r="D240" s="2">
        <f t="shared" si="301"/>
        <v>0</v>
      </c>
      <c r="E240" s="2">
        <f t="shared" si="301"/>
        <v>71934201.049999982</v>
      </c>
      <c r="F240" s="2">
        <f t="shared" si="301"/>
        <v>274653245.75</v>
      </c>
      <c r="G240" s="2">
        <f t="shared" si="301"/>
        <v>0</v>
      </c>
      <c r="H240" s="2">
        <f t="shared" si="301"/>
        <v>0</v>
      </c>
      <c r="I240" s="2">
        <f t="shared" si="301"/>
        <v>0</v>
      </c>
      <c r="J240" s="2">
        <f t="shared" si="301"/>
        <v>0</v>
      </c>
      <c r="K240" s="2">
        <f t="shared" si="301"/>
        <v>0</v>
      </c>
      <c r="L240" s="2">
        <f t="shared" si="301"/>
        <v>26479129.759999998</v>
      </c>
      <c r="M240" s="2">
        <f t="shared" si="301"/>
        <v>13327673.92</v>
      </c>
      <c r="N240" s="2">
        <f t="shared" si="301"/>
        <v>0</v>
      </c>
      <c r="O240" s="2">
        <f t="shared" si="301"/>
        <v>0</v>
      </c>
      <c r="P240" s="2">
        <f t="shared" si="301"/>
        <v>0</v>
      </c>
      <c r="Q240" s="2">
        <f t="shared" si="301"/>
        <v>482592394.69999993</v>
      </c>
      <c r="R240" s="2">
        <f t="shared" si="301"/>
        <v>0</v>
      </c>
      <c r="S240" s="2">
        <f t="shared" si="301"/>
        <v>0</v>
      </c>
      <c r="T240" s="2">
        <f t="shared" si="301"/>
        <v>0</v>
      </c>
      <c r="U240" s="2">
        <f t="shared" si="301"/>
        <v>0</v>
      </c>
      <c r="V240" s="2">
        <f t="shared" si="301"/>
        <v>0</v>
      </c>
      <c r="W240" s="2">
        <f t="shared" si="301"/>
        <v>0</v>
      </c>
      <c r="X240" s="2">
        <f t="shared" si="301"/>
        <v>0</v>
      </c>
      <c r="Y240" s="2">
        <f t="shared" si="301"/>
        <v>0</v>
      </c>
      <c r="Z240" s="2">
        <f t="shared" si="301"/>
        <v>0</v>
      </c>
      <c r="AA240" s="2">
        <f t="shared" si="301"/>
        <v>0</v>
      </c>
      <c r="AB240" s="2">
        <f t="shared" si="301"/>
        <v>0</v>
      </c>
      <c r="AC240" s="2">
        <f t="shared" si="301"/>
        <v>0</v>
      </c>
      <c r="AD240" s="2">
        <f t="shared" si="301"/>
        <v>0</v>
      </c>
      <c r="AE240" s="2">
        <f t="shared" si="301"/>
        <v>0</v>
      </c>
      <c r="AF240" s="2">
        <f t="shared" si="301"/>
        <v>0</v>
      </c>
      <c r="AG240" s="2">
        <f t="shared" si="301"/>
        <v>0</v>
      </c>
      <c r="AH240" s="2">
        <f t="shared" si="301"/>
        <v>0</v>
      </c>
      <c r="AI240" s="2">
        <f t="shared" si="301"/>
        <v>0</v>
      </c>
      <c r="AJ240" s="2">
        <f t="shared" si="301"/>
        <v>0</v>
      </c>
      <c r="AK240" s="2">
        <f t="shared" si="301"/>
        <v>0</v>
      </c>
      <c r="AL240" s="2">
        <f t="shared" si="301"/>
        <v>0</v>
      </c>
      <c r="AM240" s="2">
        <f t="shared" si="301"/>
        <v>0</v>
      </c>
      <c r="AN240" s="2">
        <f t="shared" si="301"/>
        <v>0</v>
      </c>
      <c r="AO240" s="2">
        <f t="shared" si="301"/>
        <v>0</v>
      </c>
      <c r="AP240" s="2">
        <f t="shared" si="301"/>
        <v>0</v>
      </c>
      <c r="AQ240" s="2">
        <f t="shared" si="301"/>
        <v>0</v>
      </c>
      <c r="AR240" s="2">
        <f t="shared" si="301"/>
        <v>0</v>
      </c>
      <c r="AS240" s="2">
        <f t="shared" si="301"/>
        <v>79935998.150000006</v>
      </c>
      <c r="AT240" s="2">
        <f t="shared" si="301"/>
        <v>0</v>
      </c>
      <c r="AU240" s="2">
        <f t="shared" si="301"/>
        <v>0</v>
      </c>
      <c r="AV240" s="2">
        <f t="shared" si="301"/>
        <v>0</v>
      </c>
      <c r="AW240" s="2">
        <f t="shared" si="301"/>
        <v>0</v>
      </c>
      <c r="AX240" s="2">
        <f t="shared" si="301"/>
        <v>0</v>
      </c>
      <c r="AY240" s="2">
        <f t="shared" si="301"/>
        <v>0</v>
      </c>
      <c r="AZ240" s="2">
        <f t="shared" si="301"/>
        <v>0</v>
      </c>
      <c r="BA240" s="2">
        <f t="shared" si="301"/>
        <v>101391988.73999999</v>
      </c>
      <c r="BB240" s="2">
        <f t="shared" si="301"/>
        <v>82994741.920000002</v>
      </c>
      <c r="BC240" s="2">
        <f t="shared" si="301"/>
        <v>294711110.44999999</v>
      </c>
      <c r="BD240" s="2">
        <f t="shared" si="301"/>
        <v>40455828.079999998</v>
      </c>
      <c r="BE240" s="2">
        <f t="shared" si="301"/>
        <v>14750583.68</v>
      </c>
      <c r="BF240" s="2">
        <f t="shared" si="301"/>
        <v>284476482.35000002</v>
      </c>
      <c r="BG240" s="2">
        <f t="shared" si="301"/>
        <v>0</v>
      </c>
      <c r="BH240" s="2">
        <f t="shared" si="301"/>
        <v>0</v>
      </c>
      <c r="BI240" s="2">
        <f t="shared" si="301"/>
        <v>0</v>
      </c>
      <c r="BJ240" s="2">
        <f t="shared" si="301"/>
        <v>69805021.25</v>
      </c>
      <c r="BK240" s="2">
        <f t="shared" si="301"/>
        <v>352266508.63999999</v>
      </c>
      <c r="BL240" s="2">
        <f t="shared" si="301"/>
        <v>0</v>
      </c>
      <c r="BM240" s="2">
        <f t="shared" si="301"/>
        <v>0</v>
      </c>
      <c r="BN240" s="2">
        <f t="shared" si="301"/>
        <v>0</v>
      </c>
      <c r="BO240" s="2">
        <f t="shared" ref="BO240:DZ240" si="302">IF((AND(BO$203=BO$232,BO$71&lt;&gt;888888888.88))=TRUE(),BO227,0)</f>
        <v>0</v>
      </c>
      <c r="BP240" s="2">
        <f t="shared" si="302"/>
        <v>0</v>
      </c>
      <c r="BQ240" s="2">
        <f t="shared" si="302"/>
        <v>0</v>
      </c>
      <c r="BR240" s="2">
        <f t="shared" si="302"/>
        <v>0</v>
      </c>
      <c r="BS240" s="2">
        <f t="shared" si="302"/>
        <v>0</v>
      </c>
      <c r="BT240" s="2">
        <f t="shared" si="302"/>
        <v>0</v>
      </c>
      <c r="BU240" s="2">
        <f t="shared" si="302"/>
        <v>0</v>
      </c>
      <c r="BV240" s="2">
        <f t="shared" si="302"/>
        <v>0</v>
      </c>
      <c r="BW240" s="2">
        <f t="shared" si="302"/>
        <v>0</v>
      </c>
      <c r="BX240" s="2">
        <f t="shared" si="302"/>
        <v>0</v>
      </c>
      <c r="BY240" s="2">
        <f t="shared" si="302"/>
        <v>6159539.1699999999</v>
      </c>
      <c r="BZ240" s="2">
        <f t="shared" si="302"/>
        <v>0</v>
      </c>
      <c r="CA240" s="2">
        <f t="shared" si="302"/>
        <v>0</v>
      </c>
      <c r="CB240" s="2">
        <f t="shared" si="302"/>
        <v>0</v>
      </c>
      <c r="CC240" s="2">
        <f t="shared" si="302"/>
        <v>0</v>
      </c>
      <c r="CD240" s="2">
        <f t="shared" si="302"/>
        <v>0</v>
      </c>
      <c r="CE240" s="2">
        <f t="shared" si="302"/>
        <v>0</v>
      </c>
      <c r="CF240" s="2">
        <f t="shared" si="302"/>
        <v>0</v>
      </c>
      <c r="CG240" s="2">
        <f t="shared" si="302"/>
        <v>0</v>
      </c>
      <c r="CH240" s="2">
        <f t="shared" si="302"/>
        <v>0</v>
      </c>
      <c r="CI240" s="2">
        <f t="shared" si="302"/>
        <v>0</v>
      </c>
      <c r="CJ240" s="2">
        <f t="shared" si="302"/>
        <v>0</v>
      </c>
      <c r="CK240" s="2">
        <f t="shared" si="302"/>
        <v>0</v>
      </c>
      <c r="CL240" s="2">
        <f t="shared" si="302"/>
        <v>0</v>
      </c>
      <c r="CM240" s="2">
        <f t="shared" si="302"/>
        <v>0</v>
      </c>
      <c r="CN240" s="2">
        <f t="shared" si="302"/>
        <v>360667222.88</v>
      </c>
      <c r="CO240" s="2">
        <f t="shared" si="302"/>
        <v>160072315.97</v>
      </c>
      <c r="CP240" s="2">
        <f t="shared" si="302"/>
        <v>0</v>
      </c>
      <c r="CQ240" s="2">
        <f t="shared" si="302"/>
        <v>0</v>
      </c>
      <c r="CR240" s="2">
        <f t="shared" si="302"/>
        <v>0</v>
      </c>
      <c r="CS240" s="2">
        <f t="shared" si="302"/>
        <v>0</v>
      </c>
      <c r="CT240" s="2">
        <f t="shared" si="302"/>
        <v>0</v>
      </c>
      <c r="CU240" s="2">
        <f t="shared" si="302"/>
        <v>0</v>
      </c>
      <c r="CV240" s="2">
        <f t="shared" si="302"/>
        <v>0</v>
      </c>
      <c r="CW240" s="2">
        <f t="shared" si="302"/>
        <v>0</v>
      </c>
      <c r="CX240" s="2">
        <f t="shared" si="302"/>
        <v>0</v>
      </c>
      <c r="CY240" s="2">
        <f t="shared" si="302"/>
        <v>0</v>
      </c>
      <c r="CZ240" s="2">
        <f t="shared" si="302"/>
        <v>0</v>
      </c>
      <c r="DA240" s="2">
        <f t="shared" si="302"/>
        <v>0</v>
      </c>
      <c r="DB240" s="2">
        <f t="shared" si="302"/>
        <v>0</v>
      </c>
      <c r="DC240" s="2">
        <f t="shared" si="302"/>
        <v>0</v>
      </c>
      <c r="DD240" s="2">
        <f t="shared" si="302"/>
        <v>0</v>
      </c>
      <c r="DE240" s="2">
        <f t="shared" si="302"/>
        <v>0</v>
      </c>
      <c r="DF240" s="2">
        <f t="shared" si="302"/>
        <v>0</v>
      </c>
      <c r="DG240" s="2">
        <f t="shared" si="302"/>
        <v>0</v>
      </c>
      <c r="DH240" s="2">
        <f t="shared" si="302"/>
        <v>0</v>
      </c>
      <c r="DI240" s="2">
        <f t="shared" si="302"/>
        <v>0</v>
      </c>
      <c r="DJ240" s="2">
        <f t="shared" si="302"/>
        <v>0</v>
      </c>
      <c r="DK240" s="2">
        <f t="shared" si="302"/>
        <v>0</v>
      </c>
      <c r="DL240" s="2">
        <f t="shared" si="302"/>
        <v>0</v>
      </c>
      <c r="DM240" s="2">
        <f t="shared" si="302"/>
        <v>0</v>
      </c>
      <c r="DN240" s="2">
        <f t="shared" si="302"/>
        <v>0</v>
      </c>
      <c r="DO240" s="2">
        <f t="shared" si="302"/>
        <v>0</v>
      </c>
      <c r="DP240" s="2">
        <f t="shared" si="302"/>
        <v>0</v>
      </c>
      <c r="DQ240" s="2">
        <f t="shared" si="302"/>
        <v>0</v>
      </c>
      <c r="DR240" s="2">
        <f t="shared" si="302"/>
        <v>0</v>
      </c>
      <c r="DS240" s="2">
        <f t="shared" si="302"/>
        <v>0</v>
      </c>
      <c r="DT240" s="2">
        <f t="shared" si="302"/>
        <v>0</v>
      </c>
      <c r="DU240" s="2">
        <f t="shared" si="302"/>
        <v>0</v>
      </c>
      <c r="DV240" s="2">
        <f t="shared" si="302"/>
        <v>0</v>
      </c>
      <c r="DW240" s="2">
        <f t="shared" si="302"/>
        <v>0</v>
      </c>
      <c r="DX240" s="2">
        <f t="shared" si="302"/>
        <v>0</v>
      </c>
      <c r="DY240" s="2">
        <f t="shared" si="302"/>
        <v>0</v>
      </c>
      <c r="DZ240" s="2">
        <f t="shared" si="302"/>
        <v>0</v>
      </c>
      <c r="EA240" s="2">
        <f t="shared" ref="EA240:FX240" si="303">IF((AND(EA$203=EA$232,EA$71&lt;&gt;888888888.88))=TRUE(),EA227,0)</f>
        <v>0</v>
      </c>
      <c r="EB240" s="2">
        <f t="shared" si="303"/>
        <v>0</v>
      </c>
      <c r="EC240" s="2">
        <f t="shared" si="303"/>
        <v>0</v>
      </c>
      <c r="ED240" s="2">
        <f t="shared" si="303"/>
        <v>0</v>
      </c>
      <c r="EE240" s="2">
        <f t="shared" si="303"/>
        <v>0</v>
      </c>
      <c r="EF240" s="2">
        <f t="shared" si="303"/>
        <v>0</v>
      </c>
      <c r="EG240" s="2">
        <f t="shared" si="303"/>
        <v>0</v>
      </c>
      <c r="EH240" s="2">
        <f t="shared" si="303"/>
        <v>0</v>
      </c>
      <c r="EI240" s="2">
        <f t="shared" si="303"/>
        <v>0</v>
      </c>
      <c r="EJ240" s="2">
        <f t="shared" si="303"/>
        <v>113592790.84999999</v>
      </c>
      <c r="EK240" s="2">
        <f t="shared" si="303"/>
        <v>0</v>
      </c>
      <c r="EL240" s="2">
        <f t="shared" si="303"/>
        <v>0</v>
      </c>
      <c r="EM240" s="2">
        <f t="shared" si="303"/>
        <v>0</v>
      </c>
      <c r="EN240" s="2">
        <f t="shared" si="303"/>
        <v>0</v>
      </c>
      <c r="EO240" s="2">
        <f t="shared" si="303"/>
        <v>0</v>
      </c>
      <c r="EP240" s="2">
        <f t="shared" si="303"/>
        <v>0</v>
      </c>
      <c r="EQ240" s="2">
        <f t="shared" si="303"/>
        <v>0</v>
      </c>
      <c r="ER240" s="2">
        <f t="shared" si="303"/>
        <v>0</v>
      </c>
      <c r="ES240" s="2">
        <f t="shared" si="303"/>
        <v>0</v>
      </c>
      <c r="ET240" s="2">
        <f t="shared" si="303"/>
        <v>0</v>
      </c>
      <c r="EU240" s="2">
        <f t="shared" si="303"/>
        <v>0</v>
      </c>
      <c r="EV240" s="2">
        <f t="shared" si="303"/>
        <v>0</v>
      </c>
      <c r="EW240" s="2">
        <f t="shared" si="303"/>
        <v>0</v>
      </c>
      <c r="EX240" s="2">
        <f t="shared" si="303"/>
        <v>0</v>
      </c>
      <c r="EY240" s="2">
        <f t="shared" si="303"/>
        <v>0</v>
      </c>
      <c r="EZ240" s="2">
        <f t="shared" si="303"/>
        <v>0</v>
      </c>
      <c r="FA240" s="2">
        <f t="shared" si="303"/>
        <v>0</v>
      </c>
      <c r="FB240" s="2">
        <f t="shared" si="303"/>
        <v>0</v>
      </c>
      <c r="FC240" s="2">
        <f t="shared" si="303"/>
        <v>0</v>
      </c>
      <c r="FD240" s="2">
        <f t="shared" si="303"/>
        <v>0</v>
      </c>
      <c r="FE240" s="2">
        <f t="shared" si="303"/>
        <v>0</v>
      </c>
      <c r="FF240" s="2">
        <f t="shared" si="303"/>
        <v>0</v>
      </c>
      <c r="FG240" s="2">
        <f t="shared" si="303"/>
        <v>0</v>
      </c>
      <c r="FH240" s="2">
        <f t="shared" si="303"/>
        <v>0</v>
      </c>
      <c r="FI240" s="2">
        <f t="shared" si="303"/>
        <v>0</v>
      </c>
      <c r="FJ240" s="2">
        <f t="shared" si="303"/>
        <v>0</v>
      </c>
      <c r="FK240" s="2">
        <f t="shared" si="303"/>
        <v>0</v>
      </c>
      <c r="FL240" s="2">
        <f t="shared" si="303"/>
        <v>92712675.659999996</v>
      </c>
      <c r="FM240" s="2">
        <f t="shared" si="303"/>
        <v>0</v>
      </c>
      <c r="FN240" s="2">
        <f t="shared" si="303"/>
        <v>262035697.55999997</v>
      </c>
      <c r="FO240" s="2">
        <f t="shared" si="303"/>
        <v>0</v>
      </c>
      <c r="FP240" s="2">
        <f t="shared" si="303"/>
        <v>0</v>
      </c>
      <c r="FQ240" s="2">
        <f t="shared" si="303"/>
        <v>0</v>
      </c>
      <c r="FR240" s="2">
        <f t="shared" si="303"/>
        <v>0</v>
      </c>
      <c r="FS240" s="2">
        <f t="shared" si="303"/>
        <v>0</v>
      </c>
      <c r="FT240" s="2">
        <f t="shared" si="303"/>
        <v>0</v>
      </c>
      <c r="FU240" s="2">
        <f t="shared" si="303"/>
        <v>0</v>
      </c>
      <c r="FV240" s="2">
        <f t="shared" si="303"/>
        <v>0</v>
      </c>
      <c r="FW240" s="2">
        <f t="shared" si="303"/>
        <v>0</v>
      </c>
      <c r="FX240" s="2">
        <f t="shared" si="303"/>
        <v>0</v>
      </c>
    </row>
    <row r="241" spans="1:184" x14ac:dyDescent="0.35">
      <c r="A241" s="73"/>
      <c r="B241" s="73" t="s">
        <v>547</v>
      </c>
    </row>
    <row r="242" spans="1:184" x14ac:dyDescent="0.35">
      <c r="A242" s="3" t="s">
        <v>548</v>
      </c>
      <c r="B242" s="2" t="s">
        <v>1019</v>
      </c>
      <c r="C242" s="2">
        <f t="shared" ref="C242:BN242" si="304">IF(C203=C232,C203,0)</f>
        <v>81059899.560000002</v>
      </c>
      <c r="D242" s="2">
        <f t="shared" si="304"/>
        <v>0</v>
      </c>
      <c r="E242" s="2">
        <f t="shared" si="304"/>
        <v>71915501.650000006</v>
      </c>
      <c r="F242" s="2">
        <f t="shared" si="304"/>
        <v>274552540.19</v>
      </c>
      <c r="G242" s="2">
        <f t="shared" si="304"/>
        <v>0</v>
      </c>
      <c r="H242" s="2">
        <f t="shared" si="304"/>
        <v>0</v>
      </c>
      <c r="I242" s="2">
        <f t="shared" si="304"/>
        <v>0</v>
      </c>
      <c r="J242" s="2">
        <f t="shared" si="304"/>
        <v>0</v>
      </c>
      <c r="K242" s="2">
        <f t="shared" si="304"/>
        <v>0</v>
      </c>
      <c r="L242" s="2">
        <f t="shared" si="304"/>
        <v>26415586.600000001</v>
      </c>
      <c r="M242" s="2">
        <f t="shared" si="304"/>
        <v>13179759.85</v>
      </c>
      <c r="N242" s="2">
        <f t="shared" si="304"/>
        <v>0</v>
      </c>
      <c r="O242" s="2">
        <f t="shared" si="304"/>
        <v>0</v>
      </c>
      <c r="P242" s="2">
        <f t="shared" si="304"/>
        <v>0</v>
      </c>
      <c r="Q242" s="2">
        <f t="shared" si="304"/>
        <v>482533940.22000003</v>
      </c>
      <c r="R242" s="2">
        <f t="shared" si="304"/>
        <v>0</v>
      </c>
      <c r="S242" s="2">
        <f t="shared" si="304"/>
        <v>0</v>
      </c>
      <c r="T242" s="2">
        <f t="shared" si="304"/>
        <v>0</v>
      </c>
      <c r="U242" s="2">
        <f t="shared" si="304"/>
        <v>0</v>
      </c>
      <c r="V242" s="2">
        <f t="shared" si="304"/>
        <v>0</v>
      </c>
      <c r="W242" s="2">
        <f t="shared" si="304"/>
        <v>0</v>
      </c>
      <c r="X242" s="2">
        <f t="shared" si="304"/>
        <v>0</v>
      </c>
      <c r="Y242" s="2">
        <f t="shared" si="304"/>
        <v>0</v>
      </c>
      <c r="Z242" s="2">
        <f t="shared" si="304"/>
        <v>0</v>
      </c>
      <c r="AA242" s="2">
        <f t="shared" si="304"/>
        <v>0</v>
      </c>
      <c r="AB242" s="2">
        <f t="shared" si="304"/>
        <v>0</v>
      </c>
      <c r="AC242" s="2">
        <f t="shared" si="304"/>
        <v>0</v>
      </c>
      <c r="AD242" s="2">
        <f t="shared" si="304"/>
        <v>0</v>
      </c>
      <c r="AE242" s="2">
        <f t="shared" si="304"/>
        <v>0</v>
      </c>
      <c r="AF242" s="2">
        <f t="shared" si="304"/>
        <v>0</v>
      </c>
      <c r="AG242" s="2">
        <f t="shared" si="304"/>
        <v>0</v>
      </c>
      <c r="AH242" s="2">
        <f t="shared" si="304"/>
        <v>0</v>
      </c>
      <c r="AI242" s="2">
        <f t="shared" si="304"/>
        <v>0</v>
      </c>
      <c r="AJ242" s="2">
        <f t="shared" si="304"/>
        <v>0</v>
      </c>
      <c r="AK242" s="2">
        <f t="shared" si="304"/>
        <v>0</v>
      </c>
      <c r="AL242" s="2">
        <f t="shared" si="304"/>
        <v>0</v>
      </c>
      <c r="AM242" s="2">
        <f t="shared" si="304"/>
        <v>0</v>
      </c>
      <c r="AN242" s="2">
        <f t="shared" si="304"/>
        <v>0</v>
      </c>
      <c r="AO242" s="2">
        <f t="shared" si="304"/>
        <v>0</v>
      </c>
      <c r="AP242" s="2">
        <f t="shared" si="304"/>
        <v>0</v>
      </c>
      <c r="AQ242" s="2">
        <f t="shared" si="304"/>
        <v>0</v>
      </c>
      <c r="AR242" s="2">
        <f t="shared" si="304"/>
        <v>0</v>
      </c>
      <c r="AS242" s="2">
        <f t="shared" si="304"/>
        <v>79927085.400000006</v>
      </c>
      <c r="AT242" s="2">
        <f t="shared" si="304"/>
        <v>0</v>
      </c>
      <c r="AU242" s="2">
        <f t="shared" si="304"/>
        <v>0</v>
      </c>
      <c r="AV242" s="2">
        <f t="shared" si="304"/>
        <v>0</v>
      </c>
      <c r="AW242" s="2">
        <f t="shared" si="304"/>
        <v>0</v>
      </c>
      <c r="AX242" s="2">
        <f t="shared" si="304"/>
        <v>0</v>
      </c>
      <c r="AY242" s="2">
        <f t="shared" si="304"/>
        <v>0</v>
      </c>
      <c r="AZ242" s="2">
        <f t="shared" si="304"/>
        <v>0</v>
      </c>
      <c r="BA242" s="2">
        <f t="shared" si="304"/>
        <v>101370931.90000001</v>
      </c>
      <c r="BB242" s="2">
        <f t="shared" si="304"/>
        <v>82920077.829999998</v>
      </c>
      <c r="BC242" s="2">
        <f t="shared" si="304"/>
        <v>294544833.47000003</v>
      </c>
      <c r="BD242" s="2">
        <f t="shared" si="304"/>
        <v>40440919.119999997</v>
      </c>
      <c r="BE242" s="2">
        <f t="shared" si="304"/>
        <v>14734093.609999999</v>
      </c>
      <c r="BF242" s="2">
        <f t="shared" si="304"/>
        <v>284368644.64999998</v>
      </c>
      <c r="BG242" s="2">
        <f t="shared" si="304"/>
        <v>0</v>
      </c>
      <c r="BH242" s="2">
        <f t="shared" si="304"/>
        <v>0</v>
      </c>
      <c r="BI242" s="2">
        <f t="shared" si="304"/>
        <v>0</v>
      </c>
      <c r="BJ242" s="2">
        <f t="shared" si="304"/>
        <v>69784985.730000004</v>
      </c>
      <c r="BK242" s="2">
        <f t="shared" si="304"/>
        <v>352168559.51999998</v>
      </c>
      <c r="BL242" s="2">
        <f t="shared" si="304"/>
        <v>0</v>
      </c>
      <c r="BM242" s="2">
        <f t="shared" si="304"/>
        <v>0</v>
      </c>
      <c r="BN242" s="2">
        <f t="shared" si="304"/>
        <v>0</v>
      </c>
      <c r="BO242" s="2">
        <f t="shared" ref="BO242:DZ242" si="305">IF(BO203=BO232,BO203,0)</f>
        <v>0</v>
      </c>
      <c r="BP242" s="2">
        <f t="shared" si="305"/>
        <v>0</v>
      </c>
      <c r="BQ242" s="2">
        <f t="shared" si="305"/>
        <v>0</v>
      </c>
      <c r="BR242" s="2">
        <f t="shared" si="305"/>
        <v>0</v>
      </c>
      <c r="BS242" s="2">
        <f t="shared" si="305"/>
        <v>0</v>
      </c>
      <c r="BT242" s="2">
        <f t="shared" si="305"/>
        <v>0</v>
      </c>
      <c r="BU242" s="2">
        <f t="shared" si="305"/>
        <v>0</v>
      </c>
      <c r="BV242" s="2">
        <f t="shared" si="305"/>
        <v>0</v>
      </c>
      <c r="BW242" s="2">
        <f t="shared" si="305"/>
        <v>0</v>
      </c>
      <c r="BX242" s="2">
        <f t="shared" si="305"/>
        <v>0</v>
      </c>
      <c r="BY242" s="2">
        <f t="shared" si="305"/>
        <v>5888987.4100000001</v>
      </c>
      <c r="BZ242" s="2">
        <f t="shared" si="305"/>
        <v>0</v>
      </c>
      <c r="CA242" s="2">
        <f t="shared" si="305"/>
        <v>0</v>
      </c>
      <c r="CB242" s="2">
        <f t="shared" si="305"/>
        <v>0</v>
      </c>
      <c r="CC242" s="2">
        <f t="shared" si="305"/>
        <v>0</v>
      </c>
      <c r="CD242" s="2">
        <f t="shared" si="305"/>
        <v>0</v>
      </c>
      <c r="CE242" s="2">
        <f t="shared" si="305"/>
        <v>0</v>
      </c>
      <c r="CF242" s="2">
        <f t="shared" si="305"/>
        <v>0</v>
      </c>
      <c r="CG242" s="2">
        <f t="shared" si="305"/>
        <v>0</v>
      </c>
      <c r="CH242" s="2">
        <f t="shared" si="305"/>
        <v>0</v>
      </c>
      <c r="CI242" s="2">
        <f t="shared" si="305"/>
        <v>0</v>
      </c>
      <c r="CJ242" s="2">
        <f t="shared" si="305"/>
        <v>0</v>
      </c>
      <c r="CK242" s="2">
        <f t="shared" si="305"/>
        <v>0</v>
      </c>
      <c r="CL242" s="2">
        <f t="shared" si="305"/>
        <v>0</v>
      </c>
      <c r="CM242" s="2">
        <f t="shared" si="305"/>
        <v>0</v>
      </c>
      <c r="CN242" s="2">
        <f t="shared" si="305"/>
        <v>360547467.02999997</v>
      </c>
      <c r="CO242" s="2">
        <f t="shared" si="305"/>
        <v>160051499.03999999</v>
      </c>
      <c r="CP242" s="2">
        <f t="shared" si="305"/>
        <v>0</v>
      </c>
      <c r="CQ242" s="2">
        <f t="shared" si="305"/>
        <v>0</v>
      </c>
      <c r="CR242" s="2">
        <f t="shared" si="305"/>
        <v>0</v>
      </c>
      <c r="CS242" s="2">
        <f t="shared" si="305"/>
        <v>0</v>
      </c>
      <c r="CT242" s="2">
        <f t="shared" si="305"/>
        <v>0</v>
      </c>
      <c r="CU242" s="2">
        <f t="shared" si="305"/>
        <v>0</v>
      </c>
      <c r="CV242" s="2">
        <f t="shared" si="305"/>
        <v>0</v>
      </c>
      <c r="CW242" s="2">
        <f t="shared" si="305"/>
        <v>0</v>
      </c>
      <c r="CX242" s="2">
        <f t="shared" si="305"/>
        <v>0</v>
      </c>
      <c r="CY242" s="2">
        <f t="shared" si="305"/>
        <v>0</v>
      </c>
      <c r="CZ242" s="2">
        <f t="shared" si="305"/>
        <v>0</v>
      </c>
      <c r="DA242" s="2">
        <f t="shared" si="305"/>
        <v>0</v>
      </c>
      <c r="DB242" s="2">
        <f t="shared" si="305"/>
        <v>0</v>
      </c>
      <c r="DC242" s="2">
        <f t="shared" si="305"/>
        <v>0</v>
      </c>
      <c r="DD242" s="2">
        <f t="shared" si="305"/>
        <v>0</v>
      </c>
      <c r="DE242" s="2">
        <f t="shared" si="305"/>
        <v>0</v>
      </c>
      <c r="DF242" s="2">
        <f t="shared" si="305"/>
        <v>0</v>
      </c>
      <c r="DG242" s="2">
        <f t="shared" si="305"/>
        <v>0</v>
      </c>
      <c r="DH242" s="2">
        <f t="shared" si="305"/>
        <v>0</v>
      </c>
      <c r="DI242" s="2">
        <f t="shared" si="305"/>
        <v>0</v>
      </c>
      <c r="DJ242" s="2">
        <f t="shared" si="305"/>
        <v>0</v>
      </c>
      <c r="DK242" s="2">
        <f t="shared" si="305"/>
        <v>0</v>
      </c>
      <c r="DL242" s="2">
        <f t="shared" si="305"/>
        <v>0</v>
      </c>
      <c r="DM242" s="2">
        <f t="shared" si="305"/>
        <v>0</v>
      </c>
      <c r="DN242" s="2">
        <f t="shared" si="305"/>
        <v>0</v>
      </c>
      <c r="DO242" s="2">
        <f t="shared" si="305"/>
        <v>0</v>
      </c>
      <c r="DP242" s="2">
        <f t="shared" si="305"/>
        <v>0</v>
      </c>
      <c r="DQ242" s="2">
        <f t="shared" si="305"/>
        <v>0</v>
      </c>
      <c r="DR242" s="2">
        <f t="shared" si="305"/>
        <v>0</v>
      </c>
      <c r="DS242" s="2">
        <f t="shared" si="305"/>
        <v>0</v>
      </c>
      <c r="DT242" s="2">
        <f t="shared" si="305"/>
        <v>0</v>
      </c>
      <c r="DU242" s="2">
        <f t="shared" si="305"/>
        <v>0</v>
      </c>
      <c r="DV242" s="2">
        <f t="shared" si="305"/>
        <v>0</v>
      </c>
      <c r="DW242" s="2">
        <f t="shared" si="305"/>
        <v>0</v>
      </c>
      <c r="DX242" s="2">
        <f t="shared" si="305"/>
        <v>0</v>
      </c>
      <c r="DY242" s="2">
        <f t="shared" si="305"/>
        <v>0</v>
      </c>
      <c r="DZ242" s="2">
        <f t="shared" si="305"/>
        <v>0</v>
      </c>
      <c r="EA242" s="2">
        <f t="shared" ref="EA242:FX242" si="306">IF(EA203=EA232,EA203,0)</f>
        <v>0</v>
      </c>
      <c r="EB242" s="2">
        <f t="shared" si="306"/>
        <v>0</v>
      </c>
      <c r="EC242" s="2">
        <f t="shared" si="306"/>
        <v>0</v>
      </c>
      <c r="ED242" s="2">
        <f t="shared" si="306"/>
        <v>0</v>
      </c>
      <c r="EE242" s="2">
        <f t="shared" si="306"/>
        <v>0</v>
      </c>
      <c r="EF242" s="2">
        <f t="shared" si="306"/>
        <v>0</v>
      </c>
      <c r="EG242" s="2">
        <f t="shared" si="306"/>
        <v>0</v>
      </c>
      <c r="EH242" s="2">
        <f t="shared" si="306"/>
        <v>0</v>
      </c>
      <c r="EI242" s="2">
        <f t="shared" si="306"/>
        <v>0</v>
      </c>
      <c r="EJ242" s="2">
        <f t="shared" si="306"/>
        <v>113561522.19</v>
      </c>
      <c r="EK242" s="2">
        <f t="shared" si="306"/>
        <v>0</v>
      </c>
      <c r="EL242" s="2">
        <f t="shared" si="306"/>
        <v>0</v>
      </c>
      <c r="EM242" s="2">
        <f t="shared" si="306"/>
        <v>0</v>
      </c>
      <c r="EN242" s="2">
        <f t="shared" si="306"/>
        <v>0</v>
      </c>
      <c r="EO242" s="2">
        <f t="shared" si="306"/>
        <v>0</v>
      </c>
      <c r="EP242" s="2">
        <f t="shared" si="306"/>
        <v>0</v>
      </c>
      <c r="EQ242" s="2">
        <f t="shared" si="306"/>
        <v>0</v>
      </c>
      <c r="ER242" s="2">
        <f t="shared" si="306"/>
        <v>0</v>
      </c>
      <c r="ES242" s="2">
        <f t="shared" si="306"/>
        <v>0</v>
      </c>
      <c r="ET242" s="2">
        <f t="shared" si="306"/>
        <v>0</v>
      </c>
      <c r="EU242" s="2">
        <f t="shared" si="306"/>
        <v>0</v>
      </c>
      <c r="EV242" s="2">
        <f t="shared" si="306"/>
        <v>0</v>
      </c>
      <c r="EW242" s="2">
        <f t="shared" si="306"/>
        <v>0</v>
      </c>
      <c r="EX242" s="2">
        <f t="shared" si="306"/>
        <v>0</v>
      </c>
      <c r="EY242" s="2">
        <f t="shared" si="306"/>
        <v>0</v>
      </c>
      <c r="EZ242" s="2">
        <f t="shared" si="306"/>
        <v>0</v>
      </c>
      <c r="FA242" s="2">
        <f t="shared" si="306"/>
        <v>0</v>
      </c>
      <c r="FB242" s="2">
        <f t="shared" si="306"/>
        <v>0</v>
      </c>
      <c r="FC242" s="2">
        <f t="shared" si="306"/>
        <v>0</v>
      </c>
      <c r="FD242" s="2">
        <f t="shared" si="306"/>
        <v>0</v>
      </c>
      <c r="FE242" s="2">
        <f t="shared" si="306"/>
        <v>0</v>
      </c>
      <c r="FF242" s="2">
        <f t="shared" si="306"/>
        <v>0</v>
      </c>
      <c r="FG242" s="2">
        <f t="shared" si="306"/>
        <v>0</v>
      </c>
      <c r="FH242" s="2">
        <f t="shared" si="306"/>
        <v>0</v>
      </c>
      <c r="FI242" s="2">
        <f t="shared" si="306"/>
        <v>0</v>
      </c>
      <c r="FJ242" s="2">
        <f t="shared" si="306"/>
        <v>0</v>
      </c>
      <c r="FK242" s="2">
        <f t="shared" si="306"/>
        <v>0</v>
      </c>
      <c r="FL242" s="2">
        <f t="shared" si="306"/>
        <v>92665590.829999998</v>
      </c>
      <c r="FM242" s="2">
        <f t="shared" si="306"/>
        <v>0</v>
      </c>
      <c r="FN242" s="2">
        <f t="shared" si="306"/>
        <v>262006295.30000001</v>
      </c>
      <c r="FO242" s="2">
        <f t="shared" si="306"/>
        <v>0</v>
      </c>
      <c r="FP242" s="2">
        <f t="shared" si="306"/>
        <v>0</v>
      </c>
      <c r="FQ242" s="2">
        <f t="shared" si="306"/>
        <v>0</v>
      </c>
      <c r="FR242" s="2">
        <f t="shared" si="306"/>
        <v>0</v>
      </c>
      <c r="FS242" s="2">
        <f t="shared" si="306"/>
        <v>0</v>
      </c>
      <c r="FT242" s="2">
        <f t="shared" si="306"/>
        <v>0</v>
      </c>
      <c r="FU242" s="2">
        <f t="shared" si="306"/>
        <v>0</v>
      </c>
      <c r="FV242" s="2">
        <f t="shared" si="306"/>
        <v>0</v>
      </c>
      <c r="FW242" s="2">
        <f t="shared" si="306"/>
        <v>0</v>
      </c>
      <c r="FX242" s="2">
        <f t="shared" si="306"/>
        <v>0</v>
      </c>
    </row>
    <row r="243" spans="1:184" x14ac:dyDescent="0.35">
      <c r="A243" s="3" t="s">
        <v>549</v>
      </c>
      <c r="B243" s="2" t="s">
        <v>1020</v>
      </c>
      <c r="C243" s="2">
        <f t="shared" ref="C243:BN243" si="307">IF(C203=C232,C66,0)</f>
        <v>999999999</v>
      </c>
      <c r="D243" s="2">
        <f t="shared" si="307"/>
        <v>0</v>
      </c>
      <c r="E243" s="2">
        <f t="shared" si="307"/>
        <v>999999999</v>
      </c>
      <c r="F243" s="2">
        <f t="shared" si="307"/>
        <v>999999999</v>
      </c>
      <c r="G243" s="2">
        <f t="shared" si="307"/>
        <v>0</v>
      </c>
      <c r="H243" s="2">
        <f t="shared" si="307"/>
        <v>0</v>
      </c>
      <c r="I243" s="2">
        <f t="shared" si="307"/>
        <v>0</v>
      </c>
      <c r="J243" s="2">
        <f t="shared" si="307"/>
        <v>0</v>
      </c>
      <c r="K243" s="2">
        <f t="shared" si="307"/>
        <v>0</v>
      </c>
      <c r="L243" s="2">
        <f t="shared" si="307"/>
        <v>999999999</v>
      </c>
      <c r="M243" s="2">
        <f t="shared" si="307"/>
        <v>999999999</v>
      </c>
      <c r="N243" s="2">
        <f t="shared" si="307"/>
        <v>0</v>
      </c>
      <c r="O243" s="2">
        <f t="shared" si="307"/>
        <v>0</v>
      </c>
      <c r="P243" s="2">
        <f t="shared" si="307"/>
        <v>0</v>
      </c>
      <c r="Q243" s="2">
        <f t="shared" si="307"/>
        <v>999999999</v>
      </c>
      <c r="R243" s="2">
        <f t="shared" si="307"/>
        <v>0</v>
      </c>
      <c r="S243" s="2">
        <f t="shared" si="307"/>
        <v>0</v>
      </c>
      <c r="T243" s="2">
        <f t="shared" si="307"/>
        <v>0</v>
      </c>
      <c r="U243" s="2">
        <f t="shared" si="307"/>
        <v>0</v>
      </c>
      <c r="V243" s="2">
        <f t="shared" si="307"/>
        <v>0</v>
      </c>
      <c r="W243" s="2">
        <f t="shared" si="307"/>
        <v>0</v>
      </c>
      <c r="X243" s="2">
        <f t="shared" si="307"/>
        <v>0</v>
      </c>
      <c r="Y243" s="2">
        <f t="shared" si="307"/>
        <v>0</v>
      </c>
      <c r="Z243" s="2">
        <f t="shared" si="307"/>
        <v>0</v>
      </c>
      <c r="AA243" s="2">
        <f t="shared" si="307"/>
        <v>0</v>
      </c>
      <c r="AB243" s="2">
        <f t="shared" si="307"/>
        <v>0</v>
      </c>
      <c r="AC243" s="2">
        <f t="shared" si="307"/>
        <v>0</v>
      </c>
      <c r="AD243" s="2">
        <f t="shared" si="307"/>
        <v>0</v>
      </c>
      <c r="AE243" s="2">
        <f t="shared" si="307"/>
        <v>0</v>
      </c>
      <c r="AF243" s="2">
        <f t="shared" si="307"/>
        <v>0</v>
      </c>
      <c r="AG243" s="2">
        <f t="shared" si="307"/>
        <v>0</v>
      </c>
      <c r="AH243" s="2">
        <f t="shared" si="307"/>
        <v>0</v>
      </c>
      <c r="AI243" s="2">
        <f t="shared" si="307"/>
        <v>0</v>
      </c>
      <c r="AJ243" s="2">
        <f t="shared" si="307"/>
        <v>0</v>
      </c>
      <c r="AK243" s="2">
        <f t="shared" si="307"/>
        <v>0</v>
      </c>
      <c r="AL243" s="2">
        <f t="shared" si="307"/>
        <v>0</v>
      </c>
      <c r="AM243" s="2">
        <f t="shared" si="307"/>
        <v>0</v>
      </c>
      <c r="AN243" s="2">
        <f t="shared" si="307"/>
        <v>0</v>
      </c>
      <c r="AO243" s="2">
        <f t="shared" si="307"/>
        <v>0</v>
      </c>
      <c r="AP243" s="2">
        <f t="shared" si="307"/>
        <v>0</v>
      </c>
      <c r="AQ243" s="2">
        <f t="shared" si="307"/>
        <v>0</v>
      </c>
      <c r="AR243" s="2">
        <f t="shared" si="307"/>
        <v>0</v>
      </c>
      <c r="AS243" s="2">
        <f t="shared" si="307"/>
        <v>999999999</v>
      </c>
      <c r="AT243" s="2">
        <f t="shared" si="307"/>
        <v>0</v>
      </c>
      <c r="AU243" s="2">
        <f t="shared" si="307"/>
        <v>0</v>
      </c>
      <c r="AV243" s="2">
        <f t="shared" si="307"/>
        <v>0</v>
      </c>
      <c r="AW243" s="2">
        <f t="shared" si="307"/>
        <v>0</v>
      </c>
      <c r="AX243" s="2">
        <f t="shared" si="307"/>
        <v>0</v>
      </c>
      <c r="AY243" s="2">
        <f t="shared" si="307"/>
        <v>0</v>
      </c>
      <c r="AZ243" s="2">
        <f t="shared" si="307"/>
        <v>0</v>
      </c>
      <c r="BA243" s="2">
        <f t="shared" si="307"/>
        <v>999999999</v>
      </c>
      <c r="BB243" s="2">
        <f t="shared" si="307"/>
        <v>999999999</v>
      </c>
      <c r="BC243" s="2">
        <f t="shared" si="307"/>
        <v>999999999</v>
      </c>
      <c r="BD243" s="2">
        <f t="shared" si="307"/>
        <v>999999999</v>
      </c>
      <c r="BE243" s="2">
        <f t="shared" si="307"/>
        <v>999999999</v>
      </c>
      <c r="BF243" s="2">
        <f t="shared" si="307"/>
        <v>999999999</v>
      </c>
      <c r="BG243" s="2">
        <f t="shared" si="307"/>
        <v>0</v>
      </c>
      <c r="BH243" s="2">
        <f t="shared" si="307"/>
        <v>0</v>
      </c>
      <c r="BI243" s="2">
        <f t="shared" si="307"/>
        <v>0</v>
      </c>
      <c r="BJ243" s="2">
        <f t="shared" si="307"/>
        <v>999999999</v>
      </c>
      <c r="BK243" s="2">
        <f t="shared" si="307"/>
        <v>999999999</v>
      </c>
      <c r="BL243" s="2">
        <f t="shared" si="307"/>
        <v>0</v>
      </c>
      <c r="BM243" s="2">
        <f t="shared" si="307"/>
        <v>0</v>
      </c>
      <c r="BN243" s="2">
        <f t="shared" si="307"/>
        <v>0</v>
      </c>
      <c r="BO243" s="2">
        <f t="shared" ref="BO243:DZ243" si="308">IF(BO203=BO232,BO66,0)</f>
        <v>0</v>
      </c>
      <c r="BP243" s="2">
        <f t="shared" si="308"/>
        <v>0</v>
      </c>
      <c r="BQ243" s="2">
        <f t="shared" si="308"/>
        <v>0</v>
      </c>
      <c r="BR243" s="2">
        <f t="shared" si="308"/>
        <v>0</v>
      </c>
      <c r="BS243" s="2">
        <f t="shared" si="308"/>
        <v>0</v>
      </c>
      <c r="BT243" s="2">
        <f t="shared" si="308"/>
        <v>0</v>
      </c>
      <c r="BU243" s="2">
        <f t="shared" si="308"/>
        <v>0</v>
      </c>
      <c r="BV243" s="2">
        <f t="shared" si="308"/>
        <v>0</v>
      </c>
      <c r="BW243" s="2">
        <f t="shared" si="308"/>
        <v>0</v>
      </c>
      <c r="BX243" s="2">
        <f t="shared" si="308"/>
        <v>0</v>
      </c>
      <c r="BY243" s="2">
        <f t="shared" si="308"/>
        <v>999999999</v>
      </c>
      <c r="BZ243" s="2">
        <f t="shared" si="308"/>
        <v>0</v>
      </c>
      <c r="CA243" s="2">
        <f t="shared" si="308"/>
        <v>0</v>
      </c>
      <c r="CB243" s="2">
        <f t="shared" si="308"/>
        <v>0</v>
      </c>
      <c r="CC243" s="2">
        <f t="shared" si="308"/>
        <v>0</v>
      </c>
      <c r="CD243" s="2">
        <f t="shared" si="308"/>
        <v>0</v>
      </c>
      <c r="CE243" s="2">
        <f t="shared" si="308"/>
        <v>0</v>
      </c>
      <c r="CF243" s="2">
        <f t="shared" si="308"/>
        <v>0</v>
      </c>
      <c r="CG243" s="2">
        <f t="shared" si="308"/>
        <v>0</v>
      </c>
      <c r="CH243" s="2">
        <f t="shared" si="308"/>
        <v>0</v>
      </c>
      <c r="CI243" s="2">
        <f t="shared" si="308"/>
        <v>0</v>
      </c>
      <c r="CJ243" s="2">
        <f t="shared" si="308"/>
        <v>0</v>
      </c>
      <c r="CK243" s="2">
        <f t="shared" si="308"/>
        <v>0</v>
      </c>
      <c r="CL243" s="2">
        <f t="shared" si="308"/>
        <v>0</v>
      </c>
      <c r="CM243" s="2">
        <f t="shared" si="308"/>
        <v>0</v>
      </c>
      <c r="CN243" s="2">
        <f t="shared" si="308"/>
        <v>999999999</v>
      </c>
      <c r="CO243" s="2">
        <f t="shared" si="308"/>
        <v>999999999</v>
      </c>
      <c r="CP243" s="2">
        <f t="shared" si="308"/>
        <v>0</v>
      </c>
      <c r="CQ243" s="2">
        <f t="shared" si="308"/>
        <v>0</v>
      </c>
      <c r="CR243" s="2">
        <f t="shared" si="308"/>
        <v>0</v>
      </c>
      <c r="CS243" s="2">
        <f t="shared" si="308"/>
        <v>0</v>
      </c>
      <c r="CT243" s="2">
        <f t="shared" si="308"/>
        <v>0</v>
      </c>
      <c r="CU243" s="2">
        <f t="shared" si="308"/>
        <v>0</v>
      </c>
      <c r="CV243" s="2">
        <f t="shared" si="308"/>
        <v>0</v>
      </c>
      <c r="CW243" s="2">
        <f t="shared" si="308"/>
        <v>0</v>
      </c>
      <c r="CX243" s="2">
        <f t="shared" si="308"/>
        <v>0</v>
      </c>
      <c r="CY243" s="2">
        <f t="shared" si="308"/>
        <v>0</v>
      </c>
      <c r="CZ243" s="2">
        <f t="shared" si="308"/>
        <v>0</v>
      </c>
      <c r="DA243" s="2">
        <f t="shared" si="308"/>
        <v>0</v>
      </c>
      <c r="DB243" s="2">
        <f t="shared" si="308"/>
        <v>0</v>
      </c>
      <c r="DC243" s="2">
        <f t="shared" si="308"/>
        <v>0</v>
      </c>
      <c r="DD243" s="2">
        <f t="shared" si="308"/>
        <v>0</v>
      </c>
      <c r="DE243" s="2">
        <f t="shared" si="308"/>
        <v>0</v>
      </c>
      <c r="DF243" s="2">
        <f t="shared" si="308"/>
        <v>0</v>
      </c>
      <c r="DG243" s="2">
        <f t="shared" si="308"/>
        <v>0</v>
      </c>
      <c r="DH243" s="2">
        <f t="shared" si="308"/>
        <v>0</v>
      </c>
      <c r="DI243" s="2">
        <f t="shared" si="308"/>
        <v>0</v>
      </c>
      <c r="DJ243" s="2">
        <f t="shared" si="308"/>
        <v>0</v>
      </c>
      <c r="DK243" s="2">
        <f t="shared" si="308"/>
        <v>0</v>
      </c>
      <c r="DL243" s="2">
        <f t="shared" si="308"/>
        <v>0</v>
      </c>
      <c r="DM243" s="2">
        <f t="shared" si="308"/>
        <v>0</v>
      </c>
      <c r="DN243" s="2">
        <f t="shared" si="308"/>
        <v>0</v>
      </c>
      <c r="DO243" s="2">
        <f t="shared" si="308"/>
        <v>0</v>
      </c>
      <c r="DP243" s="2">
        <f t="shared" si="308"/>
        <v>0</v>
      </c>
      <c r="DQ243" s="2">
        <f t="shared" si="308"/>
        <v>0</v>
      </c>
      <c r="DR243" s="2">
        <f t="shared" si="308"/>
        <v>0</v>
      </c>
      <c r="DS243" s="2">
        <f t="shared" si="308"/>
        <v>0</v>
      </c>
      <c r="DT243" s="2">
        <f t="shared" si="308"/>
        <v>0</v>
      </c>
      <c r="DU243" s="2">
        <f t="shared" si="308"/>
        <v>0</v>
      </c>
      <c r="DV243" s="2">
        <f t="shared" si="308"/>
        <v>0</v>
      </c>
      <c r="DW243" s="2">
        <f t="shared" si="308"/>
        <v>0</v>
      </c>
      <c r="DX243" s="2">
        <f t="shared" si="308"/>
        <v>0</v>
      </c>
      <c r="DY243" s="2">
        <f t="shared" si="308"/>
        <v>0</v>
      </c>
      <c r="DZ243" s="2">
        <f t="shared" si="308"/>
        <v>0</v>
      </c>
      <c r="EA243" s="2">
        <f t="shared" ref="EA243:FX243" si="309">IF(EA203=EA232,EA66,0)</f>
        <v>0</v>
      </c>
      <c r="EB243" s="2">
        <f t="shared" si="309"/>
        <v>0</v>
      </c>
      <c r="EC243" s="2">
        <f t="shared" si="309"/>
        <v>0</v>
      </c>
      <c r="ED243" s="2">
        <f t="shared" si="309"/>
        <v>0</v>
      </c>
      <c r="EE243" s="2">
        <f t="shared" si="309"/>
        <v>0</v>
      </c>
      <c r="EF243" s="2">
        <f t="shared" si="309"/>
        <v>0</v>
      </c>
      <c r="EG243" s="2">
        <f t="shared" si="309"/>
        <v>0</v>
      </c>
      <c r="EH243" s="2">
        <f t="shared" si="309"/>
        <v>0</v>
      </c>
      <c r="EI243" s="2">
        <f t="shared" si="309"/>
        <v>0</v>
      </c>
      <c r="EJ243" s="2">
        <f t="shared" si="309"/>
        <v>999999999</v>
      </c>
      <c r="EK243" s="2">
        <f t="shared" si="309"/>
        <v>0</v>
      </c>
      <c r="EL243" s="2">
        <f t="shared" si="309"/>
        <v>0</v>
      </c>
      <c r="EM243" s="2">
        <f t="shared" si="309"/>
        <v>0</v>
      </c>
      <c r="EN243" s="2">
        <f t="shared" si="309"/>
        <v>0</v>
      </c>
      <c r="EO243" s="2">
        <f t="shared" si="309"/>
        <v>0</v>
      </c>
      <c r="EP243" s="2">
        <f t="shared" si="309"/>
        <v>0</v>
      </c>
      <c r="EQ243" s="2">
        <f t="shared" si="309"/>
        <v>0</v>
      </c>
      <c r="ER243" s="2">
        <f t="shared" si="309"/>
        <v>0</v>
      </c>
      <c r="ES243" s="2">
        <f t="shared" si="309"/>
        <v>0</v>
      </c>
      <c r="ET243" s="2">
        <f t="shared" si="309"/>
        <v>0</v>
      </c>
      <c r="EU243" s="2">
        <f t="shared" si="309"/>
        <v>0</v>
      </c>
      <c r="EV243" s="2">
        <f t="shared" si="309"/>
        <v>0</v>
      </c>
      <c r="EW243" s="2">
        <f t="shared" si="309"/>
        <v>0</v>
      </c>
      <c r="EX243" s="2">
        <f t="shared" si="309"/>
        <v>0</v>
      </c>
      <c r="EY243" s="2">
        <f t="shared" si="309"/>
        <v>0</v>
      </c>
      <c r="EZ243" s="2">
        <f t="shared" si="309"/>
        <v>0</v>
      </c>
      <c r="FA243" s="2">
        <f t="shared" si="309"/>
        <v>0</v>
      </c>
      <c r="FB243" s="2">
        <f t="shared" si="309"/>
        <v>0</v>
      </c>
      <c r="FC243" s="2">
        <f t="shared" si="309"/>
        <v>0</v>
      </c>
      <c r="FD243" s="2">
        <f t="shared" si="309"/>
        <v>0</v>
      </c>
      <c r="FE243" s="2">
        <f t="shared" si="309"/>
        <v>0</v>
      </c>
      <c r="FF243" s="2">
        <f t="shared" si="309"/>
        <v>0</v>
      </c>
      <c r="FG243" s="2">
        <f t="shared" si="309"/>
        <v>0</v>
      </c>
      <c r="FH243" s="2">
        <f t="shared" si="309"/>
        <v>0</v>
      </c>
      <c r="FI243" s="2">
        <f t="shared" si="309"/>
        <v>0</v>
      </c>
      <c r="FJ243" s="2">
        <f t="shared" si="309"/>
        <v>0</v>
      </c>
      <c r="FK243" s="2">
        <f t="shared" si="309"/>
        <v>0</v>
      </c>
      <c r="FL243" s="2">
        <f t="shared" si="309"/>
        <v>999999999</v>
      </c>
      <c r="FM243" s="2">
        <f t="shared" si="309"/>
        <v>0</v>
      </c>
      <c r="FN243" s="2">
        <f t="shared" si="309"/>
        <v>999999999</v>
      </c>
      <c r="FO243" s="2">
        <f t="shared" si="309"/>
        <v>0</v>
      </c>
      <c r="FP243" s="2">
        <f t="shared" si="309"/>
        <v>0</v>
      </c>
      <c r="FQ243" s="2">
        <f t="shared" si="309"/>
        <v>0</v>
      </c>
      <c r="FR243" s="2">
        <f t="shared" si="309"/>
        <v>0</v>
      </c>
      <c r="FS243" s="2">
        <f t="shared" si="309"/>
        <v>0</v>
      </c>
      <c r="FT243" s="2">
        <f t="shared" si="309"/>
        <v>0</v>
      </c>
      <c r="FU243" s="2">
        <f t="shared" si="309"/>
        <v>0</v>
      </c>
      <c r="FV243" s="2">
        <f t="shared" si="309"/>
        <v>0</v>
      </c>
      <c r="FW243" s="2">
        <f t="shared" si="309"/>
        <v>0</v>
      </c>
      <c r="FX243" s="2">
        <f t="shared" si="309"/>
        <v>0</v>
      </c>
    </row>
    <row r="244" spans="1:184" x14ac:dyDescent="0.35">
      <c r="A244" s="3" t="s">
        <v>550</v>
      </c>
      <c r="B244" s="2" t="s">
        <v>551</v>
      </c>
      <c r="C244" s="2">
        <f t="shared" ref="C244:BN244" si="310">IF(MIN((C240-C242),(C243-C242))&gt;0,ROUND(MIN((C240-C242),(C243-C242)),2),0)</f>
        <v>9901.15</v>
      </c>
      <c r="D244" s="2">
        <f t="shared" si="310"/>
        <v>0</v>
      </c>
      <c r="E244" s="2">
        <f t="shared" si="310"/>
        <v>18699.400000000001</v>
      </c>
      <c r="F244" s="2">
        <f t="shared" si="310"/>
        <v>100705.56</v>
      </c>
      <c r="G244" s="2">
        <f t="shared" si="310"/>
        <v>0</v>
      </c>
      <c r="H244" s="2">
        <f t="shared" si="310"/>
        <v>0</v>
      </c>
      <c r="I244" s="2">
        <f t="shared" si="310"/>
        <v>0</v>
      </c>
      <c r="J244" s="2">
        <f t="shared" si="310"/>
        <v>0</v>
      </c>
      <c r="K244" s="2">
        <f t="shared" si="310"/>
        <v>0</v>
      </c>
      <c r="L244" s="2">
        <f t="shared" si="310"/>
        <v>63543.16</v>
      </c>
      <c r="M244" s="2">
        <f t="shared" si="310"/>
        <v>147914.07</v>
      </c>
      <c r="N244" s="2">
        <f t="shared" si="310"/>
        <v>0</v>
      </c>
      <c r="O244" s="2">
        <f t="shared" si="310"/>
        <v>0</v>
      </c>
      <c r="P244" s="2">
        <f t="shared" si="310"/>
        <v>0</v>
      </c>
      <c r="Q244" s="2">
        <f t="shared" si="310"/>
        <v>58454.48</v>
      </c>
      <c r="R244" s="2">
        <f t="shared" si="310"/>
        <v>0</v>
      </c>
      <c r="S244" s="2">
        <f t="shared" si="310"/>
        <v>0</v>
      </c>
      <c r="T244" s="2">
        <f t="shared" si="310"/>
        <v>0</v>
      </c>
      <c r="U244" s="2">
        <f t="shared" si="310"/>
        <v>0</v>
      </c>
      <c r="V244" s="2">
        <f t="shared" si="310"/>
        <v>0</v>
      </c>
      <c r="W244" s="2">
        <f t="shared" si="310"/>
        <v>0</v>
      </c>
      <c r="X244" s="2">
        <f t="shared" si="310"/>
        <v>0</v>
      </c>
      <c r="Y244" s="2">
        <f t="shared" si="310"/>
        <v>0</v>
      </c>
      <c r="Z244" s="2">
        <f t="shared" si="310"/>
        <v>0</v>
      </c>
      <c r="AA244" s="2">
        <f t="shared" si="310"/>
        <v>0</v>
      </c>
      <c r="AB244" s="2">
        <f t="shared" si="310"/>
        <v>0</v>
      </c>
      <c r="AC244" s="2">
        <f t="shared" si="310"/>
        <v>0</v>
      </c>
      <c r="AD244" s="2">
        <f t="shared" si="310"/>
        <v>0</v>
      </c>
      <c r="AE244" s="2">
        <f t="shared" si="310"/>
        <v>0</v>
      </c>
      <c r="AF244" s="2">
        <f t="shared" si="310"/>
        <v>0</v>
      </c>
      <c r="AG244" s="2">
        <f t="shared" si="310"/>
        <v>0</v>
      </c>
      <c r="AH244" s="2">
        <f t="shared" si="310"/>
        <v>0</v>
      </c>
      <c r="AI244" s="2">
        <f t="shared" si="310"/>
        <v>0</v>
      </c>
      <c r="AJ244" s="2">
        <f t="shared" si="310"/>
        <v>0</v>
      </c>
      <c r="AK244" s="2">
        <f t="shared" si="310"/>
        <v>0</v>
      </c>
      <c r="AL244" s="2">
        <f t="shared" si="310"/>
        <v>0</v>
      </c>
      <c r="AM244" s="2">
        <f t="shared" si="310"/>
        <v>0</v>
      </c>
      <c r="AN244" s="2">
        <f t="shared" si="310"/>
        <v>0</v>
      </c>
      <c r="AO244" s="2">
        <f t="shared" si="310"/>
        <v>0</v>
      </c>
      <c r="AP244" s="2">
        <f t="shared" si="310"/>
        <v>0</v>
      </c>
      <c r="AQ244" s="2">
        <f t="shared" si="310"/>
        <v>0</v>
      </c>
      <c r="AR244" s="2">
        <f t="shared" si="310"/>
        <v>0</v>
      </c>
      <c r="AS244" s="2">
        <f t="shared" si="310"/>
        <v>8912.75</v>
      </c>
      <c r="AT244" s="2">
        <f t="shared" si="310"/>
        <v>0</v>
      </c>
      <c r="AU244" s="2">
        <f t="shared" si="310"/>
        <v>0</v>
      </c>
      <c r="AV244" s="2">
        <f t="shared" si="310"/>
        <v>0</v>
      </c>
      <c r="AW244" s="2">
        <f t="shared" si="310"/>
        <v>0</v>
      </c>
      <c r="AX244" s="2">
        <f t="shared" si="310"/>
        <v>0</v>
      </c>
      <c r="AY244" s="2">
        <f t="shared" si="310"/>
        <v>0</v>
      </c>
      <c r="AZ244" s="2">
        <f t="shared" si="310"/>
        <v>0</v>
      </c>
      <c r="BA244" s="2">
        <f t="shared" si="310"/>
        <v>21056.84</v>
      </c>
      <c r="BB244" s="2">
        <f t="shared" si="310"/>
        <v>74664.09</v>
      </c>
      <c r="BC244" s="2">
        <f t="shared" si="310"/>
        <v>166276.98000000001</v>
      </c>
      <c r="BD244" s="2">
        <f t="shared" si="310"/>
        <v>14908.96</v>
      </c>
      <c r="BE244" s="2">
        <f t="shared" si="310"/>
        <v>16490.07</v>
      </c>
      <c r="BF244" s="2">
        <f t="shared" si="310"/>
        <v>107837.7</v>
      </c>
      <c r="BG244" s="2">
        <f t="shared" si="310"/>
        <v>0</v>
      </c>
      <c r="BH244" s="2">
        <f t="shared" si="310"/>
        <v>0</v>
      </c>
      <c r="BI244" s="2">
        <f t="shared" si="310"/>
        <v>0</v>
      </c>
      <c r="BJ244" s="2">
        <f t="shared" si="310"/>
        <v>20035.52</v>
      </c>
      <c r="BK244" s="2">
        <f t="shared" si="310"/>
        <v>97949.119999999995</v>
      </c>
      <c r="BL244" s="2">
        <f t="shared" si="310"/>
        <v>0</v>
      </c>
      <c r="BM244" s="2">
        <f t="shared" si="310"/>
        <v>0</v>
      </c>
      <c r="BN244" s="2">
        <f t="shared" si="310"/>
        <v>0</v>
      </c>
      <c r="BO244" s="2">
        <f t="shared" ref="BO244:DZ244" si="311">IF(MIN((BO240-BO242),(BO243-BO242))&gt;0,ROUND(MIN((BO240-BO242),(BO243-BO242)),2),0)</f>
        <v>0</v>
      </c>
      <c r="BP244" s="2">
        <f t="shared" si="311"/>
        <v>0</v>
      </c>
      <c r="BQ244" s="2">
        <f t="shared" si="311"/>
        <v>0</v>
      </c>
      <c r="BR244" s="2">
        <f t="shared" si="311"/>
        <v>0</v>
      </c>
      <c r="BS244" s="2">
        <f t="shared" si="311"/>
        <v>0</v>
      </c>
      <c r="BT244" s="2">
        <f t="shared" si="311"/>
        <v>0</v>
      </c>
      <c r="BU244" s="2">
        <f t="shared" si="311"/>
        <v>0</v>
      </c>
      <c r="BV244" s="2">
        <f t="shared" si="311"/>
        <v>0</v>
      </c>
      <c r="BW244" s="2">
        <f t="shared" si="311"/>
        <v>0</v>
      </c>
      <c r="BX244" s="2">
        <f t="shared" si="311"/>
        <v>0</v>
      </c>
      <c r="BY244" s="2">
        <f t="shared" si="311"/>
        <v>270551.76</v>
      </c>
      <c r="BZ244" s="2">
        <f t="shared" si="311"/>
        <v>0</v>
      </c>
      <c r="CA244" s="2">
        <f t="shared" si="311"/>
        <v>0</v>
      </c>
      <c r="CB244" s="2">
        <f t="shared" si="311"/>
        <v>0</v>
      </c>
      <c r="CC244" s="2">
        <f t="shared" si="311"/>
        <v>0</v>
      </c>
      <c r="CD244" s="2">
        <f t="shared" si="311"/>
        <v>0</v>
      </c>
      <c r="CE244" s="2">
        <f t="shared" si="311"/>
        <v>0</v>
      </c>
      <c r="CF244" s="2">
        <f t="shared" si="311"/>
        <v>0</v>
      </c>
      <c r="CG244" s="2">
        <f t="shared" si="311"/>
        <v>0</v>
      </c>
      <c r="CH244" s="2">
        <f t="shared" si="311"/>
        <v>0</v>
      </c>
      <c r="CI244" s="2">
        <f t="shared" si="311"/>
        <v>0</v>
      </c>
      <c r="CJ244" s="2">
        <f t="shared" si="311"/>
        <v>0</v>
      </c>
      <c r="CK244" s="2">
        <f t="shared" si="311"/>
        <v>0</v>
      </c>
      <c r="CL244" s="2">
        <f t="shared" si="311"/>
        <v>0</v>
      </c>
      <c r="CM244" s="2">
        <f t="shared" si="311"/>
        <v>0</v>
      </c>
      <c r="CN244" s="2">
        <f t="shared" si="311"/>
        <v>119755.85</v>
      </c>
      <c r="CO244" s="2">
        <f t="shared" si="311"/>
        <v>20816.93</v>
      </c>
      <c r="CP244" s="2">
        <f t="shared" si="311"/>
        <v>0</v>
      </c>
      <c r="CQ244" s="2">
        <f t="shared" si="311"/>
        <v>0</v>
      </c>
      <c r="CR244" s="2">
        <f t="shared" si="311"/>
        <v>0</v>
      </c>
      <c r="CS244" s="2">
        <f t="shared" si="311"/>
        <v>0</v>
      </c>
      <c r="CT244" s="2">
        <f t="shared" si="311"/>
        <v>0</v>
      </c>
      <c r="CU244" s="2">
        <f t="shared" si="311"/>
        <v>0</v>
      </c>
      <c r="CV244" s="2">
        <f t="shared" si="311"/>
        <v>0</v>
      </c>
      <c r="CW244" s="2">
        <f t="shared" si="311"/>
        <v>0</v>
      </c>
      <c r="CX244" s="2">
        <f t="shared" si="311"/>
        <v>0</v>
      </c>
      <c r="CY244" s="2">
        <f t="shared" si="311"/>
        <v>0</v>
      </c>
      <c r="CZ244" s="2">
        <f t="shared" si="311"/>
        <v>0</v>
      </c>
      <c r="DA244" s="2">
        <f t="shared" si="311"/>
        <v>0</v>
      </c>
      <c r="DB244" s="2">
        <f t="shared" si="311"/>
        <v>0</v>
      </c>
      <c r="DC244" s="2">
        <f t="shared" si="311"/>
        <v>0</v>
      </c>
      <c r="DD244" s="2">
        <f t="shared" si="311"/>
        <v>0</v>
      </c>
      <c r="DE244" s="2">
        <f t="shared" si="311"/>
        <v>0</v>
      </c>
      <c r="DF244" s="2">
        <f t="shared" si="311"/>
        <v>0</v>
      </c>
      <c r="DG244" s="2">
        <f t="shared" si="311"/>
        <v>0</v>
      </c>
      <c r="DH244" s="2">
        <f t="shared" si="311"/>
        <v>0</v>
      </c>
      <c r="DI244" s="2">
        <f t="shared" si="311"/>
        <v>0</v>
      </c>
      <c r="DJ244" s="2">
        <f t="shared" si="311"/>
        <v>0</v>
      </c>
      <c r="DK244" s="2">
        <f t="shared" si="311"/>
        <v>0</v>
      </c>
      <c r="DL244" s="2">
        <f t="shared" si="311"/>
        <v>0</v>
      </c>
      <c r="DM244" s="2">
        <f t="shared" si="311"/>
        <v>0</v>
      </c>
      <c r="DN244" s="2">
        <f t="shared" si="311"/>
        <v>0</v>
      </c>
      <c r="DO244" s="2">
        <f t="shared" si="311"/>
        <v>0</v>
      </c>
      <c r="DP244" s="2">
        <f t="shared" si="311"/>
        <v>0</v>
      </c>
      <c r="DQ244" s="2">
        <f t="shared" si="311"/>
        <v>0</v>
      </c>
      <c r="DR244" s="2">
        <f t="shared" si="311"/>
        <v>0</v>
      </c>
      <c r="DS244" s="2">
        <f t="shared" si="311"/>
        <v>0</v>
      </c>
      <c r="DT244" s="2">
        <f t="shared" si="311"/>
        <v>0</v>
      </c>
      <c r="DU244" s="2">
        <f t="shared" si="311"/>
        <v>0</v>
      </c>
      <c r="DV244" s="2">
        <f t="shared" si="311"/>
        <v>0</v>
      </c>
      <c r="DW244" s="2">
        <f t="shared" si="311"/>
        <v>0</v>
      </c>
      <c r="DX244" s="2">
        <f t="shared" si="311"/>
        <v>0</v>
      </c>
      <c r="DY244" s="2">
        <f t="shared" si="311"/>
        <v>0</v>
      </c>
      <c r="DZ244" s="2">
        <f t="shared" si="311"/>
        <v>0</v>
      </c>
      <c r="EA244" s="2">
        <f t="shared" ref="EA244:FX244" si="312">IF(MIN((EA240-EA242),(EA243-EA242))&gt;0,ROUND(MIN((EA240-EA242),(EA243-EA242)),2),0)</f>
        <v>0</v>
      </c>
      <c r="EB244" s="2">
        <f t="shared" si="312"/>
        <v>0</v>
      </c>
      <c r="EC244" s="2">
        <f t="shared" si="312"/>
        <v>0</v>
      </c>
      <c r="ED244" s="2">
        <f t="shared" si="312"/>
        <v>0</v>
      </c>
      <c r="EE244" s="2">
        <f t="shared" si="312"/>
        <v>0</v>
      </c>
      <c r="EF244" s="2">
        <f t="shared" si="312"/>
        <v>0</v>
      </c>
      <c r="EG244" s="2">
        <f t="shared" si="312"/>
        <v>0</v>
      </c>
      <c r="EH244" s="2">
        <f t="shared" si="312"/>
        <v>0</v>
      </c>
      <c r="EI244" s="2">
        <f t="shared" si="312"/>
        <v>0</v>
      </c>
      <c r="EJ244" s="2">
        <f t="shared" si="312"/>
        <v>31268.66</v>
      </c>
      <c r="EK244" s="2">
        <f t="shared" si="312"/>
        <v>0</v>
      </c>
      <c r="EL244" s="2">
        <f t="shared" si="312"/>
        <v>0</v>
      </c>
      <c r="EM244" s="2">
        <f t="shared" si="312"/>
        <v>0</v>
      </c>
      <c r="EN244" s="2">
        <f t="shared" si="312"/>
        <v>0</v>
      </c>
      <c r="EO244" s="2">
        <f t="shared" si="312"/>
        <v>0</v>
      </c>
      <c r="EP244" s="2">
        <f t="shared" si="312"/>
        <v>0</v>
      </c>
      <c r="EQ244" s="2">
        <f t="shared" si="312"/>
        <v>0</v>
      </c>
      <c r="ER244" s="2">
        <f t="shared" si="312"/>
        <v>0</v>
      </c>
      <c r="ES244" s="2">
        <f t="shared" si="312"/>
        <v>0</v>
      </c>
      <c r="ET244" s="2">
        <f t="shared" si="312"/>
        <v>0</v>
      </c>
      <c r="EU244" s="2">
        <f t="shared" si="312"/>
        <v>0</v>
      </c>
      <c r="EV244" s="2">
        <f t="shared" si="312"/>
        <v>0</v>
      </c>
      <c r="EW244" s="2">
        <f t="shared" si="312"/>
        <v>0</v>
      </c>
      <c r="EX244" s="2">
        <f t="shared" si="312"/>
        <v>0</v>
      </c>
      <c r="EY244" s="2">
        <f t="shared" si="312"/>
        <v>0</v>
      </c>
      <c r="EZ244" s="2">
        <f t="shared" si="312"/>
        <v>0</v>
      </c>
      <c r="FA244" s="2">
        <f t="shared" si="312"/>
        <v>0</v>
      </c>
      <c r="FB244" s="2">
        <f t="shared" si="312"/>
        <v>0</v>
      </c>
      <c r="FC244" s="2">
        <f t="shared" si="312"/>
        <v>0</v>
      </c>
      <c r="FD244" s="2">
        <f t="shared" si="312"/>
        <v>0</v>
      </c>
      <c r="FE244" s="2">
        <f t="shared" si="312"/>
        <v>0</v>
      </c>
      <c r="FF244" s="2">
        <f t="shared" si="312"/>
        <v>0</v>
      </c>
      <c r="FG244" s="2">
        <f t="shared" si="312"/>
        <v>0</v>
      </c>
      <c r="FH244" s="2">
        <f t="shared" si="312"/>
        <v>0</v>
      </c>
      <c r="FI244" s="2">
        <f t="shared" si="312"/>
        <v>0</v>
      </c>
      <c r="FJ244" s="2">
        <f t="shared" si="312"/>
        <v>0</v>
      </c>
      <c r="FK244" s="2">
        <f t="shared" si="312"/>
        <v>0</v>
      </c>
      <c r="FL244" s="2">
        <f t="shared" si="312"/>
        <v>47084.83</v>
      </c>
      <c r="FM244" s="2">
        <f t="shared" si="312"/>
        <v>0</v>
      </c>
      <c r="FN244" s="2">
        <f t="shared" si="312"/>
        <v>29402.26</v>
      </c>
      <c r="FO244" s="2">
        <f t="shared" si="312"/>
        <v>0</v>
      </c>
      <c r="FP244" s="2">
        <f t="shared" si="312"/>
        <v>0</v>
      </c>
      <c r="FQ244" s="2">
        <f t="shared" si="312"/>
        <v>0</v>
      </c>
      <c r="FR244" s="2">
        <f t="shared" si="312"/>
        <v>0</v>
      </c>
      <c r="FS244" s="2">
        <f t="shared" si="312"/>
        <v>0</v>
      </c>
      <c r="FT244" s="2">
        <f t="shared" si="312"/>
        <v>0</v>
      </c>
      <c r="FU244" s="2">
        <f t="shared" si="312"/>
        <v>0</v>
      </c>
      <c r="FV244" s="2">
        <f t="shared" si="312"/>
        <v>0</v>
      </c>
      <c r="FW244" s="2">
        <f t="shared" si="312"/>
        <v>0</v>
      </c>
      <c r="FX244" s="2">
        <f t="shared" si="312"/>
        <v>0</v>
      </c>
    </row>
    <row r="245" spans="1:184" x14ac:dyDescent="0.35">
      <c r="B245" s="2" t="s">
        <v>552</v>
      </c>
    </row>
    <row r="246" spans="1:184" x14ac:dyDescent="0.35">
      <c r="B246" s="2" t="s">
        <v>553</v>
      </c>
    </row>
    <row r="247" spans="1:184" x14ac:dyDescent="0.35">
      <c r="B247" s="2" t="s">
        <v>554</v>
      </c>
    </row>
    <row r="248" spans="1:184" x14ac:dyDescent="0.35">
      <c r="A248" s="3" t="s">
        <v>555</v>
      </c>
      <c r="B248" s="2" t="s">
        <v>556</v>
      </c>
      <c r="C248" s="2">
        <f t="shared" ref="C248:BN248" si="313">MIN(C71,C244)</f>
        <v>9901.15</v>
      </c>
      <c r="D248" s="2">
        <f t="shared" si="313"/>
        <v>0</v>
      </c>
      <c r="E248" s="2">
        <f t="shared" si="313"/>
        <v>18699.400000000001</v>
      </c>
      <c r="F248" s="2">
        <f t="shared" si="313"/>
        <v>100705.56</v>
      </c>
      <c r="G248" s="2">
        <f t="shared" si="313"/>
        <v>0</v>
      </c>
      <c r="H248" s="2">
        <f t="shared" si="313"/>
        <v>0</v>
      </c>
      <c r="I248" s="2">
        <f t="shared" si="313"/>
        <v>0</v>
      </c>
      <c r="J248" s="2">
        <f t="shared" si="313"/>
        <v>0</v>
      </c>
      <c r="K248" s="2">
        <f t="shared" si="313"/>
        <v>0</v>
      </c>
      <c r="L248" s="2">
        <f t="shared" si="313"/>
        <v>63543.16</v>
      </c>
      <c r="M248" s="2">
        <f t="shared" si="313"/>
        <v>147914.07</v>
      </c>
      <c r="N248" s="2">
        <f t="shared" si="313"/>
        <v>0</v>
      </c>
      <c r="O248" s="2">
        <f t="shared" si="313"/>
        <v>0</v>
      </c>
      <c r="P248" s="2">
        <f t="shared" si="313"/>
        <v>0</v>
      </c>
      <c r="Q248" s="2">
        <f t="shared" si="313"/>
        <v>58454.48</v>
      </c>
      <c r="R248" s="2">
        <f t="shared" si="313"/>
        <v>0</v>
      </c>
      <c r="S248" s="2">
        <f t="shared" si="313"/>
        <v>0</v>
      </c>
      <c r="T248" s="2">
        <f t="shared" si="313"/>
        <v>0</v>
      </c>
      <c r="U248" s="2">
        <f t="shared" si="313"/>
        <v>0</v>
      </c>
      <c r="V248" s="2">
        <f t="shared" si="313"/>
        <v>0</v>
      </c>
      <c r="W248" s="2">
        <f t="shared" si="313"/>
        <v>0</v>
      </c>
      <c r="X248" s="2">
        <f t="shared" si="313"/>
        <v>0</v>
      </c>
      <c r="Y248" s="2">
        <f t="shared" si="313"/>
        <v>0</v>
      </c>
      <c r="Z248" s="2">
        <f t="shared" si="313"/>
        <v>0</v>
      </c>
      <c r="AA248" s="2">
        <f t="shared" si="313"/>
        <v>0</v>
      </c>
      <c r="AB248" s="2">
        <f t="shared" si="313"/>
        <v>0</v>
      </c>
      <c r="AC248" s="2">
        <f t="shared" si="313"/>
        <v>0</v>
      </c>
      <c r="AD248" s="2">
        <f t="shared" si="313"/>
        <v>0</v>
      </c>
      <c r="AE248" s="2">
        <f t="shared" si="313"/>
        <v>0</v>
      </c>
      <c r="AF248" s="2">
        <f t="shared" si="313"/>
        <v>0</v>
      </c>
      <c r="AG248" s="2">
        <f t="shared" si="313"/>
        <v>0</v>
      </c>
      <c r="AH248" s="2">
        <f t="shared" si="313"/>
        <v>0</v>
      </c>
      <c r="AI248" s="2">
        <f t="shared" si="313"/>
        <v>0</v>
      </c>
      <c r="AJ248" s="2">
        <f t="shared" si="313"/>
        <v>0</v>
      </c>
      <c r="AK248" s="2">
        <f t="shared" si="313"/>
        <v>0</v>
      </c>
      <c r="AL248" s="2">
        <f t="shared" si="313"/>
        <v>0</v>
      </c>
      <c r="AM248" s="2">
        <f t="shared" si="313"/>
        <v>0</v>
      </c>
      <c r="AN248" s="2">
        <f t="shared" si="313"/>
        <v>0</v>
      </c>
      <c r="AO248" s="2">
        <f t="shared" si="313"/>
        <v>0</v>
      </c>
      <c r="AP248" s="2">
        <f t="shared" si="313"/>
        <v>0</v>
      </c>
      <c r="AQ248" s="2">
        <f t="shared" si="313"/>
        <v>0</v>
      </c>
      <c r="AR248" s="2">
        <f t="shared" si="313"/>
        <v>0</v>
      </c>
      <c r="AS248" s="2">
        <f t="shared" si="313"/>
        <v>8912.75</v>
      </c>
      <c r="AT248" s="2">
        <f t="shared" si="313"/>
        <v>0</v>
      </c>
      <c r="AU248" s="2">
        <f t="shared" si="313"/>
        <v>0</v>
      </c>
      <c r="AV248" s="2">
        <f t="shared" si="313"/>
        <v>0</v>
      </c>
      <c r="AW248" s="2">
        <f t="shared" si="313"/>
        <v>0</v>
      </c>
      <c r="AX248" s="2">
        <f t="shared" si="313"/>
        <v>0</v>
      </c>
      <c r="AY248" s="2">
        <f t="shared" si="313"/>
        <v>0</v>
      </c>
      <c r="AZ248" s="2">
        <f t="shared" si="313"/>
        <v>0</v>
      </c>
      <c r="BA248" s="2">
        <f t="shared" si="313"/>
        <v>21056.84</v>
      </c>
      <c r="BB248" s="2">
        <f t="shared" si="313"/>
        <v>74664.09</v>
      </c>
      <c r="BC248" s="2">
        <f t="shared" si="313"/>
        <v>166276.98000000001</v>
      </c>
      <c r="BD248" s="2">
        <f t="shared" si="313"/>
        <v>14908.96</v>
      </c>
      <c r="BE248" s="2">
        <f t="shared" si="313"/>
        <v>16490.07</v>
      </c>
      <c r="BF248" s="2">
        <f t="shared" si="313"/>
        <v>107837.7</v>
      </c>
      <c r="BG248" s="2">
        <f t="shared" si="313"/>
        <v>0</v>
      </c>
      <c r="BH248" s="2">
        <f t="shared" si="313"/>
        <v>0</v>
      </c>
      <c r="BI248" s="2">
        <f t="shared" si="313"/>
        <v>0</v>
      </c>
      <c r="BJ248" s="2">
        <f t="shared" si="313"/>
        <v>20035.52</v>
      </c>
      <c r="BK248" s="2">
        <f t="shared" si="313"/>
        <v>97949.119999999995</v>
      </c>
      <c r="BL248" s="2">
        <f t="shared" si="313"/>
        <v>0</v>
      </c>
      <c r="BM248" s="2">
        <f t="shared" si="313"/>
        <v>0</v>
      </c>
      <c r="BN248" s="2">
        <f t="shared" si="313"/>
        <v>0</v>
      </c>
      <c r="BO248" s="2">
        <f t="shared" ref="BO248:DZ248" si="314">MIN(BO71,BO244)</f>
        <v>0</v>
      </c>
      <c r="BP248" s="2">
        <f t="shared" si="314"/>
        <v>0</v>
      </c>
      <c r="BQ248" s="2">
        <f t="shared" si="314"/>
        <v>0</v>
      </c>
      <c r="BR248" s="2">
        <f t="shared" si="314"/>
        <v>0</v>
      </c>
      <c r="BS248" s="2">
        <f t="shared" si="314"/>
        <v>0</v>
      </c>
      <c r="BT248" s="2">
        <f t="shared" si="314"/>
        <v>0</v>
      </c>
      <c r="BU248" s="2">
        <f t="shared" si="314"/>
        <v>0</v>
      </c>
      <c r="BV248" s="2">
        <f t="shared" si="314"/>
        <v>0</v>
      </c>
      <c r="BW248" s="2">
        <f t="shared" si="314"/>
        <v>0</v>
      </c>
      <c r="BX248" s="2">
        <f t="shared" si="314"/>
        <v>0</v>
      </c>
      <c r="BY248" s="2">
        <f t="shared" si="314"/>
        <v>270551.76</v>
      </c>
      <c r="BZ248" s="2">
        <f t="shared" si="314"/>
        <v>0</v>
      </c>
      <c r="CA248" s="2">
        <f t="shared" si="314"/>
        <v>0</v>
      </c>
      <c r="CB248" s="2">
        <f t="shared" si="314"/>
        <v>0</v>
      </c>
      <c r="CC248" s="2">
        <f t="shared" si="314"/>
        <v>0</v>
      </c>
      <c r="CD248" s="2">
        <f t="shared" si="314"/>
        <v>0</v>
      </c>
      <c r="CE248" s="2">
        <f t="shared" si="314"/>
        <v>0</v>
      </c>
      <c r="CF248" s="2">
        <f t="shared" si="314"/>
        <v>0</v>
      </c>
      <c r="CG248" s="2">
        <f t="shared" si="314"/>
        <v>0</v>
      </c>
      <c r="CH248" s="2">
        <f t="shared" si="314"/>
        <v>0</v>
      </c>
      <c r="CI248" s="2">
        <f t="shared" si="314"/>
        <v>0</v>
      </c>
      <c r="CJ248" s="2">
        <f t="shared" si="314"/>
        <v>0</v>
      </c>
      <c r="CK248" s="2">
        <f t="shared" si="314"/>
        <v>0</v>
      </c>
      <c r="CL248" s="2">
        <f t="shared" si="314"/>
        <v>0</v>
      </c>
      <c r="CM248" s="2">
        <f t="shared" si="314"/>
        <v>0</v>
      </c>
      <c r="CN248" s="2">
        <f t="shared" si="314"/>
        <v>119755.85</v>
      </c>
      <c r="CO248" s="2">
        <f t="shared" si="314"/>
        <v>20816.93</v>
      </c>
      <c r="CP248" s="2">
        <f t="shared" si="314"/>
        <v>0</v>
      </c>
      <c r="CQ248" s="2">
        <f t="shared" si="314"/>
        <v>0</v>
      </c>
      <c r="CR248" s="2">
        <f t="shared" si="314"/>
        <v>0</v>
      </c>
      <c r="CS248" s="2">
        <f t="shared" si="314"/>
        <v>0</v>
      </c>
      <c r="CT248" s="2">
        <f t="shared" si="314"/>
        <v>0</v>
      </c>
      <c r="CU248" s="2">
        <f t="shared" si="314"/>
        <v>0</v>
      </c>
      <c r="CV248" s="2">
        <f t="shared" si="314"/>
        <v>0</v>
      </c>
      <c r="CW248" s="2">
        <f t="shared" si="314"/>
        <v>0</v>
      </c>
      <c r="CX248" s="2">
        <f t="shared" si="314"/>
        <v>0</v>
      </c>
      <c r="CY248" s="2">
        <f t="shared" si="314"/>
        <v>0</v>
      </c>
      <c r="CZ248" s="2">
        <f t="shared" si="314"/>
        <v>0</v>
      </c>
      <c r="DA248" s="2">
        <f t="shared" si="314"/>
        <v>0</v>
      </c>
      <c r="DB248" s="2">
        <f t="shared" si="314"/>
        <v>0</v>
      </c>
      <c r="DC248" s="2">
        <f t="shared" si="314"/>
        <v>0</v>
      </c>
      <c r="DD248" s="2">
        <f t="shared" si="314"/>
        <v>0</v>
      </c>
      <c r="DE248" s="2">
        <f t="shared" si="314"/>
        <v>0</v>
      </c>
      <c r="DF248" s="2">
        <f t="shared" si="314"/>
        <v>0</v>
      </c>
      <c r="DG248" s="2">
        <f t="shared" si="314"/>
        <v>0</v>
      </c>
      <c r="DH248" s="2">
        <f t="shared" si="314"/>
        <v>0</v>
      </c>
      <c r="DI248" s="2">
        <f t="shared" si="314"/>
        <v>0</v>
      </c>
      <c r="DJ248" s="2">
        <f t="shared" si="314"/>
        <v>0</v>
      </c>
      <c r="DK248" s="2">
        <f t="shared" si="314"/>
        <v>0</v>
      </c>
      <c r="DL248" s="2">
        <f t="shared" si="314"/>
        <v>0</v>
      </c>
      <c r="DM248" s="2">
        <f t="shared" si="314"/>
        <v>0</v>
      </c>
      <c r="DN248" s="2">
        <f t="shared" si="314"/>
        <v>0</v>
      </c>
      <c r="DO248" s="2">
        <f t="shared" si="314"/>
        <v>0</v>
      </c>
      <c r="DP248" s="2">
        <f t="shared" si="314"/>
        <v>0</v>
      </c>
      <c r="DQ248" s="2">
        <f t="shared" si="314"/>
        <v>0</v>
      </c>
      <c r="DR248" s="2">
        <f t="shared" si="314"/>
        <v>0</v>
      </c>
      <c r="DS248" s="2">
        <f t="shared" si="314"/>
        <v>0</v>
      </c>
      <c r="DT248" s="2">
        <f t="shared" si="314"/>
        <v>0</v>
      </c>
      <c r="DU248" s="2">
        <f t="shared" si="314"/>
        <v>0</v>
      </c>
      <c r="DV248" s="2">
        <f t="shared" si="314"/>
        <v>0</v>
      </c>
      <c r="DW248" s="2">
        <f t="shared" si="314"/>
        <v>0</v>
      </c>
      <c r="DX248" s="2">
        <f t="shared" si="314"/>
        <v>0</v>
      </c>
      <c r="DY248" s="2">
        <f t="shared" si="314"/>
        <v>0</v>
      </c>
      <c r="DZ248" s="2">
        <f t="shared" si="314"/>
        <v>0</v>
      </c>
      <c r="EA248" s="2">
        <f t="shared" ref="EA248:FX248" si="315">MIN(EA71,EA244)</f>
        <v>0</v>
      </c>
      <c r="EB248" s="2">
        <f t="shared" si="315"/>
        <v>0</v>
      </c>
      <c r="EC248" s="2">
        <f t="shared" si="315"/>
        <v>0</v>
      </c>
      <c r="ED248" s="2">
        <f t="shared" si="315"/>
        <v>0</v>
      </c>
      <c r="EE248" s="2">
        <f t="shared" si="315"/>
        <v>0</v>
      </c>
      <c r="EF248" s="2">
        <f t="shared" si="315"/>
        <v>0</v>
      </c>
      <c r="EG248" s="2">
        <f t="shared" si="315"/>
        <v>0</v>
      </c>
      <c r="EH248" s="2">
        <f t="shared" si="315"/>
        <v>0</v>
      </c>
      <c r="EI248" s="2">
        <f t="shared" si="315"/>
        <v>0</v>
      </c>
      <c r="EJ248" s="2">
        <f t="shared" si="315"/>
        <v>31268.66</v>
      </c>
      <c r="EK248" s="2">
        <f t="shared" si="315"/>
        <v>0</v>
      </c>
      <c r="EL248" s="2">
        <f t="shared" si="315"/>
        <v>0</v>
      </c>
      <c r="EM248" s="2">
        <f t="shared" si="315"/>
        <v>0</v>
      </c>
      <c r="EN248" s="2">
        <f t="shared" si="315"/>
        <v>0</v>
      </c>
      <c r="EO248" s="2">
        <f t="shared" si="315"/>
        <v>0</v>
      </c>
      <c r="EP248" s="2">
        <f t="shared" si="315"/>
        <v>0</v>
      </c>
      <c r="EQ248" s="2">
        <f t="shared" si="315"/>
        <v>0</v>
      </c>
      <c r="ER248" s="2">
        <f t="shared" si="315"/>
        <v>0</v>
      </c>
      <c r="ES248" s="2">
        <f t="shared" si="315"/>
        <v>0</v>
      </c>
      <c r="ET248" s="2">
        <f t="shared" si="315"/>
        <v>0</v>
      </c>
      <c r="EU248" s="2">
        <f t="shared" si="315"/>
        <v>0</v>
      </c>
      <c r="EV248" s="2">
        <f t="shared" si="315"/>
        <v>0</v>
      </c>
      <c r="EW248" s="2">
        <f t="shared" si="315"/>
        <v>0</v>
      </c>
      <c r="EX248" s="2">
        <f t="shared" si="315"/>
        <v>0</v>
      </c>
      <c r="EY248" s="2">
        <f t="shared" si="315"/>
        <v>0</v>
      </c>
      <c r="EZ248" s="2">
        <f t="shared" si="315"/>
        <v>0</v>
      </c>
      <c r="FA248" s="2">
        <f t="shared" si="315"/>
        <v>0</v>
      </c>
      <c r="FB248" s="2">
        <f t="shared" si="315"/>
        <v>0</v>
      </c>
      <c r="FC248" s="2">
        <f t="shared" si="315"/>
        <v>0</v>
      </c>
      <c r="FD248" s="2">
        <f t="shared" si="315"/>
        <v>0</v>
      </c>
      <c r="FE248" s="2">
        <f t="shared" si="315"/>
        <v>0</v>
      </c>
      <c r="FF248" s="2">
        <f t="shared" si="315"/>
        <v>0</v>
      </c>
      <c r="FG248" s="2">
        <f t="shared" si="315"/>
        <v>0</v>
      </c>
      <c r="FH248" s="2">
        <f t="shared" si="315"/>
        <v>0</v>
      </c>
      <c r="FI248" s="2">
        <f t="shared" si="315"/>
        <v>0</v>
      </c>
      <c r="FJ248" s="2">
        <f t="shared" si="315"/>
        <v>0</v>
      </c>
      <c r="FK248" s="2">
        <f t="shared" si="315"/>
        <v>0</v>
      </c>
      <c r="FL248" s="2">
        <f t="shared" si="315"/>
        <v>47084.83</v>
      </c>
      <c r="FM248" s="2">
        <f t="shared" si="315"/>
        <v>0</v>
      </c>
      <c r="FN248" s="2">
        <f t="shared" si="315"/>
        <v>29402.26</v>
      </c>
      <c r="FO248" s="2">
        <f t="shared" si="315"/>
        <v>0</v>
      </c>
      <c r="FP248" s="2">
        <f t="shared" si="315"/>
        <v>0</v>
      </c>
      <c r="FQ248" s="2">
        <f t="shared" si="315"/>
        <v>0</v>
      </c>
      <c r="FR248" s="2">
        <f t="shared" si="315"/>
        <v>0</v>
      </c>
      <c r="FS248" s="2">
        <f t="shared" si="315"/>
        <v>0</v>
      </c>
      <c r="FT248" s="2">
        <f t="shared" si="315"/>
        <v>0</v>
      </c>
      <c r="FU248" s="2">
        <f t="shared" si="315"/>
        <v>0</v>
      </c>
      <c r="FV248" s="2">
        <f t="shared" si="315"/>
        <v>0</v>
      </c>
      <c r="FW248" s="2">
        <f t="shared" si="315"/>
        <v>0</v>
      </c>
      <c r="FX248" s="2">
        <f t="shared" si="315"/>
        <v>0</v>
      </c>
      <c r="FZ248" s="2">
        <f>SUM(C248:FX248)</f>
        <v>1446230.14</v>
      </c>
    </row>
    <row r="249" spans="1:184" x14ac:dyDescent="0.35">
      <c r="B249" s="2" t="s">
        <v>557</v>
      </c>
    </row>
    <row r="251" spans="1:184" x14ac:dyDescent="0.35">
      <c r="B251" s="2" t="s">
        <v>963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0</v>
      </c>
      <c r="CQ251" s="2">
        <v>0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v>0</v>
      </c>
      <c r="CZ251" s="2">
        <v>0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0</v>
      </c>
      <c r="DJ251" s="2">
        <v>0</v>
      </c>
      <c r="DK251" s="2">
        <v>0</v>
      </c>
      <c r="DL251" s="2">
        <v>0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2">
        <v>0</v>
      </c>
      <c r="DU251" s="2">
        <v>0</v>
      </c>
      <c r="DV251" s="2">
        <v>0</v>
      </c>
      <c r="DW251" s="2">
        <v>0</v>
      </c>
      <c r="DX251" s="2">
        <v>0</v>
      </c>
      <c r="DY251" s="2">
        <v>0</v>
      </c>
      <c r="DZ251" s="2">
        <v>0</v>
      </c>
      <c r="EA251" s="2">
        <v>0</v>
      </c>
      <c r="EB251" s="2">
        <v>0</v>
      </c>
      <c r="EC251" s="2">
        <v>0</v>
      </c>
      <c r="ED251" s="2">
        <v>0</v>
      </c>
      <c r="EE251" s="2">
        <v>0</v>
      </c>
      <c r="EF251" s="2">
        <v>0</v>
      </c>
      <c r="EG251" s="2">
        <v>0</v>
      </c>
      <c r="EH251" s="2">
        <v>0</v>
      </c>
      <c r="EI251" s="2">
        <v>0</v>
      </c>
      <c r="EJ251" s="2">
        <v>0</v>
      </c>
      <c r="EK251" s="2">
        <v>0</v>
      </c>
      <c r="EL251" s="2">
        <v>0</v>
      </c>
      <c r="EM251" s="2">
        <v>0</v>
      </c>
      <c r="EN251" s="2">
        <v>0</v>
      </c>
      <c r="EO251" s="2">
        <v>0</v>
      </c>
      <c r="EP251" s="2">
        <v>0</v>
      </c>
      <c r="EQ251" s="2">
        <v>0</v>
      </c>
      <c r="ER251" s="2">
        <v>0</v>
      </c>
      <c r="ES251" s="2">
        <v>0</v>
      </c>
      <c r="ET251" s="2">
        <v>0</v>
      </c>
      <c r="EU251" s="2">
        <v>0</v>
      </c>
      <c r="EV251" s="2">
        <v>0</v>
      </c>
      <c r="EW251" s="2">
        <v>0</v>
      </c>
      <c r="EX251" s="2">
        <v>0</v>
      </c>
      <c r="EY251" s="2">
        <v>0</v>
      </c>
      <c r="EZ251" s="2">
        <v>0</v>
      </c>
      <c r="FA251" s="2">
        <v>0</v>
      </c>
      <c r="FB251" s="2">
        <v>0</v>
      </c>
      <c r="FC251" s="2">
        <v>0</v>
      </c>
      <c r="FD251" s="2">
        <v>0</v>
      </c>
      <c r="FE251" s="2">
        <v>0</v>
      </c>
      <c r="FF251" s="2">
        <v>0</v>
      </c>
      <c r="FG251" s="2">
        <v>0</v>
      </c>
      <c r="FH251" s="2">
        <v>0</v>
      </c>
      <c r="FI251" s="2">
        <v>0</v>
      </c>
      <c r="FJ251" s="2">
        <v>0</v>
      </c>
      <c r="FK251" s="2">
        <v>0</v>
      </c>
      <c r="FL251" s="2">
        <v>0</v>
      </c>
      <c r="FM251" s="2">
        <v>0</v>
      </c>
      <c r="FN251" s="2">
        <v>0</v>
      </c>
      <c r="FO251" s="2">
        <v>0</v>
      </c>
      <c r="FP251" s="2">
        <v>0</v>
      </c>
      <c r="FQ251" s="2">
        <v>0</v>
      </c>
      <c r="FR251" s="2">
        <v>0</v>
      </c>
      <c r="FS251" s="2">
        <v>0</v>
      </c>
      <c r="FT251" s="2">
        <v>0</v>
      </c>
      <c r="FU251" s="2">
        <v>0</v>
      </c>
      <c r="FV251" s="2">
        <v>0</v>
      </c>
      <c r="FW251" s="2">
        <v>0</v>
      </c>
      <c r="FX251" s="2">
        <v>0</v>
      </c>
    </row>
    <row r="252" spans="1:184" x14ac:dyDescent="0.35">
      <c r="A252" s="3"/>
    </row>
    <row r="253" spans="1:184" x14ac:dyDescent="0.35">
      <c r="A253" s="3" t="s">
        <v>490</v>
      </c>
      <c r="B253" s="35" t="s">
        <v>558</v>
      </c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GA253" s="34"/>
    </row>
    <row r="254" spans="1:184" x14ac:dyDescent="0.35">
      <c r="A254" s="3" t="s">
        <v>559</v>
      </c>
      <c r="B254" s="2" t="s">
        <v>1021</v>
      </c>
      <c r="C254" s="2">
        <f>+C232+C181</f>
        <v>81059899.560000002</v>
      </c>
      <c r="D254" s="2">
        <f t="shared" ref="D254:BO254" si="316">+D232+D181</f>
        <v>444620554.20999998</v>
      </c>
      <c r="E254" s="2">
        <f t="shared" si="316"/>
        <v>71915501.650000006</v>
      </c>
      <c r="F254" s="2">
        <f t="shared" si="316"/>
        <v>274552540.19</v>
      </c>
      <c r="G254" s="2">
        <f t="shared" si="316"/>
        <v>18406607.640000001</v>
      </c>
      <c r="H254" s="2">
        <f t="shared" si="316"/>
        <v>13574305.41</v>
      </c>
      <c r="I254" s="2">
        <f t="shared" si="316"/>
        <v>98086989.330000013</v>
      </c>
      <c r="J254" s="2">
        <f t="shared" si="316"/>
        <v>23889325.449999999</v>
      </c>
      <c r="K254" s="2">
        <f t="shared" si="316"/>
        <v>4378890.7700000005</v>
      </c>
      <c r="L254" s="2">
        <f t="shared" si="316"/>
        <v>26415586.600000001</v>
      </c>
      <c r="M254" s="2">
        <f t="shared" si="316"/>
        <v>13179759.85</v>
      </c>
      <c r="N254" s="2">
        <f t="shared" si="316"/>
        <v>587530350.92999995</v>
      </c>
      <c r="O254" s="2">
        <f t="shared" si="316"/>
        <v>144947423.01999998</v>
      </c>
      <c r="P254" s="2">
        <f t="shared" si="316"/>
        <v>5562071.9300000006</v>
      </c>
      <c r="Q254" s="2">
        <f t="shared" si="316"/>
        <v>482533940.22000003</v>
      </c>
      <c r="R254" s="2">
        <f t="shared" si="316"/>
        <v>68791037.260000005</v>
      </c>
      <c r="S254" s="2">
        <f t="shared" si="316"/>
        <v>18850935.109999999</v>
      </c>
      <c r="T254" s="2">
        <f t="shared" si="316"/>
        <v>3281110.7800000003</v>
      </c>
      <c r="U254" s="2">
        <f t="shared" si="316"/>
        <v>1213483.31</v>
      </c>
      <c r="V254" s="2">
        <f t="shared" si="316"/>
        <v>4195975.41</v>
      </c>
      <c r="W254" s="2">
        <f t="shared" si="316"/>
        <v>3699975.94</v>
      </c>
      <c r="X254" s="2">
        <f t="shared" si="316"/>
        <v>1148206.6200000001</v>
      </c>
      <c r="Y254" s="2">
        <f t="shared" si="316"/>
        <v>11278561.440000001</v>
      </c>
      <c r="Z254" s="2">
        <f t="shared" si="316"/>
        <v>3774650.74</v>
      </c>
      <c r="AA254" s="2">
        <f t="shared" si="316"/>
        <v>352065804.32000005</v>
      </c>
      <c r="AB254" s="2">
        <f t="shared" si="316"/>
        <v>313063319.45999998</v>
      </c>
      <c r="AC254" s="2">
        <f t="shared" si="316"/>
        <v>11088081.24</v>
      </c>
      <c r="AD254" s="2">
        <f t="shared" si="316"/>
        <v>16091589.76</v>
      </c>
      <c r="AE254" s="2">
        <f t="shared" si="316"/>
        <v>2039918.18</v>
      </c>
      <c r="AF254" s="2">
        <f t="shared" si="316"/>
        <v>3494243.17</v>
      </c>
      <c r="AG254" s="2">
        <f t="shared" si="316"/>
        <v>7735377.9199999999</v>
      </c>
      <c r="AH254" s="2">
        <f t="shared" si="316"/>
        <v>11371449.700000001</v>
      </c>
      <c r="AI254" s="2">
        <f t="shared" si="316"/>
        <v>5546349.6700000009</v>
      </c>
      <c r="AJ254" s="2">
        <f t="shared" si="316"/>
        <v>3462789.03</v>
      </c>
      <c r="AK254" s="2">
        <f t="shared" si="316"/>
        <v>3323039.89</v>
      </c>
      <c r="AL254" s="2">
        <f t="shared" si="316"/>
        <v>4535457.54</v>
      </c>
      <c r="AM254" s="2">
        <f t="shared" si="316"/>
        <v>5198925.29</v>
      </c>
      <c r="AN254" s="2">
        <f t="shared" si="316"/>
        <v>4765675.38</v>
      </c>
      <c r="AO254" s="2">
        <f t="shared" si="316"/>
        <v>48613540.269999996</v>
      </c>
      <c r="AP254" s="2">
        <f t="shared" si="316"/>
        <v>1000046946.33</v>
      </c>
      <c r="AQ254" s="2">
        <f t="shared" si="316"/>
        <v>4235360.24</v>
      </c>
      <c r="AR254" s="2">
        <f t="shared" si="316"/>
        <v>699072761.24000001</v>
      </c>
      <c r="AS254" s="2">
        <f t="shared" si="316"/>
        <v>79927085.400000006</v>
      </c>
      <c r="AT254" s="2">
        <f t="shared" si="316"/>
        <v>33397763.77</v>
      </c>
      <c r="AU254" s="2">
        <f t="shared" si="316"/>
        <v>5025995.28</v>
      </c>
      <c r="AV254" s="2">
        <f t="shared" si="316"/>
        <v>4964879.5900000008</v>
      </c>
      <c r="AW254" s="2">
        <f t="shared" si="316"/>
        <v>4413978.5699999994</v>
      </c>
      <c r="AX254" s="2">
        <f t="shared" si="316"/>
        <v>1610953.7</v>
      </c>
      <c r="AY254" s="2">
        <f t="shared" si="316"/>
        <v>6058882.4000000004</v>
      </c>
      <c r="AZ254" s="2">
        <f t="shared" si="316"/>
        <v>144128419.47999999</v>
      </c>
      <c r="BA254" s="2">
        <f t="shared" si="316"/>
        <v>101370931.90000001</v>
      </c>
      <c r="BB254" s="2">
        <f t="shared" si="316"/>
        <v>82920077.829999998</v>
      </c>
      <c r="BC254" s="2">
        <f t="shared" si="316"/>
        <v>294544833.47000003</v>
      </c>
      <c r="BD254" s="2">
        <f t="shared" si="316"/>
        <v>40440919.119999997</v>
      </c>
      <c r="BE254" s="2">
        <f t="shared" si="316"/>
        <v>14734093.609999999</v>
      </c>
      <c r="BF254" s="2">
        <f t="shared" si="316"/>
        <v>284368644.64999998</v>
      </c>
      <c r="BG254" s="2">
        <f t="shared" si="316"/>
        <v>11320504.280000001</v>
      </c>
      <c r="BH254" s="2">
        <f t="shared" si="316"/>
        <v>7565631.0800000001</v>
      </c>
      <c r="BI254" s="2">
        <f t="shared" si="316"/>
        <v>4515011.38</v>
      </c>
      <c r="BJ254" s="2">
        <f t="shared" si="316"/>
        <v>69784985.730000004</v>
      </c>
      <c r="BK254" s="2">
        <f t="shared" si="316"/>
        <v>352168559.51999998</v>
      </c>
      <c r="BL254" s="2">
        <f t="shared" si="316"/>
        <v>1840654.57</v>
      </c>
      <c r="BM254" s="2">
        <f t="shared" si="316"/>
        <v>5913198.1299999999</v>
      </c>
      <c r="BN254" s="2">
        <f t="shared" si="316"/>
        <v>35250516.539999999</v>
      </c>
      <c r="BO254" s="2">
        <f t="shared" si="316"/>
        <v>14742905.060000001</v>
      </c>
      <c r="BP254" s="2">
        <f t="shared" ref="BP254:EA254" si="317">+BP232+BP181</f>
        <v>3343039.15</v>
      </c>
      <c r="BQ254" s="2">
        <f t="shared" si="317"/>
        <v>74007115.479999989</v>
      </c>
      <c r="BR254" s="2">
        <f t="shared" si="317"/>
        <v>50361517.030000001</v>
      </c>
      <c r="BS254" s="2">
        <f t="shared" si="317"/>
        <v>14264178.969999999</v>
      </c>
      <c r="BT254" s="2">
        <f t="shared" si="317"/>
        <v>5672945.9900000002</v>
      </c>
      <c r="BU254" s="2">
        <f t="shared" si="317"/>
        <v>6055122.7699999996</v>
      </c>
      <c r="BV254" s="2">
        <f t="shared" si="317"/>
        <v>14491824.630000001</v>
      </c>
      <c r="BW254" s="2">
        <f t="shared" si="317"/>
        <v>23068652.890000001</v>
      </c>
      <c r="BX254" s="2">
        <f t="shared" si="317"/>
        <v>1737198.74</v>
      </c>
      <c r="BY254" s="2">
        <f t="shared" si="317"/>
        <v>5888987.4100000001</v>
      </c>
      <c r="BZ254" s="2">
        <f t="shared" si="317"/>
        <v>3648645.5700000003</v>
      </c>
      <c r="CA254" s="2">
        <f t="shared" si="317"/>
        <v>3100624.3099999996</v>
      </c>
      <c r="CB254" s="2">
        <f t="shared" si="317"/>
        <v>830365876.65999997</v>
      </c>
      <c r="CC254" s="2">
        <f t="shared" si="317"/>
        <v>3520143.64</v>
      </c>
      <c r="CD254" s="2">
        <f t="shared" si="317"/>
        <v>3442894.51</v>
      </c>
      <c r="CE254" s="2">
        <f t="shared" si="317"/>
        <v>2996185.6900000004</v>
      </c>
      <c r="CF254" s="2">
        <f t="shared" si="317"/>
        <v>2253088.8000000003</v>
      </c>
      <c r="CG254" s="2">
        <f t="shared" si="317"/>
        <v>3639649.75</v>
      </c>
      <c r="CH254" s="2">
        <f t="shared" si="317"/>
        <v>2247705.7599999998</v>
      </c>
      <c r="CI254" s="2">
        <f t="shared" si="317"/>
        <v>8491391.8599999994</v>
      </c>
      <c r="CJ254" s="2">
        <f t="shared" si="317"/>
        <v>11043200.830000002</v>
      </c>
      <c r="CK254" s="2">
        <f t="shared" si="317"/>
        <v>64773765.259999998</v>
      </c>
      <c r="CL254" s="2">
        <f t="shared" si="317"/>
        <v>15372809.76</v>
      </c>
      <c r="CM254" s="2">
        <f t="shared" si="317"/>
        <v>9737266.9100000001</v>
      </c>
      <c r="CN254" s="2">
        <f t="shared" si="317"/>
        <v>360547467.02999997</v>
      </c>
      <c r="CO254" s="2">
        <f t="shared" si="317"/>
        <v>160051499.03999999</v>
      </c>
      <c r="CP254" s="2">
        <f t="shared" si="317"/>
        <v>12038683.09</v>
      </c>
      <c r="CQ254" s="2">
        <f t="shared" si="317"/>
        <v>10103611.9</v>
      </c>
      <c r="CR254" s="2">
        <f t="shared" si="317"/>
        <v>4045249.62</v>
      </c>
      <c r="CS254" s="2">
        <f t="shared" si="317"/>
        <v>4458477.2499999991</v>
      </c>
      <c r="CT254" s="2">
        <f t="shared" si="317"/>
        <v>2341684.42</v>
      </c>
      <c r="CU254" s="2">
        <f t="shared" si="317"/>
        <v>4613407.12</v>
      </c>
      <c r="CV254" s="2">
        <f t="shared" si="317"/>
        <v>1076291.54</v>
      </c>
      <c r="CW254" s="2">
        <f t="shared" si="317"/>
        <v>3804210.79</v>
      </c>
      <c r="CX254" s="2">
        <f t="shared" si="317"/>
        <v>5963892.5800000001</v>
      </c>
      <c r="CY254" s="2">
        <f t="shared" si="317"/>
        <v>1172531.3900000001</v>
      </c>
      <c r="CZ254" s="2">
        <f t="shared" si="317"/>
        <v>20753009.920000002</v>
      </c>
      <c r="DA254" s="2">
        <f t="shared" si="317"/>
        <v>3585058.27</v>
      </c>
      <c r="DB254" s="2">
        <f t="shared" si="317"/>
        <v>4795906.1100000003</v>
      </c>
      <c r="DC254" s="2">
        <f t="shared" si="317"/>
        <v>3509639.35</v>
      </c>
      <c r="DD254" s="2">
        <f t="shared" si="317"/>
        <v>3297373.37</v>
      </c>
      <c r="DE254" s="2">
        <f t="shared" si="317"/>
        <v>4729823.8099999996</v>
      </c>
      <c r="DF254" s="2">
        <f t="shared" si="317"/>
        <v>228291580.21000001</v>
      </c>
      <c r="DG254" s="2">
        <f t="shared" si="317"/>
        <v>2568684.7300000004</v>
      </c>
      <c r="DH254" s="2">
        <f t="shared" si="317"/>
        <v>20840185.330000002</v>
      </c>
      <c r="DI254" s="2">
        <f t="shared" si="317"/>
        <v>27619179.75</v>
      </c>
      <c r="DJ254" s="2">
        <f t="shared" si="317"/>
        <v>8160692.6099999994</v>
      </c>
      <c r="DK254" s="2">
        <f t="shared" si="317"/>
        <v>6637899.0100000007</v>
      </c>
      <c r="DL254" s="2">
        <f t="shared" si="317"/>
        <v>66786590.189999998</v>
      </c>
      <c r="DM254" s="2">
        <f t="shared" si="317"/>
        <v>4308083.67</v>
      </c>
      <c r="DN254" s="2">
        <f t="shared" si="317"/>
        <v>16693226.58</v>
      </c>
      <c r="DO254" s="2">
        <f t="shared" si="317"/>
        <v>38350880.329999998</v>
      </c>
      <c r="DP254" s="2">
        <f t="shared" si="317"/>
        <v>3805464.74</v>
      </c>
      <c r="DQ254" s="2">
        <f t="shared" si="317"/>
        <v>10352784.130000001</v>
      </c>
      <c r="DR254" s="2">
        <f t="shared" si="317"/>
        <v>16241904.48</v>
      </c>
      <c r="DS254" s="2">
        <f t="shared" si="317"/>
        <v>8106508.8200000003</v>
      </c>
      <c r="DT254" s="2">
        <f t="shared" si="317"/>
        <v>3584144.5999999996</v>
      </c>
      <c r="DU254" s="2">
        <f t="shared" si="317"/>
        <v>5208752.87</v>
      </c>
      <c r="DV254" s="2">
        <f t="shared" si="317"/>
        <v>3895644.9</v>
      </c>
      <c r="DW254" s="2">
        <f t="shared" si="317"/>
        <v>4693184.1099999994</v>
      </c>
      <c r="DX254" s="2">
        <f t="shared" si="317"/>
        <v>3580253.9</v>
      </c>
      <c r="DY254" s="2">
        <f t="shared" si="317"/>
        <v>5004330.93</v>
      </c>
      <c r="DZ254" s="2">
        <f t="shared" si="317"/>
        <v>9182252.8599999994</v>
      </c>
      <c r="EA254" s="2">
        <f t="shared" si="317"/>
        <v>6933870.0899999989</v>
      </c>
      <c r="EB254" s="2">
        <f t="shared" ref="EB254:FX254" si="318">+EB232+EB181</f>
        <v>7036703.46</v>
      </c>
      <c r="EC254" s="2">
        <f t="shared" si="318"/>
        <v>4250203.87</v>
      </c>
      <c r="ED254" s="2">
        <f t="shared" si="318"/>
        <v>23266461.940000001</v>
      </c>
      <c r="EE254" s="2">
        <f t="shared" si="318"/>
        <v>3564193.72</v>
      </c>
      <c r="EF254" s="2">
        <f t="shared" si="318"/>
        <v>16598529.16</v>
      </c>
      <c r="EG254" s="2">
        <f t="shared" si="318"/>
        <v>4006152.5</v>
      </c>
      <c r="EH254" s="2">
        <f t="shared" si="318"/>
        <v>4020016.79</v>
      </c>
      <c r="EI254" s="2">
        <f t="shared" si="318"/>
        <v>166086993.18000001</v>
      </c>
      <c r="EJ254" s="2">
        <f t="shared" si="318"/>
        <v>113561522.19</v>
      </c>
      <c r="EK254" s="2">
        <f t="shared" si="318"/>
        <v>8204993.2200000007</v>
      </c>
      <c r="EL254" s="2">
        <f t="shared" si="318"/>
        <v>6013595.0999999996</v>
      </c>
      <c r="EM254" s="2">
        <f t="shared" si="318"/>
        <v>5455698.6899999995</v>
      </c>
      <c r="EN254" s="2">
        <f t="shared" si="318"/>
        <v>11541132.58</v>
      </c>
      <c r="EO254" s="2">
        <f t="shared" si="318"/>
        <v>4595627.9399999995</v>
      </c>
      <c r="EP254" s="2">
        <f t="shared" si="318"/>
        <v>5959145.0899999999</v>
      </c>
      <c r="EQ254" s="2">
        <f t="shared" si="318"/>
        <v>30658143.600000001</v>
      </c>
      <c r="ER254" s="2">
        <f t="shared" si="318"/>
        <v>5115205.2299999995</v>
      </c>
      <c r="ES254" s="2">
        <f t="shared" si="318"/>
        <v>3522221.11</v>
      </c>
      <c r="ET254" s="2">
        <f t="shared" si="318"/>
        <v>4031740.8099999996</v>
      </c>
      <c r="EU254" s="2">
        <f t="shared" si="318"/>
        <v>7632673.0300000003</v>
      </c>
      <c r="EV254" s="2">
        <f t="shared" si="318"/>
        <v>1882913.75</v>
      </c>
      <c r="EW254" s="2">
        <f t="shared" si="318"/>
        <v>12723065.279999999</v>
      </c>
      <c r="EX254" s="2">
        <f t="shared" si="318"/>
        <v>3611877.34</v>
      </c>
      <c r="EY254" s="2">
        <f t="shared" si="318"/>
        <v>8803725.4600000009</v>
      </c>
      <c r="EZ254" s="2">
        <f t="shared" si="318"/>
        <v>2662853</v>
      </c>
      <c r="FA254" s="2">
        <f t="shared" si="318"/>
        <v>42430792.390000001</v>
      </c>
      <c r="FB254" s="2">
        <f t="shared" si="318"/>
        <v>4682862.55</v>
      </c>
      <c r="FC254" s="2">
        <f t="shared" si="318"/>
        <v>21064301.399999999</v>
      </c>
      <c r="FD254" s="2">
        <f t="shared" si="318"/>
        <v>5654133.6500000004</v>
      </c>
      <c r="FE254" s="2">
        <f t="shared" si="318"/>
        <v>1916365.11</v>
      </c>
      <c r="FF254" s="2">
        <f t="shared" si="318"/>
        <v>3798144.6700000004</v>
      </c>
      <c r="FG254" s="2">
        <f t="shared" si="318"/>
        <v>2712724.86</v>
      </c>
      <c r="FH254" s="2">
        <f t="shared" si="318"/>
        <v>1677496.23</v>
      </c>
      <c r="FI254" s="2">
        <f t="shared" si="318"/>
        <v>19984472.289999999</v>
      </c>
      <c r="FJ254" s="2">
        <f t="shared" si="318"/>
        <v>22825883.41</v>
      </c>
      <c r="FK254" s="2">
        <f t="shared" si="318"/>
        <v>29702935.93</v>
      </c>
      <c r="FL254" s="2">
        <f t="shared" si="318"/>
        <v>92665590.829999998</v>
      </c>
      <c r="FM254" s="2">
        <f t="shared" si="318"/>
        <v>43667711.479999997</v>
      </c>
      <c r="FN254" s="2">
        <f t="shared" si="318"/>
        <v>262006295.30000001</v>
      </c>
      <c r="FO254" s="2">
        <f t="shared" si="318"/>
        <v>13005746.41</v>
      </c>
      <c r="FP254" s="2">
        <f t="shared" si="318"/>
        <v>26638477.779999997</v>
      </c>
      <c r="FQ254" s="2">
        <f t="shared" si="318"/>
        <v>11868211.869999999</v>
      </c>
      <c r="FR254" s="2">
        <f t="shared" si="318"/>
        <v>3365078.56</v>
      </c>
      <c r="FS254" s="2">
        <f t="shared" si="318"/>
        <v>3320628.95</v>
      </c>
      <c r="FT254" s="2">
        <f t="shared" si="318"/>
        <v>1490701.32</v>
      </c>
      <c r="FU254" s="2">
        <f t="shared" si="318"/>
        <v>10546837.470000001</v>
      </c>
      <c r="FV254" s="2">
        <f t="shared" si="318"/>
        <v>9972599.3800000008</v>
      </c>
      <c r="FW254" s="2">
        <f t="shared" si="318"/>
        <v>3176089.7800000003</v>
      </c>
      <c r="FX254" s="2">
        <f t="shared" si="318"/>
        <v>1428546.3599999999</v>
      </c>
      <c r="FZ254" s="2">
        <f>SUM(C254:FX254)</f>
        <v>9883313500.8899994</v>
      </c>
    </row>
    <row r="255" spans="1:184" x14ac:dyDescent="0.35">
      <c r="A255" s="3" t="s">
        <v>560</v>
      </c>
      <c r="B255" s="2" t="s">
        <v>1022</v>
      </c>
      <c r="C255" s="2">
        <f t="shared" ref="C255:BN255" si="319">C248</f>
        <v>9901.15</v>
      </c>
      <c r="D255" s="2">
        <f t="shared" si="319"/>
        <v>0</v>
      </c>
      <c r="E255" s="2">
        <f t="shared" si="319"/>
        <v>18699.400000000001</v>
      </c>
      <c r="F255" s="2">
        <f t="shared" si="319"/>
        <v>100705.56</v>
      </c>
      <c r="G255" s="2">
        <f t="shared" si="319"/>
        <v>0</v>
      </c>
      <c r="H255" s="2">
        <f t="shared" si="319"/>
        <v>0</v>
      </c>
      <c r="I255" s="2">
        <f t="shared" si="319"/>
        <v>0</v>
      </c>
      <c r="J255" s="2">
        <f t="shared" si="319"/>
        <v>0</v>
      </c>
      <c r="K255" s="2">
        <f t="shared" si="319"/>
        <v>0</v>
      </c>
      <c r="L255" s="2">
        <f t="shared" si="319"/>
        <v>63543.16</v>
      </c>
      <c r="M255" s="2">
        <f t="shared" si="319"/>
        <v>147914.07</v>
      </c>
      <c r="N255" s="2">
        <f t="shared" si="319"/>
        <v>0</v>
      </c>
      <c r="O255" s="2">
        <f t="shared" si="319"/>
        <v>0</v>
      </c>
      <c r="P255" s="2">
        <f t="shared" si="319"/>
        <v>0</v>
      </c>
      <c r="Q255" s="2">
        <f t="shared" si="319"/>
        <v>58454.48</v>
      </c>
      <c r="R255" s="2">
        <f t="shared" si="319"/>
        <v>0</v>
      </c>
      <c r="S255" s="2">
        <f t="shared" si="319"/>
        <v>0</v>
      </c>
      <c r="T255" s="2">
        <f t="shared" si="319"/>
        <v>0</v>
      </c>
      <c r="U255" s="2">
        <f t="shared" si="319"/>
        <v>0</v>
      </c>
      <c r="V255" s="2">
        <f t="shared" si="319"/>
        <v>0</v>
      </c>
      <c r="W255" s="2">
        <f t="shared" si="319"/>
        <v>0</v>
      </c>
      <c r="X255" s="2">
        <f t="shared" si="319"/>
        <v>0</v>
      </c>
      <c r="Y255" s="2">
        <f t="shared" si="319"/>
        <v>0</v>
      </c>
      <c r="Z255" s="2">
        <f t="shared" si="319"/>
        <v>0</v>
      </c>
      <c r="AA255" s="2">
        <f t="shared" si="319"/>
        <v>0</v>
      </c>
      <c r="AB255" s="2">
        <f t="shared" si="319"/>
        <v>0</v>
      </c>
      <c r="AC255" s="2">
        <f t="shared" si="319"/>
        <v>0</v>
      </c>
      <c r="AD255" s="2">
        <f t="shared" si="319"/>
        <v>0</v>
      </c>
      <c r="AE255" s="2">
        <f t="shared" si="319"/>
        <v>0</v>
      </c>
      <c r="AF255" s="2">
        <f t="shared" si="319"/>
        <v>0</v>
      </c>
      <c r="AG255" s="2">
        <f t="shared" si="319"/>
        <v>0</v>
      </c>
      <c r="AH255" s="2">
        <f t="shared" si="319"/>
        <v>0</v>
      </c>
      <c r="AI255" s="2">
        <f t="shared" si="319"/>
        <v>0</v>
      </c>
      <c r="AJ255" s="2">
        <f t="shared" si="319"/>
        <v>0</v>
      </c>
      <c r="AK255" s="2">
        <f t="shared" si="319"/>
        <v>0</v>
      </c>
      <c r="AL255" s="2">
        <f t="shared" si="319"/>
        <v>0</v>
      </c>
      <c r="AM255" s="2">
        <f t="shared" si="319"/>
        <v>0</v>
      </c>
      <c r="AN255" s="2">
        <f t="shared" si="319"/>
        <v>0</v>
      </c>
      <c r="AO255" s="2">
        <f t="shared" si="319"/>
        <v>0</v>
      </c>
      <c r="AP255" s="2">
        <f t="shared" si="319"/>
        <v>0</v>
      </c>
      <c r="AQ255" s="2">
        <f t="shared" si="319"/>
        <v>0</v>
      </c>
      <c r="AR255" s="2">
        <f t="shared" si="319"/>
        <v>0</v>
      </c>
      <c r="AS255" s="2">
        <f t="shared" si="319"/>
        <v>8912.75</v>
      </c>
      <c r="AT255" s="2">
        <f t="shared" si="319"/>
        <v>0</v>
      </c>
      <c r="AU255" s="2">
        <f t="shared" si="319"/>
        <v>0</v>
      </c>
      <c r="AV255" s="2">
        <f t="shared" si="319"/>
        <v>0</v>
      </c>
      <c r="AW255" s="2">
        <f t="shared" si="319"/>
        <v>0</v>
      </c>
      <c r="AX255" s="2">
        <f t="shared" si="319"/>
        <v>0</v>
      </c>
      <c r="AY255" s="2">
        <f t="shared" si="319"/>
        <v>0</v>
      </c>
      <c r="AZ255" s="2">
        <f t="shared" si="319"/>
        <v>0</v>
      </c>
      <c r="BA255" s="2">
        <f t="shared" si="319"/>
        <v>21056.84</v>
      </c>
      <c r="BB255" s="2">
        <f t="shared" si="319"/>
        <v>74664.09</v>
      </c>
      <c r="BC255" s="2">
        <f t="shared" si="319"/>
        <v>166276.98000000001</v>
      </c>
      <c r="BD255" s="2">
        <f t="shared" si="319"/>
        <v>14908.96</v>
      </c>
      <c r="BE255" s="2">
        <f t="shared" si="319"/>
        <v>16490.07</v>
      </c>
      <c r="BF255" s="2">
        <f t="shared" si="319"/>
        <v>107837.7</v>
      </c>
      <c r="BG255" s="2">
        <f t="shared" si="319"/>
        <v>0</v>
      </c>
      <c r="BH255" s="2">
        <f t="shared" si="319"/>
        <v>0</v>
      </c>
      <c r="BI255" s="2">
        <f t="shared" si="319"/>
        <v>0</v>
      </c>
      <c r="BJ255" s="2">
        <f t="shared" si="319"/>
        <v>20035.52</v>
      </c>
      <c r="BK255" s="2">
        <f t="shared" si="319"/>
        <v>97949.119999999995</v>
      </c>
      <c r="BL255" s="2">
        <f t="shared" si="319"/>
        <v>0</v>
      </c>
      <c r="BM255" s="2">
        <f t="shared" si="319"/>
        <v>0</v>
      </c>
      <c r="BN255" s="2">
        <f t="shared" si="319"/>
        <v>0</v>
      </c>
      <c r="BO255" s="2">
        <f t="shared" ref="BO255:DZ255" si="320">BO248</f>
        <v>0</v>
      </c>
      <c r="BP255" s="2">
        <f t="shared" si="320"/>
        <v>0</v>
      </c>
      <c r="BQ255" s="2">
        <f t="shared" si="320"/>
        <v>0</v>
      </c>
      <c r="BR255" s="2">
        <f t="shared" si="320"/>
        <v>0</v>
      </c>
      <c r="BS255" s="2">
        <f t="shared" si="320"/>
        <v>0</v>
      </c>
      <c r="BT255" s="2">
        <f t="shared" si="320"/>
        <v>0</v>
      </c>
      <c r="BU255" s="2">
        <f t="shared" si="320"/>
        <v>0</v>
      </c>
      <c r="BV255" s="2">
        <f t="shared" si="320"/>
        <v>0</v>
      </c>
      <c r="BW255" s="2">
        <f t="shared" si="320"/>
        <v>0</v>
      </c>
      <c r="BX255" s="2">
        <f t="shared" si="320"/>
        <v>0</v>
      </c>
      <c r="BY255" s="2">
        <f t="shared" si="320"/>
        <v>270551.76</v>
      </c>
      <c r="BZ255" s="2">
        <f t="shared" si="320"/>
        <v>0</v>
      </c>
      <c r="CA255" s="2">
        <f t="shared" si="320"/>
        <v>0</v>
      </c>
      <c r="CB255" s="2">
        <f t="shared" si="320"/>
        <v>0</v>
      </c>
      <c r="CC255" s="2">
        <f t="shared" si="320"/>
        <v>0</v>
      </c>
      <c r="CD255" s="2">
        <f t="shared" si="320"/>
        <v>0</v>
      </c>
      <c r="CE255" s="2">
        <f t="shared" si="320"/>
        <v>0</v>
      </c>
      <c r="CF255" s="2">
        <f t="shared" si="320"/>
        <v>0</v>
      </c>
      <c r="CG255" s="2">
        <f t="shared" si="320"/>
        <v>0</v>
      </c>
      <c r="CH255" s="2">
        <f t="shared" si="320"/>
        <v>0</v>
      </c>
      <c r="CI255" s="2">
        <f t="shared" si="320"/>
        <v>0</v>
      </c>
      <c r="CJ255" s="2">
        <f t="shared" si="320"/>
        <v>0</v>
      </c>
      <c r="CK255" s="2">
        <f t="shared" si="320"/>
        <v>0</v>
      </c>
      <c r="CL255" s="2">
        <f t="shared" si="320"/>
        <v>0</v>
      </c>
      <c r="CM255" s="2">
        <f t="shared" si="320"/>
        <v>0</v>
      </c>
      <c r="CN255" s="2">
        <f t="shared" si="320"/>
        <v>119755.85</v>
      </c>
      <c r="CO255" s="2">
        <f t="shared" si="320"/>
        <v>20816.93</v>
      </c>
      <c r="CP255" s="2">
        <f t="shared" si="320"/>
        <v>0</v>
      </c>
      <c r="CQ255" s="2">
        <f t="shared" si="320"/>
        <v>0</v>
      </c>
      <c r="CR255" s="2">
        <f t="shared" si="320"/>
        <v>0</v>
      </c>
      <c r="CS255" s="2">
        <f t="shared" si="320"/>
        <v>0</v>
      </c>
      <c r="CT255" s="2">
        <f t="shared" si="320"/>
        <v>0</v>
      </c>
      <c r="CU255" s="2">
        <f t="shared" si="320"/>
        <v>0</v>
      </c>
      <c r="CV255" s="2">
        <f t="shared" si="320"/>
        <v>0</v>
      </c>
      <c r="CW255" s="2">
        <f t="shared" si="320"/>
        <v>0</v>
      </c>
      <c r="CX255" s="2">
        <f t="shared" si="320"/>
        <v>0</v>
      </c>
      <c r="CY255" s="2">
        <f t="shared" si="320"/>
        <v>0</v>
      </c>
      <c r="CZ255" s="2">
        <f t="shared" si="320"/>
        <v>0</v>
      </c>
      <c r="DA255" s="2">
        <f t="shared" si="320"/>
        <v>0</v>
      </c>
      <c r="DB255" s="2">
        <f t="shared" si="320"/>
        <v>0</v>
      </c>
      <c r="DC255" s="2">
        <f t="shared" si="320"/>
        <v>0</v>
      </c>
      <c r="DD255" s="2">
        <f t="shared" si="320"/>
        <v>0</v>
      </c>
      <c r="DE255" s="2">
        <f t="shared" si="320"/>
        <v>0</v>
      </c>
      <c r="DF255" s="2">
        <f t="shared" si="320"/>
        <v>0</v>
      </c>
      <c r="DG255" s="2">
        <f t="shared" si="320"/>
        <v>0</v>
      </c>
      <c r="DH255" s="2">
        <f t="shared" si="320"/>
        <v>0</v>
      </c>
      <c r="DI255" s="2">
        <f t="shared" si="320"/>
        <v>0</v>
      </c>
      <c r="DJ255" s="2">
        <f t="shared" si="320"/>
        <v>0</v>
      </c>
      <c r="DK255" s="2">
        <f t="shared" si="320"/>
        <v>0</v>
      </c>
      <c r="DL255" s="2">
        <f t="shared" si="320"/>
        <v>0</v>
      </c>
      <c r="DM255" s="2">
        <f t="shared" si="320"/>
        <v>0</v>
      </c>
      <c r="DN255" s="2">
        <f t="shared" si="320"/>
        <v>0</v>
      </c>
      <c r="DO255" s="2">
        <f t="shared" si="320"/>
        <v>0</v>
      </c>
      <c r="DP255" s="2">
        <f t="shared" si="320"/>
        <v>0</v>
      </c>
      <c r="DQ255" s="2">
        <f t="shared" si="320"/>
        <v>0</v>
      </c>
      <c r="DR255" s="2">
        <f t="shared" si="320"/>
        <v>0</v>
      </c>
      <c r="DS255" s="2">
        <f t="shared" si="320"/>
        <v>0</v>
      </c>
      <c r="DT255" s="2">
        <f t="shared" si="320"/>
        <v>0</v>
      </c>
      <c r="DU255" s="2">
        <f t="shared" si="320"/>
        <v>0</v>
      </c>
      <c r="DV255" s="2">
        <f t="shared" si="320"/>
        <v>0</v>
      </c>
      <c r="DW255" s="2">
        <f t="shared" si="320"/>
        <v>0</v>
      </c>
      <c r="DX255" s="2">
        <f t="shared" si="320"/>
        <v>0</v>
      </c>
      <c r="DY255" s="2">
        <f t="shared" si="320"/>
        <v>0</v>
      </c>
      <c r="DZ255" s="2">
        <f t="shared" si="320"/>
        <v>0</v>
      </c>
      <c r="EA255" s="2">
        <f t="shared" ref="EA255:FX255" si="321">EA248</f>
        <v>0</v>
      </c>
      <c r="EB255" s="2">
        <f t="shared" si="321"/>
        <v>0</v>
      </c>
      <c r="EC255" s="2">
        <f t="shared" si="321"/>
        <v>0</v>
      </c>
      <c r="ED255" s="2">
        <f t="shared" si="321"/>
        <v>0</v>
      </c>
      <c r="EE255" s="2">
        <f t="shared" si="321"/>
        <v>0</v>
      </c>
      <c r="EF255" s="2">
        <f t="shared" si="321"/>
        <v>0</v>
      </c>
      <c r="EG255" s="2">
        <f t="shared" si="321"/>
        <v>0</v>
      </c>
      <c r="EH255" s="2">
        <f t="shared" si="321"/>
        <v>0</v>
      </c>
      <c r="EI255" s="2">
        <f t="shared" si="321"/>
        <v>0</v>
      </c>
      <c r="EJ255" s="2">
        <f t="shared" si="321"/>
        <v>31268.66</v>
      </c>
      <c r="EK255" s="2">
        <f t="shared" si="321"/>
        <v>0</v>
      </c>
      <c r="EL255" s="2">
        <f t="shared" si="321"/>
        <v>0</v>
      </c>
      <c r="EM255" s="2">
        <f t="shared" si="321"/>
        <v>0</v>
      </c>
      <c r="EN255" s="2">
        <f t="shared" si="321"/>
        <v>0</v>
      </c>
      <c r="EO255" s="2">
        <f t="shared" si="321"/>
        <v>0</v>
      </c>
      <c r="EP255" s="2">
        <f t="shared" si="321"/>
        <v>0</v>
      </c>
      <c r="EQ255" s="2">
        <f t="shared" si="321"/>
        <v>0</v>
      </c>
      <c r="ER255" s="2">
        <f t="shared" si="321"/>
        <v>0</v>
      </c>
      <c r="ES255" s="2">
        <f t="shared" si="321"/>
        <v>0</v>
      </c>
      <c r="ET255" s="2">
        <f t="shared" si="321"/>
        <v>0</v>
      </c>
      <c r="EU255" s="2">
        <f t="shared" si="321"/>
        <v>0</v>
      </c>
      <c r="EV255" s="2">
        <f t="shared" si="321"/>
        <v>0</v>
      </c>
      <c r="EW255" s="2">
        <f t="shared" si="321"/>
        <v>0</v>
      </c>
      <c r="EX255" s="2">
        <f t="shared" si="321"/>
        <v>0</v>
      </c>
      <c r="EY255" s="2">
        <f t="shared" si="321"/>
        <v>0</v>
      </c>
      <c r="EZ255" s="2">
        <f t="shared" si="321"/>
        <v>0</v>
      </c>
      <c r="FA255" s="2">
        <f t="shared" si="321"/>
        <v>0</v>
      </c>
      <c r="FB255" s="2">
        <f t="shared" si="321"/>
        <v>0</v>
      </c>
      <c r="FC255" s="2">
        <f t="shared" si="321"/>
        <v>0</v>
      </c>
      <c r="FD255" s="2">
        <f t="shared" si="321"/>
        <v>0</v>
      </c>
      <c r="FE255" s="2">
        <f t="shared" si="321"/>
        <v>0</v>
      </c>
      <c r="FF255" s="2">
        <f t="shared" si="321"/>
        <v>0</v>
      </c>
      <c r="FG255" s="2">
        <f t="shared" si="321"/>
        <v>0</v>
      </c>
      <c r="FH255" s="2">
        <f t="shared" si="321"/>
        <v>0</v>
      </c>
      <c r="FI255" s="2">
        <f t="shared" si="321"/>
        <v>0</v>
      </c>
      <c r="FJ255" s="2">
        <f t="shared" si="321"/>
        <v>0</v>
      </c>
      <c r="FK255" s="2">
        <f t="shared" si="321"/>
        <v>0</v>
      </c>
      <c r="FL255" s="2">
        <f t="shared" si="321"/>
        <v>47084.83</v>
      </c>
      <c r="FM255" s="2">
        <f t="shared" si="321"/>
        <v>0</v>
      </c>
      <c r="FN255" s="2">
        <f t="shared" si="321"/>
        <v>29402.26</v>
      </c>
      <c r="FO255" s="2">
        <f t="shared" si="321"/>
        <v>0</v>
      </c>
      <c r="FP255" s="2">
        <f t="shared" si="321"/>
        <v>0</v>
      </c>
      <c r="FQ255" s="2">
        <f t="shared" si="321"/>
        <v>0</v>
      </c>
      <c r="FR255" s="2">
        <f t="shared" si="321"/>
        <v>0</v>
      </c>
      <c r="FS255" s="2">
        <f t="shared" si="321"/>
        <v>0</v>
      </c>
      <c r="FT255" s="2">
        <f t="shared" si="321"/>
        <v>0</v>
      </c>
      <c r="FU255" s="2">
        <f t="shared" si="321"/>
        <v>0</v>
      </c>
      <c r="FV255" s="2">
        <f t="shared" si="321"/>
        <v>0</v>
      </c>
      <c r="FW255" s="2">
        <f t="shared" si="321"/>
        <v>0</v>
      </c>
      <c r="FX255" s="2">
        <f t="shared" si="321"/>
        <v>0</v>
      </c>
      <c r="FY255" s="52"/>
      <c r="FZ255" s="2">
        <f>SUM(C255:FX255)</f>
        <v>1446230.14</v>
      </c>
    </row>
    <row r="256" spans="1:184" x14ac:dyDescent="0.35">
      <c r="A256" s="3" t="s">
        <v>561</v>
      </c>
      <c r="B256" s="2" t="s">
        <v>1023</v>
      </c>
      <c r="C256" s="2">
        <f t="shared" ref="C256:BN256" si="322">ROUND(C254+C255,2)</f>
        <v>81069800.709999993</v>
      </c>
      <c r="D256" s="2">
        <f t="shared" si="322"/>
        <v>444620554.20999998</v>
      </c>
      <c r="E256" s="2">
        <f t="shared" si="322"/>
        <v>71934201.049999997</v>
      </c>
      <c r="F256" s="2">
        <f t="shared" si="322"/>
        <v>274653245.75</v>
      </c>
      <c r="G256" s="2">
        <f t="shared" si="322"/>
        <v>18406607.640000001</v>
      </c>
      <c r="H256" s="2">
        <f t="shared" si="322"/>
        <v>13574305.41</v>
      </c>
      <c r="I256" s="2">
        <f t="shared" si="322"/>
        <v>98086989.329999998</v>
      </c>
      <c r="J256" s="2">
        <f t="shared" si="322"/>
        <v>23889325.449999999</v>
      </c>
      <c r="K256" s="2">
        <f t="shared" si="322"/>
        <v>4378890.7699999996</v>
      </c>
      <c r="L256" s="2">
        <f t="shared" si="322"/>
        <v>26479129.760000002</v>
      </c>
      <c r="M256" s="2">
        <f t="shared" si="322"/>
        <v>13327673.92</v>
      </c>
      <c r="N256" s="2">
        <f t="shared" si="322"/>
        <v>587530350.92999995</v>
      </c>
      <c r="O256" s="2">
        <f t="shared" si="322"/>
        <v>144947423.02000001</v>
      </c>
      <c r="P256" s="2">
        <f t="shared" si="322"/>
        <v>5562071.9299999997</v>
      </c>
      <c r="Q256" s="2">
        <f t="shared" si="322"/>
        <v>482592394.69999999</v>
      </c>
      <c r="R256" s="2">
        <f t="shared" si="322"/>
        <v>68791037.260000005</v>
      </c>
      <c r="S256" s="2">
        <f t="shared" si="322"/>
        <v>18850935.109999999</v>
      </c>
      <c r="T256" s="2">
        <f t="shared" si="322"/>
        <v>3281110.78</v>
      </c>
      <c r="U256" s="2">
        <f t="shared" si="322"/>
        <v>1213483.31</v>
      </c>
      <c r="V256" s="2">
        <f t="shared" si="322"/>
        <v>4195975.41</v>
      </c>
      <c r="W256" s="2">
        <f t="shared" si="322"/>
        <v>3699975.94</v>
      </c>
      <c r="X256" s="2">
        <f t="shared" si="322"/>
        <v>1148206.6200000001</v>
      </c>
      <c r="Y256" s="2">
        <f t="shared" si="322"/>
        <v>11278561.439999999</v>
      </c>
      <c r="Z256" s="2">
        <f t="shared" si="322"/>
        <v>3774650.74</v>
      </c>
      <c r="AA256" s="2">
        <f t="shared" si="322"/>
        <v>352065804.31999999</v>
      </c>
      <c r="AB256" s="2">
        <f t="shared" si="322"/>
        <v>313063319.45999998</v>
      </c>
      <c r="AC256" s="2">
        <f t="shared" si="322"/>
        <v>11088081.24</v>
      </c>
      <c r="AD256" s="2">
        <f t="shared" si="322"/>
        <v>16091589.76</v>
      </c>
      <c r="AE256" s="2">
        <f t="shared" si="322"/>
        <v>2039918.18</v>
      </c>
      <c r="AF256" s="2">
        <f t="shared" si="322"/>
        <v>3494243.17</v>
      </c>
      <c r="AG256" s="2">
        <f t="shared" si="322"/>
        <v>7735377.9199999999</v>
      </c>
      <c r="AH256" s="2">
        <f t="shared" si="322"/>
        <v>11371449.699999999</v>
      </c>
      <c r="AI256" s="2">
        <f t="shared" si="322"/>
        <v>5546349.6699999999</v>
      </c>
      <c r="AJ256" s="2">
        <f t="shared" si="322"/>
        <v>3462789.03</v>
      </c>
      <c r="AK256" s="2">
        <f t="shared" si="322"/>
        <v>3323039.89</v>
      </c>
      <c r="AL256" s="2">
        <f t="shared" si="322"/>
        <v>4535457.54</v>
      </c>
      <c r="AM256" s="2">
        <f t="shared" si="322"/>
        <v>5198925.29</v>
      </c>
      <c r="AN256" s="2">
        <f t="shared" si="322"/>
        <v>4765675.38</v>
      </c>
      <c r="AO256" s="2">
        <f t="shared" si="322"/>
        <v>48613540.270000003</v>
      </c>
      <c r="AP256" s="2">
        <f t="shared" si="322"/>
        <v>1000046946.33</v>
      </c>
      <c r="AQ256" s="2">
        <f t="shared" si="322"/>
        <v>4235360.24</v>
      </c>
      <c r="AR256" s="2">
        <f t="shared" si="322"/>
        <v>699072761.24000001</v>
      </c>
      <c r="AS256" s="2">
        <f t="shared" si="322"/>
        <v>79935998.150000006</v>
      </c>
      <c r="AT256" s="2">
        <f t="shared" si="322"/>
        <v>33397763.77</v>
      </c>
      <c r="AU256" s="2">
        <f t="shared" si="322"/>
        <v>5025995.28</v>
      </c>
      <c r="AV256" s="2">
        <f t="shared" si="322"/>
        <v>4964879.59</v>
      </c>
      <c r="AW256" s="2">
        <f t="shared" si="322"/>
        <v>4413978.57</v>
      </c>
      <c r="AX256" s="2">
        <f t="shared" si="322"/>
        <v>1610953.7</v>
      </c>
      <c r="AY256" s="2">
        <f t="shared" si="322"/>
        <v>6058882.4000000004</v>
      </c>
      <c r="AZ256" s="2">
        <f t="shared" si="322"/>
        <v>144128419.47999999</v>
      </c>
      <c r="BA256" s="2">
        <f t="shared" si="322"/>
        <v>101391988.73999999</v>
      </c>
      <c r="BB256" s="2">
        <f t="shared" si="322"/>
        <v>82994741.920000002</v>
      </c>
      <c r="BC256" s="2">
        <f t="shared" si="322"/>
        <v>294711110.44999999</v>
      </c>
      <c r="BD256" s="2">
        <f t="shared" si="322"/>
        <v>40455828.079999998</v>
      </c>
      <c r="BE256" s="2">
        <f t="shared" si="322"/>
        <v>14750583.68</v>
      </c>
      <c r="BF256" s="2">
        <f t="shared" si="322"/>
        <v>284476482.35000002</v>
      </c>
      <c r="BG256" s="2">
        <f t="shared" si="322"/>
        <v>11320504.279999999</v>
      </c>
      <c r="BH256" s="2">
        <f t="shared" si="322"/>
        <v>7565631.0800000001</v>
      </c>
      <c r="BI256" s="2">
        <f t="shared" si="322"/>
        <v>4515011.38</v>
      </c>
      <c r="BJ256" s="2">
        <f t="shared" si="322"/>
        <v>69805021.25</v>
      </c>
      <c r="BK256" s="2">
        <f t="shared" si="322"/>
        <v>352266508.63999999</v>
      </c>
      <c r="BL256" s="2">
        <f t="shared" si="322"/>
        <v>1840654.57</v>
      </c>
      <c r="BM256" s="2">
        <f t="shared" si="322"/>
        <v>5913198.1299999999</v>
      </c>
      <c r="BN256" s="2">
        <f t="shared" si="322"/>
        <v>35250516.539999999</v>
      </c>
      <c r="BO256" s="2">
        <f t="shared" ref="BO256:DZ256" si="323">ROUND(BO254+BO255,2)</f>
        <v>14742905.060000001</v>
      </c>
      <c r="BP256" s="2">
        <f t="shared" si="323"/>
        <v>3343039.15</v>
      </c>
      <c r="BQ256" s="2">
        <f t="shared" si="323"/>
        <v>74007115.480000004</v>
      </c>
      <c r="BR256" s="2">
        <f t="shared" si="323"/>
        <v>50361517.030000001</v>
      </c>
      <c r="BS256" s="2">
        <f t="shared" si="323"/>
        <v>14264178.970000001</v>
      </c>
      <c r="BT256" s="2">
        <f t="shared" si="323"/>
        <v>5672945.9900000002</v>
      </c>
      <c r="BU256" s="2">
        <f t="shared" si="323"/>
        <v>6055122.7699999996</v>
      </c>
      <c r="BV256" s="2">
        <f t="shared" si="323"/>
        <v>14491824.630000001</v>
      </c>
      <c r="BW256" s="2">
        <f t="shared" si="323"/>
        <v>23068652.890000001</v>
      </c>
      <c r="BX256" s="2">
        <f t="shared" si="323"/>
        <v>1737198.74</v>
      </c>
      <c r="BY256" s="2">
        <f t="shared" si="323"/>
        <v>6159539.1699999999</v>
      </c>
      <c r="BZ256" s="2">
        <f t="shared" si="323"/>
        <v>3648645.57</v>
      </c>
      <c r="CA256" s="2">
        <f t="shared" si="323"/>
        <v>3100624.31</v>
      </c>
      <c r="CB256" s="2">
        <f t="shared" si="323"/>
        <v>830365876.65999997</v>
      </c>
      <c r="CC256" s="2">
        <f t="shared" si="323"/>
        <v>3520143.64</v>
      </c>
      <c r="CD256" s="2">
        <f t="shared" si="323"/>
        <v>3442894.51</v>
      </c>
      <c r="CE256" s="2">
        <f t="shared" si="323"/>
        <v>2996185.69</v>
      </c>
      <c r="CF256" s="2">
        <f t="shared" si="323"/>
        <v>2253088.7999999998</v>
      </c>
      <c r="CG256" s="2">
        <f t="shared" si="323"/>
        <v>3639649.75</v>
      </c>
      <c r="CH256" s="2">
        <f t="shared" si="323"/>
        <v>2247705.7599999998</v>
      </c>
      <c r="CI256" s="2">
        <f t="shared" si="323"/>
        <v>8491391.8599999994</v>
      </c>
      <c r="CJ256" s="2">
        <f t="shared" si="323"/>
        <v>11043200.83</v>
      </c>
      <c r="CK256" s="2">
        <f t="shared" si="323"/>
        <v>64773765.259999998</v>
      </c>
      <c r="CL256" s="2">
        <f t="shared" si="323"/>
        <v>15372809.76</v>
      </c>
      <c r="CM256" s="2">
        <f t="shared" si="323"/>
        <v>9737266.9100000001</v>
      </c>
      <c r="CN256" s="2">
        <f t="shared" si="323"/>
        <v>360667222.88</v>
      </c>
      <c r="CO256" s="2">
        <f t="shared" si="323"/>
        <v>160072315.97</v>
      </c>
      <c r="CP256" s="2">
        <f t="shared" si="323"/>
        <v>12038683.09</v>
      </c>
      <c r="CQ256" s="2">
        <f t="shared" si="323"/>
        <v>10103611.9</v>
      </c>
      <c r="CR256" s="2">
        <f t="shared" si="323"/>
        <v>4045249.62</v>
      </c>
      <c r="CS256" s="2">
        <f t="shared" si="323"/>
        <v>4458477.25</v>
      </c>
      <c r="CT256" s="2">
        <f t="shared" si="323"/>
        <v>2341684.42</v>
      </c>
      <c r="CU256" s="2">
        <f t="shared" si="323"/>
        <v>4613407.12</v>
      </c>
      <c r="CV256" s="2">
        <f t="shared" si="323"/>
        <v>1076291.54</v>
      </c>
      <c r="CW256" s="2">
        <f t="shared" si="323"/>
        <v>3804210.79</v>
      </c>
      <c r="CX256" s="2">
        <f t="shared" si="323"/>
        <v>5963892.5800000001</v>
      </c>
      <c r="CY256" s="2">
        <f t="shared" si="323"/>
        <v>1172531.3899999999</v>
      </c>
      <c r="CZ256" s="2">
        <f t="shared" si="323"/>
        <v>20753009.920000002</v>
      </c>
      <c r="DA256" s="2">
        <f t="shared" si="323"/>
        <v>3585058.27</v>
      </c>
      <c r="DB256" s="2">
        <f t="shared" si="323"/>
        <v>4795906.1100000003</v>
      </c>
      <c r="DC256" s="2">
        <f t="shared" si="323"/>
        <v>3509639.35</v>
      </c>
      <c r="DD256" s="2">
        <f t="shared" si="323"/>
        <v>3297373.37</v>
      </c>
      <c r="DE256" s="2">
        <f t="shared" si="323"/>
        <v>4729823.8099999996</v>
      </c>
      <c r="DF256" s="2">
        <f t="shared" si="323"/>
        <v>228291580.21000001</v>
      </c>
      <c r="DG256" s="2">
        <f t="shared" si="323"/>
        <v>2568684.73</v>
      </c>
      <c r="DH256" s="2">
        <f t="shared" si="323"/>
        <v>20840185.329999998</v>
      </c>
      <c r="DI256" s="2">
        <f t="shared" si="323"/>
        <v>27619179.75</v>
      </c>
      <c r="DJ256" s="2">
        <f t="shared" si="323"/>
        <v>8160692.6100000003</v>
      </c>
      <c r="DK256" s="2">
        <f t="shared" si="323"/>
        <v>6637899.0099999998</v>
      </c>
      <c r="DL256" s="2">
        <f t="shared" si="323"/>
        <v>66786590.189999998</v>
      </c>
      <c r="DM256" s="2">
        <f t="shared" si="323"/>
        <v>4308083.67</v>
      </c>
      <c r="DN256" s="2">
        <f t="shared" si="323"/>
        <v>16693226.58</v>
      </c>
      <c r="DO256" s="2">
        <f t="shared" si="323"/>
        <v>38350880.329999998</v>
      </c>
      <c r="DP256" s="2">
        <f t="shared" si="323"/>
        <v>3805464.74</v>
      </c>
      <c r="DQ256" s="2">
        <f t="shared" si="323"/>
        <v>10352784.130000001</v>
      </c>
      <c r="DR256" s="2">
        <f t="shared" si="323"/>
        <v>16241904.48</v>
      </c>
      <c r="DS256" s="2">
        <f t="shared" si="323"/>
        <v>8106508.8200000003</v>
      </c>
      <c r="DT256" s="2">
        <f t="shared" si="323"/>
        <v>3584144.6</v>
      </c>
      <c r="DU256" s="2">
        <f t="shared" si="323"/>
        <v>5208752.87</v>
      </c>
      <c r="DV256" s="2">
        <f t="shared" si="323"/>
        <v>3895644.9</v>
      </c>
      <c r="DW256" s="2">
        <f t="shared" si="323"/>
        <v>4693184.1100000003</v>
      </c>
      <c r="DX256" s="2">
        <f t="shared" si="323"/>
        <v>3580253.9</v>
      </c>
      <c r="DY256" s="2">
        <f t="shared" si="323"/>
        <v>5004330.93</v>
      </c>
      <c r="DZ256" s="2">
        <f t="shared" si="323"/>
        <v>9182252.8599999994</v>
      </c>
      <c r="EA256" s="2">
        <f t="shared" ref="EA256:FX256" si="324">ROUND(EA254+EA255,2)</f>
        <v>6933870.0899999999</v>
      </c>
      <c r="EB256" s="2">
        <f t="shared" si="324"/>
        <v>7036703.46</v>
      </c>
      <c r="EC256" s="2">
        <f t="shared" si="324"/>
        <v>4250203.87</v>
      </c>
      <c r="ED256" s="2">
        <f t="shared" si="324"/>
        <v>23266461.940000001</v>
      </c>
      <c r="EE256" s="2">
        <f t="shared" si="324"/>
        <v>3564193.72</v>
      </c>
      <c r="EF256" s="2">
        <f t="shared" si="324"/>
        <v>16598529.16</v>
      </c>
      <c r="EG256" s="2">
        <f t="shared" si="324"/>
        <v>4006152.5</v>
      </c>
      <c r="EH256" s="2">
        <f t="shared" si="324"/>
        <v>4020016.79</v>
      </c>
      <c r="EI256" s="2">
        <f t="shared" si="324"/>
        <v>166086993.18000001</v>
      </c>
      <c r="EJ256" s="2">
        <f t="shared" si="324"/>
        <v>113592790.84999999</v>
      </c>
      <c r="EK256" s="2">
        <f t="shared" si="324"/>
        <v>8204993.2199999997</v>
      </c>
      <c r="EL256" s="2">
        <f t="shared" si="324"/>
        <v>6013595.0999999996</v>
      </c>
      <c r="EM256" s="2">
        <f t="shared" si="324"/>
        <v>5455698.6900000004</v>
      </c>
      <c r="EN256" s="2">
        <f t="shared" si="324"/>
        <v>11541132.58</v>
      </c>
      <c r="EO256" s="2">
        <f t="shared" si="324"/>
        <v>4595627.9400000004</v>
      </c>
      <c r="EP256" s="2">
        <f t="shared" si="324"/>
        <v>5959145.0899999999</v>
      </c>
      <c r="EQ256" s="2">
        <f t="shared" si="324"/>
        <v>30658143.600000001</v>
      </c>
      <c r="ER256" s="2">
        <f t="shared" si="324"/>
        <v>5115205.2300000004</v>
      </c>
      <c r="ES256" s="2">
        <f t="shared" si="324"/>
        <v>3522221.11</v>
      </c>
      <c r="ET256" s="2">
        <f t="shared" si="324"/>
        <v>4031740.81</v>
      </c>
      <c r="EU256" s="2">
        <f t="shared" si="324"/>
        <v>7632673.0300000003</v>
      </c>
      <c r="EV256" s="2">
        <f t="shared" si="324"/>
        <v>1882913.75</v>
      </c>
      <c r="EW256" s="2">
        <f t="shared" si="324"/>
        <v>12723065.279999999</v>
      </c>
      <c r="EX256" s="2">
        <f t="shared" si="324"/>
        <v>3611877.34</v>
      </c>
      <c r="EY256" s="2">
        <f t="shared" si="324"/>
        <v>8803725.4600000009</v>
      </c>
      <c r="EZ256" s="2">
        <f t="shared" si="324"/>
        <v>2662853</v>
      </c>
      <c r="FA256" s="2">
        <f t="shared" si="324"/>
        <v>42430792.390000001</v>
      </c>
      <c r="FB256" s="2">
        <f t="shared" si="324"/>
        <v>4682862.55</v>
      </c>
      <c r="FC256" s="2">
        <f t="shared" si="324"/>
        <v>21064301.399999999</v>
      </c>
      <c r="FD256" s="2">
        <f t="shared" si="324"/>
        <v>5654133.6500000004</v>
      </c>
      <c r="FE256" s="2">
        <f t="shared" si="324"/>
        <v>1916365.11</v>
      </c>
      <c r="FF256" s="2">
        <f t="shared" si="324"/>
        <v>3798144.67</v>
      </c>
      <c r="FG256" s="2">
        <f t="shared" si="324"/>
        <v>2712724.86</v>
      </c>
      <c r="FH256" s="2">
        <f t="shared" si="324"/>
        <v>1677496.23</v>
      </c>
      <c r="FI256" s="2">
        <f t="shared" si="324"/>
        <v>19984472.289999999</v>
      </c>
      <c r="FJ256" s="2">
        <f t="shared" si="324"/>
        <v>22825883.41</v>
      </c>
      <c r="FK256" s="2">
        <f t="shared" si="324"/>
        <v>29702935.93</v>
      </c>
      <c r="FL256" s="2">
        <f t="shared" si="324"/>
        <v>92712675.659999996</v>
      </c>
      <c r="FM256" s="2">
        <f t="shared" si="324"/>
        <v>43667711.479999997</v>
      </c>
      <c r="FN256" s="2">
        <f t="shared" si="324"/>
        <v>262035697.56</v>
      </c>
      <c r="FO256" s="2">
        <f t="shared" si="324"/>
        <v>13005746.41</v>
      </c>
      <c r="FP256" s="2">
        <f t="shared" si="324"/>
        <v>26638477.780000001</v>
      </c>
      <c r="FQ256" s="2">
        <f t="shared" si="324"/>
        <v>11868211.869999999</v>
      </c>
      <c r="FR256" s="2">
        <f t="shared" si="324"/>
        <v>3365078.56</v>
      </c>
      <c r="FS256" s="2">
        <f t="shared" si="324"/>
        <v>3320628.95</v>
      </c>
      <c r="FT256" s="2">
        <f t="shared" si="324"/>
        <v>1490701.32</v>
      </c>
      <c r="FU256" s="2">
        <f t="shared" si="324"/>
        <v>10546837.470000001</v>
      </c>
      <c r="FV256" s="2">
        <f t="shared" si="324"/>
        <v>9972599.3800000008</v>
      </c>
      <c r="FW256" s="2">
        <f t="shared" si="324"/>
        <v>3176089.78</v>
      </c>
      <c r="FX256" s="2">
        <f t="shared" si="324"/>
        <v>1428546.36</v>
      </c>
      <c r="FZ256" s="2">
        <f>SUM(C256:FX256)</f>
        <v>9884759731.0300026</v>
      </c>
      <c r="GA256" s="68"/>
      <c r="GB256" s="2">
        <f>FZ256-GA256</f>
        <v>9884759731.0300026</v>
      </c>
    </row>
    <row r="257" spans="1:188" x14ac:dyDescent="0.35"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GA257" s="34"/>
    </row>
    <row r="258" spans="1:188" x14ac:dyDescent="0.35">
      <c r="A258" s="3" t="s">
        <v>490</v>
      </c>
      <c r="B258" s="35" t="s">
        <v>562</v>
      </c>
    </row>
    <row r="259" spans="1:188" x14ac:dyDescent="0.35">
      <c r="A259" s="3" t="s">
        <v>563</v>
      </c>
      <c r="B259" s="2" t="s">
        <v>564</v>
      </c>
      <c r="C259" s="34">
        <f t="shared" ref="C259:BN259" si="325">C47</f>
        <v>2.7E-2</v>
      </c>
      <c r="D259" s="34">
        <f t="shared" si="325"/>
        <v>2.7E-2</v>
      </c>
      <c r="E259" s="34">
        <f t="shared" si="325"/>
        <v>2.7E-2</v>
      </c>
      <c r="F259" s="34">
        <f t="shared" si="325"/>
        <v>2.7E-2</v>
      </c>
      <c r="G259" s="34">
        <f t="shared" si="325"/>
        <v>2.5264999999999999E-2</v>
      </c>
      <c r="H259" s="34">
        <f t="shared" si="325"/>
        <v>2.7E-2</v>
      </c>
      <c r="I259" s="34">
        <f t="shared" si="325"/>
        <v>2.7E-2</v>
      </c>
      <c r="J259" s="34">
        <f t="shared" si="325"/>
        <v>2.7E-2</v>
      </c>
      <c r="K259" s="34">
        <f t="shared" si="325"/>
        <v>2.7E-2</v>
      </c>
      <c r="L259" s="34">
        <f t="shared" si="325"/>
        <v>2.6894999999999999E-2</v>
      </c>
      <c r="M259" s="34">
        <f t="shared" si="325"/>
        <v>2.5947000000000001E-2</v>
      </c>
      <c r="N259" s="34">
        <f t="shared" si="325"/>
        <v>1.8755999999999998E-2</v>
      </c>
      <c r="O259" s="34">
        <f t="shared" si="325"/>
        <v>2.7E-2</v>
      </c>
      <c r="P259" s="34">
        <f t="shared" si="325"/>
        <v>2.7E-2</v>
      </c>
      <c r="Q259" s="34">
        <f t="shared" si="325"/>
        <v>2.7E-2</v>
      </c>
      <c r="R259" s="34">
        <f t="shared" si="325"/>
        <v>2.7E-2</v>
      </c>
      <c r="S259" s="34">
        <f t="shared" si="325"/>
        <v>2.6013999999999999E-2</v>
      </c>
      <c r="T259" s="34">
        <f t="shared" si="325"/>
        <v>2.4301E-2</v>
      </c>
      <c r="U259" s="34">
        <f t="shared" si="325"/>
        <v>2.3800999999999999E-2</v>
      </c>
      <c r="V259" s="34">
        <f t="shared" si="325"/>
        <v>2.7E-2</v>
      </c>
      <c r="W259" s="34">
        <f t="shared" si="325"/>
        <v>2.7E-2</v>
      </c>
      <c r="X259" s="34">
        <f t="shared" si="325"/>
        <v>1.5755999999999999E-2</v>
      </c>
      <c r="Y259" s="34">
        <f t="shared" si="325"/>
        <v>2.4497999999999999E-2</v>
      </c>
      <c r="Z259" s="34">
        <f t="shared" si="325"/>
        <v>2.359E-2</v>
      </c>
      <c r="AA259" s="34">
        <f t="shared" si="325"/>
        <v>2.7E-2</v>
      </c>
      <c r="AB259" s="34">
        <f t="shared" si="325"/>
        <v>2.7E-2</v>
      </c>
      <c r="AC259" s="34">
        <f t="shared" si="325"/>
        <v>2.0982000000000001E-2</v>
      </c>
      <c r="AD259" s="34">
        <f t="shared" si="325"/>
        <v>1.9692999999999999E-2</v>
      </c>
      <c r="AE259" s="34">
        <f t="shared" si="325"/>
        <v>1.2814000000000001E-2</v>
      </c>
      <c r="AF259" s="34">
        <f t="shared" si="325"/>
        <v>1.1674E-2</v>
      </c>
      <c r="AG259" s="34">
        <f t="shared" si="325"/>
        <v>1.2485E-2</v>
      </c>
      <c r="AH259" s="34">
        <f t="shared" si="325"/>
        <v>2.2123E-2</v>
      </c>
      <c r="AI259" s="34">
        <f t="shared" si="325"/>
        <v>2.7E-2</v>
      </c>
      <c r="AJ259" s="34">
        <f t="shared" si="325"/>
        <v>2.3788E-2</v>
      </c>
      <c r="AK259" s="34">
        <f t="shared" si="325"/>
        <v>2.128E-2</v>
      </c>
      <c r="AL259" s="34">
        <f t="shared" si="325"/>
        <v>2.7E-2</v>
      </c>
      <c r="AM259" s="34">
        <f t="shared" si="325"/>
        <v>2.1448999999999999E-2</v>
      </c>
      <c r="AN259" s="34">
        <f t="shared" si="325"/>
        <v>2.7E-2</v>
      </c>
      <c r="AO259" s="34">
        <f t="shared" si="325"/>
        <v>2.7E-2</v>
      </c>
      <c r="AP259" s="34">
        <f t="shared" si="325"/>
        <v>2.7E-2</v>
      </c>
      <c r="AQ259" s="34">
        <f t="shared" si="325"/>
        <v>1.8685E-2</v>
      </c>
      <c r="AR259" s="34">
        <f t="shared" si="325"/>
        <v>2.7E-2</v>
      </c>
      <c r="AS259" s="34">
        <f t="shared" si="325"/>
        <v>1.2137999999999999E-2</v>
      </c>
      <c r="AT259" s="34">
        <f t="shared" si="325"/>
        <v>2.7E-2</v>
      </c>
      <c r="AU259" s="34">
        <f t="shared" si="325"/>
        <v>2.4188000000000001E-2</v>
      </c>
      <c r="AV259" s="34">
        <f t="shared" si="325"/>
        <v>2.7E-2</v>
      </c>
      <c r="AW259" s="34">
        <f t="shared" si="325"/>
        <v>2.4431000000000001E-2</v>
      </c>
      <c r="AX259" s="34">
        <f t="shared" si="325"/>
        <v>2.1798000000000001E-2</v>
      </c>
      <c r="AY259" s="34">
        <f t="shared" si="325"/>
        <v>2.7E-2</v>
      </c>
      <c r="AZ259" s="34">
        <f t="shared" si="325"/>
        <v>1.5720000000000001E-2</v>
      </c>
      <c r="BA259" s="34">
        <f t="shared" si="325"/>
        <v>2.6894000000000001E-2</v>
      </c>
      <c r="BB259" s="34">
        <f t="shared" si="325"/>
        <v>2.4684000000000001E-2</v>
      </c>
      <c r="BC259" s="34">
        <f t="shared" si="325"/>
        <v>2.0715000000000001E-2</v>
      </c>
      <c r="BD259" s="34">
        <f t="shared" si="325"/>
        <v>2.7E-2</v>
      </c>
      <c r="BE259" s="34">
        <f t="shared" si="325"/>
        <v>2.7E-2</v>
      </c>
      <c r="BF259" s="34">
        <f t="shared" si="325"/>
        <v>2.7E-2</v>
      </c>
      <c r="BG259" s="34">
        <f t="shared" si="325"/>
        <v>2.7E-2</v>
      </c>
      <c r="BH259" s="34">
        <f t="shared" si="325"/>
        <v>2.6419000000000002E-2</v>
      </c>
      <c r="BI259" s="34">
        <f t="shared" si="325"/>
        <v>1.3433E-2</v>
      </c>
      <c r="BJ259" s="34">
        <f t="shared" si="325"/>
        <v>2.7E-2</v>
      </c>
      <c r="BK259" s="34">
        <f t="shared" si="325"/>
        <v>2.7E-2</v>
      </c>
      <c r="BL259" s="34">
        <f t="shared" si="325"/>
        <v>2.7E-2</v>
      </c>
      <c r="BM259" s="34">
        <f t="shared" si="325"/>
        <v>2.5833999999999999E-2</v>
      </c>
      <c r="BN259" s="34">
        <f t="shared" si="325"/>
        <v>2.7E-2</v>
      </c>
      <c r="BO259" s="34">
        <f t="shared" ref="BO259:DM259" si="326">BO47</f>
        <v>2.0202999999999999E-2</v>
      </c>
      <c r="BP259" s="34">
        <f t="shared" si="326"/>
        <v>2.6702E-2</v>
      </c>
      <c r="BQ259" s="34">
        <f t="shared" si="326"/>
        <v>2.6759000000000002E-2</v>
      </c>
      <c r="BR259" s="34">
        <f t="shared" si="326"/>
        <v>9.7000000000000003E-3</v>
      </c>
      <c r="BS259" s="34">
        <f t="shared" si="326"/>
        <v>4.3949999999999996E-3</v>
      </c>
      <c r="BT259" s="34">
        <f t="shared" si="326"/>
        <v>6.6509999999999998E-3</v>
      </c>
      <c r="BU259" s="34">
        <f t="shared" si="326"/>
        <v>1.3811E-2</v>
      </c>
      <c r="BV259" s="34">
        <f t="shared" si="326"/>
        <v>1.2777E-2</v>
      </c>
      <c r="BW259" s="34">
        <f t="shared" si="326"/>
        <v>1.5736E-2</v>
      </c>
      <c r="BX259" s="34">
        <f t="shared" si="326"/>
        <v>1.9067000000000001E-2</v>
      </c>
      <c r="BY259" s="34">
        <f t="shared" si="326"/>
        <v>2.7E-2</v>
      </c>
      <c r="BZ259" s="34">
        <f t="shared" si="326"/>
        <v>2.7E-2</v>
      </c>
      <c r="CA259" s="34">
        <f t="shared" si="326"/>
        <v>2.3040999999999999E-2</v>
      </c>
      <c r="CB259" s="34">
        <f t="shared" si="326"/>
        <v>2.7E-2</v>
      </c>
      <c r="CC259" s="34">
        <f t="shared" si="326"/>
        <v>2.7E-2</v>
      </c>
      <c r="CD259" s="34">
        <f t="shared" si="326"/>
        <v>2.452E-2</v>
      </c>
      <c r="CE259" s="34">
        <f t="shared" si="326"/>
        <v>2.7E-2</v>
      </c>
      <c r="CF259" s="34">
        <f t="shared" si="326"/>
        <v>2.4334000000000001E-2</v>
      </c>
      <c r="CG259" s="34">
        <f t="shared" si="326"/>
        <v>2.7E-2</v>
      </c>
      <c r="CH259" s="34">
        <f t="shared" si="326"/>
        <v>2.7E-2</v>
      </c>
      <c r="CI259" s="34">
        <f t="shared" si="326"/>
        <v>2.7E-2</v>
      </c>
      <c r="CJ259" s="34">
        <f t="shared" si="326"/>
        <v>2.6513999999999999E-2</v>
      </c>
      <c r="CK259" s="34">
        <f t="shared" si="326"/>
        <v>1.1601E-2</v>
      </c>
      <c r="CL259" s="34">
        <f t="shared" si="326"/>
        <v>1.3228999999999999E-2</v>
      </c>
      <c r="CM259" s="34">
        <f t="shared" si="326"/>
        <v>7.2740000000000001E-3</v>
      </c>
      <c r="CN259" s="34">
        <f t="shared" si="326"/>
        <v>2.7E-2</v>
      </c>
      <c r="CO259" s="34">
        <f t="shared" si="326"/>
        <v>2.7E-2</v>
      </c>
      <c r="CP259" s="34">
        <f t="shared" si="326"/>
        <v>1.7523E-2</v>
      </c>
      <c r="CQ259" s="34">
        <f t="shared" si="326"/>
        <v>1.7427000000000002E-2</v>
      </c>
      <c r="CR259" s="34">
        <f t="shared" si="326"/>
        <v>4.169E-3</v>
      </c>
      <c r="CS259" s="34">
        <f t="shared" si="326"/>
        <v>2.7E-2</v>
      </c>
      <c r="CT259" s="34">
        <f t="shared" si="326"/>
        <v>1.3520000000000001E-2</v>
      </c>
      <c r="CU259" s="34">
        <f t="shared" si="326"/>
        <v>2.4615999999999999E-2</v>
      </c>
      <c r="CV259" s="34">
        <f t="shared" si="326"/>
        <v>1.5979E-2</v>
      </c>
      <c r="CW259" s="34">
        <f t="shared" si="326"/>
        <v>1.7378999999999999E-2</v>
      </c>
      <c r="CX259" s="34">
        <f t="shared" si="326"/>
        <v>2.6824000000000001E-2</v>
      </c>
      <c r="CY259" s="34">
        <f t="shared" si="326"/>
        <v>2.7E-2</v>
      </c>
      <c r="CZ259" s="34">
        <f t="shared" si="326"/>
        <v>2.7E-2</v>
      </c>
      <c r="DA259" s="34">
        <f t="shared" si="326"/>
        <v>2.7E-2</v>
      </c>
      <c r="DB259" s="34">
        <f t="shared" si="326"/>
        <v>2.7E-2</v>
      </c>
      <c r="DC259" s="34">
        <f t="shared" si="326"/>
        <v>2.2418E-2</v>
      </c>
      <c r="DD259" s="34">
        <f t="shared" si="326"/>
        <v>3.4299999999999999E-3</v>
      </c>
      <c r="DE259" s="34">
        <f t="shared" si="326"/>
        <v>1.1894999999999999E-2</v>
      </c>
      <c r="DF259" s="34">
        <f t="shared" si="326"/>
        <v>2.7E-2</v>
      </c>
      <c r="DG259" s="34">
        <f t="shared" si="326"/>
        <v>2.5453E-2</v>
      </c>
      <c r="DH259" s="34">
        <f t="shared" si="326"/>
        <v>2.5516E-2</v>
      </c>
      <c r="DI259" s="34">
        <f t="shared" si="326"/>
        <v>2.3845000000000002E-2</v>
      </c>
      <c r="DJ259" s="34">
        <f t="shared" si="326"/>
        <v>2.5883E-2</v>
      </c>
      <c r="DK259" s="34">
        <f t="shared" si="326"/>
        <v>2.0657999999999999E-2</v>
      </c>
      <c r="DL259" s="34">
        <f t="shared" si="326"/>
        <v>2.6967000000000001E-2</v>
      </c>
      <c r="DM259" s="34">
        <f t="shared" si="326"/>
        <v>2.4899000000000001E-2</v>
      </c>
      <c r="DN259" s="34">
        <v>2.7E-2</v>
      </c>
      <c r="DO259" s="34">
        <f>DO47</f>
        <v>2.7E-2</v>
      </c>
      <c r="DP259" s="34">
        <f>DP47</f>
        <v>2.7E-2</v>
      </c>
      <c r="DQ259" s="34">
        <v>2.4545000000000001E-2</v>
      </c>
      <c r="DR259" s="34">
        <f t="shared" ref="DR259:FH259" si="327">DR47</f>
        <v>2.7E-2</v>
      </c>
      <c r="DS259" s="34">
        <f t="shared" si="327"/>
        <v>2.7E-2</v>
      </c>
      <c r="DT259" s="34">
        <f t="shared" si="327"/>
        <v>2.6728999999999999E-2</v>
      </c>
      <c r="DU259" s="34">
        <f t="shared" si="327"/>
        <v>2.7E-2</v>
      </c>
      <c r="DV259" s="34">
        <f t="shared" si="327"/>
        <v>2.7E-2</v>
      </c>
      <c r="DW259" s="34">
        <f t="shared" si="327"/>
        <v>2.6997E-2</v>
      </c>
      <c r="DX259" s="34">
        <f t="shared" si="327"/>
        <v>2.3931000000000001E-2</v>
      </c>
      <c r="DY259" s="34">
        <f t="shared" si="327"/>
        <v>1.7927999999999999E-2</v>
      </c>
      <c r="DZ259" s="34">
        <f t="shared" si="327"/>
        <v>2.2662000000000002E-2</v>
      </c>
      <c r="EA259" s="34">
        <f t="shared" si="327"/>
        <v>1.2173E-2</v>
      </c>
      <c r="EB259" s="34">
        <f t="shared" si="327"/>
        <v>2.7E-2</v>
      </c>
      <c r="EC259" s="34">
        <f t="shared" si="327"/>
        <v>2.7E-2</v>
      </c>
      <c r="ED259" s="34">
        <f t="shared" si="327"/>
        <v>4.4120000000000001E-3</v>
      </c>
      <c r="EE259" s="34">
        <f t="shared" si="327"/>
        <v>2.7E-2</v>
      </c>
      <c r="EF259" s="34">
        <f t="shared" si="327"/>
        <v>2.4594999999999999E-2</v>
      </c>
      <c r="EG259" s="34">
        <f t="shared" si="327"/>
        <v>2.7E-2</v>
      </c>
      <c r="EH259" s="34">
        <f t="shared" si="327"/>
        <v>2.7E-2</v>
      </c>
      <c r="EI259" s="34">
        <f t="shared" si="327"/>
        <v>2.7E-2</v>
      </c>
      <c r="EJ259" s="34">
        <f t="shared" si="327"/>
        <v>2.7E-2</v>
      </c>
      <c r="EK259" s="34">
        <f t="shared" si="327"/>
        <v>5.7670000000000004E-3</v>
      </c>
      <c r="EL259" s="34">
        <f t="shared" si="327"/>
        <v>6.143E-3</v>
      </c>
      <c r="EM259" s="34">
        <f t="shared" si="327"/>
        <v>2.1308000000000001E-2</v>
      </c>
      <c r="EN259" s="34">
        <f t="shared" si="327"/>
        <v>2.7E-2</v>
      </c>
      <c r="EO259" s="34">
        <f t="shared" si="327"/>
        <v>2.7E-2</v>
      </c>
      <c r="EP259" s="34">
        <f t="shared" si="327"/>
        <v>2.5586000000000001E-2</v>
      </c>
      <c r="EQ259" s="34">
        <f t="shared" si="327"/>
        <v>5.1879999999999999E-3</v>
      </c>
      <c r="ER259" s="34">
        <f t="shared" si="327"/>
        <v>2.1283E-2</v>
      </c>
      <c r="ES259" s="34">
        <f t="shared" si="327"/>
        <v>2.7E-2</v>
      </c>
      <c r="ET259" s="34">
        <f t="shared" si="327"/>
        <v>2.7E-2</v>
      </c>
      <c r="EU259" s="34">
        <f t="shared" si="327"/>
        <v>2.7E-2</v>
      </c>
      <c r="EV259" s="34">
        <f t="shared" si="327"/>
        <v>1.5009E-2</v>
      </c>
      <c r="EW259" s="34">
        <f t="shared" si="327"/>
        <v>7.2810000000000001E-3</v>
      </c>
      <c r="EX259" s="34">
        <f t="shared" si="327"/>
        <v>8.9099999999999995E-3</v>
      </c>
      <c r="EY259" s="34">
        <f t="shared" si="327"/>
        <v>2.7E-2</v>
      </c>
      <c r="EZ259" s="34">
        <f t="shared" si="327"/>
        <v>2.7E-2</v>
      </c>
      <c r="FA259" s="34">
        <f t="shared" si="327"/>
        <v>1.0666E-2</v>
      </c>
      <c r="FB259" s="34">
        <f t="shared" si="327"/>
        <v>9.2639999999999997E-3</v>
      </c>
      <c r="FC259" s="34">
        <f t="shared" si="327"/>
        <v>2.7E-2</v>
      </c>
      <c r="FD259" s="34">
        <f t="shared" si="327"/>
        <v>2.7E-2</v>
      </c>
      <c r="FE259" s="34">
        <f t="shared" si="327"/>
        <v>1.9181E-2</v>
      </c>
      <c r="FF259" s="34">
        <f t="shared" si="327"/>
        <v>2.7E-2</v>
      </c>
      <c r="FG259" s="34">
        <f t="shared" si="327"/>
        <v>2.7E-2</v>
      </c>
      <c r="FH259" s="34">
        <f t="shared" si="327"/>
        <v>2.4771999999999999E-2</v>
      </c>
      <c r="FI259" s="34">
        <v>9.639E-3</v>
      </c>
      <c r="FJ259" s="34">
        <v>2.2207999999999999E-2</v>
      </c>
      <c r="FK259" s="34">
        <f t="shared" ref="FK259:FX259" si="328">FK47</f>
        <v>1.0845E-2</v>
      </c>
      <c r="FL259" s="34">
        <f t="shared" si="328"/>
        <v>2.7E-2</v>
      </c>
      <c r="FM259" s="34">
        <f t="shared" si="328"/>
        <v>2.3414000000000001E-2</v>
      </c>
      <c r="FN259" s="34">
        <f t="shared" si="328"/>
        <v>2.7E-2</v>
      </c>
      <c r="FO259" s="34">
        <f t="shared" si="328"/>
        <v>5.6239999999999997E-3</v>
      </c>
      <c r="FP259" s="34">
        <f t="shared" si="328"/>
        <v>1.2142999999999999E-2</v>
      </c>
      <c r="FQ259" s="34">
        <f t="shared" si="328"/>
        <v>2.7E-2</v>
      </c>
      <c r="FR259" s="34">
        <f t="shared" si="328"/>
        <v>1.2376E-2</v>
      </c>
      <c r="FS259" s="34">
        <f t="shared" si="328"/>
        <v>5.0679999999999996E-3</v>
      </c>
      <c r="FT259" s="34">
        <f t="shared" si="328"/>
        <v>4.2929999999999999E-3</v>
      </c>
      <c r="FU259" s="34">
        <f t="shared" si="328"/>
        <v>2.3345000000000001E-2</v>
      </c>
      <c r="FV259" s="34">
        <f t="shared" si="328"/>
        <v>2.0032000000000001E-2</v>
      </c>
      <c r="FW259" s="34">
        <f t="shared" si="328"/>
        <v>2.6498000000000001E-2</v>
      </c>
      <c r="FX259" s="34">
        <f t="shared" si="328"/>
        <v>2.4674999999999999E-2</v>
      </c>
      <c r="FY259" s="52"/>
      <c r="GA259" s="34"/>
    </row>
    <row r="260" spans="1:188" x14ac:dyDescent="0.35">
      <c r="B260" s="2" t="s">
        <v>1024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GA260" s="34"/>
    </row>
    <row r="261" spans="1:188" x14ac:dyDescent="0.35">
      <c r="A261" s="3" t="s">
        <v>565</v>
      </c>
      <c r="B261" s="2" t="s">
        <v>566</v>
      </c>
      <c r="C261" s="34">
        <f t="shared" ref="C261:BN261" si="329">ROUND((C256-(C99*C42)-C45)/C46,6)</f>
        <v>6.2031000000000003E-2</v>
      </c>
      <c r="D261" s="34">
        <f t="shared" si="329"/>
        <v>9.3871999999999997E-2</v>
      </c>
      <c r="E261" s="34">
        <f t="shared" si="329"/>
        <v>5.4221999999999999E-2</v>
      </c>
      <c r="F261" s="34">
        <f t="shared" si="329"/>
        <v>7.9558000000000004E-2</v>
      </c>
      <c r="G261" s="34">
        <f t="shared" si="329"/>
        <v>3.0497E-2</v>
      </c>
      <c r="H261" s="34">
        <f t="shared" si="329"/>
        <v>8.8567999999999994E-2</v>
      </c>
      <c r="I261" s="34">
        <f t="shared" si="329"/>
        <v>7.8580999999999998E-2</v>
      </c>
      <c r="J261" s="34">
        <f t="shared" si="329"/>
        <v>0.11402900000000001</v>
      </c>
      <c r="K261" s="34">
        <f t="shared" si="329"/>
        <v>7.6980000000000007E-2</v>
      </c>
      <c r="L261" s="34">
        <f t="shared" si="329"/>
        <v>2.6953000000000001E-2</v>
      </c>
      <c r="M261" s="34">
        <f t="shared" si="329"/>
        <v>3.6644999999999997E-2</v>
      </c>
      <c r="N261" s="34">
        <f t="shared" si="329"/>
        <v>5.7710999999999998E-2</v>
      </c>
      <c r="O261" s="34">
        <f t="shared" si="329"/>
        <v>4.9626999999999998E-2</v>
      </c>
      <c r="P261" s="34">
        <f t="shared" si="329"/>
        <v>9.0395000000000003E-2</v>
      </c>
      <c r="Q261" s="34">
        <f t="shared" si="329"/>
        <v>7.9063999999999995E-2</v>
      </c>
      <c r="R261" s="34">
        <f t="shared" si="329"/>
        <v>0.86350099999999996</v>
      </c>
      <c r="S261" s="34">
        <f t="shared" si="329"/>
        <v>2.8535999999999999E-2</v>
      </c>
      <c r="T261" s="34">
        <f t="shared" si="329"/>
        <v>0.111344</v>
      </c>
      <c r="U261" s="34">
        <f t="shared" si="329"/>
        <v>3.4844E-2</v>
      </c>
      <c r="V261" s="34">
        <f t="shared" si="329"/>
        <v>9.8252000000000006E-2</v>
      </c>
      <c r="W261" s="34">
        <f t="shared" si="329"/>
        <v>0.50485599999999997</v>
      </c>
      <c r="X261" s="34">
        <f t="shared" si="329"/>
        <v>5.5083E-2</v>
      </c>
      <c r="Y261" s="34">
        <f t="shared" si="329"/>
        <v>0.13231599999999999</v>
      </c>
      <c r="Z261" s="34">
        <f t="shared" si="329"/>
        <v>0.124943</v>
      </c>
      <c r="AA261" s="34">
        <f t="shared" si="329"/>
        <v>4.8772000000000003E-2</v>
      </c>
      <c r="AB261" s="34">
        <f t="shared" si="329"/>
        <v>2.7541E-2</v>
      </c>
      <c r="AC261" s="34">
        <f t="shared" si="329"/>
        <v>2.1172E-2</v>
      </c>
      <c r="AD261" s="34">
        <f t="shared" si="329"/>
        <v>2.8886999999999999E-2</v>
      </c>
      <c r="AE261" s="34">
        <f t="shared" si="329"/>
        <v>3.6879000000000002E-2</v>
      </c>
      <c r="AF261" s="34">
        <f t="shared" si="329"/>
        <v>3.3023999999999998E-2</v>
      </c>
      <c r="AG261" s="34">
        <f t="shared" si="329"/>
        <v>1.8654E-2</v>
      </c>
      <c r="AH261" s="34">
        <f t="shared" si="329"/>
        <v>0.22389700000000001</v>
      </c>
      <c r="AI261" s="34">
        <f t="shared" si="329"/>
        <v>0.42707299999999998</v>
      </c>
      <c r="AJ261" s="34">
        <f t="shared" si="329"/>
        <v>7.6666999999999999E-2</v>
      </c>
      <c r="AK261" s="34">
        <f t="shared" si="329"/>
        <v>4.48E-2</v>
      </c>
      <c r="AL261" s="34">
        <f t="shared" si="329"/>
        <v>4.4906000000000001E-2</v>
      </c>
      <c r="AM261" s="34">
        <f t="shared" si="329"/>
        <v>7.7107999999999996E-2</v>
      </c>
      <c r="AN261" s="34">
        <f t="shared" si="329"/>
        <v>2.3852000000000002E-2</v>
      </c>
      <c r="AO261" s="34">
        <f t="shared" si="329"/>
        <v>7.4954999999999994E-2</v>
      </c>
      <c r="AP261" s="34">
        <f t="shared" si="329"/>
        <v>3.6804000000000003E-2</v>
      </c>
      <c r="AQ261" s="34">
        <f t="shared" si="329"/>
        <v>4.1146000000000002E-2</v>
      </c>
      <c r="AR261" s="34">
        <f t="shared" si="329"/>
        <v>6.0830000000000002E-2</v>
      </c>
      <c r="AS261" s="34">
        <f t="shared" si="329"/>
        <v>1.5431E-2</v>
      </c>
      <c r="AT261" s="34">
        <f t="shared" si="329"/>
        <v>7.6803999999999997E-2</v>
      </c>
      <c r="AU261" s="34">
        <f t="shared" si="329"/>
        <v>6.4590999999999996E-2</v>
      </c>
      <c r="AV261" s="34">
        <f t="shared" si="329"/>
        <v>9.7682000000000005E-2</v>
      </c>
      <c r="AW261" s="34">
        <f t="shared" si="329"/>
        <v>0.105644</v>
      </c>
      <c r="AX261" s="34">
        <f t="shared" si="329"/>
        <v>4.7486E-2</v>
      </c>
      <c r="AY261" s="34">
        <f t="shared" si="329"/>
        <v>9.1956999999999997E-2</v>
      </c>
      <c r="AZ261" s="34">
        <f t="shared" si="329"/>
        <v>0.122762</v>
      </c>
      <c r="BA261" s="34">
        <f t="shared" si="329"/>
        <v>9.8389000000000004E-2</v>
      </c>
      <c r="BB261" s="34">
        <f t="shared" si="329"/>
        <v>0.27860200000000002</v>
      </c>
      <c r="BC261" s="34">
        <f t="shared" si="329"/>
        <v>5.8514999999999998E-2</v>
      </c>
      <c r="BD261" s="34">
        <f t="shared" si="329"/>
        <v>6.0323000000000002E-2</v>
      </c>
      <c r="BE261" s="34">
        <f t="shared" si="329"/>
        <v>6.6403000000000004E-2</v>
      </c>
      <c r="BF261" s="34">
        <f t="shared" si="329"/>
        <v>8.8001999999999997E-2</v>
      </c>
      <c r="BG261" s="34">
        <f t="shared" si="329"/>
        <v>0.157056</v>
      </c>
      <c r="BH261" s="34">
        <f t="shared" si="329"/>
        <v>8.4689E-2</v>
      </c>
      <c r="BI261" s="34">
        <f t="shared" si="329"/>
        <v>7.6314999999999994E-2</v>
      </c>
      <c r="BJ261" s="34">
        <f t="shared" si="329"/>
        <v>6.4088000000000006E-2</v>
      </c>
      <c r="BK261" s="34">
        <f t="shared" si="329"/>
        <v>0.17072000000000001</v>
      </c>
      <c r="BL261" s="34">
        <f t="shared" si="329"/>
        <v>0.21383099999999999</v>
      </c>
      <c r="BM261" s="34">
        <f t="shared" si="329"/>
        <v>0.12667999999999999</v>
      </c>
      <c r="BN261" s="34">
        <f t="shared" si="329"/>
        <v>8.2069000000000003E-2</v>
      </c>
      <c r="BO261" s="34">
        <f t="shared" ref="BO261:DZ261" si="330">ROUND((BO256-(BO99*BO42)-BO45)/BO46,6)</f>
        <v>6.4016000000000003E-2</v>
      </c>
      <c r="BP261" s="34">
        <f t="shared" si="330"/>
        <v>2.8337999999999999E-2</v>
      </c>
      <c r="BQ261" s="34">
        <f t="shared" si="330"/>
        <v>3.2459000000000002E-2</v>
      </c>
      <c r="BR261" s="34">
        <f t="shared" si="330"/>
        <v>4.0057000000000002E-2</v>
      </c>
      <c r="BS261" s="34">
        <f t="shared" si="330"/>
        <v>1.4749999999999999E-2</v>
      </c>
      <c r="BT261" s="34">
        <f t="shared" si="330"/>
        <v>1.1169999999999999E-2</v>
      </c>
      <c r="BU261" s="34">
        <f t="shared" si="330"/>
        <v>3.2164999999999999E-2</v>
      </c>
      <c r="BV261" s="34">
        <f t="shared" si="330"/>
        <v>8.9669999999999993E-3</v>
      </c>
      <c r="BW261" s="34">
        <f t="shared" si="330"/>
        <v>1.8235000000000001E-2</v>
      </c>
      <c r="BX261" s="34">
        <f t="shared" si="330"/>
        <v>2.1996000000000002E-2</v>
      </c>
      <c r="BY261" s="34">
        <f t="shared" si="330"/>
        <v>4.0654000000000003E-2</v>
      </c>
      <c r="BZ261" s="34">
        <f t="shared" si="330"/>
        <v>7.6169000000000001E-2</v>
      </c>
      <c r="CA261" s="34">
        <f t="shared" si="330"/>
        <v>2.3848000000000001E-2</v>
      </c>
      <c r="CB261" s="34">
        <f t="shared" si="330"/>
        <v>5.2683000000000001E-2</v>
      </c>
      <c r="CC261" s="34">
        <f t="shared" si="330"/>
        <v>0.14960100000000001</v>
      </c>
      <c r="CD261" s="34">
        <f t="shared" si="330"/>
        <v>0.16079599999999999</v>
      </c>
      <c r="CE261" s="34">
        <f t="shared" si="330"/>
        <v>5.8913E-2</v>
      </c>
      <c r="CF261" s="34">
        <f t="shared" si="330"/>
        <v>6.2872999999999998E-2</v>
      </c>
      <c r="CG261" s="34">
        <f t="shared" si="330"/>
        <v>0.128443</v>
      </c>
      <c r="CH261" s="34">
        <f t="shared" si="330"/>
        <v>0.11118500000000001</v>
      </c>
      <c r="CI261" s="34">
        <f t="shared" si="330"/>
        <v>6.1081999999999997E-2</v>
      </c>
      <c r="CJ261" s="34">
        <f t="shared" si="330"/>
        <v>2.3557999999999999E-2</v>
      </c>
      <c r="CK261" s="34">
        <f t="shared" si="330"/>
        <v>3.4873000000000001E-2</v>
      </c>
      <c r="CL261" s="34">
        <f t="shared" si="330"/>
        <v>5.3975000000000002E-2</v>
      </c>
      <c r="CM261" s="34">
        <f t="shared" si="330"/>
        <v>3.2351999999999999E-2</v>
      </c>
      <c r="CN261" s="34">
        <f t="shared" si="330"/>
        <v>6.2912999999999997E-2</v>
      </c>
      <c r="CO261" s="34">
        <f t="shared" si="330"/>
        <v>4.1529999999999997E-2</v>
      </c>
      <c r="CP261" s="34">
        <f t="shared" si="330"/>
        <v>1.6043000000000002E-2</v>
      </c>
      <c r="CQ261" s="34">
        <f t="shared" si="330"/>
        <v>5.0645999999999997E-2</v>
      </c>
      <c r="CR261" s="34">
        <f t="shared" si="330"/>
        <v>2.3370999999999999E-2</v>
      </c>
      <c r="CS261" s="34">
        <f t="shared" si="330"/>
        <v>6.7775000000000002E-2</v>
      </c>
      <c r="CT261" s="34">
        <f t="shared" si="330"/>
        <v>3.2776E-2</v>
      </c>
      <c r="CU261" s="34">
        <f t="shared" si="330"/>
        <v>0.21429899999999999</v>
      </c>
      <c r="CV261" s="34">
        <f t="shared" si="330"/>
        <v>3.8975000000000003E-2</v>
      </c>
      <c r="CW261" s="34">
        <f t="shared" si="330"/>
        <v>4.4767000000000001E-2</v>
      </c>
      <c r="CX261" s="34">
        <f t="shared" si="330"/>
        <v>5.9299999999999999E-2</v>
      </c>
      <c r="CY261" s="34">
        <f t="shared" si="330"/>
        <v>0.15984599999999999</v>
      </c>
      <c r="CZ261" s="34">
        <f t="shared" si="330"/>
        <v>7.4413999999999994E-2</v>
      </c>
      <c r="DA261" s="34">
        <f t="shared" si="330"/>
        <v>6.6715999999999998E-2</v>
      </c>
      <c r="DB261" s="34">
        <f t="shared" si="330"/>
        <v>0.100871</v>
      </c>
      <c r="DC261" s="34">
        <f t="shared" si="330"/>
        <v>5.1739E-2</v>
      </c>
      <c r="DD261" s="34">
        <f t="shared" si="330"/>
        <v>1.0534E-2</v>
      </c>
      <c r="DE261" s="34">
        <f t="shared" si="330"/>
        <v>2.4641E-2</v>
      </c>
      <c r="DF261" s="34">
        <f t="shared" si="330"/>
        <v>7.3888999999999996E-2</v>
      </c>
      <c r="DG261" s="34">
        <f t="shared" si="330"/>
        <v>3.5753E-2</v>
      </c>
      <c r="DH261" s="34">
        <f t="shared" si="330"/>
        <v>4.6568999999999999E-2</v>
      </c>
      <c r="DI261" s="34">
        <f t="shared" si="330"/>
        <v>4.2386E-2</v>
      </c>
      <c r="DJ261" s="34">
        <f t="shared" si="330"/>
        <v>0.11225300000000001</v>
      </c>
      <c r="DK261" s="34">
        <f t="shared" si="330"/>
        <v>9.7463999999999995E-2</v>
      </c>
      <c r="DL261" s="34">
        <f t="shared" si="330"/>
        <v>6.7357E-2</v>
      </c>
      <c r="DM261" s="34">
        <f t="shared" si="330"/>
        <v>0.14469699999999999</v>
      </c>
      <c r="DN261" s="34">
        <f t="shared" si="330"/>
        <v>5.3581999999999998E-2</v>
      </c>
      <c r="DO261" s="34">
        <f t="shared" si="330"/>
        <v>9.3113000000000001E-2</v>
      </c>
      <c r="DP261" s="34">
        <f t="shared" si="330"/>
        <v>0.104148</v>
      </c>
      <c r="DQ261" s="34">
        <f t="shared" si="330"/>
        <v>1.9486E-2</v>
      </c>
      <c r="DR261" s="34">
        <f t="shared" si="330"/>
        <v>0.15159900000000001</v>
      </c>
      <c r="DS261" s="34">
        <f t="shared" si="330"/>
        <v>0.16672699999999999</v>
      </c>
      <c r="DT261" s="34">
        <f t="shared" si="330"/>
        <v>0.27135399999999998</v>
      </c>
      <c r="DU261" s="34">
        <f t="shared" si="330"/>
        <v>0.14895600000000001</v>
      </c>
      <c r="DV261" s="34">
        <f t="shared" si="330"/>
        <v>0.370805</v>
      </c>
      <c r="DW261" s="34">
        <f t="shared" si="330"/>
        <v>0.17796899999999999</v>
      </c>
      <c r="DX261" s="34">
        <f t="shared" si="330"/>
        <v>2.8146000000000001E-2</v>
      </c>
      <c r="DY261" s="34">
        <f t="shared" si="330"/>
        <v>2.0735E-2</v>
      </c>
      <c r="DZ261" s="34">
        <f t="shared" si="330"/>
        <v>3.2982999999999998E-2</v>
      </c>
      <c r="EA261" s="34">
        <f t="shared" ref="EA261:FX261" si="331">ROUND((EA256-(EA99*EA42)-EA45)/EA46,6)</f>
        <v>9.214E-3</v>
      </c>
      <c r="EB261" s="34">
        <f t="shared" si="331"/>
        <v>6.9443000000000005E-2</v>
      </c>
      <c r="EC261" s="34">
        <f t="shared" si="331"/>
        <v>9.7982E-2</v>
      </c>
      <c r="ED261" s="34">
        <f t="shared" si="331"/>
        <v>3.7729999999999999E-3</v>
      </c>
      <c r="EE261" s="34">
        <f t="shared" si="331"/>
        <v>0.17377899999999999</v>
      </c>
      <c r="EF261" s="34">
        <f t="shared" si="331"/>
        <v>0.14106099999999999</v>
      </c>
      <c r="EG261" s="34">
        <f t="shared" si="331"/>
        <v>0.111025</v>
      </c>
      <c r="EH261" s="34">
        <f t="shared" si="331"/>
        <v>0.24202099999999999</v>
      </c>
      <c r="EI261" s="34">
        <f t="shared" si="331"/>
        <v>0.10202600000000001</v>
      </c>
      <c r="EJ261" s="34">
        <f t="shared" si="331"/>
        <v>8.7209999999999996E-2</v>
      </c>
      <c r="EK261" s="34">
        <f t="shared" si="331"/>
        <v>1.2758E-2</v>
      </c>
      <c r="EL261" s="34">
        <f t="shared" si="331"/>
        <v>2.009E-2</v>
      </c>
      <c r="EM261" s="34">
        <f t="shared" si="331"/>
        <v>3.7173999999999999E-2</v>
      </c>
      <c r="EN261" s="34">
        <f t="shared" si="331"/>
        <v>0.12531100000000001</v>
      </c>
      <c r="EO261" s="34">
        <f t="shared" si="331"/>
        <v>8.8154999999999997E-2</v>
      </c>
      <c r="EP261" s="34">
        <f t="shared" si="331"/>
        <v>3.4941E-2</v>
      </c>
      <c r="EQ261" s="34">
        <f t="shared" si="331"/>
        <v>1.4670000000000001E-2</v>
      </c>
      <c r="ER261" s="34">
        <f t="shared" si="331"/>
        <v>3.1685999999999999E-2</v>
      </c>
      <c r="ES261" s="34">
        <f t="shared" si="331"/>
        <v>8.4859000000000004E-2</v>
      </c>
      <c r="ET261" s="34">
        <f t="shared" si="331"/>
        <v>6.6364999999999993E-2</v>
      </c>
      <c r="EU261" s="34">
        <f t="shared" si="331"/>
        <v>0.146733</v>
      </c>
      <c r="EV261" s="34">
        <f t="shared" si="331"/>
        <v>2.1281000000000001E-2</v>
      </c>
      <c r="EW261" s="34">
        <f t="shared" si="331"/>
        <v>8.9479999999999994E-3</v>
      </c>
      <c r="EX261" s="34">
        <f t="shared" si="331"/>
        <v>5.8755000000000002E-2</v>
      </c>
      <c r="EY261" s="34">
        <f t="shared" si="331"/>
        <v>0.23650199999999999</v>
      </c>
      <c r="EZ261" s="34">
        <f t="shared" si="331"/>
        <v>7.9759999999999998E-2</v>
      </c>
      <c r="FA261" s="34">
        <f t="shared" si="331"/>
        <v>1.0381E-2</v>
      </c>
      <c r="FB261" s="34">
        <f t="shared" si="331"/>
        <v>8.2699999999999996E-3</v>
      </c>
      <c r="FC261" s="34">
        <f t="shared" si="331"/>
        <v>4.0962999999999999E-2</v>
      </c>
      <c r="FD261" s="34">
        <f t="shared" si="331"/>
        <v>9.3857999999999997E-2</v>
      </c>
      <c r="FE261" s="34">
        <f t="shared" si="331"/>
        <v>5.1917999999999999E-2</v>
      </c>
      <c r="FF261" s="34">
        <f t="shared" si="331"/>
        <v>0.140516</v>
      </c>
      <c r="FG261" s="34">
        <f t="shared" si="331"/>
        <v>7.9924999999999996E-2</v>
      </c>
      <c r="FH261" s="34">
        <f t="shared" si="331"/>
        <v>3.9185999999999999E-2</v>
      </c>
      <c r="FI261" s="34">
        <f t="shared" si="331"/>
        <v>1.3263E-2</v>
      </c>
      <c r="FJ261" s="34">
        <f t="shared" si="331"/>
        <v>2.1769E-2</v>
      </c>
      <c r="FK261" s="34">
        <f t="shared" si="331"/>
        <v>1.2996000000000001E-2</v>
      </c>
      <c r="FL261" s="34">
        <f t="shared" si="331"/>
        <v>3.8802000000000003E-2</v>
      </c>
      <c r="FM261" s="34">
        <f t="shared" si="331"/>
        <v>3.5875999999999998E-2</v>
      </c>
      <c r="FN261" s="34">
        <f t="shared" si="331"/>
        <v>8.2723000000000005E-2</v>
      </c>
      <c r="FO261" s="34">
        <f t="shared" si="331"/>
        <v>3.7919999999999998E-3</v>
      </c>
      <c r="FP261" s="34">
        <f t="shared" si="331"/>
        <v>1.6374E-2</v>
      </c>
      <c r="FQ261" s="34">
        <f t="shared" si="331"/>
        <v>2.0511000000000001E-2</v>
      </c>
      <c r="FR261" s="34">
        <f t="shared" si="331"/>
        <v>5.4840000000000002E-3</v>
      </c>
      <c r="FS261" s="34">
        <f t="shared" si="331"/>
        <v>7.1960000000000001E-3</v>
      </c>
      <c r="FT261" s="34">
        <f t="shared" si="331"/>
        <v>2.9320000000000001E-3</v>
      </c>
      <c r="FU261" s="34">
        <f t="shared" si="331"/>
        <v>5.6069000000000001E-2</v>
      </c>
      <c r="FV261" s="34">
        <f t="shared" si="331"/>
        <v>6.4146999999999996E-2</v>
      </c>
      <c r="FW261" s="34">
        <f t="shared" si="331"/>
        <v>0.141041</v>
      </c>
      <c r="FX261" s="34">
        <f t="shared" si="331"/>
        <v>7.4085999999999999E-2</v>
      </c>
      <c r="FY261" s="34"/>
      <c r="FZ261" s="34">
        <f>SUM(C261:FX261)</f>
        <v>14.479299000000008</v>
      </c>
      <c r="GA261" s="34"/>
    </row>
    <row r="262" spans="1:188" x14ac:dyDescent="0.35">
      <c r="B262" s="2" t="s">
        <v>567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</row>
    <row r="263" spans="1:188" x14ac:dyDescent="0.35">
      <c r="B263" s="2" t="s">
        <v>568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75"/>
      <c r="GB263" s="34"/>
      <c r="GC263" s="34"/>
      <c r="GD263" s="34"/>
      <c r="GE263" s="34"/>
      <c r="GF263" s="34"/>
    </row>
    <row r="264" spans="1:188" x14ac:dyDescent="0.35">
      <c r="A264" s="3" t="s">
        <v>569</v>
      </c>
      <c r="B264" s="2" t="s">
        <v>570</v>
      </c>
      <c r="C264" s="34">
        <f t="shared" ref="C264:BN264" si="332">ROUND(((C48)*(1+C200+C201))/C46,6)</f>
        <v>0.80845599999999995</v>
      </c>
      <c r="D264" s="34">
        <f t="shared" si="332"/>
        <v>0.21563499999999999</v>
      </c>
      <c r="E264" s="34">
        <f t="shared" si="332"/>
        <v>0.75975599999999999</v>
      </c>
      <c r="F264" s="34">
        <f t="shared" si="332"/>
        <v>0.30466199999999999</v>
      </c>
      <c r="G264" s="34">
        <f t="shared" si="332"/>
        <v>1.7342029999999999</v>
      </c>
      <c r="H264" s="34">
        <f t="shared" si="332"/>
        <v>6.8641639999999997</v>
      </c>
      <c r="I264" s="34">
        <f t="shared" si="332"/>
        <v>0.80770699999999995</v>
      </c>
      <c r="J264" s="34">
        <f t="shared" si="332"/>
        <v>4.9364270000000001</v>
      </c>
      <c r="K264" s="34">
        <f t="shared" si="332"/>
        <v>18.910743</v>
      </c>
      <c r="L264" s="34">
        <f t="shared" si="332"/>
        <v>1.0788359999999999</v>
      </c>
      <c r="M264" s="34">
        <f t="shared" si="332"/>
        <v>2.7886850000000001</v>
      </c>
      <c r="N264" s="34">
        <f t="shared" si="332"/>
        <v>0.101495</v>
      </c>
      <c r="O264" s="34">
        <f t="shared" si="332"/>
        <v>0.35849300000000001</v>
      </c>
      <c r="P264" s="34">
        <f t="shared" si="332"/>
        <v>17.498135999999999</v>
      </c>
      <c r="Q264" s="34">
        <f t="shared" si="332"/>
        <v>0.171291</v>
      </c>
      <c r="R264" s="34">
        <f t="shared" si="332"/>
        <v>12.932331</v>
      </c>
      <c r="S264" s="34">
        <f t="shared" si="332"/>
        <v>1.611653</v>
      </c>
      <c r="T264" s="34">
        <f t="shared" si="332"/>
        <v>35.619458999999999</v>
      </c>
      <c r="U264" s="34">
        <f t="shared" si="332"/>
        <v>30.014163</v>
      </c>
      <c r="V264" s="34">
        <f t="shared" si="332"/>
        <v>24.294051</v>
      </c>
      <c r="W264" s="34">
        <f t="shared" si="332"/>
        <v>141.763452</v>
      </c>
      <c r="X264" s="34">
        <f t="shared" si="332"/>
        <v>50.248567999999999</v>
      </c>
      <c r="Y264" s="34">
        <f t="shared" si="332"/>
        <v>12.124858</v>
      </c>
      <c r="Z264" s="34">
        <f t="shared" si="332"/>
        <v>34.163868999999998</v>
      </c>
      <c r="AA264" s="34">
        <f t="shared" si="332"/>
        <v>0.14455200000000001</v>
      </c>
      <c r="AB264" s="34">
        <f t="shared" si="332"/>
        <v>9.3285999999999994E-2</v>
      </c>
      <c r="AC264" s="34">
        <f t="shared" si="332"/>
        <v>2.057191</v>
      </c>
      <c r="AD264" s="34">
        <f t="shared" si="332"/>
        <v>1.9286620000000001</v>
      </c>
      <c r="AE264" s="34">
        <f t="shared" si="332"/>
        <v>18.864643999999998</v>
      </c>
      <c r="AF264" s="34">
        <f t="shared" si="332"/>
        <v>10.338132</v>
      </c>
      <c r="AG264" s="34">
        <f t="shared" si="332"/>
        <v>2.5302359999999999</v>
      </c>
      <c r="AH264" s="34">
        <f t="shared" si="332"/>
        <v>20.23085</v>
      </c>
      <c r="AI264" s="34">
        <f t="shared" si="332"/>
        <v>82.487793999999994</v>
      </c>
      <c r="AJ264" s="34">
        <f t="shared" si="332"/>
        <v>24.1431</v>
      </c>
      <c r="AK264" s="34">
        <f t="shared" si="332"/>
        <v>13.502895000000001</v>
      </c>
      <c r="AL264" s="34">
        <f t="shared" si="332"/>
        <v>10.455639</v>
      </c>
      <c r="AM264" s="34">
        <f t="shared" si="332"/>
        <v>15.089306000000001</v>
      </c>
      <c r="AN264" s="34">
        <f t="shared" si="332"/>
        <v>5.520651</v>
      </c>
      <c r="AO264" s="34">
        <f t="shared" si="332"/>
        <v>1.60318</v>
      </c>
      <c r="AP264" s="34">
        <f t="shared" si="332"/>
        <v>3.8849000000000002E-2</v>
      </c>
      <c r="AQ264" s="34">
        <f t="shared" si="332"/>
        <v>10.126514999999999</v>
      </c>
      <c r="AR264" s="34">
        <f t="shared" si="332"/>
        <v>9.1245999999999994E-2</v>
      </c>
      <c r="AS264" s="34">
        <f t="shared" si="332"/>
        <v>0.202154</v>
      </c>
      <c r="AT264" s="34">
        <f t="shared" si="332"/>
        <v>2.70106</v>
      </c>
      <c r="AU264" s="34">
        <f t="shared" si="332"/>
        <v>14.107739</v>
      </c>
      <c r="AV264" s="34">
        <f t="shared" si="332"/>
        <v>20.802534000000001</v>
      </c>
      <c r="AW264" s="34">
        <f t="shared" si="332"/>
        <v>25.206785</v>
      </c>
      <c r="AX264" s="34">
        <f t="shared" si="332"/>
        <v>31.183007</v>
      </c>
      <c r="AY264" s="34">
        <f t="shared" si="332"/>
        <v>16.150770999999999</v>
      </c>
      <c r="AZ264" s="34">
        <f t="shared" si="332"/>
        <v>9.4129999999999995E-3</v>
      </c>
      <c r="BA264" s="34">
        <f t="shared" si="332"/>
        <v>1.0139020000000001</v>
      </c>
      <c r="BB264" s="34">
        <f t="shared" si="332"/>
        <v>3.3962110000000001</v>
      </c>
      <c r="BC264" s="34">
        <f t="shared" si="332"/>
        <v>0.207482</v>
      </c>
      <c r="BD264" s="34">
        <f t="shared" si="332"/>
        <v>1.592789</v>
      </c>
      <c r="BE264" s="34">
        <f t="shared" si="332"/>
        <v>4.660825</v>
      </c>
      <c r="BF264" s="34">
        <f t="shared" si="332"/>
        <v>0.32635500000000001</v>
      </c>
      <c r="BG264" s="34">
        <f t="shared" si="332"/>
        <v>14.198876</v>
      </c>
      <c r="BH264" s="34">
        <f t="shared" si="332"/>
        <v>11.679313</v>
      </c>
      <c r="BI264" s="34">
        <f t="shared" si="332"/>
        <v>17.418861</v>
      </c>
      <c r="BJ264" s="34">
        <f t="shared" si="332"/>
        <v>0.968916</v>
      </c>
      <c r="BK264" s="34">
        <f t="shared" si="332"/>
        <v>0.50754100000000002</v>
      </c>
      <c r="BL264" s="34">
        <f t="shared" si="332"/>
        <v>97.572491999999997</v>
      </c>
      <c r="BM264" s="34">
        <f t="shared" si="332"/>
        <v>22.534316</v>
      </c>
      <c r="BN264" s="34">
        <f t="shared" si="332"/>
        <v>2.4278680000000001</v>
      </c>
      <c r="BO264" s="34">
        <f t="shared" ref="BO264:DZ264" si="333">ROUND(((BO48)*(1+BO200+BO201))/BO46,6)</f>
        <v>4.5317540000000003</v>
      </c>
      <c r="BP264" s="34">
        <f t="shared" si="333"/>
        <v>9.0859319999999997</v>
      </c>
      <c r="BQ264" s="34">
        <f t="shared" si="333"/>
        <v>0.46393000000000001</v>
      </c>
      <c r="BR264" s="34">
        <f t="shared" si="333"/>
        <v>0.82326200000000005</v>
      </c>
      <c r="BS264" s="34">
        <f t="shared" si="333"/>
        <v>1.0776129999999999</v>
      </c>
      <c r="BT264" s="34">
        <f t="shared" si="333"/>
        <v>2.0310199999999998</v>
      </c>
      <c r="BU264" s="34">
        <f t="shared" si="333"/>
        <v>5.647799</v>
      </c>
      <c r="BV264" s="34">
        <f t="shared" si="333"/>
        <v>0.67235800000000001</v>
      </c>
      <c r="BW264" s="34">
        <f t="shared" si="333"/>
        <v>0.83530300000000002</v>
      </c>
      <c r="BX264" s="34">
        <f t="shared" si="333"/>
        <v>13.765176</v>
      </c>
      <c r="BY264" s="34">
        <f t="shared" si="333"/>
        <v>6.8046490000000004</v>
      </c>
      <c r="BZ264" s="34">
        <f t="shared" si="333"/>
        <v>21.873273000000001</v>
      </c>
      <c r="CA264" s="34">
        <f t="shared" si="333"/>
        <v>8.9134679999999999</v>
      </c>
      <c r="CB264" s="34">
        <f t="shared" si="333"/>
        <v>6.5762000000000001E-2</v>
      </c>
      <c r="CC264" s="34">
        <f t="shared" si="333"/>
        <v>45.224012000000002</v>
      </c>
      <c r="CD264" s="34">
        <f t="shared" si="333"/>
        <v>48.458700999999998</v>
      </c>
      <c r="CE264" s="34">
        <f t="shared" si="333"/>
        <v>20.782792000000001</v>
      </c>
      <c r="CF264" s="34">
        <f t="shared" si="333"/>
        <v>28.304922000000001</v>
      </c>
      <c r="CG264" s="34">
        <f t="shared" si="333"/>
        <v>36.660566000000003</v>
      </c>
      <c r="CH264" s="34">
        <f t="shared" si="333"/>
        <v>50.966396000000003</v>
      </c>
      <c r="CI264" s="34">
        <f t="shared" si="333"/>
        <v>7.6694589999999998</v>
      </c>
      <c r="CJ264" s="34">
        <f t="shared" si="333"/>
        <v>2.1974629999999999</v>
      </c>
      <c r="CK264" s="34">
        <f t="shared" si="333"/>
        <v>0.56262599999999996</v>
      </c>
      <c r="CL264" s="34">
        <f t="shared" si="333"/>
        <v>3.6005769999999999</v>
      </c>
      <c r="CM264" s="34">
        <f t="shared" si="333"/>
        <v>3.4972590000000001</v>
      </c>
      <c r="CN264" s="34">
        <f t="shared" si="333"/>
        <v>0.18346899999999999</v>
      </c>
      <c r="CO264" s="34">
        <f t="shared" si="333"/>
        <v>0.27346399999999998</v>
      </c>
      <c r="CP264" s="34">
        <f t="shared" si="333"/>
        <v>1.4314150000000001</v>
      </c>
      <c r="CQ264" s="34">
        <f t="shared" si="333"/>
        <v>5.2724960000000003</v>
      </c>
      <c r="CR264" s="34">
        <f t="shared" si="333"/>
        <v>6.0326890000000004</v>
      </c>
      <c r="CS264" s="34">
        <f t="shared" si="333"/>
        <v>15.951145</v>
      </c>
      <c r="CT264" s="34">
        <f t="shared" si="333"/>
        <v>15.215801000000001</v>
      </c>
      <c r="CU264" s="34">
        <f t="shared" si="333"/>
        <v>48.260212000000003</v>
      </c>
      <c r="CV264" s="34">
        <f t="shared" si="333"/>
        <v>38.882376000000001</v>
      </c>
      <c r="CW264" s="34">
        <f t="shared" si="333"/>
        <v>12.633269</v>
      </c>
      <c r="CX264" s="34">
        <f t="shared" si="333"/>
        <v>10.613543</v>
      </c>
      <c r="CY264" s="34">
        <f t="shared" si="333"/>
        <v>142.17013600000001</v>
      </c>
      <c r="CZ264" s="34">
        <f t="shared" si="333"/>
        <v>3.6923970000000002</v>
      </c>
      <c r="DA264" s="34">
        <f t="shared" si="333"/>
        <v>19.601040999999999</v>
      </c>
      <c r="DB264" s="34">
        <f t="shared" si="333"/>
        <v>21.944694999999999</v>
      </c>
      <c r="DC264" s="34">
        <f t="shared" si="333"/>
        <v>16.039884000000001</v>
      </c>
      <c r="DD264" s="34">
        <f t="shared" si="333"/>
        <v>3.430847</v>
      </c>
      <c r="DE264" s="34">
        <f t="shared" si="333"/>
        <v>5.9269249999999998</v>
      </c>
      <c r="DF264" s="34">
        <f t="shared" si="333"/>
        <v>0.336677</v>
      </c>
      <c r="DG264" s="34">
        <f t="shared" si="333"/>
        <v>16.372812</v>
      </c>
      <c r="DH264" s="34">
        <f t="shared" si="333"/>
        <v>2.3751880000000001</v>
      </c>
      <c r="DI264" s="34">
        <f t="shared" si="333"/>
        <v>1.62317</v>
      </c>
      <c r="DJ264" s="34">
        <f t="shared" si="333"/>
        <v>14.622306999999999</v>
      </c>
      <c r="DK264" s="34">
        <f t="shared" si="333"/>
        <v>15.713823</v>
      </c>
      <c r="DL264" s="34">
        <f t="shared" si="333"/>
        <v>1.073142</v>
      </c>
      <c r="DM264" s="34">
        <f t="shared" si="333"/>
        <v>34.800218999999998</v>
      </c>
      <c r="DN264" s="34">
        <f t="shared" si="333"/>
        <v>3.5231620000000001</v>
      </c>
      <c r="DO264" s="34">
        <f t="shared" si="333"/>
        <v>2.552902</v>
      </c>
      <c r="DP264" s="34">
        <f t="shared" si="333"/>
        <v>28.450378000000001</v>
      </c>
      <c r="DQ264" s="34">
        <f t="shared" si="333"/>
        <v>2.0530930000000001</v>
      </c>
      <c r="DR264" s="34">
        <f t="shared" si="333"/>
        <v>9.7327860000000008</v>
      </c>
      <c r="DS264" s="34">
        <f t="shared" si="333"/>
        <v>20.697417000000002</v>
      </c>
      <c r="DT264" s="34">
        <f t="shared" si="333"/>
        <v>78.277017000000001</v>
      </c>
      <c r="DU264" s="34">
        <f t="shared" si="333"/>
        <v>30.040438999999999</v>
      </c>
      <c r="DV264" s="34">
        <f t="shared" si="333"/>
        <v>99.800850999999994</v>
      </c>
      <c r="DW264" s="34">
        <f t="shared" si="333"/>
        <v>39.400613</v>
      </c>
      <c r="DX264" s="34">
        <f t="shared" si="333"/>
        <v>8.190569</v>
      </c>
      <c r="DY264" s="34">
        <f t="shared" si="333"/>
        <v>4.3555080000000004</v>
      </c>
      <c r="DZ264" s="34">
        <f t="shared" si="333"/>
        <v>3.8378869999999998</v>
      </c>
      <c r="EA264" s="34">
        <f t="shared" ref="EA264:FX264" si="334">ROUND(((EA48)*(1+EA200+EA201))/EA46,6)</f>
        <v>1.4710449999999999</v>
      </c>
      <c r="EB264" s="34">
        <f t="shared" si="334"/>
        <v>10.164659</v>
      </c>
      <c r="EC264" s="34">
        <f t="shared" si="334"/>
        <v>23.822990999999998</v>
      </c>
      <c r="ED264" s="34">
        <f t="shared" si="334"/>
        <v>0.169319</v>
      </c>
      <c r="EE264" s="34">
        <f t="shared" si="334"/>
        <v>50.599708</v>
      </c>
      <c r="EF264" s="34">
        <f t="shared" si="334"/>
        <v>8.7597009999999997</v>
      </c>
      <c r="EG264" s="34">
        <f t="shared" si="334"/>
        <v>28.860095000000001</v>
      </c>
      <c r="EH264" s="34">
        <f t="shared" si="334"/>
        <v>61.925865000000002</v>
      </c>
      <c r="EI264" s="34">
        <f t="shared" si="334"/>
        <v>0.63273000000000001</v>
      </c>
      <c r="EJ264" s="34">
        <f t="shared" si="334"/>
        <v>0.80113000000000001</v>
      </c>
      <c r="EK264" s="34">
        <f t="shared" si="334"/>
        <v>1.614114</v>
      </c>
      <c r="EL264" s="34">
        <f t="shared" si="334"/>
        <v>3.5195789999999998</v>
      </c>
      <c r="EM264" s="34">
        <f t="shared" si="334"/>
        <v>7.2233669999999996</v>
      </c>
      <c r="EN264" s="34">
        <f t="shared" si="334"/>
        <v>11.123932999999999</v>
      </c>
      <c r="EO264" s="34">
        <f t="shared" si="334"/>
        <v>19.704049000000001</v>
      </c>
      <c r="EP264" s="34">
        <f t="shared" si="334"/>
        <v>6.25427</v>
      </c>
      <c r="EQ264" s="34">
        <f t="shared" si="334"/>
        <v>4.9969999999999997E-3</v>
      </c>
      <c r="ER264" s="34">
        <f t="shared" si="334"/>
        <v>6.7284870000000003</v>
      </c>
      <c r="ES264" s="34">
        <f t="shared" si="334"/>
        <v>25.764258000000002</v>
      </c>
      <c r="ET264" s="34">
        <f t="shared" si="334"/>
        <v>17.050187000000001</v>
      </c>
      <c r="EU264" s="34">
        <f t="shared" si="334"/>
        <v>20.119509999999998</v>
      </c>
      <c r="EV264" s="34">
        <f t="shared" si="334"/>
        <v>11.855264999999999</v>
      </c>
      <c r="EW264" s="34">
        <f t="shared" si="334"/>
        <v>0.71464000000000005</v>
      </c>
      <c r="EX264" s="34">
        <f t="shared" si="334"/>
        <v>16.752700000000001</v>
      </c>
      <c r="EY264" s="34">
        <f t="shared" si="334"/>
        <v>27.771049999999999</v>
      </c>
      <c r="EZ264" s="34">
        <f t="shared" si="334"/>
        <v>31.061689999999999</v>
      </c>
      <c r="FA264" s="34">
        <f t="shared" si="334"/>
        <v>0.25970100000000002</v>
      </c>
      <c r="FB264" s="34">
        <f t="shared" si="334"/>
        <v>1.9799629999999999</v>
      </c>
      <c r="FC264" s="34">
        <f t="shared" si="334"/>
        <v>1.9602889999999999</v>
      </c>
      <c r="FD264" s="34">
        <f t="shared" si="334"/>
        <v>17.675488999999999</v>
      </c>
      <c r="FE264" s="34">
        <f t="shared" si="334"/>
        <v>28.163474999999998</v>
      </c>
      <c r="FF264" s="34">
        <f t="shared" si="334"/>
        <v>39.758195000000001</v>
      </c>
      <c r="FG264" s="34">
        <f t="shared" si="334"/>
        <v>30.284825000000001</v>
      </c>
      <c r="FH264" s="34">
        <f t="shared" si="334"/>
        <v>26.511028</v>
      </c>
      <c r="FI264" s="34">
        <f t="shared" si="334"/>
        <v>0.68928199999999995</v>
      </c>
      <c r="FJ264" s="34">
        <f t="shared" si="334"/>
        <v>1.024724</v>
      </c>
      <c r="FK264" s="34">
        <f t="shared" si="334"/>
        <v>0.46681099999999998</v>
      </c>
      <c r="FL264" s="34">
        <f t="shared" si="334"/>
        <v>0.44200800000000001</v>
      </c>
      <c r="FM264" s="34">
        <f t="shared" si="334"/>
        <v>0.86555400000000005</v>
      </c>
      <c r="FN264" s="34">
        <f t="shared" si="334"/>
        <v>0.32999299999999998</v>
      </c>
      <c r="FO264" s="34">
        <f t="shared" si="334"/>
        <v>0.31311099999999997</v>
      </c>
      <c r="FP264" s="34">
        <f t="shared" si="334"/>
        <v>0.64714700000000003</v>
      </c>
      <c r="FQ264" s="34">
        <f t="shared" si="334"/>
        <v>1.854816</v>
      </c>
      <c r="FR264" s="34">
        <f t="shared" si="334"/>
        <v>1.759957</v>
      </c>
      <c r="FS264" s="34">
        <f t="shared" si="334"/>
        <v>2.1515230000000001</v>
      </c>
      <c r="FT264" s="34">
        <f t="shared" si="334"/>
        <v>2.2138969999999998</v>
      </c>
      <c r="FU264" s="34">
        <f t="shared" si="334"/>
        <v>5.5219120000000004</v>
      </c>
      <c r="FV264" s="34">
        <f t="shared" si="334"/>
        <v>6.8821050000000001</v>
      </c>
      <c r="FW264" s="34">
        <f t="shared" si="334"/>
        <v>43.971772000000001</v>
      </c>
      <c r="FX264" s="34">
        <f t="shared" si="334"/>
        <v>54.147435999999999</v>
      </c>
      <c r="FY264" s="34"/>
      <c r="FZ264" s="34"/>
      <c r="GA264" s="34"/>
      <c r="GB264" s="34"/>
      <c r="GC264" s="34"/>
      <c r="GD264" s="34"/>
      <c r="GE264" s="34"/>
      <c r="GF264" s="34"/>
    </row>
    <row r="265" spans="1:188" x14ac:dyDescent="0.35">
      <c r="B265" s="2" t="s">
        <v>571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B265" s="34"/>
      <c r="GC265" s="34"/>
      <c r="GD265" s="34"/>
      <c r="GE265" s="34"/>
      <c r="GF265" s="34"/>
    </row>
    <row r="266" spans="1:188" x14ac:dyDescent="0.35">
      <c r="B266" s="2" t="s">
        <v>572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B266" s="34"/>
      <c r="GC266" s="34"/>
      <c r="GD266" s="34"/>
      <c r="GE266" s="34"/>
      <c r="GF266" s="34"/>
    </row>
    <row r="267" spans="1:188" x14ac:dyDescent="0.35">
      <c r="A267" s="3" t="s">
        <v>573</v>
      </c>
      <c r="B267" s="2" t="s">
        <v>574</v>
      </c>
      <c r="C267" s="34">
        <f t="shared" ref="C267:AY267" si="335">MIN(C259,C261)</f>
        <v>2.7E-2</v>
      </c>
      <c r="D267" s="34">
        <f t="shared" si="335"/>
        <v>2.7E-2</v>
      </c>
      <c r="E267" s="34">
        <f t="shared" si="335"/>
        <v>2.7E-2</v>
      </c>
      <c r="F267" s="34">
        <f t="shared" si="335"/>
        <v>2.7E-2</v>
      </c>
      <c r="G267" s="34">
        <f t="shared" si="335"/>
        <v>2.5264999999999999E-2</v>
      </c>
      <c r="H267" s="34">
        <f t="shared" si="335"/>
        <v>2.7E-2</v>
      </c>
      <c r="I267" s="34">
        <f t="shared" si="335"/>
        <v>2.7E-2</v>
      </c>
      <c r="J267" s="34">
        <f t="shared" si="335"/>
        <v>2.7E-2</v>
      </c>
      <c r="K267" s="34">
        <f t="shared" si="335"/>
        <v>2.7E-2</v>
      </c>
      <c r="L267" s="34">
        <f t="shared" si="335"/>
        <v>2.6894999999999999E-2</v>
      </c>
      <c r="M267" s="34">
        <f t="shared" si="335"/>
        <v>2.5947000000000001E-2</v>
      </c>
      <c r="N267" s="34">
        <f t="shared" si="335"/>
        <v>1.8755999999999998E-2</v>
      </c>
      <c r="O267" s="34">
        <f t="shared" si="335"/>
        <v>2.7E-2</v>
      </c>
      <c r="P267" s="34">
        <f t="shared" si="335"/>
        <v>2.7E-2</v>
      </c>
      <c r="Q267" s="34">
        <f t="shared" si="335"/>
        <v>2.7E-2</v>
      </c>
      <c r="R267" s="34">
        <f t="shared" si="335"/>
        <v>2.7E-2</v>
      </c>
      <c r="S267" s="34">
        <f t="shared" si="335"/>
        <v>2.6013999999999999E-2</v>
      </c>
      <c r="T267" s="34">
        <f t="shared" si="335"/>
        <v>2.4301E-2</v>
      </c>
      <c r="U267" s="34">
        <f t="shared" si="335"/>
        <v>2.3800999999999999E-2</v>
      </c>
      <c r="V267" s="34">
        <f t="shared" si="335"/>
        <v>2.7E-2</v>
      </c>
      <c r="W267" s="34">
        <f t="shared" si="335"/>
        <v>2.7E-2</v>
      </c>
      <c r="X267" s="34">
        <f t="shared" si="335"/>
        <v>1.5755999999999999E-2</v>
      </c>
      <c r="Y267" s="34">
        <f t="shared" si="335"/>
        <v>2.4497999999999999E-2</v>
      </c>
      <c r="Z267" s="34">
        <f t="shared" si="335"/>
        <v>2.359E-2</v>
      </c>
      <c r="AA267" s="34">
        <f t="shared" si="335"/>
        <v>2.7E-2</v>
      </c>
      <c r="AB267" s="34">
        <f t="shared" si="335"/>
        <v>2.7E-2</v>
      </c>
      <c r="AC267" s="34">
        <f t="shared" si="335"/>
        <v>2.0982000000000001E-2</v>
      </c>
      <c r="AD267" s="34">
        <f t="shared" si="335"/>
        <v>1.9692999999999999E-2</v>
      </c>
      <c r="AE267" s="34">
        <f t="shared" si="335"/>
        <v>1.2814000000000001E-2</v>
      </c>
      <c r="AF267" s="34">
        <f t="shared" si="335"/>
        <v>1.1674E-2</v>
      </c>
      <c r="AG267" s="34">
        <f t="shared" si="335"/>
        <v>1.2485E-2</v>
      </c>
      <c r="AH267" s="34">
        <f t="shared" si="335"/>
        <v>2.2123E-2</v>
      </c>
      <c r="AI267" s="34">
        <f t="shared" si="335"/>
        <v>2.7E-2</v>
      </c>
      <c r="AJ267" s="34">
        <f t="shared" si="335"/>
        <v>2.3788E-2</v>
      </c>
      <c r="AK267" s="34">
        <f t="shared" si="335"/>
        <v>2.128E-2</v>
      </c>
      <c r="AL267" s="34">
        <f t="shared" si="335"/>
        <v>2.7E-2</v>
      </c>
      <c r="AM267" s="34">
        <f t="shared" si="335"/>
        <v>2.1448999999999999E-2</v>
      </c>
      <c r="AN267" s="34">
        <f t="shared" si="335"/>
        <v>2.3852000000000002E-2</v>
      </c>
      <c r="AO267" s="34">
        <f t="shared" si="335"/>
        <v>2.7E-2</v>
      </c>
      <c r="AP267" s="34">
        <f t="shared" si="335"/>
        <v>2.7E-2</v>
      </c>
      <c r="AQ267" s="34">
        <f t="shared" si="335"/>
        <v>1.8685E-2</v>
      </c>
      <c r="AR267" s="34">
        <f t="shared" si="335"/>
        <v>2.7E-2</v>
      </c>
      <c r="AS267" s="34">
        <f t="shared" si="335"/>
        <v>1.2137999999999999E-2</v>
      </c>
      <c r="AT267" s="34">
        <f t="shared" si="335"/>
        <v>2.7E-2</v>
      </c>
      <c r="AU267" s="34">
        <f t="shared" si="335"/>
        <v>2.4188000000000001E-2</v>
      </c>
      <c r="AV267" s="34">
        <f t="shared" si="335"/>
        <v>2.7E-2</v>
      </c>
      <c r="AW267" s="34">
        <f t="shared" si="335"/>
        <v>2.4431000000000001E-2</v>
      </c>
      <c r="AX267" s="34">
        <f t="shared" si="335"/>
        <v>2.1798000000000001E-2</v>
      </c>
      <c r="AY267" s="34">
        <f t="shared" si="335"/>
        <v>2.7E-2</v>
      </c>
      <c r="AZ267" s="34">
        <f>MIN(AZ259,AZ261)</f>
        <v>1.5720000000000001E-2</v>
      </c>
      <c r="BA267" s="34">
        <f t="shared" ref="BA267:DL267" si="336">MIN(BA259,BA261)</f>
        <v>2.6894000000000001E-2</v>
      </c>
      <c r="BB267" s="34">
        <f t="shared" si="336"/>
        <v>2.4684000000000001E-2</v>
      </c>
      <c r="BC267" s="34">
        <f t="shared" si="336"/>
        <v>2.0715000000000001E-2</v>
      </c>
      <c r="BD267" s="34">
        <f t="shared" si="336"/>
        <v>2.7E-2</v>
      </c>
      <c r="BE267" s="34">
        <f t="shared" si="336"/>
        <v>2.7E-2</v>
      </c>
      <c r="BF267" s="34">
        <f t="shared" si="336"/>
        <v>2.7E-2</v>
      </c>
      <c r="BG267" s="34">
        <f t="shared" si="336"/>
        <v>2.7E-2</v>
      </c>
      <c r="BH267" s="34">
        <f t="shared" si="336"/>
        <v>2.6419000000000002E-2</v>
      </c>
      <c r="BI267" s="34">
        <f t="shared" si="336"/>
        <v>1.3433E-2</v>
      </c>
      <c r="BJ267" s="34">
        <f t="shared" si="336"/>
        <v>2.7E-2</v>
      </c>
      <c r="BK267" s="34">
        <f t="shared" si="336"/>
        <v>2.7E-2</v>
      </c>
      <c r="BL267" s="34">
        <f t="shared" si="336"/>
        <v>2.7E-2</v>
      </c>
      <c r="BM267" s="34">
        <f t="shared" si="336"/>
        <v>2.5833999999999999E-2</v>
      </c>
      <c r="BN267" s="34">
        <f t="shared" si="336"/>
        <v>2.7E-2</v>
      </c>
      <c r="BO267" s="34">
        <f t="shared" si="336"/>
        <v>2.0202999999999999E-2</v>
      </c>
      <c r="BP267" s="34">
        <f t="shared" si="336"/>
        <v>2.6702E-2</v>
      </c>
      <c r="BQ267" s="34">
        <f t="shared" si="336"/>
        <v>2.6759000000000002E-2</v>
      </c>
      <c r="BR267" s="34">
        <f t="shared" si="336"/>
        <v>9.7000000000000003E-3</v>
      </c>
      <c r="BS267" s="34">
        <f t="shared" si="336"/>
        <v>4.3949999999999996E-3</v>
      </c>
      <c r="BT267" s="34">
        <f t="shared" si="336"/>
        <v>6.6509999999999998E-3</v>
      </c>
      <c r="BU267" s="34">
        <f t="shared" si="336"/>
        <v>1.3811E-2</v>
      </c>
      <c r="BV267" s="34">
        <f t="shared" si="336"/>
        <v>8.9669999999999993E-3</v>
      </c>
      <c r="BW267" s="34">
        <f t="shared" si="336"/>
        <v>1.5736E-2</v>
      </c>
      <c r="BX267" s="34">
        <f t="shared" si="336"/>
        <v>1.9067000000000001E-2</v>
      </c>
      <c r="BY267" s="34">
        <f t="shared" si="336"/>
        <v>2.7E-2</v>
      </c>
      <c r="BZ267" s="34">
        <f t="shared" si="336"/>
        <v>2.7E-2</v>
      </c>
      <c r="CA267" s="34">
        <f t="shared" si="336"/>
        <v>2.3040999999999999E-2</v>
      </c>
      <c r="CB267" s="34">
        <f t="shared" si="336"/>
        <v>2.7E-2</v>
      </c>
      <c r="CC267" s="34">
        <f t="shared" si="336"/>
        <v>2.7E-2</v>
      </c>
      <c r="CD267" s="34">
        <f t="shared" si="336"/>
        <v>2.452E-2</v>
      </c>
      <c r="CE267" s="34">
        <f t="shared" si="336"/>
        <v>2.7E-2</v>
      </c>
      <c r="CF267" s="34">
        <f t="shared" si="336"/>
        <v>2.4334000000000001E-2</v>
      </c>
      <c r="CG267" s="34">
        <f t="shared" si="336"/>
        <v>2.7E-2</v>
      </c>
      <c r="CH267" s="34">
        <f t="shared" si="336"/>
        <v>2.7E-2</v>
      </c>
      <c r="CI267" s="34">
        <f t="shared" si="336"/>
        <v>2.7E-2</v>
      </c>
      <c r="CJ267" s="34">
        <f t="shared" si="336"/>
        <v>2.3557999999999999E-2</v>
      </c>
      <c r="CK267" s="34">
        <f t="shared" si="336"/>
        <v>1.1601E-2</v>
      </c>
      <c r="CL267" s="34">
        <f t="shared" si="336"/>
        <v>1.3228999999999999E-2</v>
      </c>
      <c r="CM267" s="34">
        <f t="shared" si="336"/>
        <v>7.2740000000000001E-3</v>
      </c>
      <c r="CN267" s="34">
        <f t="shared" si="336"/>
        <v>2.7E-2</v>
      </c>
      <c r="CO267" s="34">
        <f t="shared" si="336"/>
        <v>2.7E-2</v>
      </c>
      <c r="CP267" s="34">
        <f t="shared" si="336"/>
        <v>1.6043000000000002E-2</v>
      </c>
      <c r="CQ267" s="34">
        <f t="shared" si="336"/>
        <v>1.7427000000000002E-2</v>
      </c>
      <c r="CR267" s="34">
        <f t="shared" si="336"/>
        <v>4.169E-3</v>
      </c>
      <c r="CS267" s="34">
        <f t="shared" si="336"/>
        <v>2.7E-2</v>
      </c>
      <c r="CT267" s="34">
        <f t="shared" si="336"/>
        <v>1.3520000000000001E-2</v>
      </c>
      <c r="CU267" s="34">
        <f t="shared" si="336"/>
        <v>2.4615999999999999E-2</v>
      </c>
      <c r="CV267" s="34">
        <f t="shared" si="336"/>
        <v>1.5979E-2</v>
      </c>
      <c r="CW267" s="34">
        <f t="shared" si="336"/>
        <v>1.7378999999999999E-2</v>
      </c>
      <c r="CX267" s="34">
        <f t="shared" si="336"/>
        <v>2.6824000000000001E-2</v>
      </c>
      <c r="CY267" s="34">
        <f t="shared" si="336"/>
        <v>2.7E-2</v>
      </c>
      <c r="CZ267" s="34">
        <f t="shared" si="336"/>
        <v>2.7E-2</v>
      </c>
      <c r="DA267" s="34">
        <f t="shared" si="336"/>
        <v>2.7E-2</v>
      </c>
      <c r="DB267" s="34">
        <f t="shared" si="336"/>
        <v>2.7E-2</v>
      </c>
      <c r="DC267" s="34">
        <f t="shared" si="336"/>
        <v>2.2418E-2</v>
      </c>
      <c r="DD267" s="34">
        <f t="shared" si="336"/>
        <v>3.4299999999999999E-3</v>
      </c>
      <c r="DE267" s="34">
        <f t="shared" si="336"/>
        <v>1.1894999999999999E-2</v>
      </c>
      <c r="DF267" s="34">
        <f t="shared" si="336"/>
        <v>2.7E-2</v>
      </c>
      <c r="DG267" s="34">
        <f t="shared" si="336"/>
        <v>2.5453E-2</v>
      </c>
      <c r="DH267" s="34">
        <f t="shared" si="336"/>
        <v>2.5516E-2</v>
      </c>
      <c r="DI267" s="34">
        <f t="shared" si="336"/>
        <v>2.3845000000000002E-2</v>
      </c>
      <c r="DJ267" s="34">
        <f t="shared" si="336"/>
        <v>2.5883E-2</v>
      </c>
      <c r="DK267" s="34">
        <f t="shared" si="336"/>
        <v>2.0657999999999999E-2</v>
      </c>
      <c r="DL267" s="34">
        <f t="shared" si="336"/>
        <v>2.6967000000000001E-2</v>
      </c>
      <c r="DM267" s="34">
        <f t="shared" ref="DM267:FX267" si="337">MIN(DM259,DM261)</f>
        <v>2.4899000000000001E-2</v>
      </c>
      <c r="DN267" s="34">
        <f t="shared" si="337"/>
        <v>2.7E-2</v>
      </c>
      <c r="DO267" s="34">
        <f t="shared" si="337"/>
        <v>2.7E-2</v>
      </c>
      <c r="DP267" s="34">
        <f t="shared" si="337"/>
        <v>2.7E-2</v>
      </c>
      <c r="DQ267" s="34">
        <f t="shared" si="337"/>
        <v>1.9486E-2</v>
      </c>
      <c r="DR267" s="34">
        <f t="shared" si="337"/>
        <v>2.7E-2</v>
      </c>
      <c r="DS267" s="34">
        <f t="shared" si="337"/>
        <v>2.7E-2</v>
      </c>
      <c r="DT267" s="34">
        <f t="shared" si="337"/>
        <v>2.6728999999999999E-2</v>
      </c>
      <c r="DU267" s="34">
        <f t="shared" si="337"/>
        <v>2.7E-2</v>
      </c>
      <c r="DV267" s="34">
        <f t="shared" si="337"/>
        <v>2.7E-2</v>
      </c>
      <c r="DW267" s="34">
        <f t="shared" si="337"/>
        <v>2.6997E-2</v>
      </c>
      <c r="DX267" s="34">
        <f t="shared" si="337"/>
        <v>2.3931000000000001E-2</v>
      </c>
      <c r="DY267" s="34">
        <f t="shared" si="337"/>
        <v>1.7927999999999999E-2</v>
      </c>
      <c r="DZ267" s="34">
        <f t="shared" si="337"/>
        <v>2.2662000000000002E-2</v>
      </c>
      <c r="EA267" s="34">
        <f t="shared" si="337"/>
        <v>9.214E-3</v>
      </c>
      <c r="EB267" s="34">
        <f t="shared" si="337"/>
        <v>2.7E-2</v>
      </c>
      <c r="EC267" s="34">
        <f t="shared" si="337"/>
        <v>2.7E-2</v>
      </c>
      <c r="ED267" s="34">
        <f t="shared" si="337"/>
        <v>3.7729999999999999E-3</v>
      </c>
      <c r="EE267" s="34">
        <f t="shared" si="337"/>
        <v>2.7E-2</v>
      </c>
      <c r="EF267" s="34">
        <f t="shared" si="337"/>
        <v>2.4594999999999999E-2</v>
      </c>
      <c r="EG267" s="34">
        <f t="shared" si="337"/>
        <v>2.7E-2</v>
      </c>
      <c r="EH267" s="34">
        <f t="shared" si="337"/>
        <v>2.7E-2</v>
      </c>
      <c r="EI267" s="34">
        <f t="shared" si="337"/>
        <v>2.7E-2</v>
      </c>
      <c r="EJ267" s="34">
        <f t="shared" si="337"/>
        <v>2.7E-2</v>
      </c>
      <c r="EK267" s="34">
        <f t="shared" si="337"/>
        <v>5.7670000000000004E-3</v>
      </c>
      <c r="EL267" s="34">
        <f t="shared" si="337"/>
        <v>6.143E-3</v>
      </c>
      <c r="EM267" s="34">
        <f t="shared" si="337"/>
        <v>2.1308000000000001E-2</v>
      </c>
      <c r="EN267" s="34">
        <f t="shared" si="337"/>
        <v>2.7E-2</v>
      </c>
      <c r="EO267" s="34">
        <f t="shared" si="337"/>
        <v>2.7E-2</v>
      </c>
      <c r="EP267" s="34">
        <f t="shared" si="337"/>
        <v>2.5586000000000001E-2</v>
      </c>
      <c r="EQ267" s="34">
        <f t="shared" si="337"/>
        <v>5.1879999999999999E-3</v>
      </c>
      <c r="ER267" s="34">
        <f t="shared" si="337"/>
        <v>2.1283E-2</v>
      </c>
      <c r="ES267" s="34">
        <f t="shared" si="337"/>
        <v>2.7E-2</v>
      </c>
      <c r="ET267" s="34">
        <f t="shared" si="337"/>
        <v>2.7E-2</v>
      </c>
      <c r="EU267" s="34">
        <f t="shared" si="337"/>
        <v>2.7E-2</v>
      </c>
      <c r="EV267" s="34">
        <f t="shared" si="337"/>
        <v>1.5009E-2</v>
      </c>
      <c r="EW267" s="34">
        <f t="shared" si="337"/>
        <v>7.2810000000000001E-3</v>
      </c>
      <c r="EX267" s="34">
        <f t="shared" si="337"/>
        <v>8.9099999999999995E-3</v>
      </c>
      <c r="EY267" s="34">
        <f t="shared" si="337"/>
        <v>2.7E-2</v>
      </c>
      <c r="EZ267" s="34">
        <f t="shared" si="337"/>
        <v>2.7E-2</v>
      </c>
      <c r="FA267" s="34">
        <f t="shared" si="337"/>
        <v>1.0381E-2</v>
      </c>
      <c r="FB267" s="34">
        <f t="shared" si="337"/>
        <v>8.2699999999999996E-3</v>
      </c>
      <c r="FC267" s="34">
        <f t="shared" si="337"/>
        <v>2.7E-2</v>
      </c>
      <c r="FD267" s="34">
        <f t="shared" si="337"/>
        <v>2.7E-2</v>
      </c>
      <c r="FE267" s="34">
        <f t="shared" si="337"/>
        <v>1.9181E-2</v>
      </c>
      <c r="FF267" s="34">
        <f t="shared" si="337"/>
        <v>2.7E-2</v>
      </c>
      <c r="FG267" s="34">
        <f t="shared" si="337"/>
        <v>2.7E-2</v>
      </c>
      <c r="FH267" s="34">
        <f t="shared" si="337"/>
        <v>2.4771999999999999E-2</v>
      </c>
      <c r="FI267" s="34">
        <f>MIN(FI259,FI261)</f>
        <v>9.639E-3</v>
      </c>
      <c r="FJ267" s="34">
        <f t="shared" si="337"/>
        <v>2.1769E-2</v>
      </c>
      <c r="FK267" s="34">
        <f t="shared" si="337"/>
        <v>1.0845E-2</v>
      </c>
      <c r="FL267" s="34">
        <f t="shared" si="337"/>
        <v>2.7E-2</v>
      </c>
      <c r="FM267" s="34">
        <f t="shared" si="337"/>
        <v>2.3414000000000001E-2</v>
      </c>
      <c r="FN267" s="34">
        <f t="shared" si="337"/>
        <v>2.7E-2</v>
      </c>
      <c r="FO267" s="34">
        <f t="shared" si="337"/>
        <v>3.7919999999999998E-3</v>
      </c>
      <c r="FP267" s="34">
        <f t="shared" si="337"/>
        <v>1.2142999999999999E-2</v>
      </c>
      <c r="FQ267" s="34">
        <f>MIN(FQ259,FQ261)</f>
        <v>2.0511000000000001E-2</v>
      </c>
      <c r="FR267" s="34">
        <f t="shared" si="337"/>
        <v>5.4840000000000002E-3</v>
      </c>
      <c r="FS267" s="34">
        <f t="shared" si="337"/>
        <v>5.0679999999999996E-3</v>
      </c>
      <c r="FT267" s="34">
        <f t="shared" si="337"/>
        <v>2.9320000000000001E-3</v>
      </c>
      <c r="FU267" s="34">
        <f t="shared" si="337"/>
        <v>2.3345000000000001E-2</v>
      </c>
      <c r="FV267" s="34">
        <f t="shared" si="337"/>
        <v>2.0032000000000001E-2</v>
      </c>
      <c r="FW267" s="34">
        <f t="shared" si="337"/>
        <v>2.6498000000000001E-2</v>
      </c>
      <c r="FX267" s="34">
        <f t="shared" si="337"/>
        <v>2.4674999999999999E-2</v>
      </c>
      <c r="FY267" s="34"/>
      <c r="FZ267" s="34"/>
      <c r="GB267" s="34"/>
      <c r="GC267" s="34"/>
      <c r="GD267" s="34"/>
      <c r="GE267" s="34"/>
      <c r="GF267" s="34"/>
    </row>
    <row r="268" spans="1:188" x14ac:dyDescent="0.35">
      <c r="B268" s="2" t="s">
        <v>575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B268" s="34"/>
      <c r="GC268" s="34"/>
      <c r="GD268" s="34"/>
      <c r="GE268" s="34"/>
      <c r="GF268" s="34"/>
    </row>
    <row r="269" spans="1:188" x14ac:dyDescent="0.35">
      <c r="A269" s="3" t="s">
        <v>576</v>
      </c>
      <c r="B269" s="2" t="s">
        <v>577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0</v>
      </c>
      <c r="X269" s="76">
        <v>0</v>
      </c>
      <c r="Y269" s="76">
        <v>0</v>
      </c>
      <c r="Z269" s="76">
        <v>0</v>
      </c>
      <c r="AA269" s="76">
        <v>0</v>
      </c>
      <c r="AB269" s="76">
        <v>0</v>
      </c>
      <c r="AC269" s="76">
        <v>0</v>
      </c>
      <c r="AD269" s="76">
        <v>0</v>
      </c>
      <c r="AE269" s="76">
        <v>0</v>
      </c>
      <c r="AF269" s="76">
        <v>0</v>
      </c>
      <c r="AG269" s="76">
        <v>0</v>
      </c>
      <c r="AH269" s="76">
        <v>0</v>
      </c>
      <c r="AI269" s="76">
        <v>0</v>
      </c>
      <c r="AJ269" s="76">
        <v>0</v>
      </c>
      <c r="AK269" s="76">
        <v>0</v>
      </c>
      <c r="AL269" s="76">
        <v>0</v>
      </c>
      <c r="AM269" s="76">
        <v>0</v>
      </c>
      <c r="AN269" s="76">
        <v>0</v>
      </c>
      <c r="AO269" s="76">
        <v>0</v>
      </c>
      <c r="AP269" s="76">
        <v>0</v>
      </c>
      <c r="AQ269" s="76">
        <v>0</v>
      </c>
      <c r="AR269" s="76">
        <v>0</v>
      </c>
      <c r="AS269" s="76">
        <v>0</v>
      </c>
      <c r="AT269" s="76">
        <v>0</v>
      </c>
      <c r="AU269" s="76">
        <v>0</v>
      </c>
      <c r="AV269" s="76">
        <v>0</v>
      </c>
      <c r="AW269" s="76">
        <v>0</v>
      </c>
      <c r="AX269" s="76">
        <v>0</v>
      </c>
      <c r="AY269" s="76">
        <v>0</v>
      </c>
      <c r="AZ269" s="76">
        <v>0</v>
      </c>
      <c r="BA269" s="76">
        <v>0</v>
      </c>
      <c r="BB269" s="76">
        <v>0</v>
      </c>
      <c r="BC269" s="76">
        <v>0</v>
      </c>
      <c r="BD269" s="76">
        <v>0</v>
      </c>
      <c r="BE269" s="76">
        <v>0</v>
      </c>
      <c r="BF269" s="76">
        <v>0</v>
      </c>
      <c r="BG269" s="76">
        <v>0</v>
      </c>
      <c r="BH269" s="76">
        <v>0</v>
      </c>
      <c r="BI269" s="76">
        <v>0</v>
      </c>
      <c r="BJ269" s="76">
        <v>0</v>
      </c>
      <c r="BK269" s="76">
        <v>0</v>
      </c>
      <c r="BL269" s="76">
        <v>0</v>
      </c>
      <c r="BM269" s="76">
        <v>0</v>
      </c>
      <c r="BN269" s="76">
        <v>0</v>
      </c>
      <c r="BO269" s="76">
        <v>0</v>
      </c>
      <c r="BP269" s="76">
        <v>0</v>
      </c>
      <c r="BQ269" s="76">
        <v>0</v>
      </c>
      <c r="BR269" s="76">
        <v>0</v>
      </c>
      <c r="BS269" s="76">
        <v>0</v>
      </c>
      <c r="BT269" s="76">
        <v>0</v>
      </c>
      <c r="BU269" s="76">
        <v>0</v>
      </c>
      <c r="BV269" s="76">
        <v>0</v>
      </c>
      <c r="BW269" s="76">
        <v>0</v>
      </c>
      <c r="BX269" s="76">
        <v>0</v>
      </c>
      <c r="BY269" s="76">
        <v>0</v>
      </c>
      <c r="BZ269" s="76">
        <v>0</v>
      </c>
      <c r="CA269" s="76">
        <v>0</v>
      </c>
      <c r="CB269" s="76">
        <v>0</v>
      </c>
      <c r="CC269" s="76">
        <v>0</v>
      </c>
      <c r="CD269" s="76">
        <v>0</v>
      </c>
      <c r="CE269" s="76">
        <v>0</v>
      </c>
      <c r="CF269" s="76">
        <v>0</v>
      </c>
      <c r="CG269" s="76">
        <v>0</v>
      </c>
      <c r="CH269" s="76">
        <v>0</v>
      </c>
      <c r="CI269" s="76">
        <v>0</v>
      </c>
      <c r="CJ269" s="76">
        <v>0</v>
      </c>
      <c r="CK269" s="76">
        <v>0</v>
      </c>
      <c r="CL269" s="76">
        <v>0</v>
      </c>
      <c r="CM269" s="76">
        <v>0</v>
      </c>
      <c r="CN269" s="76">
        <v>0</v>
      </c>
      <c r="CO269" s="76">
        <v>0</v>
      </c>
      <c r="CP269" s="76">
        <v>0</v>
      </c>
      <c r="CQ269" s="76">
        <v>0</v>
      </c>
      <c r="CR269" s="76">
        <v>0</v>
      </c>
      <c r="CS269" s="76">
        <v>0</v>
      </c>
      <c r="CT269" s="76">
        <v>0</v>
      </c>
      <c r="CU269" s="76">
        <v>0</v>
      </c>
      <c r="CV269" s="76">
        <v>0</v>
      </c>
      <c r="CW269" s="76">
        <v>0</v>
      </c>
      <c r="CX269" s="76">
        <v>0</v>
      </c>
      <c r="CY269" s="76">
        <v>0</v>
      </c>
      <c r="CZ269" s="76">
        <v>0</v>
      </c>
      <c r="DA269" s="76">
        <v>0</v>
      </c>
      <c r="DB269" s="76">
        <v>0</v>
      </c>
      <c r="DC269" s="76">
        <v>0</v>
      </c>
      <c r="DD269" s="76">
        <v>0</v>
      </c>
      <c r="DE269" s="76">
        <v>0</v>
      </c>
      <c r="DF269" s="76">
        <v>0</v>
      </c>
      <c r="DG269" s="76">
        <v>0</v>
      </c>
      <c r="DH269" s="76">
        <v>0</v>
      </c>
      <c r="DI269" s="76">
        <v>0</v>
      </c>
      <c r="DJ269" s="76">
        <v>0</v>
      </c>
      <c r="DK269" s="76">
        <v>0</v>
      </c>
      <c r="DL269" s="76">
        <v>0</v>
      </c>
      <c r="DM269" s="76">
        <v>0</v>
      </c>
      <c r="DN269" s="76">
        <v>0</v>
      </c>
      <c r="DO269" s="76">
        <v>0</v>
      </c>
      <c r="DP269" s="76">
        <v>0</v>
      </c>
      <c r="DQ269" s="76">
        <v>0</v>
      </c>
      <c r="DR269" s="76">
        <v>0</v>
      </c>
      <c r="DS269" s="76">
        <v>0</v>
      </c>
      <c r="DT269" s="76">
        <v>0</v>
      </c>
      <c r="DU269" s="76">
        <v>0</v>
      </c>
      <c r="DV269" s="76">
        <v>0</v>
      </c>
      <c r="DW269" s="76">
        <v>0</v>
      </c>
      <c r="DX269" s="76">
        <v>0</v>
      </c>
      <c r="DY269" s="76">
        <v>0</v>
      </c>
      <c r="DZ269" s="76">
        <v>0</v>
      </c>
      <c r="EA269" s="76">
        <v>0</v>
      </c>
      <c r="EB269" s="76">
        <v>0</v>
      </c>
      <c r="EC269" s="76">
        <v>0</v>
      </c>
      <c r="ED269" s="76">
        <v>0</v>
      </c>
      <c r="EE269" s="76">
        <v>0</v>
      </c>
      <c r="EF269" s="76">
        <v>0</v>
      </c>
      <c r="EG269" s="76">
        <v>0</v>
      </c>
      <c r="EH269" s="76">
        <v>0</v>
      </c>
      <c r="EI269" s="76">
        <v>0</v>
      </c>
      <c r="EJ269" s="76">
        <v>0</v>
      </c>
      <c r="EK269" s="76">
        <v>0</v>
      </c>
      <c r="EL269" s="76">
        <v>0</v>
      </c>
      <c r="EM269" s="76">
        <v>0</v>
      </c>
      <c r="EN269" s="76">
        <v>0</v>
      </c>
      <c r="EO269" s="76">
        <v>0</v>
      </c>
      <c r="EP269" s="76">
        <v>0</v>
      </c>
      <c r="EQ269" s="76">
        <v>0</v>
      </c>
      <c r="ER269" s="76">
        <v>0</v>
      </c>
      <c r="ES269" s="76">
        <v>0</v>
      </c>
      <c r="ET269" s="76">
        <v>0</v>
      </c>
      <c r="EU269" s="76">
        <v>0</v>
      </c>
      <c r="EV269" s="76">
        <v>0</v>
      </c>
      <c r="EW269" s="76">
        <v>0</v>
      </c>
      <c r="EX269" s="76">
        <v>0</v>
      </c>
      <c r="EY269" s="76">
        <v>0</v>
      </c>
      <c r="EZ269" s="76">
        <v>0</v>
      </c>
      <c r="FA269" s="76">
        <v>0</v>
      </c>
      <c r="FB269" s="76">
        <v>0</v>
      </c>
      <c r="FC269" s="76">
        <v>0</v>
      </c>
      <c r="FD269" s="76">
        <v>0</v>
      </c>
      <c r="FE269" s="76">
        <v>0</v>
      </c>
      <c r="FF269" s="76">
        <v>0</v>
      </c>
      <c r="FG269" s="76">
        <v>0</v>
      </c>
      <c r="FH269" s="76">
        <v>0</v>
      </c>
      <c r="FI269" s="76">
        <v>0</v>
      </c>
      <c r="FJ269" s="76">
        <v>0</v>
      </c>
      <c r="FK269" s="76">
        <v>0</v>
      </c>
      <c r="FL269" s="76">
        <v>0</v>
      </c>
      <c r="FM269" s="76">
        <v>0</v>
      </c>
      <c r="FN269" s="76">
        <v>0</v>
      </c>
      <c r="FO269" s="76">
        <v>0</v>
      </c>
      <c r="FP269" s="76">
        <v>0</v>
      </c>
      <c r="FQ269" s="76">
        <v>0</v>
      </c>
      <c r="FR269" s="76">
        <v>0</v>
      </c>
      <c r="FS269" s="76">
        <v>0</v>
      </c>
      <c r="FT269" s="76">
        <v>0</v>
      </c>
      <c r="FU269" s="76">
        <v>0</v>
      </c>
      <c r="FV269" s="76">
        <v>0</v>
      </c>
      <c r="FW269" s="76">
        <v>0</v>
      </c>
      <c r="FX269" s="76">
        <v>0</v>
      </c>
      <c r="FY269" s="34"/>
      <c r="FZ269" s="34"/>
      <c r="GA269" s="34"/>
      <c r="GB269" s="34"/>
      <c r="GC269" s="34"/>
      <c r="GD269" s="34"/>
      <c r="GE269" s="34"/>
      <c r="GF269" s="34"/>
    </row>
    <row r="270" spans="1:188" x14ac:dyDescent="0.35">
      <c r="A270" s="3" t="s">
        <v>578</v>
      </c>
      <c r="B270" s="2" t="s">
        <v>579</v>
      </c>
      <c r="C270" s="34">
        <f t="shared" ref="C270:BN270" si="338">IF(C269&gt;0,C269,C267)</f>
        <v>2.7E-2</v>
      </c>
      <c r="D270" s="34">
        <f t="shared" si="338"/>
        <v>2.7E-2</v>
      </c>
      <c r="E270" s="34">
        <f t="shared" si="338"/>
        <v>2.7E-2</v>
      </c>
      <c r="F270" s="34">
        <f t="shared" si="338"/>
        <v>2.7E-2</v>
      </c>
      <c r="G270" s="34">
        <f t="shared" si="338"/>
        <v>2.5264999999999999E-2</v>
      </c>
      <c r="H270" s="34">
        <f t="shared" si="338"/>
        <v>2.7E-2</v>
      </c>
      <c r="I270" s="34">
        <f t="shared" si="338"/>
        <v>2.7E-2</v>
      </c>
      <c r="J270" s="34">
        <f t="shared" si="338"/>
        <v>2.7E-2</v>
      </c>
      <c r="K270" s="34">
        <f t="shared" si="338"/>
        <v>2.7E-2</v>
      </c>
      <c r="L270" s="34">
        <f t="shared" si="338"/>
        <v>2.6894999999999999E-2</v>
      </c>
      <c r="M270" s="34">
        <f t="shared" si="338"/>
        <v>2.5947000000000001E-2</v>
      </c>
      <c r="N270" s="34">
        <f t="shared" si="338"/>
        <v>1.8755999999999998E-2</v>
      </c>
      <c r="O270" s="34">
        <f t="shared" si="338"/>
        <v>2.7E-2</v>
      </c>
      <c r="P270" s="34">
        <f t="shared" si="338"/>
        <v>2.7E-2</v>
      </c>
      <c r="Q270" s="34">
        <f t="shared" si="338"/>
        <v>2.7E-2</v>
      </c>
      <c r="R270" s="34">
        <f t="shared" si="338"/>
        <v>2.7E-2</v>
      </c>
      <c r="S270" s="34">
        <f t="shared" si="338"/>
        <v>2.6013999999999999E-2</v>
      </c>
      <c r="T270" s="34">
        <f t="shared" si="338"/>
        <v>2.4301E-2</v>
      </c>
      <c r="U270" s="34">
        <f t="shared" si="338"/>
        <v>2.3800999999999999E-2</v>
      </c>
      <c r="V270" s="34">
        <f t="shared" si="338"/>
        <v>2.7E-2</v>
      </c>
      <c r="W270" s="34">
        <f t="shared" si="338"/>
        <v>2.7E-2</v>
      </c>
      <c r="X270" s="34">
        <f t="shared" si="338"/>
        <v>1.5755999999999999E-2</v>
      </c>
      <c r="Y270" s="34">
        <f t="shared" si="338"/>
        <v>2.4497999999999999E-2</v>
      </c>
      <c r="Z270" s="34">
        <f t="shared" si="338"/>
        <v>2.359E-2</v>
      </c>
      <c r="AA270" s="34">
        <f t="shared" si="338"/>
        <v>2.7E-2</v>
      </c>
      <c r="AB270" s="34">
        <f t="shared" si="338"/>
        <v>2.7E-2</v>
      </c>
      <c r="AC270" s="34">
        <f t="shared" si="338"/>
        <v>2.0982000000000001E-2</v>
      </c>
      <c r="AD270" s="34">
        <f t="shared" si="338"/>
        <v>1.9692999999999999E-2</v>
      </c>
      <c r="AE270" s="34">
        <f t="shared" si="338"/>
        <v>1.2814000000000001E-2</v>
      </c>
      <c r="AF270" s="34">
        <f t="shared" si="338"/>
        <v>1.1674E-2</v>
      </c>
      <c r="AG270" s="34">
        <f t="shared" si="338"/>
        <v>1.2485E-2</v>
      </c>
      <c r="AH270" s="34">
        <f t="shared" si="338"/>
        <v>2.2123E-2</v>
      </c>
      <c r="AI270" s="34">
        <f t="shared" si="338"/>
        <v>2.7E-2</v>
      </c>
      <c r="AJ270" s="34">
        <f t="shared" si="338"/>
        <v>2.3788E-2</v>
      </c>
      <c r="AK270" s="34">
        <f t="shared" si="338"/>
        <v>2.128E-2</v>
      </c>
      <c r="AL270" s="34">
        <f t="shared" si="338"/>
        <v>2.7E-2</v>
      </c>
      <c r="AM270" s="34">
        <f t="shared" si="338"/>
        <v>2.1448999999999999E-2</v>
      </c>
      <c r="AN270" s="34">
        <f t="shared" si="338"/>
        <v>2.3852000000000002E-2</v>
      </c>
      <c r="AO270" s="34">
        <f t="shared" si="338"/>
        <v>2.7E-2</v>
      </c>
      <c r="AP270" s="34">
        <f t="shared" si="338"/>
        <v>2.7E-2</v>
      </c>
      <c r="AQ270" s="34">
        <f t="shared" si="338"/>
        <v>1.8685E-2</v>
      </c>
      <c r="AR270" s="34">
        <f t="shared" si="338"/>
        <v>2.7E-2</v>
      </c>
      <c r="AS270" s="34">
        <f t="shared" si="338"/>
        <v>1.2137999999999999E-2</v>
      </c>
      <c r="AT270" s="34">
        <f t="shared" si="338"/>
        <v>2.7E-2</v>
      </c>
      <c r="AU270" s="34">
        <f t="shared" si="338"/>
        <v>2.4188000000000001E-2</v>
      </c>
      <c r="AV270" s="34">
        <f t="shared" si="338"/>
        <v>2.7E-2</v>
      </c>
      <c r="AW270" s="34">
        <f t="shared" si="338"/>
        <v>2.4431000000000001E-2</v>
      </c>
      <c r="AX270" s="34">
        <f t="shared" si="338"/>
        <v>2.1798000000000001E-2</v>
      </c>
      <c r="AY270" s="34">
        <f t="shared" si="338"/>
        <v>2.7E-2</v>
      </c>
      <c r="AZ270" s="34">
        <f t="shared" si="338"/>
        <v>1.5720000000000001E-2</v>
      </c>
      <c r="BA270" s="34">
        <f t="shared" si="338"/>
        <v>2.6894000000000001E-2</v>
      </c>
      <c r="BB270" s="34">
        <f t="shared" si="338"/>
        <v>2.4684000000000001E-2</v>
      </c>
      <c r="BC270" s="34">
        <f t="shared" si="338"/>
        <v>2.0715000000000001E-2</v>
      </c>
      <c r="BD270" s="34">
        <f t="shared" si="338"/>
        <v>2.7E-2</v>
      </c>
      <c r="BE270" s="34">
        <f t="shared" si="338"/>
        <v>2.7E-2</v>
      </c>
      <c r="BF270" s="34">
        <f t="shared" si="338"/>
        <v>2.7E-2</v>
      </c>
      <c r="BG270" s="34">
        <f t="shared" si="338"/>
        <v>2.7E-2</v>
      </c>
      <c r="BH270" s="34">
        <f t="shared" si="338"/>
        <v>2.6419000000000002E-2</v>
      </c>
      <c r="BI270" s="34">
        <f t="shared" si="338"/>
        <v>1.3433E-2</v>
      </c>
      <c r="BJ270" s="34">
        <f t="shared" si="338"/>
        <v>2.7E-2</v>
      </c>
      <c r="BK270" s="34">
        <f t="shared" si="338"/>
        <v>2.7E-2</v>
      </c>
      <c r="BL270" s="34">
        <f t="shared" si="338"/>
        <v>2.7E-2</v>
      </c>
      <c r="BM270" s="34">
        <f t="shared" si="338"/>
        <v>2.5833999999999999E-2</v>
      </c>
      <c r="BN270" s="34">
        <f t="shared" si="338"/>
        <v>2.7E-2</v>
      </c>
      <c r="BO270" s="34">
        <f t="shared" ref="BO270:DZ270" si="339">IF(BO269&gt;0,BO269,BO267)</f>
        <v>2.0202999999999999E-2</v>
      </c>
      <c r="BP270" s="34">
        <f t="shared" si="339"/>
        <v>2.6702E-2</v>
      </c>
      <c r="BQ270" s="34">
        <f t="shared" si="339"/>
        <v>2.6759000000000002E-2</v>
      </c>
      <c r="BR270" s="34">
        <f t="shared" si="339"/>
        <v>9.7000000000000003E-3</v>
      </c>
      <c r="BS270" s="34">
        <f t="shared" si="339"/>
        <v>4.3949999999999996E-3</v>
      </c>
      <c r="BT270" s="34">
        <f t="shared" si="339"/>
        <v>6.6509999999999998E-3</v>
      </c>
      <c r="BU270" s="34">
        <f t="shared" si="339"/>
        <v>1.3811E-2</v>
      </c>
      <c r="BV270" s="34">
        <f t="shared" si="339"/>
        <v>8.9669999999999993E-3</v>
      </c>
      <c r="BW270" s="34">
        <f t="shared" si="339"/>
        <v>1.5736E-2</v>
      </c>
      <c r="BX270" s="34">
        <f t="shared" si="339"/>
        <v>1.9067000000000001E-2</v>
      </c>
      <c r="BY270" s="34">
        <f t="shared" si="339"/>
        <v>2.7E-2</v>
      </c>
      <c r="BZ270" s="34">
        <f t="shared" si="339"/>
        <v>2.7E-2</v>
      </c>
      <c r="CA270" s="34">
        <f t="shared" si="339"/>
        <v>2.3040999999999999E-2</v>
      </c>
      <c r="CB270" s="34">
        <f t="shared" si="339"/>
        <v>2.7E-2</v>
      </c>
      <c r="CC270" s="34">
        <f t="shared" si="339"/>
        <v>2.7E-2</v>
      </c>
      <c r="CD270" s="34">
        <f t="shared" si="339"/>
        <v>2.452E-2</v>
      </c>
      <c r="CE270" s="34">
        <f t="shared" si="339"/>
        <v>2.7E-2</v>
      </c>
      <c r="CF270" s="34">
        <f t="shared" si="339"/>
        <v>2.4334000000000001E-2</v>
      </c>
      <c r="CG270" s="34">
        <f t="shared" si="339"/>
        <v>2.7E-2</v>
      </c>
      <c r="CH270" s="34">
        <f t="shared" si="339"/>
        <v>2.7E-2</v>
      </c>
      <c r="CI270" s="34">
        <f t="shared" si="339"/>
        <v>2.7E-2</v>
      </c>
      <c r="CJ270" s="34">
        <f t="shared" si="339"/>
        <v>2.3557999999999999E-2</v>
      </c>
      <c r="CK270" s="34">
        <f t="shared" si="339"/>
        <v>1.1601E-2</v>
      </c>
      <c r="CL270" s="34">
        <f t="shared" si="339"/>
        <v>1.3228999999999999E-2</v>
      </c>
      <c r="CM270" s="34">
        <f t="shared" si="339"/>
        <v>7.2740000000000001E-3</v>
      </c>
      <c r="CN270" s="34">
        <f t="shared" si="339"/>
        <v>2.7E-2</v>
      </c>
      <c r="CO270" s="34">
        <f t="shared" si="339"/>
        <v>2.7E-2</v>
      </c>
      <c r="CP270" s="34">
        <f t="shared" si="339"/>
        <v>1.6043000000000002E-2</v>
      </c>
      <c r="CQ270" s="34">
        <f t="shared" si="339"/>
        <v>1.7427000000000002E-2</v>
      </c>
      <c r="CR270" s="34">
        <f t="shared" si="339"/>
        <v>4.169E-3</v>
      </c>
      <c r="CS270" s="34">
        <f t="shared" si="339"/>
        <v>2.7E-2</v>
      </c>
      <c r="CT270" s="34">
        <f t="shared" si="339"/>
        <v>1.3520000000000001E-2</v>
      </c>
      <c r="CU270" s="34">
        <f t="shared" si="339"/>
        <v>2.4615999999999999E-2</v>
      </c>
      <c r="CV270" s="34">
        <f t="shared" si="339"/>
        <v>1.5979E-2</v>
      </c>
      <c r="CW270" s="34">
        <f t="shared" si="339"/>
        <v>1.7378999999999999E-2</v>
      </c>
      <c r="CX270" s="34">
        <f t="shared" si="339"/>
        <v>2.6824000000000001E-2</v>
      </c>
      <c r="CY270" s="34">
        <f t="shared" si="339"/>
        <v>2.7E-2</v>
      </c>
      <c r="CZ270" s="34">
        <f t="shared" si="339"/>
        <v>2.7E-2</v>
      </c>
      <c r="DA270" s="34">
        <f t="shared" si="339"/>
        <v>2.7E-2</v>
      </c>
      <c r="DB270" s="34">
        <f t="shared" si="339"/>
        <v>2.7E-2</v>
      </c>
      <c r="DC270" s="34">
        <f t="shared" si="339"/>
        <v>2.2418E-2</v>
      </c>
      <c r="DD270" s="34">
        <f t="shared" si="339"/>
        <v>3.4299999999999999E-3</v>
      </c>
      <c r="DE270" s="34">
        <f t="shared" si="339"/>
        <v>1.1894999999999999E-2</v>
      </c>
      <c r="DF270" s="34">
        <f t="shared" si="339"/>
        <v>2.7E-2</v>
      </c>
      <c r="DG270" s="34">
        <f t="shared" si="339"/>
        <v>2.5453E-2</v>
      </c>
      <c r="DH270" s="34">
        <f t="shared" si="339"/>
        <v>2.5516E-2</v>
      </c>
      <c r="DI270" s="34">
        <f t="shared" si="339"/>
        <v>2.3845000000000002E-2</v>
      </c>
      <c r="DJ270" s="34">
        <f t="shared" si="339"/>
        <v>2.5883E-2</v>
      </c>
      <c r="DK270" s="34">
        <f t="shared" si="339"/>
        <v>2.0657999999999999E-2</v>
      </c>
      <c r="DL270" s="34">
        <f t="shared" si="339"/>
        <v>2.6967000000000001E-2</v>
      </c>
      <c r="DM270" s="34">
        <f t="shared" si="339"/>
        <v>2.4899000000000001E-2</v>
      </c>
      <c r="DN270" s="34">
        <f t="shared" si="339"/>
        <v>2.7E-2</v>
      </c>
      <c r="DO270" s="34">
        <f t="shared" si="339"/>
        <v>2.7E-2</v>
      </c>
      <c r="DP270" s="34">
        <f t="shared" si="339"/>
        <v>2.7E-2</v>
      </c>
      <c r="DQ270" s="34">
        <f t="shared" si="339"/>
        <v>1.9486E-2</v>
      </c>
      <c r="DR270" s="34">
        <f t="shared" si="339"/>
        <v>2.7E-2</v>
      </c>
      <c r="DS270" s="34">
        <f t="shared" si="339"/>
        <v>2.7E-2</v>
      </c>
      <c r="DT270" s="34">
        <f t="shared" si="339"/>
        <v>2.6728999999999999E-2</v>
      </c>
      <c r="DU270" s="34">
        <f t="shared" si="339"/>
        <v>2.7E-2</v>
      </c>
      <c r="DV270" s="34">
        <f t="shared" si="339"/>
        <v>2.7E-2</v>
      </c>
      <c r="DW270" s="34">
        <f t="shared" si="339"/>
        <v>2.6997E-2</v>
      </c>
      <c r="DX270" s="34">
        <f t="shared" si="339"/>
        <v>2.3931000000000001E-2</v>
      </c>
      <c r="DY270" s="34">
        <f t="shared" si="339"/>
        <v>1.7927999999999999E-2</v>
      </c>
      <c r="DZ270" s="34">
        <f t="shared" si="339"/>
        <v>2.2662000000000002E-2</v>
      </c>
      <c r="EA270" s="34">
        <f t="shared" ref="EA270:FO270" si="340">IF(EA269&gt;0,EA269,EA267)</f>
        <v>9.214E-3</v>
      </c>
      <c r="EB270" s="34">
        <f t="shared" si="340"/>
        <v>2.7E-2</v>
      </c>
      <c r="EC270" s="34">
        <f t="shared" si="340"/>
        <v>2.7E-2</v>
      </c>
      <c r="ED270" s="34">
        <f t="shared" si="340"/>
        <v>3.7729999999999999E-3</v>
      </c>
      <c r="EE270" s="34">
        <f t="shared" si="340"/>
        <v>2.7E-2</v>
      </c>
      <c r="EF270" s="34">
        <f t="shared" si="340"/>
        <v>2.4594999999999999E-2</v>
      </c>
      <c r="EG270" s="34">
        <f t="shared" si="340"/>
        <v>2.7E-2</v>
      </c>
      <c r="EH270" s="34">
        <f t="shared" si="340"/>
        <v>2.7E-2</v>
      </c>
      <c r="EI270" s="34">
        <f t="shared" si="340"/>
        <v>2.7E-2</v>
      </c>
      <c r="EJ270" s="34">
        <f t="shared" si="340"/>
        <v>2.7E-2</v>
      </c>
      <c r="EK270" s="34">
        <f t="shared" si="340"/>
        <v>5.7670000000000004E-3</v>
      </c>
      <c r="EL270" s="34">
        <f t="shared" si="340"/>
        <v>6.143E-3</v>
      </c>
      <c r="EM270" s="34">
        <f t="shared" si="340"/>
        <v>2.1308000000000001E-2</v>
      </c>
      <c r="EN270" s="34">
        <f t="shared" si="340"/>
        <v>2.7E-2</v>
      </c>
      <c r="EO270" s="34">
        <f t="shared" si="340"/>
        <v>2.7E-2</v>
      </c>
      <c r="EP270" s="34">
        <f t="shared" si="340"/>
        <v>2.5586000000000001E-2</v>
      </c>
      <c r="EQ270" s="34">
        <f t="shared" si="340"/>
        <v>5.1879999999999999E-3</v>
      </c>
      <c r="ER270" s="34">
        <f t="shared" si="340"/>
        <v>2.1283E-2</v>
      </c>
      <c r="ES270" s="34">
        <f t="shared" si="340"/>
        <v>2.7E-2</v>
      </c>
      <c r="ET270" s="34">
        <f t="shared" si="340"/>
        <v>2.7E-2</v>
      </c>
      <c r="EU270" s="34">
        <f t="shared" si="340"/>
        <v>2.7E-2</v>
      </c>
      <c r="EV270" s="34">
        <f t="shared" si="340"/>
        <v>1.5009E-2</v>
      </c>
      <c r="EW270" s="34">
        <f t="shared" si="340"/>
        <v>7.2810000000000001E-3</v>
      </c>
      <c r="EX270" s="34">
        <f t="shared" si="340"/>
        <v>8.9099999999999995E-3</v>
      </c>
      <c r="EY270" s="34">
        <f t="shared" si="340"/>
        <v>2.7E-2</v>
      </c>
      <c r="EZ270" s="34">
        <f t="shared" si="340"/>
        <v>2.7E-2</v>
      </c>
      <c r="FA270" s="34">
        <f t="shared" si="340"/>
        <v>1.0381E-2</v>
      </c>
      <c r="FB270" s="34">
        <f t="shared" si="340"/>
        <v>8.2699999999999996E-3</v>
      </c>
      <c r="FC270" s="34">
        <f t="shared" si="340"/>
        <v>2.7E-2</v>
      </c>
      <c r="FD270" s="34">
        <f t="shared" si="340"/>
        <v>2.7E-2</v>
      </c>
      <c r="FE270" s="34">
        <f t="shared" si="340"/>
        <v>1.9181E-2</v>
      </c>
      <c r="FF270" s="34">
        <f t="shared" si="340"/>
        <v>2.7E-2</v>
      </c>
      <c r="FG270" s="34">
        <f t="shared" si="340"/>
        <v>2.7E-2</v>
      </c>
      <c r="FH270" s="34">
        <f t="shared" si="340"/>
        <v>2.4771999999999999E-2</v>
      </c>
      <c r="FI270" s="34">
        <f t="shared" si="340"/>
        <v>9.639E-3</v>
      </c>
      <c r="FJ270" s="34">
        <f t="shared" si="340"/>
        <v>2.1769E-2</v>
      </c>
      <c r="FK270" s="34">
        <f t="shared" si="340"/>
        <v>1.0845E-2</v>
      </c>
      <c r="FL270" s="34">
        <f t="shared" si="340"/>
        <v>2.7E-2</v>
      </c>
      <c r="FM270" s="34">
        <f t="shared" si="340"/>
        <v>2.3414000000000001E-2</v>
      </c>
      <c r="FN270" s="34">
        <f t="shared" si="340"/>
        <v>2.7E-2</v>
      </c>
      <c r="FO270" s="34">
        <f t="shared" si="340"/>
        <v>3.7919999999999998E-3</v>
      </c>
      <c r="FP270" s="34">
        <f>IF(FP269&gt;0,FP269,FP267)</f>
        <v>1.2142999999999999E-2</v>
      </c>
      <c r="FQ270" s="34">
        <f t="shared" ref="FQ270:FX270" si="341">IF(FQ269&gt;0,FQ269,FQ267)</f>
        <v>2.0511000000000001E-2</v>
      </c>
      <c r="FR270" s="34">
        <f t="shared" si="341"/>
        <v>5.4840000000000002E-3</v>
      </c>
      <c r="FS270" s="34">
        <f t="shared" si="341"/>
        <v>5.0679999999999996E-3</v>
      </c>
      <c r="FT270" s="34">
        <f t="shared" si="341"/>
        <v>2.9320000000000001E-3</v>
      </c>
      <c r="FU270" s="34">
        <f t="shared" si="341"/>
        <v>2.3345000000000001E-2</v>
      </c>
      <c r="FV270" s="34">
        <f t="shared" si="341"/>
        <v>2.0032000000000001E-2</v>
      </c>
      <c r="FW270" s="34">
        <f t="shared" si="341"/>
        <v>2.6498000000000001E-2</v>
      </c>
      <c r="FX270" s="34">
        <f t="shared" si="341"/>
        <v>2.4674999999999999E-2</v>
      </c>
      <c r="FY270" s="34"/>
      <c r="FZ270" s="34">
        <f>ROUND(SUM(C270:FX270)*1000,6)</f>
        <v>3895.9119999999998</v>
      </c>
      <c r="GA270" s="34">
        <v>3839.2350000000001</v>
      </c>
      <c r="GB270" s="34"/>
      <c r="GC270" s="34"/>
      <c r="GD270" s="34"/>
      <c r="GE270" s="34"/>
      <c r="GF270" s="34"/>
    </row>
    <row r="271" spans="1:188" x14ac:dyDescent="0.35">
      <c r="B271" s="2" t="s">
        <v>1025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76"/>
      <c r="FZ271" s="75"/>
      <c r="GA271" s="34"/>
      <c r="GB271" s="34"/>
      <c r="GC271" s="34"/>
      <c r="GD271" s="34"/>
      <c r="GE271" s="34"/>
      <c r="GF271" s="34"/>
    </row>
    <row r="272" spans="1:188" x14ac:dyDescent="0.35">
      <c r="A272" s="3" t="s">
        <v>580</v>
      </c>
      <c r="B272" s="2" t="s">
        <v>581</v>
      </c>
      <c r="C272" s="34">
        <f>C259-C270-C278</f>
        <v>0</v>
      </c>
      <c r="D272" s="34">
        <f t="shared" ref="D272:BO272" si="342">D259-D270-D278</f>
        <v>0</v>
      </c>
      <c r="E272" s="34">
        <f t="shared" si="342"/>
        <v>0</v>
      </c>
      <c r="F272" s="34">
        <f t="shared" si="342"/>
        <v>0</v>
      </c>
      <c r="G272" s="34">
        <f t="shared" si="342"/>
        <v>0</v>
      </c>
      <c r="H272" s="34">
        <f t="shared" si="342"/>
        <v>0</v>
      </c>
      <c r="I272" s="34">
        <f t="shared" si="342"/>
        <v>0</v>
      </c>
      <c r="J272" s="34">
        <f t="shared" si="342"/>
        <v>0</v>
      </c>
      <c r="K272" s="34">
        <f t="shared" si="342"/>
        <v>0</v>
      </c>
      <c r="L272" s="34">
        <f t="shared" si="342"/>
        <v>0</v>
      </c>
      <c r="M272" s="34">
        <f t="shared" si="342"/>
        <v>0</v>
      </c>
      <c r="N272" s="34">
        <f t="shared" si="342"/>
        <v>0</v>
      </c>
      <c r="O272" s="34">
        <f t="shared" si="342"/>
        <v>0</v>
      </c>
      <c r="P272" s="34">
        <f t="shared" si="342"/>
        <v>0</v>
      </c>
      <c r="Q272" s="34">
        <f t="shared" si="342"/>
        <v>0</v>
      </c>
      <c r="R272" s="34">
        <f t="shared" si="342"/>
        <v>0</v>
      </c>
      <c r="S272" s="34">
        <f t="shared" si="342"/>
        <v>0</v>
      </c>
      <c r="T272" s="34">
        <f t="shared" si="342"/>
        <v>0</v>
      </c>
      <c r="U272" s="34">
        <f t="shared" si="342"/>
        <v>0</v>
      </c>
      <c r="V272" s="34">
        <f t="shared" si="342"/>
        <v>0</v>
      </c>
      <c r="W272" s="34">
        <f t="shared" si="342"/>
        <v>0</v>
      </c>
      <c r="X272" s="34">
        <f t="shared" si="342"/>
        <v>0</v>
      </c>
      <c r="Y272" s="34">
        <f t="shared" si="342"/>
        <v>0</v>
      </c>
      <c r="Z272" s="34">
        <f t="shared" si="342"/>
        <v>0</v>
      </c>
      <c r="AA272" s="34">
        <f t="shared" si="342"/>
        <v>0</v>
      </c>
      <c r="AB272" s="34">
        <f t="shared" si="342"/>
        <v>0</v>
      </c>
      <c r="AC272" s="34">
        <f t="shared" si="342"/>
        <v>0</v>
      </c>
      <c r="AD272" s="34">
        <f t="shared" si="342"/>
        <v>0</v>
      </c>
      <c r="AE272" s="34">
        <f t="shared" si="342"/>
        <v>0</v>
      </c>
      <c r="AF272" s="34">
        <f t="shared" si="342"/>
        <v>0</v>
      </c>
      <c r="AG272" s="34">
        <f t="shared" si="342"/>
        <v>0</v>
      </c>
      <c r="AH272" s="34">
        <f t="shared" si="342"/>
        <v>0</v>
      </c>
      <c r="AI272" s="34">
        <f t="shared" si="342"/>
        <v>0</v>
      </c>
      <c r="AJ272" s="34">
        <f t="shared" si="342"/>
        <v>0</v>
      </c>
      <c r="AK272" s="34">
        <f t="shared" si="342"/>
        <v>0</v>
      </c>
      <c r="AL272" s="34">
        <f t="shared" si="342"/>
        <v>0</v>
      </c>
      <c r="AM272" s="34">
        <f t="shared" si="342"/>
        <v>0</v>
      </c>
      <c r="AN272" s="34">
        <f t="shared" si="342"/>
        <v>2.199999999999998E-3</v>
      </c>
      <c r="AO272" s="34">
        <f t="shared" si="342"/>
        <v>0</v>
      </c>
      <c r="AP272" s="34">
        <f t="shared" si="342"/>
        <v>0</v>
      </c>
      <c r="AQ272" s="34">
        <f t="shared" si="342"/>
        <v>0</v>
      </c>
      <c r="AR272" s="34">
        <f t="shared" si="342"/>
        <v>0</v>
      </c>
      <c r="AS272" s="34">
        <f t="shared" si="342"/>
        <v>0</v>
      </c>
      <c r="AT272" s="34">
        <f t="shared" si="342"/>
        <v>0</v>
      </c>
      <c r="AU272" s="34">
        <f t="shared" si="342"/>
        <v>0</v>
      </c>
      <c r="AV272" s="34">
        <f t="shared" si="342"/>
        <v>0</v>
      </c>
      <c r="AW272" s="34">
        <f t="shared" si="342"/>
        <v>0</v>
      </c>
      <c r="AX272" s="34">
        <f t="shared" si="342"/>
        <v>0</v>
      </c>
      <c r="AY272" s="34">
        <f t="shared" si="342"/>
        <v>0</v>
      </c>
      <c r="AZ272" s="34">
        <f t="shared" si="342"/>
        <v>0</v>
      </c>
      <c r="BA272" s="34">
        <f t="shared" si="342"/>
        <v>0</v>
      </c>
      <c r="BB272" s="34">
        <f t="shared" si="342"/>
        <v>0</v>
      </c>
      <c r="BC272" s="34">
        <f t="shared" si="342"/>
        <v>0</v>
      </c>
      <c r="BD272" s="34">
        <f t="shared" si="342"/>
        <v>0</v>
      </c>
      <c r="BE272" s="34">
        <f t="shared" si="342"/>
        <v>0</v>
      </c>
      <c r="BF272" s="34">
        <f t="shared" si="342"/>
        <v>0</v>
      </c>
      <c r="BG272" s="34">
        <f t="shared" si="342"/>
        <v>0</v>
      </c>
      <c r="BH272" s="34">
        <f t="shared" si="342"/>
        <v>0</v>
      </c>
      <c r="BI272" s="34">
        <f t="shared" si="342"/>
        <v>0</v>
      </c>
      <c r="BJ272" s="34">
        <f t="shared" si="342"/>
        <v>0</v>
      </c>
      <c r="BK272" s="34">
        <f t="shared" si="342"/>
        <v>0</v>
      </c>
      <c r="BL272" s="34">
        <f t="shared" si="342"/>
        <v>0</v>
      </c>
      <c r="BM272" s="34">
        <f t="shared" si="342"/>
        <v>0</v>
      </c>
      <c r="BN272" s="34">
        <f t="shared" si="342"/>
        <v>0</v>
      </c>
      <c r="BO272" s="34">
        <f t="shared" si="342"/>
        <v>0</v>
      </c>
      <c r="BP272" s="34">
        <f t="shared" ref="BP272:EA272" si="343">BP259-BP270-BP278</f>
        <v>0</v>
      </c>
      <c r="BQ272" s="34">
        <f t="shared" si="343"/>
        <v>0</v>
      </c>
      <c r="BR272" s="34">
        <f t="shared" si="343"/>
        <v>0</v>
      </c>
      <c r="BS272" s="34">
        <f t="shared" si="343"/>
        <v>0</v>
      </c>
      <c r="BT272" s="34">
        <f t="shared" si="343"/>
        <v>0</v>
      </c>
      <c r="BU272" s="34">
        <f t="shared" si="343"/>
        <v>0</v>
      </c>
      <c r="BV272" s="34">
        <f t="shared" si="343"/>
        <v>3.3620000000000008E-3</v>
      </c>
      <c r="BW272" s="34">
        <f t="shared" si="343"/>
        <v>0</v>
      </c>
      <c r="BX272" s="34">
        <f t="shared" si="343"/>
        <v>0</v>
      </c>
      <c r="BY272" s="34">
        <f t="shared" si="343"/>
        <v>0</v>
      </c>
      <c r="BZ272" s="34">
        <f t="shared" si="343"/>
        <v>0</v>
      </c>
      <c r="CA272" s="34">
        <f t="shared" si="343"/>
        <v>0</v>
      </c>
      <c r="CB272" s="34">
        <f t="shared" si="343"/>
        <v>0</v>
      </c>
      <c r="CC272" s="34">
        <f t="shared" si="343"/>
        <v>0</v>
      </c>
      <c r="CD272" s="34">
        <f t="shared" si="343"/>
        <v>0</v>
      </c>
      <c r="CE272" s="34">
        <f t="shared" si="343"/>
        <v>0</v>
      </c>
      <c r="CF272" s="34">
        <f t="shared" si="343"/>
        <v>0</v>
      </c>
      <c r="CG272" s="34">
        <f t="shared" si="343"/>
        <v>0</v>
      </c>
      <c r="CH272" s="34">
        <f t="shared" si="343"/>
        <v>0</v>
      </c>
      <c r="CI272" s="34">
        <f t="shared" si="343"/>
        <v>0</v>
      </c>
      <c r="CJ272" s="34">
        <f t="shared" si="343"/>
        <v>1.5930000000000002E-3</v>
      </c>
      <c r="CK272" s="34">
        <f t="shared" si="343"/>
        <v>0</v>
      </c>
      <c r="CL272" s="34">
        <f t="shared" si="343"/>
        <v>0</v>
      </c>
      <c r="CM272" s="34">
        <f t="shared" si="343"/>
        <v>0</v>
      </c>
      <c r="CN272" s="34">
        <f t="shared" si="343"/>
        <v>0</v>
      </c>
      <c r="CO272" s="34">
        <f t="shared" si="343"/>
        <v>0</v>
      </c>
      <c r="CP272" s="34">
        <f t="shared" si="343"/>
        <v>8.1699999999999872E-4</v>
      </c>
      <c r="CQ272" s="34">
        <f t="shared" si="343"/>
        <v>0</v>
      </c>
      <c r="CR272" s="34">
        <f t="shared" si="343"/>
        <v>0</v>
      </c>
      <c r="CS272" s="34">
        <f t="shared" si="343"/>
        <v>0</v>
      </c>
      <c r="CT272" s="34">
        <f t="shared" si="343"/>
        <v>0</v>
      </c>
      <c r="CU272" s="34">
        <f t="shared" si="343"/>
        <v>0</v>
      </c>
      <c r="CV272" s="34">
        <f t="shared" si="343"/>
        <v>0</v>
      </c>
      <c r="CW272" s="34">
        <f t="shared" si="343"/>
        <v>0</v>
      </c>
      <c r="CX272" s="34">
        <f t="shared" si="343"/>
        <v>0</v>
      </c>
      <c r="CY272" s="34">
        <f t="shared" si="343"/>
        <v>0</v>
      </c>
      <c r="CZ272" s="34">
        <f t="shared" si="343"/>
        <v>0</v>
      </c>
      <c r="DA272" s="34">
        <f t="shared" si="343"/>
        <v>0</v>
      </c>
      <c r="DB272" s="34">
        <f t="shared" si="343"/>
        <v>0</v>
      </c>
      <c r="DC272" s="34">
        <f t="shared" si="343"/>
        <v>0</v>
      </c>
      <c r="DD272" s="34">
        <f t="shared" si="343"/>
        <v>0</v>
      </c>
      <c r="DE272" s="34">
        <f t="shared" si="343"/>
        <v>0</v>
      </c>
      <c r="DF272" s="34">
        <f t="shared" si="343"/>
        <v>0</v>
      </c>
      <c r="DG272" s="34">
        <f t="shared" si="343"/>
        <v>0</v>
      </c>
      <c r="DH272" s="34">
        <f t="shared" si="343"/>
        <v>0</v>
      </c>
      <c r="DI272" s="34">
        <f t="shared" si="343"/>
        <v>0</v>
      </c>
      <c r="DJ272" s="34">
        <f t="shared" si="343"/>
        <v>0</v>
      </c>
      <c r="DK272" s="34">
        <f t="shared" si="343"/>
        <v>0</v>
      </c>
      <c r="DL272" s="34">
        <f t="shared" si="343"/>
        <v>0</v>
      </c>
      <c r="DM272" s="34">
        <f t="shared" si="343"/>
        <v>0</v>
      </c>
      <c r="DN272" s="34">
        <f t="shared" si="343"/>
        <v>0</v>
      </c>
      <c r="DO272" s="34">
        <f t="shared" si="343"/>
        <v>0</v>
      </c>
      <c r="DP272" s="34">
        <f t="shared" si="343"/>
        <v>0</v>
      </c>
      <c r="DQ272" s="34">
        <f t="shared" si="343"/>
        <v>4.3570000000000006E-3</v>
      </c>
      <c r="DR272" s="34">
        <f t="shared" si="343"/>
        <v>0</v>
      </c>
      <c r="DS272" s="34">
        <f t="shared" si="343"/>
        <v>0</v>
      </c>
      <c r="DT272" s="34">
        <f t="shared" si="343"/>
        <v>0</v>
      </c>
      <c r="DU272" s="34">
        <f t="shared" si="343"/>
        <v>0</v>
      </c>
      <c r="DV272" s="34">
        <f t="shared" si="343"/>
        <v>0</v>
      </c>
      <c r="DW272" s="34">
        <f t="shared" si="343"/>
        <v>0</v>
      </c>
      <c r="DX272" s="34">
        <f t="shared" si="343"/>
        <v>0</v>
      </c>
      <c r="DY272" s="34">
        <f t="shared" si="343"/>
        <v>0</v>
      </c>
      <c r="DZ272" s="34">
        <f t="shared" si="343"/>
        <v>0</v>
      </c>
      <c r="EA272" s="34">
        <f t="shared" si="343"/>
        <v>2.1839999999999997E-3</v>
      </c>
      <c r="EB272" s="34">
        <f t="shared" ref="EB272:FX272" si="344">EB259-EB270-EB278</f>
        <v>0</v>
      </c>
      <c r="EC272" s="34">
        <f t="shared" si="344"/>
        <v>0</v>
      </c>
      <c r="ED272" s="34">
        <f t="shared" si="344"/>
        <v>4.8500000000000024E-4</v>
      </c>
      <c r="EE272" s="34">
        <f t="shared" si="344"/>
        <v>0</v>
      </c>
      <c r="EF272" s="34">
        <f t="shared" si="344"/>
        <v>0</v>
      </c>
      <c r="EG272" s="34">
        <f t="shared" si="344"/>
        <v>0</v>
      </c>
      <c r="EH272" s="34">
        <f t="shared" si="344"/>
        <v>0</v>
      </c>
      <c r="EI272" s="34">
        <f t="shared" si="344"/>
        <v>0</v>
      </c>
      <c r="EJ272" s="34">
        <f t="shared" si="344"/>
        <v>0</v>
      </c>
      <c r="EK272" s="34">
        <f t="shared" si="344"/>
        <v>0</v>
      </c>
      <c r="EL272" s="34">
        <f t="shared" si="344"/>
        <v>0</v>
      </c>
      <c r="EM272" s="34">
        <f t="shared" si="344"/>
        <v>0</v>
      </c>
      <c r="EN272" s="34">
        <f t="shared" si="344"/>
        <v>0</v>
      </c>
      <c r="EO272" s="34">
        <f t="shared" si="344"/>
        <v>0</v>
      </c>
      <c r="EP272" s="34">
        <f t="shared" si="344"/>
        <v>0</v>
      </c>
      <c r="EQ272" s="34">
        <v>0</v>
      </c>
      <c r="ER272" s="34">
        <f t="shared" si="344"/>
        <v>0</v>
      </c>
      <c r="ES272" s="34">
        <f t="shared" si="344"/>
        <v>0</v>
      </c>
      <c r="ET272" s="34">
        <f t="shared" si="344"/>
        <v>0</v>
      </c>
      <c r="EU272" s="34">
        <f t="shared" si="344"/>
        <v>0</v>
      </c>
      <c r="EV272" s="34">
        <f t="shared" si="344"/>
        <v>0</v>
      </c>
      <c r="EW272" s="34">
        <f t="shared" si="344"/>
        <v>0</v>
      </c>
      <c r="EX272" s="34">
        <f t="shared" si="344"/>
        <v>0</v>
      </c>
      <c r="EY272" s="34">
        <f t="shared" si="344"/>
        <v>0</v>
      </c>
      <c r="EZ272" s="34">
        <f t="shared" si="344"/>
        <v>0</v>
      </c>
      <c r="FA272" s="34">
        <f t="shared" si="344"/>
        <v>5.4210108624275222E-19</v>
      </c>
      <c r="FB272" s="34">
        <f t="shared" si="344"/>
        <v>4.8100000000000009E-4</v>
      </c>
      <c r="FC272" s="34">
        <f t="shared" si="344"/>
        <v>0</v>
      </c>
      <c r="FD272" s="34">
        <f t="shared" si="344"/>
        <v>0</v>
      </c>
      <c r="FE272" s="34">
        <f t="shared" si="344"/>
        <v>0</v>
      </c>
      <c r="FF272" s="34">
        <f t="shared" si="344"/>
        <v>0</v>
      </c>
      <c r="FG272" s="34">
        <f t="shared" si="344"/>
        <v>0</v>
      </c>
      <c r="FH272" s="34">
        <f t="shared" si="344"/>
        <v>0</v>
      </c>
      <c r="FI272" s="34">
        <f t="shared" si="344"/>
        <v>0</v>
      </c>
      <c r="FJ272" s="34">
        <f t="shared" si="344"/>
        <v>-1.5720931501039814E-18</v>
      </c>
      <c r="FK272" s="34">
        <f t="shared" si="344"/>
        <v>0</v>
      </c>
      <c r="FL272" s="34">
        <f t="shared" si="344"/>
        <v>0</v>
      </c>
      <c r="FM272" s="34">
        <f t="shared" si="344"/>
        <v>0</v>
      </c>
      <c r="FN272" s="34">
        <f t="shared" si="344"/>
        <v>0</v>
      </c>
      <c r="FO272" s="34">
        <f t="shared" si="344"/>
        <v>1.6459999999999999E-3</v>
      </c>
      <c r="FP272" s="34">
        <f t="shared" si="344"/>
        <v>0</v>
      </c>
      <c r="FQ272" s="34">
        <f t="shared" si="344"/>
        <v>5.4099999999999981E-3</v>
      </c>
      <c r="FR272" s="34">
        <f t="shared" si="344"/>
        <v>6.7399999999999995E-3</v>
      </c>
      <c r="FS272" s="34">
        <f t="shared" si="344"/>
        <v>0</v>
      </c>
      <c r="FT272" s="34">
        <f>FT259-FT270-FT278</f>
        <v>1.2149999999999997E-3</v>
      </c>
      <c r="FU272" s="34">
        <f t="shared" si="344"/>
        <v>0</v>
      </c>
      <c r="FV272" s="34">
        <f t="shared" si="344"/>
        <v>0</v>
      </c>
      <c r="FW272" s="34">
        <f t="shared" si="344"/>
        <v>0</v>
      </c>
      <c r="FX272" s="34">
        <f t="shared" si="344"/>
        <v>0</v>
      </c>
      <c r="FY272" s="76"/>
      <c r="FZ272" s="34">
        <f>ROUND(SUM(C272:FX272)*1000,6)</f>
        <v>30.49</v>
      </c>
      <c r="GA272" s="34"/>
      <c r="GB272" s="34"/>
      <c r="GC272" s="34"/>
      <c r="GD272" s="34"/>
      <c r="GE272" s="34"/>
      <c r="GF272" s="34"/>
    </row>
    <row r="273" spans="1:190" x14ac:dyDescent="0.35">
      <c r="A273" s="3" t="s">
        <v>490</v>
      </c>
      <c r="B273" s="2" t="s">
        <v>490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>
        <v>4.931</v>
      </c>
      <c r="FR273" s="34">
        <v>6.2590000000000003</v>
      </c>
      <c r="FS273" s="34">
        <v>1.266</v>
      </c>
      <c r="FT273" s="34">
        <v>2.6150000000000002</v>
      </c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</row>
    <row r="274" spans="1:190" x14ac:dyDescent="0.35">
      <c r="A274" s="3" t="s">
        <v>490</v>
      </c>
      <c r="B274" s="35" t="s">
        <v>582</v>
      </c>
      <c r="FY274" s="77"/>
      <c r="GA274" s="34"/>
      <c r="GB274" s="75"/>
      <c r="GC274" s="75"/>
      <c r="GD274" s="75"/>
      <c r="GE274" s="22"/>
      <c r="GF274" s="22"/>
    </row>
    <row r="275" spans="1:190" x14ac:dyDescent="0.35">
      <c r="A275" s="3" t="s">
        <v>583</v>
      </c>
      <c r="B275" s="2" t="s">
        <v>1026</v>
      </c>
      <c r="C275" s="2">
        <f t="shared" ref="C275:BN275" si="345">C61</f>
        <v>3975359.6368625555</v>
      </c>
      <c r="D275" s="2">
        <f t="shared" si="345"/>
        <v>20560272.927547358</v>
      </c>
      <c r="E275" s="2">
        <f t="shared" si="345"/>
        <v>3957336.3845604667</v>
      </c>
      <c r="F275" s="2">
        <f t="shared" si="345"/>
        <v>11725720.408169016</v>
      </c>
      <c r="G275" s="2">
        <f t="shared" si="345"/>
        <v>749134.75238927116</v>
      </c>
      <c r="H275" s="2">
        <f t="shared" si="345"/>
        <v>875460.61353472143</v>
      </c>
      <c r="I275" s="2">
        <f t="shared" si="345"/>
        <v>4950900.101165615</v>
      </c>
      <c r="J275" s="2">
        <f t="shared" si="345"/>
        <v>1174607.3430782808</v>
      </c>
      <c r="K275" s="2">
        <f t="shared" si="345"/>
        <v>148174.02762891745</v>
      </c>
      <c r="L275" s="2">
        <f t="shared" si="345"/>
        <v>1809566.9849713142</v>
      </c>
      <c r="M275" s="2">
        <f t="shared" si="345"/>
        <v>720101.2592620654</v>
      </c>
      <c r="N275" s="2">
        <f t="shared" si="345"/>
        <v>33573698.057299666</v>
      </c>
      <c r="O275" s="2">
        <f t="shared" si="345"/>
        <v>7951652.0108887823</v>
      </c>
      <c r="P275" s="2">
        <f t="shared" si="345"/>
        <v>238195.42090387226</v>
      </c>
      <c r="Q275" s="2">
        <f t="shared" si="345"/>
        <v>24475693.320616804</v>
      </c>
      <c r="R275" s="2">
        <f t="shared" si="345"/>
        <v>2088234.5235152012</v>
      </c>
      <c r="S275" s="2">
        <f t="shared" si="345"/>
        <v>840187.19638839783</v>
      </c>
      <c r="T275" s="2">
        <f t="shared" si="345"/>
        <v>108965.2725716104</v>
      </c>
      <c r="U275" s="2">
        <f t="shared" si="345"/>
        <v>37193.431668595564</v>
      </c>
      <c r="V275" s="2">
        <f t="shared" si="345"/>
        <v>167495.00150570075</v>
      </c>
      <c r="W275" s="2">
        <f t="shared" si="345"/>
        <v>33789.81845509413</v>
      </c>
      <c r="X275" s="2">
        <f t="shared" si="345"/>
        <v>26750.286612030377</v>
      </c>
      <c r="Y275" s="2">
        <f t="shared" si="345"/>
        <v>420565.66285922786</v>
      </c>
      <c r="Z275" s="2">
        <f t="shared" si="345"/>
        <v>145527.75335373165</v>
      </c>
      <c r="AA275" s="2">
        <f t="shared" si="345"/>
        <v>17895248.291801848</v>
      </c>
      <c r="AB275" s="2">
        <f t="shared" si="345"/>
        <v>17593969.441777565</v>
      </c>
      <c r="AC275" s="2">
        <f t="shared" si="345"/>
        <v>549855.02079579222</v>
      </c>
      <c r="AD275" s="2">
        <f t="shared" si="345"/>
        <v>566683.47791309236</v>
      </c>
      <c r="AE275" s="2">
        <f t="shared" si="345"/>
        <v>81308.454960299423</v>
      </c>
      <c r="AF275" s="2">
        <f t="shared" si="345"/>
        <v>123406.36554046549</v>
      </c>
      <c r="AG275" s="2">
        <f t="shared" si="345"/>
        <v>434649.92047845712</v>
      </c>
      <c r="AH275" s="2">
        <f t="shared" si="345"/>
        <v>514721.37188820203</v>
      </c>
      <c r="AI275" s="2">
        <f t="shared" si="345"/>
        <v>123369.26925853235</v>
      </c>
      <c r="AJ275" s="2">
        <f t="shared" si="345"/>
        <v>93298.180480559633</v>
      </c>
      <c r="AK275" s="2">
        <f t="shared" si="345"/>
        <v>108855.95357231262</v>
      </c>
      <c r="AL275" s="2">
        <f t="shared" si="345"/>
        <v>100022.79577645517</v>
      </c>
      <c r="AM275" s="2">
        <f t="shared" si="345"/>
        <v>251077.82193562208</v>
      </c>
      <c r="AN275" s="2">
        <f t="shared" si="345"/>
        <v>173117.44740056197</v>
      </c>
      <c r="AO275" s="2">
        <f t="shared" si="345"/>
        <v>2738424.7613501702</v>
      </c>
      <c r="AP275" s="2">
        <f t="shared" si="345"/>
        <v>49269592.772665814</v>
      </c>
      <c r="AQ275" s="2">
        <f t="shared" si="345"/>
        <v>204769.52257544457</v>
      </c>
      <c r="AR275" s="2">
        <f t="shared" si="345"/>
        <v>32081581.68313745</v>
      </c>
      <c r="AS275" s="2">
        <f t="shared" si="345"/>
        <v>3523721.4669548324</v>
      </c>
      <c r="AT275" s="2">
        <f t="shared" si="345"/>
        <v>1303247.3953737842</v>
      </c>
      <c r="AU275" s="2">
        <f t="shared" si="345"/>
        <v>216355.0149062376</v>
      </c>
      <c r="AV275" s="2">
        <f t="shared" si="345"/>
        <v>254468.35091938285</v>
      </c>
      <c r="AW275" s="2">
        <f t="shared" si="345"/>
        <v>155306.61526432243</v>
      </c>
      <c r="AX275" s="2">
        <f t="shared" si="345"/>
        <v>81260.452573746647</v>
      </c>
      <c r="AY275" s="2">
        <f t="shared" si="345"/>
        <v>304725.76989508385</v>
      </c>
      <c r="AZ275" s="2">
        <f t="shared" si="345"/>
        <v>6306805.3758183587</v>
      </c>
      <c r="BA275" s="2">
        <f t="shared" si="345"/>
        <v>5489607.5711656148</v>
      </c>
      <c r="BB275" s="2">
        <f t="shared" si="345"/>
        <v>6155948.8893297724</v>
      </c>
      <c r="BC275" s="2">
        <f t="shared" si="345"/>
        <v>10935575.765983488</v>
      </c>
      <c r="BD275" s="2">
        <f t="shared" si="345"/>
        <v>1547641.3968382713</v>
      </c>
      <c r="BE275" s="2">
        <f t="shared" si="345"/>
        <v>696507.8364247221</v>
      </c>
      <c r="BF275" s="2">
        <f t="shared" si="345"/>
        <v>9915498.5603788272</v>
      </c>
      <c r="BG275" s="2">
        <f t="shared" si="345"/>
        <v>596242.4494212087</v>
      </c>
      <c r="BH275" s="2">
        <f t="shared" si="345"/>
        <v>328311.70143720863</v>
      </c>
      <c r="BI275" s="2">
        <f t="shared" si="345"/>
        <v>241110.96726936224</v>
      </c>
      <c r="BJ275" s="2">
        <f t="shared" si="345"/>
        <v>2846222.1441412461</v>
      </c>
      <c r="BK275" s="2">
        <f t="shared" si="345"/>
        <v>11067242.313914524</v>
      </c>
      <c r="BL275" s="2">
        <f t="shared" si="345"/>
        <v>82561.460373204944</v>
      </c>
      <c r="BM275" s="2">
        <f t="shared" si="345"/>
        <v>396650.24049345305</v>
      </c>
      <c r="BN275" s="2">
        <f t="shared" si="345"/>
        <v>1938189.9087948226</v>
      </c>
      <c r="BO275" s="2">
        <f t="shared" ref="BO275:DZ275" si="346">BO61</f>
        <v>982847.09158799471</v>
      </c>
      <c r="BP275" s="2">
        <f t="shared" si="346"/>
        <v>117815.55602096832</v>
      </c>
      <c r="BQ275" s="2">
        <f t="shared" si="346"/>
        <v>2891628.4715609546</v>
      </c>
      <c r="BR275" s="2">
        <f t="shared" si="346"/>
        <v>2287490.4209619872</v>
      </c>
      <c r="BS275" s="2">
        <f t="shared" si="346"/>
        <v>562639.48752807383</v>
      </c>
      <c r="BT275" s="2">
        <f t="shared" si="346"/>
        <v>216225.53547308687</v>
      </c>
      <c r="BU275" s="2">
        <f t="shared" si="346"/>
        <v>232339.53380005827</v>
      </c>
      <c r="BV275" s="2">
        <f t="shared" si="346"/>
        <v>683641.06110556971</v>
      </c>
      <c r="BW275" s="2">
        <f t="shared" si="346"/>
        <v>846721.21781425888</v>
      </c>
      <c r="BX275" s="2">
        <f t="shared" si="346"/>
        <v>58107.016577187038</v>
      </c>
      <c r="BY275" s="2">
        <f t="shared" si="346"/>
        <v>428323.47825513745</v>
      </c>
      <c r="BZ275" s="2">
        <f t="shared" si="346"/>
        <v>149598.21046641792</v>
      </c>
      <c r="CA275" s="2">
        <f t="shared" si="346"/>
        <v>57816.581214433165</v>
      </c>
      <c r="CB275" s="2">
        <f t="shared" si="346"/>
        <v>39322975.835512385</v>
      </c>
      <c r="CC275" s="2">
        <f t="shared" si="346"/>
        <v>129384.2568167835</v>
      </c>
      <c r="CD275" s="2">
        <f t="shared" si="346"/>
        <v>27599.405618017885</v>
      </c>
      <c r="CE275" s="2">
        <f t="shared" si="346"/>
        <v>151475.69035242582</v>
      </c>
      <c r="CF275" s="2">
        <f t="shared" si="346"/>
        <v>72740.328148000757</v>
      </c>
      <c r="CG275" s="2">
        <f t="shared" si="346"/>
        <v>122773.86791181409</v>
      </c>
      <c r="CH275" s="2">
        <f t="shared" si="346"/>
        <v>81934.396361887222</v>
      </c>
      <c r="CI275" s="2">
        <f t="shared" si="346"/>
        <v>498560.82741916185</v>
      </c>
      <c r="CJ275" s="2">
        <f t="shared" si="346"/>
        <v>621085.91641571827</v>
      </c>
      <c r="CK275" s="2">
        <f t="shared" si="346"/>
        <v>3235219.7712578927</v>
      </c>
      <c r="CL275" s="2">
        <f t="shared" si="346"/>
        <v>887033.79710856453</v>
      </c>
      <c r="CM275" s="2">
        <f t="shared" si="346"/>
        <v>528492.52589113661</v>
      </c>
      <c r="CN275" s="2">
        <f t="shared" si="346"/>
        <v>15541079.608868385</v>
      </c>
      <c r="CO275" s="2">
        <f t="shared" si="346"/>
        <v>7951642.5939582326</v>
      </c>
      <c r="CP275" s="2">
        <f t="shared" si="346"/>
        <v>467722.82009106758</v>
      </c>
      <c r="CQ275" s="2">
        <f t="shared" si="346"/>
        <v>613383.0888482664</v>
      </c>
      <c r="CR275" s="2">
        <f t="shared" si="346"/>
        <v>175619.76823391014</v>
      </c>
      <c r="CS275" s="2">
        <f t="shared" si="346"/>
        <v>172824.97477906602</v>
      </c>
      <c r="CT275" s="2">
        <f t="shared" si="346"/>
        <v>102289.6096285465</v>
      </c>
      <c r="CU275" s="2">
        <f t="shared" si="346"/>
        <v>96441.5474873106</v>
      </c>
      <c r="CV275" s="2">
        <f t="shared" si="346"/>
        <v>46466.156612030383</v>
      </c>
      <c r="CW275" s="2">
        <f t="shared" si="346"/>
        <v>185389.55671093561</v>
      </c>
      <c r="CX275" s="2">
        <f t="shared" si="346"/>
        <v>378680.81769251748</v>
      </c>
      <c r="CY275" s="2">
        <f t="shared" si="346"/>
        <v>40319.767191755403</v>
      </c>
      <c r="CZ275" s="2">
        <f t="shared" si="346"/>
        <v>1445360.3518001593</v>
      </c>
      <c r="DA275" s="2">
        <f t="shared" si="346"/>
        <v>118761.57728543418</v>
      </c>
      <c r="DB275" s="2">
        <f t="shared" si="346"/>
        <v>230980.96268869838</v>
      </c>
      <c r="DC275" s="2">
        <f t="shared" si="346"/>
        <v>184644.23070619485</v>
      </c>
      <c r="DD275" s="2">
        <f t="shared" si="346"/>
        <v>107823.8875335956</v>
      </c>
      <c r="DE275" s="2">
        <f t="shared" si="346"/>
        <v>170910.24276903531</v>
      </c>
      <c r="DF275" s="2">
        <f t="shared" si="346"/>
        <v>13856826.092310289</v>
      </c>
      <c r="DG275" s="2">
        <f t="shared" si="346"/>
        <v>46615.189704227072</v>
      </c>
      <c r="DH275" s="2">
        <f t="shared" si="346"/>
        <v>1180004.4695122996</v>
      </c>
      <c r="DI275" s="2">
        <f t="shared" si="346"/>
        <v>1803958.9666310013</v>
      </c>
      <c r="DJ275" s="2">
        <f t="shared" si="346"/>
        <v>384848.61456185119</v>
      </c>
      <c r="DK275" s="2">
        <f t="shared" si="346"/>
        <v>277162.55962692905</v>
      </c>
      <c r="DL275" s="2">
        <f t="shared" si="346"/>
        <v>3301078.4921195148</v>
      </c>
      <c r="DM275" s="2">
        <f t="shared" si="346"/>
        <v>258586.006587004</v>
      </c>
      <c r="DN275" s="2">
        <f t="shared" si="346"/>
        <v>788062.09909076511</v>
      </c>
      <c r="DO275" s="2">
        <f t="shared" si="346"/>
        <v>1688269.4853138258</v>
      </c>
      <c r="DP275" s="2">
        <f t="shared" si="346"/>
        <v>166594.73793269598</v>
      </c>
      <c r="DQ275" s="2">
        <f t="shared" si="346"/>
        <v>358354.62037811964</v>
      </c>
      <c r="DR275" s="2">
        <f t="shared" si="346"/>
        <v>767204.8997198554</v>
      </c>
      <c r="DS275" s="2">
        <f t="shared" si="346"/>
        <v>345603.91752007912</v>
      </c>
      <c r="DT275" s="2">
        <f t="shared" si="346"/>
        <v>63361.576432750931</v>
      </c>
      <c r="DU275" s="2">
        <f t="shared" si="346"/>
        <v>149205.17810480119</v>
      </c>
      <c r="DV275" s="2">
        <f t="shared" si="346"/>
        <v>98441.847109261129</v>
      </c>
      <c r="DW275" s="2">
        <f t="shared" si="346"/>
        <v>123873.17229779011</v>
      </c>
      <c r="DX275" s="2">
        <f t="shared" si="346"/>
        <v>93206.578928209172</v>
      </c>
      <c r="DY275" s="2">
        <f t="shared" si="346"/>
        <v>196534.16107701175</v>
      </c>
      <c r="DZ275" s="2">
        <f t="shared" si="346"/>
        <v>625321.34965118638</v>
      </c>
      <c r="EA275" s="2">
        <f t="shared" ref="EA275:FX275" si="347">EA61</f>
        <v>532449.43882370694</v>
      </c>
      <c r="EB275" s="2">
        <f t="shared" si="347"/>
        <v>414187.58427971142</v>
      </c>
      <c r="EC275" s="2">
        <f t="shared" si="347"/>
        <v>207798.65111541696</v>
      </c>
      <c r="ED275" s="2">
        <f t="shared" si="347"/>
        <v>925536.09880404407</v>
      </c>
      <c r="EE275" s="2">
        <f t="shared" si="347"/>
        <v>94435.066005391389</v>
      </c>
      <c r="EF275" s="2">
        <f t="shared" si="347"/>
        <v>766840.28550778679</v>
      </c>
      <c r="EG275" s="2">
        <f t="shared" si="347"/>
        <v>132080.91287295337</v>
      </c>
      <c r="EH275" s="2">
        <f t="shared" si="347"/>
        <v>111448.8269026858</v>
      </c>
      <c r="EI275" s="2">
        <f t="shared" si="347"/>
        <v>8409210.7053326871</v>
      </c>
      <c r="EJ275" s="2">
        <f t="shared" si="347"/>
        <v>6070945.2586546866</v>
      </c>
      <c r="EK275" s="2">
        <f t="shared" si="347"/>
        <v>331709.13961849996</v>
      </c>
      <c r="EL275" s="2">
        <f t="shared" si="347"/>
        <v>359004.14726938715</v>
      </c>
      <c r="EM275" s="2">
        <f t="shared" si="347"/>
        <v>133629.31033063785</v>
      </c>
      <c r="EN275" s="2">
        <f t="shared" si="347"/>
        <v>599040.85408002674</v>
      </c>
      <c r="EO275" s="2">
        <f t="shared" si="347"/>
        <v>110515.75472165953</v>
      </c>
      <c r="EP275" s="2">
        <f t="shared" si="347"/>
        <v>198467.1499845293</v>
      </c>
      <c r="EQ275" s="2">
        <f t="shared" si="347"/>
        <v>1482699.5302336456</v>
      </c>
      <c r="ER275" s="2">
        <f t="shared" si="347"/>
        <v>178186.99681049981</v>
      </c>
      <c r="ES275" s="2">
        <f t="shared" si="347"/>
        <v>86407.437255903089</v>
      </c>
      <c r="ET275" s="2">
        <f t="shared" si="347"/>
        <v>99167.860137511045</v>
      </c>
      <c r="EU275" s="2">
        <f t="shared" si="347"/>
        <v>322912.49758654094</v>
      </c>
      <c r="EV275" s="2">
        <f t="shared" si="347"/>
        <v>43628.739060467371</v>
      </c>
      <c r="EW275" s="2">
        <f t="shared" si="347"/>
        <v>369514.55207151332</v>
      </c>
      <c r="EX275" s="2">
        <f t="shared" si="347"/>
        <v>81318.092788917696</v>
      </c>
      <c r="EY275" s="2">
        <f t="shared" si="347"/>
        <v>429529.24359690119</v>
      </c>
      <c r="EZ275" s="2">
        <f t="shared" si="347"/>
        <v>87699.390095574476</v>
      </c>
      <c r="FA275" s="2">
        <f t="shared" si="347"/>
        <v>1826713.564192686</v>
      </c>
      <c r="FB275" s="2">
        <f t="shared" si="347"/>
        <v>261415.66140057801</v>
      </c>
      <c r="FC275" s="2">
        <f t="shared" si="347"/>
        <v>1118743.3030608119</v>
      </c>
      <c r="FD275" s="2">
        <f t="shared" si="347"/>
        <v>347007.27838893526</v>
      </c>
      <c r="FE275" s="2">
        <f t="shared" si="347"/>
        <v>73495.369355636954</v>
      </c>
      <c r="FF275" s="2">
        <f t="shared" si="347"/>
        <v>194612.29182576112</v>
      </c>
      <c r="FG275" s="2">
        <f t="shared" si="347"/>
        <v>84433.012111264994</v>
      </c>
      <c r="FH275" s="2">
        <f t="shared" si="347"/>
        <v>86807.970763982477</v>
      </c>
      <c r="FI275" s="2">
        <f t="shared" si="347"/>
        <v>1197393.3302733083</v>
      </c>
      <c r="FJ275" s="2">
        <f t="shared" si="347"/>
        <v>801762.05190615822</v>
      </c>
      <c r="FK275" s="2">
        <f t="shared" si="347"/>
        <v>1253001.4648258083</v>
      </c>
      <c r="FL275" s="2">
        <f t="shared" si="347"/>
        <v>3501094.1756532299</v>
      </c>
      <c r="FM275" s="2">
        <f t="shared" si="347"/>
        <v>1963488.5233917458</v>
      </c>
      <c r="FN275" s="2">
        <f t="shared" si="347"/>
        <v>11231428.410913067</v>
      </c>
      <c r="FO275" s="2">
        <f t="shared" si="347"/>
        <v>607592.63138315966</v>
      </c>
      <c r="FP275" s="2">
        <f t="shared" si="347"/>
        <v>1267504.9977336868</v>
      </c>
      <c r="FQ275" s="2">
        <f t="shared" si="347"/>
        <v>603021.10860051261</v>
      </c>
      <c r="FR275" s="2">
        <f t="shared" si="347"/>
        <v>88488.239989595269</v>
      </c>
      <c r="FS275" s="2">
        <f t="shared" si="347"/>
        <v>82384.211328193938</v>
      </c>
      <c r="FT275" s="2">
        <f t="shared" si="347"/>
        <v>69243.539168030751</v>
      </c>
      <c r="FU275" s="2">
        <f t="shared" si="347"/>
        <v>591729.33694608184</v>
      </c>
      <c r="FV275" s="2">
        <f t="shared" si="347"/>
        <v>438814.89076443302</v>
      </c>
      <c r="FW275" s="2">
        <f t="shared" si="347"/>
        <v>104794.87353843845</v>
      </c>
      <c r="FX275" s="2">
        <f t="shared" si="347"/>
        <v>35710.539170131822</v>
      </c>
      <c r="GA275" s="34"/>
      <c r="GB275" s="34"/>
      <c r="GC275" s="34"/>
      <c r="GD275" s="34"/>
      <c r="GE275" s="34"/>
      <c r="GF275" s="34"/>
    </row>
    <row r="276" spans="1:190" x14ac:dyDescent="0.35">
      <c r="A276" s="3" t="s">
        <v>584</v>
      </c>
      <c r="B276" s="2" t="s">
        <v>585</v>
      </c>
      <c r="C276" s="34">
        <f t="shared" ref="C276:BN276" si="348">ROUND(C275/C46,6)</f>
        <v>3.104E-3</v>
      </c>
      <c r="D276" s="34">
        <f t="shared" si="348"/>
        <v>4.4010000000000004E-3</v>
      </c>
      <c r="E276" s="34">
        <f t="shared" si="348"/>
        <v>3.0439999999999998E-3</v>
      </c>
      <c r="F276" s="34">
        <f t="shared" si="348"/>
        <v>3.424E-3</v>
      </c>
      <c r="G276" s="34">
        <f t="shared" si="348"/>
        <v>1.271E-3</v>
      </c>
      <c r="H276" s="34">
        <f t="shared" si="348"/>
        <v>5.7910000000000001E-3</v>
      </c>
      <c r="I276" s="34">
        <f t="shared" si="348"/>
        <v>4.0410000000000003E-3</v>
      </c>
      <c r="J276" s="34">
        <f t="shared" si="348"/>
        <v>5.751E-3</v>
      </c>
      <c r="K276" s="34">
        <f t="shared" si="348"/>
        <v>2.6970000000000002E-3</v>
      </c>
      <c r="L276" s="34">
        <f t="shared" si="348"/>
        <v>1.936E-3</v>
      </c>
      <c r="M276" s="34">
        <f t="shared" si="348"/>
        <v>2.0560000000000001E-3</v>
      </c>
      <c r="N276" s="34">
        <f t="shared" si="348"/>
        <v>3.372E-3</v>
      </c>
      <c r="O276" s="34">
        <f t="shared" si="348"/>
        <v>2.8240000000000001E-3</v>
      </c>
      <c r="P276" s="34">
        <f t="shared" si="348"/>
        <v>3.9410000000000001E-3</v>
      </c>
      <c r="Q276" s="34">
        <f t="shared" si="348"/>
        <v>4.0689999999999997E-3</v>
      </c>
      <c r="R276" s="34">
        <f t="shared" si="348"/>
        <v>2.6256999999999999E-2</v>
      </c>
      <c r="S276" s="34">
        <f t="shared" si="348"/>
        <v>1.3389999999999999E-3</v>
      </c>
      <c r="T276" s="34">
        <f t="shared" si="348"/>
        <v>3.7559999999999998E-3</v>
      </c>
      <c r="U276" s="34">
        <f t="shared" si="348"/>
        <v>1.1150000000000001E-3</v>
      </c>
      <c r="V276" s="34">
        <f t="shared" si="348"/>
        <v>4.0090000000000004E-3</v>
      </c>
      <c r="W276" s="34">
        <f t="shared" si="348"/>
        <v>4.6360000000000004E-3</v>
      </c>
      <c r="X276" s="34">
        <f t="shared" si="348"/>
        <v>1.31E-3</v>
      </c>
      <c r="Y276" s="34">
        <f t="shared" si="348"/>
        <v>4.9979999999999998E-3</v>
      </c>
      <c r="Z276" s="34">
        <f t="shared" si="348"/>
        <v>4.8999999999999998E-3</v>
      </c>
      <c r="AA276" s="34">
        <f t="shared" si="348"/>
        <v>2.5279999999999999E-3</v>
      </c>
      <c r="AB276" s="34">
        <f t="shared" si="348"/>
        <v>1.611E-3</v>
      </c>
      <c r="AC276" s="34">
        <f t="shared" si="348"/>
        <v>1.108E-3</v>
      </c>
      <c r="AD276" s="34">
        <f t="shared" si="348"/>
        <v>1.0640000000000001E-3</v>
      </c>
      <c r="AE276" s="34">
        <f t="shared" si="348"/>
        <v>1.506E-3</v>
      </c>
      <c r="AF276" s="34">
        <f t="shared" si="348"/>
        <v>1.196E-3</v>
      </c>
      <c r="AG276" s="34">
        <f t="shared" si="348"/>
        <v>1.0939999999999999E-3</v>
      </c>
      <c r="AH276" s="34">
        <f t="shared" si="348"/>
        <v>1.0291E-2</v>
      </c>
      <c r="AI276" s="34">
        <f t="shared" si="348"/>
        <v>9.5910000000000006E-3</v>
      </c>
      <c r="AJ276" s="34">
        <f t="shared" si="348"/>
        <v>2.1450000000000002E-3</v>
      </c>
      <c r="AK276" s="34">
        <f t="shared" si="348"/>
        <v>1.5009999999999999E-3</v>
      </c>
      <c r="AL276" s="34">
        <f t="shared" si="348"/>
        <v>1.0120000000000001E-3</v>
      </c>
      <c r="AM276" s="34">
        <f t="shared" si="348"/>
        <v>3.8080000000000002E-3</v>
      </c>
      <c r="AN276" s="34">
        <f t="shared" si="348"/>
        <v>9.4899999999999997E-4</v>
      </c>
      <c r="AO276" s="34">
        <f t="shared" si="348"/>
        <v>4.3730000000000002E-3</v>
      </c>
      <c r="AP276" s="34">
        <f t="shared" si="348"/>
        <v>1.884E-3</v>
      </c>
      <c r="AQ276" s="34">
        <f t="shared" si="348"/>
        <v>2.036E-3</v>
      </c>
      <c r="AR276" s="34">
        <f t="shared" si="348"/>
        <v>2.882E-3</v>
      </c>
      <c r="AS276" s="34">
        <f t="shared" si="348"/>
        <v>7.0200000000000004E-4</v>
      </c>
      <c r="AT276" s="34">
        <f t="shared" si="348"/>
        <v>3.1059999999999998E-3</v>
      </c>
      <c r="AU276" s="34">
        <f t="shared" si="348"/>
        <v>2.8830000000000001E-3</v>
      </c>
      <c r="AV276" s="34">
        <f t="shared" si="348"/>
        <v>5.1939999999999998E-3</v>
      </c>
      <c r="AW276" s="34">
        <f t="shared" si="348"/>
        <v>3.8059999999999999E-3</v>
      </c>
      <c r="AX276" s="34">
        <f t="shared" si="348"/>
        <v>2.5179999999999998E-3</v>
      </c>
      <c r="AY276" s="34">
        <f t="shared" si="348"/>
        <v>4.7239999999999999E-3</v>
      </c>
      <c r="AZ276" s="34">
        <f t="shared" si="348"/>
        <v>5.4289999999999998E-3</v>
      </c>
      <c r="BA276" s="34">
        <f t="shared" si="348"/>
        <v>5.4450000000000002E-3</v>
      </c>
      <c r="BB276" s="34">
        <f t="shared" si="348"/>
        <v>2.0785999999999999E-2</v>
      </c>
      <c r="BC276" s="34">
        <f t="shared" si="348"/>
        <v>2.2360000000000001E-3</v>
      </c>
      <c r="BD276" s="34">
        <f t="shared" si="348"/>
        <v>2.3909999999999999E-3</v>
      </c>
      <c r="BE276" s="34">
        <f t="shared" si="348"/>
        <v>3.2290000000000001E-3</v>
      </c>
      <c r="BF276" s="34">
        <f t="shared" si="348"/>
        <v>3.1440000000000001E-3</v>
      </c>
      <c r="BG276" s="34">
        <f t="shared" si="348"/>
        <v>8.3569999999999998E-3</v>
      </c>
      <c r="BH276" s="34">
        <f t="shared" si="348"/>
        <v>3.748E-3</v>
      </c>
      <c r="BI276" s="34">
        <f t="shared" si="348"/>
        <v>4.1260000000000003E-3</v>
      </c>
      <c r="BJ276" s="34">
        <f t="shared" si="348"/>
        <v>2.6879999999999999E-3</v>
      </c>
      <c r="BK276" s="34">
        <f t="shared" si="348"/>
        <v>5.3790000000000001E-3</v>
      </c>
      <c r="BL276" s="34">
        <f t="shared" si="348"/>
        <v>9.6869999999999994E-3</v>
      </c>
      <c r="BM276" s="34">
        <f t="shared" si="348"/>
        <v>8.6320000000000008E-3</v>
      </c>
      <c r="BN276" s="34">
        <f t="shared" si="348"/>
        <v>4.6629999999999996E-3</v>
      </c>
      <c r="BO276" s="34">
        <f t="shared" ref="BO276:DZ276" si="349">ROUND(BO275/BO46,6)</f>
        <v>4.3860000000000001E-3</v>
      </c>
      <c r="BP276" s="34">
        <f t="shared" si="349"/>
        <v>1.078E-3</v>
      </c>
      <c r="BQ276" s="34">
        <f t="shared" si="349"/>
        <v>1.299E-3</v>
      </c>
      <c r="BR276" s="34">
        <f t="shared" si="349"/>
        <v>1.836E-3</v>
      </c>
      <c r="BS276" s="34">
        <f t="shared" si="349"/>
        <v>5.9299999999999999E-4</v>
      </c>
      <c r="BT276" s="34">
        <f t="shared" si="349"/>
        <v>4.37E-4</v>
      </c>
      <c r="BU276" s="34">
        <f t="shared" si="349"/>
        <v>1.2570000000000001E-3</v>
      </c>
      <c r="BV276" s="34">
        <f t="shared" si="349"/>
        <v>4.4799999999999999E-4</v>
      </c>
      <c r="BW276" s="34">
        <f t="shared" si="349"/>
        <v>6.9099999999999999E-4</v>
      </c>
      <c r="BX276" s="34">
        <f t="shared" si="349"/>
        <v>7.8100000000000001E-4</v>
      </c>
      <c r="BY276" s="34">
        <f t="shared" si="349"/>
        <v>2.9190000000000002E-3</v>
      </c>
      <c r="BZ276" s="34">
        <f t="shared" si="349"/>
        <v>3.2109999999999999E-3</v>
      </c>
      <c r="CA276" s="34">
        <f t="shared" si="349"/>
        <v>5.1000000000000004E-4</v>
      </c>
      <c r="CB276" s="34">
        <f t="shared" si="349"/>
        <v>2.5720000000000001E-3</v>
      </c>
      <c r="CC276" s="34">
        <f t="shared" si="349"/>
        <v>5.6449999999999998E-3</v>
      </c>
      <c r="CD276" s="34">
        <f t="shared" si="349"/>
        <v>1.317E-3</v>
      </c>
      <c r="CE276" s="34">
        <f t="shared" si="349"/>
        <v>3.0860000000000002E-3</v>
      </c>
      <c r="CF276" s="34">
        <f t="shared" si="349"/>
        <v>2.111E-3</v>
      </c>
      <c r="CG276" s="34">
        <f t="shared" si="349"/>
        <v>4.4229999999999998E-3</v>
      </c>
      <c r="CH276" s="34">
        <f t="shared" si="349"/>
        <v>4.1139999999999996E-3</v>
      </c>
      <c r="CI276" s="34">
        <f t="shared" si="349"/>
        <v>3.7269999999999998E-3</v>
      </c>
      <c r="CJ276" s="34">
        <f t="shared" si="349"/>
        <v>1.364E-3</v>
      </c>
      <c r="CK276" s="34">
        <f t="shared" si="349"/>
        <v>1.784E-3</v>
      </c>
      <c r="CL276" s="34">
        <f t="shared" si="349"/>
        <v>3.163E-3</v>
      </c>
      <c r="CM276" s="34">
        <f t="shared" si="349"/>
        <v>1.7769999999999999E-3</v>
      </c>
      <c r="CN276" s="34">
        <f t="shared" si="349"/>
        <v>2.777E-3</v>
      </c>
      <c r="CO276" s="34">
        <f t="shared" si="349"/>
        <v>2.1320000000000002E-3</v>
      </c>
      <c r="CP276" s="34">
        <f t="shared" si="349"/>
        <v>6.6399999999999999E-4</v>
      </c>
      <c r="CQ276" s="34">
        <f t="shared" si="349"/>
        <v>3.1970000000000002E-3</v>
      </c>
      <c r="CR276" s="34">
        <f t="shared" si="349"/>
        <v>1.0349999999999999E-3</v>
      </c>
      <c r="CS276" s="34">
        <f t="shared" si="349"/>
        <v>2.7820000000000002E-3</v>
      </c>
      <c r="CT276" s="34">
        <f t="shared" si="349"/>
        <v>1.4859999999999999E-3</v>
      </c>
      <c r="CU276" s="34">
        <f t="shared" si="349"/>
        <v>4.5370000000000002E-3</v>
      </c>
      <c r="CV276" s="34">
        <f t="shared" si="349"/>
        <v>1.761E-3</v>
      </c>
      <c r="CW276" s="34">
        <f t="shared" si="349"/>
        <v>2.261E-3</v>
      </c>
      <c r="CX276" s="34">
        <f t="shared" si="349"/>
        <v>3.9259999999999998E-3</v>
      </c>
      <c r="CY276" s="34">
        <f t="shared" si="349"/>
        <v>5.587E-3</v>
      </c>
      <c r="CZ276" s="34">
        <f t="shared" si="349"/>
        <v>5.3449999999999999E-3</v>
      </c>
      <c r="DA276" s="34">
        <f t="shared" si="349"/>
        <v>2.2889999999999998E-3</v>
      </c>
      <c r="DB276" s="34">
        <f t="shared" si="349"/>
        <v>4.9630000000000004E-3</v>
      </c>
      <c r="DC276" s="34">
        <f t="shared" si="349"/>
        <v>2.8119999999999998E-3</v>
      </c>
      <c r="DD276" s="34">
        <f t="shared" si="349"/>
        <v>3.5500000000000001E-4</v>
      </c>
      <c r="DE276" s="34">
        <f t="shared" si="349"/>
        <v>9.4799999999999995E-4</v>
      </c>
      <c r="DF276" s="34">
        <f t="shared" si="349"/>
        <v>4.6439999999999997E-3</v>
      </c>
      <c r="DG276" s="34">
        <f t="shared" si="349"/>
        <v>6.8000000000000005E-4</v>
      </c>
      <c r="DH276" s="34">
        <f t="shared" si="349"/>
        <v>2.7699999999999999E-3</v>
      </c>
      <c r="DI276" s="34">
        <f t="shared" si="349"/>
        <v>2.8909999999999999E-3</v>
      </c>
      <c r="DJ276" s="34">
        <f t="shared" si="349"/>
        <v>5.4060000000000002E-3</v>
      </c>
      <c r="DK276" s="34">
        <f t="shared" si="349"/>
        <v>4.1240000000000001E-3</v>
      </c>
      <c r="DL276" s="34">
        <f t="shared" si="349"/>
        <v>3.454E-3</v>
      </c>
      <c r="DM276" s="34">
        <f t="shared" si="349"/>
        <v>8.8450000000000004E-3</v>
      </c>
      <c r="DN276" s="34">
        <f t="shared" si="349"/>
        <v>2.6280000000000001E-3</v>
      </c>
      <c r="DO276" s="34">
        <f t="shared" si="349"/>
        <v>4.182E-3</v>
      </c>
      <c r="DP276" s="34">
        <f t="shared" si="349"/>
        <v>4.6540000000000002E-3</v>
      </c>
      <c r="DQ276" s="34">
        <f t="shared" si="349"/>
        <v>7.0200000000000004E-4</v>
      </c>
      <c r="DR276" s="34">
        <f t="shared" si="349"/>
        <v>7.3769999999999999E-3</v>
      </c>
      <c r="DS276" s="34">
        <f t="shared" si="349"/>
        <v>7.2859999999999999E-3</v>
      </c>
      <c r="DT276" s="34">
        <f t="shared" si="349"/>
        <v>4.8690000000000001E-3</v>
      </c>
      <c r="DU276" s="34">
        <f t="shared" si="349"/>
        <v>4.3750000000000004E-3</v>
      </c>
      <c r="DV276" s="34">
        <f t="shared" si="349"/>
        <v>9.4900000000000002E-3</v>
      </c>
      <c r="DW276" s="34">
        <f t="shared" si="349"/>
        <v>4.8060000000000004E-3</v>
      </c>
      <c r="DX276" s="34">
        <f t="shared" si="349"/>
        <v>7.6800000000000002E-4</v>
      </c>
      <c r="DY276" s="34">
        <f t="shared" si="349"/>
        <v>8.4999999999999995E-4</v>
      </c>
      <c r="DZ276" s="34">
        <f t="shared" si="349"/>
        <v>2.359E-3</v>
      </c>
      <c r="EA276" s="34">
        <f t="shared" ref="EA276:FX276" si="350">ROUND(EA275/EA46,6)</f>
        <v>7.7499999999999997E-4</v>
      </c>
      <c r="EB276" s="34">
        <f t="shared" si="350"/>
        <v>4.2469999999999999E-3</v>
      </c>
      <c r="EC276" s="34">
        <f t="shared" si="350"/>
        <v>4.9199999999999999E-3</v>
      </c>
      <c r="ED276" s="34">
        <f t="shared" si="350"/>
        <v>1.54E-4</v>
      </c>
      <c r="EE276" s="34">
        <f t="shared" si="350"/>
        <v>4.6959999999999997E-3</v>
      </c>
      <c r="EF276" s="34">
        <f t="shared" si="350"/>
        <v>6.6480000000000003E-3</v>
      </c>
      <c r="EG276" s="34">
        <f t="shared" si="350"/>
        <v>3.774E-3</v>
      </c>
      <c r="EH276" s="34">
        <f t="shared" si="350"/>
        <v>6.796E-3</v>
      </c>
      <c r="EI276" s="34">
        <f t="shared" si="350"/>
        <v>5.2709999999999996E-3</v>
      </c>
      <c r="EJ276" s="34">
        <f t="shared" si="350"/>
        <v>4.7470000000000004E-3</v>
      </c>
      <c r="EK276" s="34">
        <f t="shared" si="350"/>
        <v>5.2499999999999997E-4</v>
      </c>
      <c r="EL276" s="34">
        <f t="shared" si="350"/>
        <v>1.207E-3</v>
      </c>
      <c r="EM276" s="34">
        <f t="shared" si="350"/>
        <v>9.5399999999999999E-4</v>
      </c>
      <c r="EN276" s="34">
        <f t="shared" si="350"/>
        <v>6.6689999999999996E-3</v>
      </c>
      <c r="EO276" s="34">
        <f t="shared" si="350"/>
        <v>2.189E-3</v>
      </c>
      <c r="EP276" s="34">
        <f t="shared" si="350"/>
        <v>1.209E-3</v>
      </c>
      <c r="EQ276" s="34">
        <f t="shared" si="350"/>
        <v>7.3399999999999995E-4</v>
      </c>
      <c r="ER276" s="34">
        <f t="shared" si="350"/>
        <v>1.1509999999999999E-3</v>
      </c>
      <c r="ES276" s="34">
        <f t="shared" si="350"/>
        <v>2.147E-3</v>
      </c>
      <c r="ET276" s="34">
        <f t="shared" si="350"/>
        <v>1.688E-3</v>
      </c>
      <c r="EU276" s="34">
        <f t="shared" si="350"/>
        <v>6.3660000000000001E-3</v>
      </c>
      <c r="EV276" s="34">
        <f t="shared" si="350"/>
        <v>5.0500000000000002E-4</v>
      </c>
      <c r="EW276" s="34">
        <f t="shared" si="350"/>
        <v>2.6699999999999998E-4</v>
      </c>
      <c r="EX276" s="34">
        <f t="shared" si="350"/>
        <v>1.33E-3</v>
      </c>
      <c r="EY276" s="34">
        <f t="shared" si="350"/>
        <v>1.1679999999999999E-2</v>
      </c>
      <c r="EZ276" s="34">
        <f t="shared" si="350"/>
        <v>2.7209999999999999E-3</v>
      </c>
      <c r="FA276" s="34">
        <f t="shared" si="350"/>
        <v>4.64E-4</v>
      </c>
      <c r="FB276" s="34">
        <f t="shared" si="350"/>
        <v>5.13E-4</v>
      </c>
      <c r="FC276" s="34">
        <f t="shared" si="350"/>
        <v>2.2759999999999998E-3</v>
      </c>
      <c r="FD276" s="34">
        <f t="shared" si="350"/>
        <v>5.9259999999999998E-3</v>
      </c>
      <c r="FE276" s="34">
        <f t="shared" si="350"/>
        <v>2.0609999999999999E-3</v>
      </c>
      <c r="FF276" s="34">
        <f t="shared" si="350"/>
        <v>7.3359999999999996E-3</v>
      </c>
      <c r="FG276" s="34">
        <f t="shared" si="350"/>
        <v>2.555E-3</v>
      </c>
      <c r="FH276" s="34">
        <f t="shared" si="350"/>
        <v>2.173E-3</v>
      </c>
      <c r="FI276" s="34">
        <f t="shared" si="350"/>
        <v>8.1700000000000002E-4</v>
      </c>
      <c r="FJ276" s="34">
        <f t="shared" si="350"/>
        <v>7.9500000000000003E-4</v>
      </c>
      <c r="FK276" s="34">
        <f t="shared" si="350"/>
        <v>5.6599999999999999E-4</v>
      </c>
      <c r="FL276" s="34">
        <f t="shared" si="350"/>
        <v>1.495E-3</v>
      </c>
      <c r="FM276" s="34">
        <f t="shared" si="350"/>
        <v>1.6329999999999999E-3</v>
      </c>
      <c r="FN276" s="34">
        <f t="shared" si="350"/>
        <v>3.594E-3</v>
      </c>
      <c r="FO276" s="34">
        <f t="shared" si="350"/>
        <v>1.8599999999999999E-4</v>
      </c>
      <c r="FP276" s="34">
        <f t="shared" si="350"/>
        <v>8.0199999999999998E-4</v>
      </c>
      <c r="FQ276" s="34">
        <f t="shared" si="350"/>
        <v>1.0790000000000001E-3</v>
      </c>
      <c r="FR276" s="34">
        <f t="shared" si="350"/>
        <v>1.5200000000000001E-4</v>
      </c>
      <c r="FS276" s="34">
        <f t="shared" si="350"/>
        <v>1.83E-4</v>
      </c>
      <c r="FT276" s="34">
        <f t="shared" si="350"/>
        <v>1.47E-4</v>
      </c>
      <c r="FU276" s="34">
        <f t="shared" si="350"/>
        <v>3.2369999999999999E-3</v>
      </c>
      <c r="FV276" s="34">
        <f t="shared" si="350"/>
        <v>2.879E-3</v>
      </c>
      <c r="FW276" s="34">
        <f t="shared" si="350"/>
        <v>4.7260000000000002E-3</v>
      </c>
      <c r="FX276" s="34">
        <f t="shared" si="350"/>
        <v>1.9040000000000001E-3</v>
      </c>
      <c r="GA276" s="34"/>
    </row>
    <row r="277" spans="1:190" x14ac:dyDescent="0.35">
      <c r="B277" s="2" t="s">
        <v>1027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>
        <f>IF(FT269&gt;0,FT269,FT267)</f>
        <v>2.9320000000000001E-3</v>
      </c>
      <c r="FQ277" s="34"/>
      <c r="FR277" s="34"/>
      <c r="FS277" s="34"/>
      <c r="FT277" s="34"/>
      <c r="FU277" s="34"/>
      <c r="FV277" s="34"/>
      <c r="FW277" s="34"/>
      <c r="FX277" s="34"/>
    </row>
    <row r="278" spans="1:190" x14ac:dyDescent="0.35">
      <c r="A278" s="3" t="s">
        <v>586</v>
      </c>
      <c r="B278" s="2" t="s">
        <v>587</v>
      </c>
      <c r="C278" s="34">
        <f t="shared" ref="C278:BB278" si="351">IF(ROUND(MIN(C276,(C259-C270),(C264-C270)),6)&lt;0,0,(ROUND(MIN(C276,(C259-C270),(C264-C270)),6)))</f>
        <v>0</v>
      </c>
      <c r="D278" s="34">
        <f t="shared" si="351"/>
        <v>0</v>
      </c>
      <c r="E278" s="34">
        <f t="shared" si="351"/>
        <v>0</v>
      </c>
      <c r="F278" s="34">
        <f t="shared" si="351"/>
        <v>0</v>
      </c>
      <c r="G278" s="34">
        <f t="shared" si="351"/>
        <v>0</v>
      </c>
      <c r="H278" s="34">
        <f t="shared" si="351"/>
        <v>0</v>
      </c>
      <c r="I278" s="34">
        <f t="shared" si="351"/>
        <v>0</v>
      </c>
      <c r="J278" s="34">
        <f t="shared" si="351"/>
        <v>0</v>
      </c>
      <c r="K278" s="34">
        <f t="shared" si="351"/>
        <v>0</v>
      </c>
      <c r="L278" s="34">
        <f t="shared" si="351"/>
        <v>0</v>
      </c>
      <c r="M278" s="34">
        <f t="shared" si="351"/>
        <v>0</v>
      </c>
      <c r="N278" s="34">
        <f t="shared" si="351"/>
        <v>0</v>
      </c>
      <c r="O278" s="34">
        <f t="shared" si="351"/>
        <v>0</v>
      </c>
      <c r="P278" s="34">
        <f t="shared" si="351"/>
        <v>0</v>
      </c>
      <c r="Q278" s="34">
        <f t="shared" si="351"/>
        <v>0</v>
      </c>
      <c r="R278" s="34">
        <f t="shared" si="351"/>
        <v>0</v>
      </c>
      <c r="S278" s="34">
        <f t="shared" si="351"/>
        <v>0</v>
      </c>
      <c r="T278" s="34">
        <f t="shared" si="351"/>
        <v>0</v>
      </c>
      <c r="U278" s="34">
        <f t="shared" si="351"/>
        <v>0</v>
      </c>
      <c r="V278" s="34">
        <f t="shared" si="351"/>
        <v>0</v>
      </c>
      <c r="W278" s="34">
        <f t="shared" si="351"/>
        <v>0</v>
      </c>
      <c r="X278" s="34">
        <f t="shared" si="351"/>
        <v>0</v>
      </c>
      <c r="Y278" s="34">
        <f t="shared" si="351"/>
        <v>0</v>
      </c>
      <c r="Z278" s="34">
        <f t="shared" si="351"/>
        <v>0</v>
      </c>
      <c r="AA278" s="34">
        <f t="shared" si="351"/>
        <v>0</v>
      </c>
      <c r="AB278" s="34">
        <f t="shared" si="351"/>
        <v>0</v>
      </c>
      <c r="AC278" s="34">
        <f t="shared" si="351"/>
        <v>0</v>
      </c>
      <c r="AD278" s="34">
        <f t="shared" si="351"/>
        <v>0</v>
      </c>
      <c r="AE278" s="34">
        <f t="shared" si="351"/>
        <v>0</v>
      </c>
      <c r="AF278" s="34">
        <f t="shared" si="351"/>
        <v>0</v>
      </c>
      <c r="AG278" s="34">
        <f t="shared" si="351"/>
        <v>0</v>
      </c>
      <c r="AH278" s="34">
        <f t="shared" si="351"/>
        <v>0</v>
      </c>
      <c r="AI278" s="34">
        <f t="shared" si="351"/>
        <v>0</v>
      </c>
      <c r="AJ278" s="34">
        <f t="shared" si="351"/>
        <v>0</v>
      </c>
      <c r="AK278" s="34">
        <f t="shared" si="351"/>
        <v>0</v>
      </c>
      <c r="AL278" s="34">
        <f t="shared" si="351"/>
        <v>0</v>
      </c>
      <c r="AM278" s="34">
        <f t="shared" si="351"/>
        <v>0</v>
      </c>
      <c r="AN278" s="34">
        <f>IF(ROUND(MIN(AN276,(AN259-AN270),(AN264-AN270)),6)&lt;0,0,(ROUND(MIN(AN276,(AN259-AN270),(AN264-AN270)),6)))-0.000001</f>
        <v>9.4799999999999995E-4</v>
      </c>
      <c r="AO278" s="34">
        <f t="shared" si="351"/>
        <v>0</v>
      </c>
      <c r="AP278" s="34">
        <f t="shared" si="351"/>
        <v>0</v>
      </c>
      <c r="AQ278" s="34">
        <f t="shared" si="351"/>
        <v>0</v>
      </c>
      <c r="AR278" s="34">
        <f t="shared" si="351"/>
        <v>0</v>
      </c>
      <c r="AS278" s="34">
        <f t="shared" si="351"/>
        <v>0</v>
      </c>
      <c r="AT278" s="34">
        <f t="shared" si="351"/>
        <v>0</v>
      </c>
      <c r="AU278" s="34">
        <f t="shared" si="351"/>
        <v>0</v>
      </c>
      <c r="AV278" s="34">
        <f t="shared" si="351"/>
        <v>0</v>
      </c>
      <c r="AW278" s="34">
        <f t="shared" si="351"/>
        <v>0</v>
      </c>
      <c r="AX278" s="34">
        <f t="shared" si="351"/>
        <v>0</v>
      </c>
      <c r="AY278" s="34">
        <f t="shared" si="351"/>
        <v>0</v>
      </c>
      <c r="AZ278" s="34">
        <f>IF(ROUND(MIN(AZ276,(AZ259-AZ270),(AZ264-AZ270)),6)&lt;0,0,(ROUND(MIN(AZ276,(AZ259-AZ270),(AZ264-AZ270)),6)))</f>
        <v>0</v>
      </c>
      <c r="BA278" s="34">
        <f t="shared" si="351"/>
        <v>0</v>
      </c>
      <c r="BB278" s="34">
        <f t="shared" si="351"/>
        <v>0</v>
      </c>
      <c r="BC278" s="34">
        <f>IF(ROUND(MIN(BC276,(BC259-BC270),(BC264-BC270)),6)&lt;0,0,(ROUND(MIN(BC276,(BC259-BC270),(BC264-BC270)),6)))</f>
        <v>0</v>
      </c>
      <c r="BD278" s="34">
        <f t="shared" ref="BD278:DO278" si="352">IF(ROUND(MIN(BD276,(BD259-BD270),(BD264-BD270)),6)&lt;0,0,(ROUND(MIN(BD276,(BD259-BD270),(BD264-BD270)),6)))</f>
        <v>0</v>
      </c>
      <c r="BE278" s="34">
        <f t="shared" si="352"/>
        <v>0</v>
      </c>
      <c r="BF278" s="34">
        <f t="shared" si="352"/>
        <v>0</v>
      </c>
      <c r="BG278" s="34">
        <f t="shared" si="352"/>
        <v>0</v>
      </c>
      <c r="BH278" s="34">
        <f t="shared" si="352"/>
        <v>0</v>
      </c>
      <c r="BI278" s="34">
        <f t="shared" si="352"/>
        <v>0</v>
      </c>
      <c r="BJ278" s="34">
        <f t="shared" si="352"/>
        <v>0</v>
      </c>
      <c r="BK278" s="34">
        <f t="shared" si="352"/>
        <v>0</v>
      </c>
      <c r="BL278" s="34">
        <f t="shared" si="352"/>
        <v>0</v>
      </c>
      <c r="BM278" s="34">
        <f t="shared" si="352"/>
        <v>0</v>
      </c>
      <c r="BN278" s="34">
        <f t="shared" si="352"/>
        <v>0</v>
      </c>
      <c r="BO278" s="34">
        <f t="shared" si="352"/>
        <v>0</v>
      </c>
      <c r="BP278" s="34">
        <f t="shared" si="352"/>
        <v>0</v>
      </c>
      <c r="BQ278" s="34">
        <f t="shared" si="352"/>
        <v>0</v>
      </c>
      <c r="BR278" s="34">
        <f t="shared" si="352"/>
        <v>0</v>
      </c>
      <c r="BS278" s="34">
        <f t="shared" si="352"/>
        <v>0</v>
      </c>
      <c r="BT278" s="34">
        <f t="shared" si="352"/>
        <v>0</v>
      </c>
      <c r="BU278" s="34">
        <f t="shared" si="352"/>
        <v>0</v>
      </c>
      <c r="BV278" s="34">
        <f t="shared" si="352"/>
        <v>4.4799999999999999E-4</v>
      </c>
      <c r="BW278" s="34">
        <f t="shared" si="352"/>
        <v>0</v>
      </c>
      <c r="BX278" s="34">
        <f t="shared" si="352"/>
        <v>0</v>
      </c>
      <c r="BY278" s="34">
        <f t="shared" si="352"/>
        <v>0</v>
      </c>
      <c r="BZ278" s="34">
        <f t="shared" si="352"/>
        <v>0</v>
      </c>
      <c r="CA278" s="34">
        <f t="shared" si="352"/>
        <v>0</v>
      </c>
      <c r="CB278" s="34">
        <f t="shared" si="352"/>
        <v>0</v>
      </c>
      <c r="CC278" s="34">
        <f t="shared" si="352"/>
        <v>0</v>
      </c>
      <c r="CD278" s="34">
        <f t="shared" si="352"/>
        <v>0</v>
      </c>
      <c r="CE278" s="34">
        <f t="shared" si="352"/>
        <v>0</v>
      </c>
      <c r="CF278" s="34">
        <f t="shared" si="352"/>
        <v>0</v>
      </c>
      <c r="CG278" s="34">
        <f t="shared" si="352"/>
        <v>0</v>
      </c>
      <c r="CH278" s="34">
        <f t="shared" si="352"/>
        <v>0</v>
      </c>
      <c r="CI278" s="34">
        <f t="shared" si="352"/>
        <v>0</v>
      </c>
      <c r="CJ278" s="34">
        <f>IF(ROUND(MIN(CJ276,(CJ259-CJ270),(CJ264-CJ270)),6)&lt;0,0,(ROUND(MIN(CJ276,(CJ259-CJ270),(CJ264-CJ270)),6)))-0.000001</f>
        <v>1.3630000000000001E-3</v>
      </c>
      <c r="CK278" s="34">
        <f t="shared" si="352"/>
        <v>0</v>
      </c>
      <c r="CL278" s="34">
        <f t="shared" si="352"/>
        <v>0</v>
      </c>
      <c r="CM278" s="34">
        <f t="shared" si="352"/>
        <v>0</v>
      </c>
      <c r="CN278" s="34">
        <f t="shared" si="352"/>
        <v>0</v>
      </c>
      <c r="CO278" s="34">
        <f t="shared" si="352"/>
        <v>0</v>
      </c>
      <c r="CP278" s="34">
        <f>IF(ROUND(MIN(CP276,(CP259-CP270),(CP264-CP270)),6)&lt;0,0,(ROUND(MIN(CP276,(CP259-CP270),(CP264-CP270)),6)))-0.000001</f>
        <v>6.6299999999999996E-4</v>
      </c>
      <c r="CQ278" s="34">
        <f t="shared" si="352"/>
        <v>0</v>
      </c>
      <c r="CR278" s="34">
        <f t="shared" si="352"/>
        <v>0</v>
      </c>
      <c r="CS278" s="34">
        <f t="shared" si="352"/>
        <v>0</v>
      </c>
      <c r="CT278" s="34">
        <f t="shared" si="352"/>
        <v>0</v>
      </c>
      <c r="CU278" s="34">
        <f t="shared" si="352"/>
        <v>0</v>
      </c>
      <c r="CV278" s="34">
        <f t="shared" si="352"/>
        <v>0</v>
      </c>
      <c r="CW278" s="34">
        <f t="shared" si="352"/>
        <v>0</v>
      </c>
      <c r="CX278" s="34">
        <f t="shared" si="352"/>
        <v>0</v>
      </c>
      <c r="CY278" s="34">
        <f t="shared" si="352"/>
        <v>0</v>
      </c>
      <c r="CZ278" s="34">
        <f t="shared" si="352"/>
        <v>0</v>
      </c>
      <c r="DA278" s="34">
        <f t="shared" si="352"/>
        <v>0</v>
      </c>
      <c r="DB278" s="34">
        <f t="shared" si="352"/>
        <v>0</v>
      </c>
      <c r="DC278" s="34">
        <f t="shared" si="352"/>
        <v>0</v>
      </c>
      <c r="DD278" s="34">
        <f t="shared" si="352"/>
        <v>0</v>
      </c>
      <c r="DE278" s="34">
        <f t="shared" si="352"/>
        <v>0</v>
      </c>
      <c r="DF278" s="34">
        <f t="shared" si="352"/>
        <v>0</v>
      </c>
      <c r="DG278" s="34">
        <f t="shared" si="352"/>
        <v>0</v>
      </c>
      <c r="DH278" s="34">
        <f t="shared" si="352"/>
        <v>0</v>
      </c>
      <c r="DI278" s="34">
        <f t="shared" si="352"/>
        <v>0</v>
      </c>
      <c r="DJ278" s="34">
        <f t="shared" si="352"/>
        <v>0</v>
      </c>
      <c r="DK278" s="34">
        <f t="shared" si="352"/>
        <v>0</v>
      </c>
      <c r="DL278" s="34">
        <f t="shared" si="352"/>
        <v>0</v>
      </c>
      <c r="DM278" s="34">
        <f t="shared" si="352"/>
        <v>0</v>
      </c>
      <c r="DN278" s="34">
        <f t="shared" si="352"/>
        <v>0</v>
      </c>
      <c r="DO278" s="34">
        <f t="shared" si="352"/>
        <v>0</v>
      </c>
      <c r="DP278" s="34">
        <f t="shared" ref="DP278:FX278" si="353">IF(ROUND(MIN(DP276,(DP259-DP270),(DP264-DP270)),6)&lt;0,0,(ROUND(MIN(DP276,(DP259-DP270),(DP264-DP270)),6)))</f>
        <v>0</v>
      </c>
      <c r="DQ278" s="34">
        <f>IF(ROUND(MIN(DQ276,(DQ259-DQ270),(DQ264-DQ270)),6)&lt;0,0,(ROUND(MIN(DQ276,(DQ259-DQ270),(DQ264-DQ270)),6)))</f>
        <v>7.0200000000000004E-4</v>
      </c>
      <c r="DR278" s="34">
        <f t="shared" si="353"/>
        <v>0</v>
      </c>
      <c r="DS278" s="34">
        <f t="shared" si="353"/>
        <v>0</v>
      </c>
      <c r="DT278" s="34">
        <f t="shared" si="353"/>
        <v>0</v>
      </c>
      <c r="DU278" s="34">
        <f t="shared" si="353"/>
        <v>0</v>
      </c>
      <c r="DV278" s="34">
        <f t="shared" si="353"/>
        <v>0</v>
      </c>
      <c r="DW278" s="34">
        <f t="shared" si="353"/>
        <v>0</v>
      </c>
      <c r="DX278" s="34">
        <f t="shared" si="353"/>
        <v>0</v>
      </c>
      <c r="DY278" s="34">
        <f t="shared" si="353"/>
        <v>0</v>
      </c>
      <c r="DZ278" s="34">
        <f t="shared" si="353"/>
        <v>0</v>
      </c>
      <c r="EA278" s="34">
        <f t="shared" si="353"/>
        <v>7.7499999999999997E-4</v>
      </c>
      <c r="EB278" s="34">
        <f t="shared" si="353"/>
        <v>0</v>
      </c>
      <c r="EC278" s="34">
        <f t="shared" si="353"/>
        <v>0</v>
      </c>
      <c r="ED278" s="34">
        <f t="shared" si="353"/>
        <v>1.54E-4</v>
      </c>
      <c r="EE278" s="34">
        <f t="shared" si="353"/>
        <v>0</v>
      </c>
      <c r="EF278" s="34">
        <f t="shared" si="353"/>
        <v>0</v>
      </c>
      <c r="EG278" s="34">
        <f t="shared" si="353"/>
        <v>0</v>
      </c>
      <c r="EH278" s="34">
        <f t="shared" si="353"/>
        <v>0</v>
      </c>
      <c r="EI278" s="34">
        <f t="shared" si="353"/>
        <v>0</v>
      </c>
      <c r="EJ278" s="34">
        <f t="shared" si="353"/>
        <v>0</v>
      </c>
      <c r="EK278" s="34">
        <f t="shared" si="353"/>
        <v>0</v>
      </c>
      <c r="EL278" s="34">
        <f t="shared" si="353"/>
        <v>0</v>
      </c>
      <c r="EM278" s="34">
        <f t="shared" si="353"/>
        <v>0</v>
      </c>
      <c r="EN278" s="34">
        <f t="shared" si="353"/>
        <v>0</v>
      </c>
      <c r="EO278" s="34">
        <f t="shared" si="353"/>
        <v>0</v>
      </c>
      <c r="EP278" s="34">
        <f t="shared" si="353"/>
        <v>0</v>
      </c>
      <c r="EQ278" s="34">
        <f>IF(ROUND(MIN(EQ276,(EQ259-EQ270),(EQ264-EQ270)),6)&lt;0,0,(ROUND(MIN(EQ276,(EQ259-EQ270),(EQ264-EQ270)),6)))</f>
        <v>0</v>
      </c>
      <c r="ER278" s="34">
        <f t="shared" si="353"/>
        <v>0</v>
      </c>
      <c r="ES278" s="34">
        <f t="shared" si="353"/>
        <v>0</v>
      </c>
      <c r="ET278" s="34">
        <f t="shared" si="353"/>
        <v>0</v>
      </c>
      <c r="EU278" s="34">
        <f t="shared" si="353"/>
        <v>0</v>
      </c>
      <c r="EV278" s="34">
        <f t="shared" si="353"/>
        <v>0</v>
      </c>
      <c r="EW278" s="34">
        <f t="shared" si="353"/>
        <v>0</v>
      </c>
      <c r="EX278" s="34">
        <f t="shared" si="353"/>
        <v>0</v>
      </c>
      <c r="EY278" s="34">
        <f t="shared" si="353"/>
        <v>0</v>
      </c>
      <c r="EZ278" s="34">
        <f t="shared" si="353"/>
        <v>0</v>
      </c>
      <c r="FA278" s="34">
        <f t="shared" si="353"/>
        <v>2.8499999999999999E-4</v>
      </c>
      <c r="FB278" s="34">
        <f t="shared" si="353"/>
        <v>5.13E-4</v>
      </c>
      <c r="FC278" s="34">
        <f t="shared" si="353"/>
        <v>0</v>
      </c>
      <c r="FD278" s="34">
        <f t="shared" si="353"/>
        <v>0</v>
      </c>
      <c r="FE278" s="34">
        <f t="shared" si="353"/>
        <v>0</v>
      </c>
      <c r="FF278" s="34">
        <f t="shared" si="353"/>
        <v>0</v>
      </c>
      <c r="FG278" s="34">
        <f t="shared" si="353"/>
        <v>0</v>
      </c>
      <c r="FH278" s="34">
        <f t="shared" si="353"/>
        <v>0</v>
      </c>
      <c r="FI278" s="34">
        <f>IF(ROUND(MIN(FI276,(FI259-FI270),(FI264-FI270)),6)&lt;0,0,(ROUND(MIN(FI276,(FI259-FI270),(FI264-FI270)),6)))</f>
        <v>0</v>
      </c>
      <c r="FJ278" s="34">
        <f>IF(ROUND(MIN(FJ276,(FJ259-FJ270),(FJ264-FJ270)),6)&lt;0,0,(ROUND(MIN(FJ276,(FJ259-FJ270),(FJ264-FJ270)),6)))</f>
        <v>4.3899999999999999E-4</v>
      </c>
      <c r="FK278" s="34">
        <f>IF(ROUND(MIN(FK276,(FK259-FK270),(FK264-FK270)),6)&lt;0,0,(ROUND(MIN(FK276,(FK259-FK270),(FK264-FK270)),6)))</f>
        <v>0</v>
      </c>
      <c r="FL278" s="34">
        <f t="shared" si="353"/>
        <v>0</v>
      </c>
      <c r="FM278" s="34">
        <f t="shared" si="353"/>
        <v>0</v>
      </c>
      <c r="FN278" s="34">
        <f t="shared" si="353"/>
        <v>0</v>
      </c>
      <c r="FO278" s="34">
        <f t="shared" si="353"/>
        <v>1.8599999999999999E-4</v>
      </c>
      <c r="FP278" s="34">
        <f t="shared" si="353"/>
        <v>0</v>
      </c>
      <c r="FQ278" s="34">
        <f t="shared" si="353"/>
        <v>1.0790000000000001E-3</v>
      </c>
      <c r="FR278" s="34">
        <f>IF(ROUND(MIN(FR276,(FR259-FR270),(FR264-FR270)),6)&lt;0,0,(ROUND(MIN(FR276,(FR259-FR270),(FR264-FR270)),6)))</f>
        <v>1.5200000000000001E-4</v>
      </c>
      <c r="FS278" s="34">
        <f>IF(ROUND(MIN(FS276,(FS259-FS270),(FS264-FS270)),6)&lt;0,0,(ROUND(MIN(FS276,(FS259-FS270),(FS264-FS270)),6)))</f>
        <v>0</v>
      </c>
      <c r="FT278" s="34">
        <f>IF(ROUND(MIN(FT276,(FT259-FT270),(FT264-FT270)),6)&lt;0,0,(ROUND(MIN(FT276,(FT259-FT270),(FT264-FT270)),6)))-0.000001</f>
        <v>1.46E-4</v>
      </c>
      <c r="FU278" s="34">
        <f t="shared" si="353"/>
        <v>0</v>
      </c>
      <c r="FV278" s="34">
        <f t="shared" si="353"/>
        <v>0</v>
      </c>
      <c r="FW278" s="34">
        <f t="shared" si="353"/>
        <v>0</v>
      </c>
      <c r="FX278" s="34">
        <f t="shared" si="353"/>
        <v>0</v>
      </c>
      <c r="FY278" s="34"/>
      <c r="FZ278" s="34">
        <f>SUM(C278:FX278)</f>
        <v>7.8529999999999989E-3</v>
      </c>
    </row>
    <row r="279" spans="1:190" x14ac:dyDescent="0.35">
      <c r="B279" s="2" t="s">
        <v>588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</row>
    <row r="280" spans="1:190" x14ac:dyDescent="0.35">
      <c r="B280" s="2" t="s">
        <v>589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B280" s="34"/>
      <c r="GC280" s="34"/>
      <c r="GD280" s="34"/>
      <c r="GE280" s="34"/>
      <c r="GF280" s="34"/>
    </row>
    <row r="281" spans="1:190" x14ac:dyDescent="0.35">
      <c r="A281" s="3" t="s">
        <v>590</v>
      </c>
      <c r="B281" s="2" t="s">
        <v>591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0</v>
      </c>
      <c r="BM281" s="34">
        <v>0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0</v>
      </c>
      <c r="CF281" s="34">
        <v>0</v>
      </c>
      <c r="CG281" s="34">
        <v>0</v>
      </c>
      <c r="CH281" s="34">
        <v>0</v>
      </c>
      <c r="CI281" s="34">
        <v>0</v>
      </c>
      <c r="CJ281" s="34">
        <v>0</v>
      </c>
      <c r="CK281" s="34">
        <v>0</v>
      </c>
      <c r="CL281" s="34">
        <v>0</v>
      </c>
      <c r="CM281" s="34">
        <v>0</v>
      </c>
      <c r="CN281" s="34">
        <v>0</v>
      </c>
      <c r="CO281" s="34">
        <v>0</v>
      </c>
      <c r="CP281" s="34">
        <v>0</v>
      </c>
      <c r="CQ281" s="34">
        <v>0</v>
      </c>
      <c r="CR281" s="34">
        <v>0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4">
        <v>0</v>
      </c>
      <c r="DJ281" s="34">
        <v>0</v>
      </c>
      <c r="DK281" s="34">
        <v>0</v>
      </c>
      <c r="DL281" s="34">
        <v>0</v>
      </c>
      <c r="DM281" s="34">
        <v>0</v>
      </c>
      <c r="DN281" s="34">
        <v>0</v>
      </c>
      <c r="DO281" s="34">
        <v>0</v>
      </c>
      <c r="DP281" s="34">
        <v>0</v>
      </c>
      <c r="DQ281" s="34">
        <v>0</v>
      </c>
      <c r="DR281" s="34">
        <v>0</v>
      </c>
      <c r="DS281" s="34">
        <v>0</v>
      </c>
      <c r="DT281" s="34">
        <v>0</v>
      </c>
      <c r="DU281" s="34">
        <v>0</v>
      </c>
      <c r="DV281" s="34">
        <v>0</v>
      </c>
      <c r="DW281" s="34">
        <v>0</v>
      </c>
      <c r="DX281" s="34">
        <v>0</v>
      </c>
      <c r="DY281" s="34">
        <v>0</v>
      </c>
      <c r="DZ281" s="34">
        <v>0</v>
      </c>
      <c r="EA281" s="34">
        <v>0</v>
      </c>
      <c r="EB281" s="34">
        <v>0</v>
      </c>
      <c r="EC281" s="34">
        <v>0</v>
      </c>
      <c r="ED281" s="34">
        <v>0</v>
      </c>
      <c r="EE281" s="34">
        <v>0</v>
      </c>
      <c r="EF281" s="34">
        <v>0</v>
      </c>
      <c r="EG281" s="34">
        <v>0</v>
      </c>
      <c r="EH281" s="34">
        <v>0</v>
      </c>
      <c r="EI281" s="34">
        <v>0</v>
      </c>
      <c r="EJ281" s="34">
        <v>0</v>
      </c>
      <c r="EK281" s="34">
        <v>0</v>
      </c>
      <c r="EL281" s="34">
        <v>0</v>
      </c>
      <c r="EM281" s="34">
        <v>0</v>
      </c>
      <c r="EN281" s="34">
        <v>0</v>
      </c>
      <c r="EO281" s="34">
        <v>0</v>
      </c>
      <c r="EP281" s="34">
        <v>0</v>
      </c>
      <c r="EQ281" s="34">
        <v>0</v>
      </c>
      <c r="ER281" s="34">
        <v>0</v>
      </c>
      <c r="ES281" s="34">
        <v>0</v>
      </c>
      <c r="ET281" s="34">
        <v>0</v>
      </c>
      <c r="EU281" s="34">
        <v>0</v>
      </c>
      <c r="EV281" s="34">
        <v>0</v>
      </c>
      <c r="EW281" s="34">
        <v>0</v>
      </c>
      <c r="EX281" s="34">
        <v>0</v>
      </c>
      <c r="EY281" s="34">
        <v>0</v>
      </c>
      <c r="EZ281" s="34">
        <v>0</v>
      </c>
      <c r="FA281" s="34">
        <v>0</v>
      </c>
      <c r="FB281" s="34">
        <v>0</v>
      </c>
      <c r="FC281" s="34">
        <v>0</v>
      </c>
      <c r="FD281" s="34">
        <v>0</v>
      </c>
      <c r="FE281" s="34">
        <v>0</v>
      </c>
      <c r="FF281" s="34">
        <v>0</v>
      </c>
      <c r="FG281" s="34">
        <v>0</v>
      </c>
      <c r="FH281" s="34">
        <v>0</v>
      </c>
      <c r="FI281" s="34">
        <v>0</v>
      </c>
      <c r="FJ281" s="34">
        <v>0</v>
      </c>
      <c r="FK281" s="34">
        <v>0</v>
      </c>
      <c r="FL281" s="34">
        <v>0</v>
      </c>
      <c r="FM281" s="34">
        <v>0</v>
      </c>
      <c r="FN281" s="34">
        <v>0</v>
      </c>
      <c r="FO281" s="34">
        <v>0</v>
      </c>
      <c r="FP281" s="34">
        <v>0</v>
      </c>
      <c r="FQ281" s="34">
        <v>0</v>
      </c>
      <c r="FR281" s="34">
        <v>0</v>
      </c>
      <c r="FS281" s="34">
        <v>0</v>
      </c>
      <c r="FT281" s="34">
        <v>0</v>
      </c>
      <c r="FU281" s="34">
        <v>0</v>
      </c>
      <c r="FV281" s="34">
        <v>0</v>
      </c>
      <c r="FW281" s="34">
        <v>0</v>
      </c>
      <c r="FX281" s="34">
        <v>0</v>
      </c>
      <c r="FY281" s="34"/>
      <c r="FZ281" s="34"/>
      <c r="GB281" s="34"/>
      <c r="GC281" s="34"/>
      <c r="GD281" s="34"/>
      <c r="GE281" s="34"/>
      <c r="GF281" s="34"/>
    </row>
    <row r="282" spans="1:190" x14ac:dyDescent="0.35">
      <c r="A282" s="3" t="s">
        <v>592</v>
      </c>
      <c r="B282" s="2" t="s">
        <v>593</v>
      </c>
      <c r="C282" s="34">
        <f t="shared" ref="C282:BN282" si="354">IF(C269&gt;0,C281,C278)</f>
        <v>0</v>
      </c>
      <c r="D282" s="34">
        <f t="shared" si="354"/>
        <v>0</v>
      </c>
      <c r="E282" s="34">
        <f t="shared" si="354"/>
        <v>0</v>
      </c>
      <c r="F282" s="34">
        <f t="shared" si="354"/>
        <v>0</v>
      </c>
      <c r="G282" s="34">
        <f t="shared" si="354"/>
        <v>0</v>
      </c>
      <c r="H282" s="34">
        <f t="shared" si="354"/>
        <v>0</v>
      </c>
      <c r="I282" s="34">
        <f t="shared" si="354"/>
        <v>0</v>
      </c>
      <c r="J282" s="34">
        <f t="shared" si="354"/>
        <v>0</v>
      </c>
      <c r="K282" s="34">
        <f t="shared" si="354"/>
        <v>0</v>
      </c>
      <c r="L282" s="34">
        <f t="shared" si="354"/>
        <v>0</v>
      </c>
      <c r="M282" s="34">
        <f t="shared" si="354"/>
        <v>0</v>
      </c>
      <c r="N282" s="34">
        <f t="shared" si="354"/>
        <v>0</v>
      </c>
      <c r="O282" s="34">
        <f t="shared" si="354"/>
        <v>0</v>
      </c>
      <c r="P282" s="34">
        <f t="shared" si="354"/>
        <v>0</v>
      </c>
      <c r="Q282" s="34">
        <f t="shared" si="354"/>
        <v>0</v>
      </c>
      <c r="R282" s="34">
        <f t="shared" si="354"/>
        <v>0</v>
      </c>
      <c r="S282" s="34">
        <f t="shared" si="354"/>
        <v>0</v>
      </c>
      <c r="T282" s="34">
        <f t="shared" si="354"/>
        <v>0</v>
      </c>
      <c r="U282" s="34">
        <f t="shared" si="354"/>
        <v>0</v>
      </c>
      <c r="V282" s="34">
        <f t="shared" si="354"/>
        <v>0</v>
      </c>
      <c r="W282" s="34">
        <f t="shared" si="354"/>
        <v>0</v>
      </c>
      <c r="X282" s="34">
        <f t="shared" si="354"/>
        <v>0</v>
      </c>
      <c r="Y282" s="34">
        <f t="shared" si="354"/>
        <v>0</v>
      </c>
      <c r="Z282" s="34">
        <f t="shared" si="354"/>
        <v>0</v>
      </c>
      <c r="AA282" s="34">
        <f t="shared" si="354"/>
        <v>0</v>
      </c>
      <c r="AB282" s="34">
        <f t="shared" si="354"/>
        <v>0</v>
      </c>
      <c r="AC282" s="34">
        <f t="shared" si="354"/>
        <v>0</v>
      </c>
      <c r="AD282" s="34">
        <f t="shared" si="354"/>
        <v>0</v>
      </c>
      <c r="AE282" s="34">
        <f t="shared" si="354"/>
        <v>0</v>
      </c>
      <c r="AF282" s="34">
        <f t="shared" si="354"/>
        <v>0</v>
      </c>
      <c r="AG282" s="34">
        <f t="shared" si="354"/>
        <v>0</v>
      </c>
      <c r="AH282" s="34">
        <f t="shared" si="354"/>
        <v>0</v>
      </c>
      <c r="AI282" s="34">
        <f t="shared" si="354"/>
        <v>0</v>
      </c>
      <c r="AJ282" s="34">
        <f t="shared" si="354"/>
        <v>0</v>
      </c>
      <c r="AK282" s="34">
        <f t="shared" si="354"/>
        <v>0</v>
      </c>
      <c r="AL282" s="34">
        <f t="shared" si="354"/>
        <v>0</v>
      </c>
      <c r="AM282" s="34">
        <f t="shared" si="354"/>
        <v>0</v>
      </c>
      <c r="AN282" s="34">
        <f t="shared" si="354"/>
        <v>9.4799999999999995E-4</v>
      </c>
      <c r="AO282" s="34">
        <f t="shared" si="354"/>
        <v>0</v>
      </c>
      <c r="AP282" s="34">
        <f t="shared" si="354"/>
        <v>0</v>
      </c>
      <c r="AQ282" s="34">
        <f t="shared" si="354"/>
        <v>0</v>
      </c>
      <c r="AR282" s="34">
        <f t="shared" si="354"/>
        <v>0</v>
      </c>
      <c r="AS282" s="34">
        <f t="shared" si="354"/>
        <v>0</v>
      </c>
      <c r="AT282" s="34">
        <f t="shared" si="354"/>
        <v>0</v>
      </c>
      <c r="AU282" s="34">
        <f t="shared" si="354"/>
        <v>0</v>
      </c>
      <c r="AV282" s="34">
        <f t="shared" si="354"/>
        <v>0</v>
      </c>
      <c r="AW282" s="34">
        <f t="shared" si="354"/>
        <v>0</v>
      </c>
      <c r="AX282" s="34">
        <f t="shared" si="354"/>
        <v>0</v>
      </c>
      <c r="AY282" s="34">
        <f t="shared" si="354"/>
        <v>0</v>
      </c>
      <c r="AZ282" s="34">
        <f t="shared" si="354"/>
        <v>0</v>
      </c>
      <c r="BA282" s="34">
        <f t="shared" si="354"/>
        <v>0</v>
      </c>
      <c r="BB282" s="34">
        <f t="shared" si="354"/>
        <v>0</v>
      </c>
      <c r="BC282" s="34">
        <f t="shared" si="354"/>
        <v>0</v>
      </c>
      <c r="BD282" s="34">
        <f t="shared" si="354"/>
        <v>0</v>
      </c>
      <c r="BE282" s="34">
        <f t="shared" si="354"/>
        <v>0</v>
      </c>
      <c r="BF282" s="34">
        <f t="shared" si="354"/>
        <v>0</v>
      </c>
      <c r="BG282" s="34">
        <f t="shared" si="354"/>
        <v>0</v>
      </c>
      <c r="BH282" s="34">
        <f t="shared" si="354"/>
        <v>0</v>
      </c>
      <c r="BI282" s="34">
        <f t="shared" si="354"/>
        <v>0</v>
      </c>
      <c r="BJ282" s="34">
        <f t="shared" si="354"/>
        <v>0</v>
      </c>
      <c r="BK282" s="34">
        <f t="shared" si="354"/>
        <v>0</v>
      </c>
      <c r="BL282" s="34">
        <f t="shared" si="354"/>
        <v>0</v>
      </c>
      <c r="BM282" s="34">
        <f t="shared" si="354"/>
        <v>0</v>
      </c>
      <c r="BN282" s="34">
        <f t="shared" si="354"/>
        <v>0</v>
      </c>
      <c r="BO282" s="34">
        <f t="shared" ref="BO282:DZ282" si="355">IF(BO269&gt;0,BO281,BO278)</f>
        <v>0</v>
      </c>
      <c r="BP282" s="34">
        <f t="shared" si="355"/>
        <v>0</v>
      </c>
      <c r="BQ282" s="34">
        <f t="shared" si="355"/>
        <v>0</v>
      </c>
      <c r="BR282" s="34">
        <f t="shared" si="355"/>
        <v>0</v>
      </c>
      <c r="BS282" s="34">
        <f t="shared" si="355"/>
        <v>0</v>
      </c>
      <c r="BT282" s="34">
        <f t="shared" si="355"/>
        <v>0</v>
      </c>
      <c r="BU282" s="34">
        <f t="shared" si="355"/>
        <v>0</v>
      </c>
      <c r="BV282" s="34">
        <f t="shared" si="355"/>
        <v>4.4799999999999999E-4</v>
      </c>
      <c r="BW282" s="34">
        <f t="shared" si="355"/>
        <v>0</v>
      </c>
      <c r="BX282" s="34">
        <f t="shared" si="355"/>
        <v>0</v>
      </c>
      <c r="BY282" s="34">
        <f t="shared" si="355"/>
        <v>0</v>
      </c>
      <c r="BZ282" s="34">
        <f t="shared" si="355"/>
        <v>0</v>
      </c>
      <c r="CA282" s="34">
        <f t="shared" si="355"/>
        <v>0</v>
      </c>
      <c r="CB282" s="34">
        <f t="shared" si="355"/>
        <v>0</v>
      </c>
      <c r="CC282" s="34">
        <f t="shared" si="355"/>
        <v>0</v>
      </c>
      <c r="CD282" s="34">
        <f t="shared" si="355"/>
        <v>0</v>
      </c>
      <c r="CE282" s="34">
        <f t="shared" si="355"/>
        <v>0</v>
      </c>
      <c r="CF282" s="34">
        <f t="shared" si="355"/>
        <v>0</v>
      </c>
      <c r="CG282" s="34">
        <f t="shared" si="355"/>
        <v>0</v>
      </c>
      <c r="CH282" s="34">
        <f t="shared" si="355"/>
        <v>0</v>
      </c>
      <c r="CI282" s="34">
        <f t="shared" si="355"/>
        <v>0</v>
      </c>
      <c r="CJ282" s="34">
        <f t="shared" si="355"/>
        <v>1.3630000000000001E-3</v>
      </c>
      <c r="CK282" s="34">
        <f t="shared" si="355"/>
        <v>0</v>
      </c>
      <c r="CL282" s="34">
        <f t="shared" si="355"/>
        <v>0</v>
      </c>
      <c r="CM282" s="34">
        <f t="shared" si="355"/>
        <v>0</v>
      </c>
      <c r="CN282" s="34">
        <f t="shared" si="355"/>
        <v>0</v>
      </c>
      <c r="CO282" s="34">
        <f t="shared" si="355"/>
        <v>0</v>
      </c>
      <c r="CP282" s="34">
        <f t="shared" si="355"/>
        <v>6.6299999999999996E-4</v>
      </c>
      <c r="CQ282" s="34">
        <f t="shared" si="355"/>
        <v>0</v>
      </c>
      <c r="CR282" s="34">
        <f t="shared" si="355"/>
        <v>0</v>
      </c>
      <c r="CS282" s="34">
        <f t="shared" si="355"/>
        <v>0</v>
      </c>
      <c r="CT282" s="34">
        <f t="shared" si="355"/>
        <v>0</v>
      </c>
      <c r="CU282" s="34">
        <f t="shared" si="355"/>
        <v>0</v>
      </c>
      <c r="CV282" s="34">
        <f t="shared" si="355"/>
        <v>0</v>
      </c>
      <c r="CW282" s="34">
        <f t="shared" si="355"/>
        <v>0</v>
      </c>
      <c r="CX282" s="34">
        <f t="shared" si="355"/>
        <v>0</v>
      </c>
      <c r="CY282" s="34">
        <f t="shared" si="355"/>
        <v>0</v>
      </c>
      <c r="CZ282" s="34">
        <f t="shared" si="355"/>
        <v>0</v>
      </c>
      <c r="DA282" s="34">
        <f t="shared" si="355"/>
        <v>0</v>
      </c>
      <c r="DB282" s="34">
        <f t="shared" si="355"/>
        <v>0</v>
      </c>
      <c r="DC282" s="34">
        <f t="shared" si="355"/>
        <v>0</v>
      </c>
      <c r="DD282" s="34">
        <f t="shared" si="355"/>
        <v>0</v>
      </c>
      <c r="DE282" s="34">
        <f t="shared" si="355"/>
        <v>0</v>
      </c>
      <c r="DF282" s="34">
        <f t="shared" si="355"/>
        <v>0</v>
      </c>
      <c r="DG282" s="34">
        <f t="shared" si="355"/>
        <v>0</v>
      </c>
      <c r="DH282" s="34">
        <f t="shared" si="355"/>
        <v>0</v>
      </c>
      <c r="DI282" s="34">
        <f t="shared" si="355"/>
        <v>0</v>
      </c>
      <c r="DJ282" s="34">
        <f t="shared" si="355"/>
        <v>0</v>
      </c>
      <c r="DK282" s="34">
        <f t="shared" si="355"/>
        <v>0</v>
      </c>
      <c r="DL282" s="34">
        <f t="shared" si="355"/>
        <v>0</v>
      </c>
      <c r="DM282" s="34">
        <f t="shared" si="355"/>
        <v>0</v>
      </c>
      <c r="DN282" s="34">
        <f t="shared" si="355"/>
        <v>0</v>
      </c>
      <c r="DO282" s="34">
        <f t="shared" si="355"/>
        <v>0</v>
      </c>
      <c r="DP282" s="34">
        <f t="shared" si="355"/>
        <v>0</v>
      </c>
      <c r="DQ282" s="34">
        <f t="shared" si="355"/>
        <v>7.0200000000000004E-4</v>
      </c>
      <c r="DR282" s="34">
        <f t="shared" si="355"/>
        <v>0</v>
      </c>
      <c r="DS282" s="34">
        <f t="shared" si="355"/>
        <v>0</v>
      </c>
      <c r="DT282" s="34">
        <f t="shared" si="355"/>
        <v>0</v>
      </c>
      <c r="DU282" s="34">
        <f t="shared" si="355"/>
        <v>0</v>
      </c>
      <c r="DV282" s="34">
        <f t="shared" si="355"/>
        <v>0</v>
      </c>
      <c r="DW282" s="34">
        <f t="shared" si="355"/>
        <v>0</v>
      </c>
      <c r="DX282" s="34">
        <f t="shared" si="355"/>
        <v>0</v>
      </c>
      <c r="DY282" s="34">
        <f t="shared" si="355"/>
        <v>0</v>
      </c>
      <c r="DZ282" s="34">
        <f t="shared" si="355"/>
        <v>0</v>
      </c>
      <c r="EA282" s="34">
        <f t="shared" ref="EA282:FX282" si="356">IF(EA269&gt;0,EA281,EA278)</f>
        <v>7.7499999999999997E-4</v>
      </c>
      <c r="EB282" s="34">
        <f t="shared" si="356"/>
        <v>0</v>
      </c>
      <c r="EC282" s="34">
        <f t="shared" si="356"/>
        <v>0</v>
      </c>
      <c r="ED282" s="34">
        <f t="shared" si="356"/>
        <v>1.54E-4</v>
      </c>
      <c r="EE282" s="34">
        <f t="shared" si="356"/>
        <v>0</v>
      </c>
      <c r="EF282" s="34">
        <f t="shared" si="356"/>
        <v>0</v>
      </c>
      <c r="EG282" s="34">
        <f t="shared" si="356"/>
        <v>0</v>
      </c>
      <c r="EH282" s="34">
        <f t="shared" si="356"/>
        <v>0</v>
      </c>
      <c r="EI282" s="34">
        <f t="shared" si="356"/>
        <v>0</v>
      </c>
      <c r="EJ282" s="34">
        <f t="shared" si="356"/>
        <v>0</v>
      </c>
      <c r="EK282" s="34">
        <f t="shared" si="356"/>
        <v>0</v>
      </c>
      <c r="EL282" s="34">
        <f t="shared" si="356"/>
        <v>0</v>
      </c>
      <c r="EM282" s="34">
        <f t="shared" si="356"/>
        <v>0</v>
      </c>
      <c r="EN282" s="34">
        <f t="shared" si="356"/>
        <v>0</v>
      </c>
      <c r="EO282" s="34">
        <f t="shared" si="356"/>
        <v>0</v>
      </c>
      <c r="EP282" s="34">
        <f t="shared" si="356"/>
        <v>0</v>
      </c>
      <c r="EQ282" s="34">
        <f t="shared" si="356"/>
        <v>0</v>
      </c>
      <c r="ER282" s="34">
        <f t="shared" si="356"/>
        <v>0</v>
      </c>
      <c r="ES282" s="34">
        <f t="shared" si="356"/>
        <v>0</v>
      </c>
      <c r="ET282" s="34">
        <f t="shared" si="356"/>
        <v>0</v>
      </c>
      <c r="EU282" s="34">
        <f t="shared" si="356"/>
        <v>0</v>
      </c>
      <c r="EV282" s="34">
        <f t="shared" si="356"/>
        <v>0</v>
      </c>
      <c r="EW282" s="34">
        <f t="shared" si="356"/>
        <v>0</v>
      </c>
      <c r="EX282" s="34">
        <f t="shared" si="356"/>
        <v>0</v>
      </c>
      <c r="EY282" s="34">
        <f t="shared" si="356"/>
        <v>0</v>
      </c>
      <c r="EZ282" s="34">
        <f t="shared" si="356"/>
        <v>0</v>
      </c>
      <c r="FA282" s="34">
        <f t="shared" si="356"/>
        <v>2.8499999999999999E-4</v>
      </c>
      <c r="FB282" s="34">
        <f t="shared" si="356"/>
        <v>5.13E-4</v>
      </c>
      <c r="FC282" s="34">
        <f t="shared" si="356"/>
        <v>0</v>
      </c>
      <c r="FD282" s="34">
        <f t="shared" si="356"/>
        <v>0</v>
      </c>
      <c r="FE282" s="34">
        <f t="shared" si="356"/>
        <v>0</v>
      </c>
      <c r="FF282" s="34">
        <f t="shared" si="356"/>
        <v>0</v>
      </c>
      <c r="FG282" s="34">
        <f t="shared" si="356"/>
        <v>0</v>
      </c>
      <c r="FH282" s="34">
        <f t="shared" si="356"/>
        <v>0</v>
      </c>
      <c r="FI282" s="34">
        <f t="shared" si="356"/>
        <v>0</v>
      </c>
      <c r="FJ282" s="34">
        <f t="shared" si="356"/>
        <v>4.3899999999999999E-4</v>
      </c>
      <c r="FK282" s="34">
        <f t="shared" si="356"/>
        <v>0</v>
      </c>
      <c r="FL282" s="34">
        <f t="shared" si="356"/>
        <v>0</v>
      </c>
      <c r="FM282" s="34">
        <f t="shared" si="356"/>
        <v>0</v>
      </c>
      <c r="FN282" s="34">
        <f t="shared" si="356"/>
        <v>0</v>
      </c>
      <c r="FO282" s="34">
        <f t="shared" si="356"/>
        <v>1.8599999999999999E-4</v>
      </c>
      <c r="FP282" s="34">
        <f t="shared" si="356"/>
        <v>0</v>
      </c>
      <c r="FQ282" s="34">
        <f t="shared" si="356"/>
        <v>1.0790000000000001E-3</v>
      </c>
      <c r="FR282" s="34">
        <f t="shared" si="356"/>
        <v>1.5200000000000001E-4</v>
      </c>
      <c r="FS282" s="34">
        <f t="shared" si="356"/>
        <v>0</v>
      </c>
      <c r="FT282" s="34">
        <f t="shared" si="356"/>
        <v>1.46E-4</v>
      </c>
      <c r="FU282" s="34">
        <f t="shared" si="356"/>
        <v>0</v>
      </c>
      <c r="FV282" s="34">
        <f t="shared" si="356"/>
        <v>0</v>
      </c>
      <c r="FW282" s="34">
        <f t="shared" si="356"/>
        <v>0</v>
      </c>
      <c r="FX282" s="34">
        <f t="shared" si="356"/>
        <v>0</v>
      </c>
      <c r="FY282" s="34"/>
      <c r="FZ282" s="34">
        <f>SUM(C282:FX282)</f>
        <v>7.8529999999999989E-3</v>
      </c>
      <c r="GB282" s="34"/>
      <c r="GC282" s="34"/>
      <c r="GD282" s="34"/>
      <c r="GE282" s="34"/>
      <c r="GF282" s="34"/>
    </row>
    <row r="283" spans="1:190" x14ac:dyDescent="0.35">
      <c r="B283" s="2" t="s">
        <v>1028</v>
      </c>
      <c r="FY283" s="34"/>
      <c r="FZ283" s="34" t="s">
        <v>456</v>
      </c>
      <c r="GB283" s="34"/>
      <c r="GD283" s="34"/>
      <c r="GE283" s="34"/>
      <c r="GF283" s="34"/>
    </row>
    <row r="284" spans="1:190" x14ac:dyDescent="0.35">
      <c r="A284" s="3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130"/>
      <c r="BE284" s="69"/>
      <c r="BF284" s="130"/>
      <c r="BG284" s="69"/>
      <c r="BH284" s="69"/>
      <c r="BI284" s="69"/>
      <c r="BJ284" s="130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130"/>
      <c r="CO284" s="130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130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130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130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34"/>
      <c r="FZ284" s="34"/>
      <c r="GB284" s="131"/>
      <c r="GF284" s="34"/>
    </row>
    <row r="285" spans="1:190" x14ac:dyDescent="0.35">
      <c r="A285" s="3" t="s">
        <v>490</v>
      </c>
      <c r="B285" s="35" t="s">
        <v>594</v>
      </c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  <c r="FO285" s="78"/>
      <c r="FP285" s="78"/>
      <c r="FQ285" s="78"/>
      <c r="FR285" s="78"/>
      <c r="FS285" s="78"/>
      <c r="FT285" s="78"/>
      <c r="FU285" s="78"/>
      <c r="FV285" s="78"/>
      <c r="FW285" s="78"/>
      <c r="FX285" s="78"/>
    </row>
    <row r="286" spans="1:190" x14ac:dyDescent="0.35">
      <c r="A286" s="3" t="s">
        <v>595</v>
      </c>
      <c r="B286" s="2" t="s">
        <v>1029</v>
      </c>
      <c r="C286" s="2">
        <f>C256</f>
        <v>81069800.709999993</v>
      </c>
      <c r="D286" s="2">
        <f t="shared" ref="D286:BO286" si="357">D256</f>
        <v>444620554.20999998</v>
      </c>
      <c r="E286" s="2">
        <f t="shared" si="357"/>
        <v>71934201.049999997</v>
      </c>
      <c r="F286" s="2">
        <f t="shared" si="357"/>
        <v>274653245.75</v>
      </c>
      <c r="G286" s="2">
        <f t="shared" si="357"/>
        <v>18406607.640000001</v>
      </c>
      <c r="H286" s="2">
        <f t="shared" si="357"/>
        <v>13574305.41</v>
      </c>
      <c r="I286" s="2">
        <f t="shared" si="357"/>
        <v>98086989.329999998</v>
      </c>
      <c r="J286" s="2">
        <f t="shared" si="357"/>
        <v>23889325.449999999</v>
      </c>
      <c r="K286" s="2">
        <f t="shared" si="357"/>
        <v>4378890.7699999996</v>
      </c>
      <c r="L286" s="2">
        <f t="shared" si="357"/>
        <v>26479129.760000002</v>
      </c>
      <c r="M286" s="2">
        <f t="shared" si="357"/>
        <v>13327673.92</v>
      </c>
      <c r="N286" s="2">
        <f t="shared" si="357"/>
        <v>587530350.92999995</v>
      </c>
      <c r="O286" s="2">
        <f t="shared" si="357"/>
        <v>144947423.02000001</v>
      </c>
      <c r="P286" s="2">
        <f t="shared" si="357"/>
        <v>5562071.9299999997</v>
      </c>
      <c r="Q286" s="2">
        <f t="shared" si="357"/>
        <v>482592394.69999999</v>
      </c>
      <c r="R286" s="2">
        <f t="shared" si="357"/>
        <v>68791037.260000005</v>
      </c>
      <c r="S286" s="2">
        <f t="shared" si="357"/>
        <v>18850935.109999999</v>
      </c>
      <c r="T286" s="2">
        <f t="shared" si="357"/>
        <v>3281110.78</v>
      </c>
      <c r="U286" s="2">
        <f t="shared" si="357"/>
        <v>1213483.31</v>
      </c>
      <c r="V286" s="2">
        <f t="shared" si="357"/>
        <v>4195975.41</v>
      </c>
      <c r="W286" s="2">
        <f t="shared" si="357"/>
        <v>3699975.94</v>
      </c>
      <c r="X286" s="2">
        <f t="shared" si="357"/>
        <v>1148206.6200000001</v>
      </c>
      <c r="Y286" s="2">
        <f t="shared" si="357"/>
        <v>11278561.439999999</v>
      </c>
      <c r="Z286" s="2">
        <f t="shared" si="357"/>
        <v>3774650.74</v>
      </c>
      <c r="AA286" s="2">
        <f t="shared" si="357"/>
        <v>352065804.31999999</v>
      </c>
      <c r="AB286" s="2">
        <f t="shared" si="357"/>
        <v>313063319.45999998</v>
      </c>
      <c r="AC286" s="2">
        <f t="shared" si="357"/>
        <v>11088081.24</v>
      </c>
      <c r="AD286" s="2">
        <f t="shared" si="357"/>
        <v>16091589.76</v>
      </c>
      <c r="AE286" s="2">
        <f t="shared" si="357"/>
        <v>2039918.18</v>
      </c>
      <c r="AF286" s="2">
        <f t="shared" si="357"/>
        <v>3494243.17</v>
      </c>
      <c r="AG286" s="2">
        <f t="shared" si="357"/>
        <v>7735377.9199999999</v>
      </c>
      <c r="AH286" s="2">
        <f t="shared" si="357"/>
        <v>11371449.699999999</v>
      </c>
      <c r="AI286" s="2">
        <f t="shared" si="357"/>
        <v>5546349.6699999999</v>
      </c>
      <c r="AJ286" s="2">
        <f t="shared" si="357"/>
        <v>3462789.03</v>
      </c>
      <c r="AK286" s="2">
        <f t="shared" si="357"/>
        <v>3323039.89</v>
      </c>
      <c r="AL286" s="2">
        <f t="shared" si="357"/>
        <v>4535457.54</v>
      </c>
      <c r="AM286" s="2">
        <f t="shared" si="357"/>
        <v>5198925.29</v>
      </c>
      <c r="AN286" s="2">
        <f t="shared" si="357"/>
        <v>4765675.38</v>
      </c>
      <c r="AO286" s="2">
        <f t="shared" si="357"/>
        <v>48613540.270000003</v>
      </c>
      <c r="AP286" s="2">
        <f t="shared" si="357"/>
        <v>1000046946.33</v>
      </c>
      <c r="AQ286" s="2">
        <f t="shared" si="357"/>
        <v>4235360.24</v>
      </c>
      <c r="AR286" s="2">
        <f t="shared" si="357"/>
        <v>699072761.24000001</v>
      </c>
      <c r="AS286" s="2">
        <f t="shared" si="357"/>
        <v>79935998.150000006</v>
      </c>
      <c r="AT286" s="2">
        <f t="shared" si="357"/>
        <v>33397763.77</v>
      </c>
      <c r="AU286" s="2">
        <f t="shared" si="357"/>
        <v>5025995.28</v>
      </c>
      <c r="AV286" s="2">
        <f t="shared" si="357"/>
        <v>4964879.59</v>
      </c>
      <c r="AW286" s="2">
        <f t="shared" si="357"/>
        <v>4413978.57</v>
      </c>
      <c r="AX286" s="2">
        <f t="shared" si="357"/>
        <v>1610953.7</v>
      </c>
      <c r="AY286" s="2">
        <f t="shared" si="357"/>
        <v>6058882.4000000004</v>
      </c>
      <c r="AZ286" s="2">
        <f t="shared" si="357"/>
        <v>144128419.47999999</v>
      </c>
      <c r="BA286" s="2">
        <f t="shared" si="357"/>
        <v>101391988.73999999</v>
      </c>
      <c r="BB286" s="2">
        <f t="shared" si="357"/>
        <v>82994741.920000002</v>
      </c>
      <c r="BC286" s="2">
        <f t="shared" si="357"/>
        <v>294711110.44999999</v>
      </c>
      <c r="BD286" s="2">
        <f t="shared" si="357"/>
        <v>40455828.079999998</v>
      </c>
      <c r="BE286" s="2">
        <f t="shared" si="357"/>
        <v>14750583.68</v>
      </c>
      <c r="BF286" s="2">
        <f t="shared" si="357"/>
        <v>284476482.35000002</v>
      </c>
      <c r="BG286" s="2">
        <f t="shared" si="357"/>
        <v>11320504.279999999</v>
      </c>
      <c r="BH286" s="2">
        <f t="shared" si="357"/>
        <v>7565631.0800000001</v>
      </c>
      <c r="BI286" s="2">
        <f t="shared" si="357"/>
        <v>4515011.38</v>
      </c>
      <c r="BJ286" s="2">
        <f t="shared" si="357"/>
        <v>69805021.25</v>
      </c>
      <c r="BK286" s="2">
        <f t="shared" si="357"/>
        <v>352266508.63999999</v>
      </c>
      <c r="BL286" s="2">
        <f t="shared" si="357"/>
        <v>1840654.57</v>
      </c>
      <c r="BM286" s="2">
        <f t="shared" si="357"/>
        <v>5913198.1299999999</v>
      </c>
      <c r="BN286" s="2">
        <f t="shared" si="357"/>
        <v>35250516.539999999</v>
      </c>
      <c r="BO286" s="2">
        <f t="shared" si="357"/>
        <v>14742905.060000001</v>
      </c>
      <c r="BP286" s="2">
        <f t="shared" ref="BP286:EA286" si="358">BP256</f>
        <v>3343039.15</v>
      </c>
      <c r="BQ286" s="2">
        <f t="shared" si="358"/>
        <v>74007115.480000004</v>
      </c>
      <c r="BR286" s="2">
        <f t="shared" si="358"/>
        <v>50361517.030000001</v>
      </c>
      <c r="BS286" s="2">
        <f t="shared" si="358"/>
        <v>14264178.970000001</v>
      </c>
      <c r="BT286" s="2">
        <f t="shared" si="358"/>
        <v>5672945.9900000002</v>
      </c>
      <c r="BU286" s="2">
        <f t="shared" si="358"/>
        <v>6055122.7699999996</v>
      </c>
      <c r="BV286" s="2">
        <f t="shared" si="358"/>
        <v>14491824.630000001</v>
      </c>
      <c r="BW286" s="2">
        <f t="shared" si="358"/>
        <v>23068652.890000001</v>
      </c>
      <c r="BX286" s="2">
        <f t="shared" si="358"/>
        <v>1737198.74</v>
      </c>
      <c r="BY286" s="2">
        <f t="shared" si="358"/>
        <v>6159539.1699999999</v>
      </c>
      <c r="BZ286" s="2">
        <f t="shared" si="358"/>
        <v>3648645.57</v>
      </c>
      <c r="CA286" s="2">
        <f t="shared" si="358"/>
        <v>3100624.31</v>
      </c>
      <c r="CB286" s="2">
        <f t="shared" si="358"/>
        <v>830365876.65999997</v>
      </c>
      <c r="CC286" s="2">
        <f t="shared" si="358"/>
        <v>3520143.64</v>
      </c>
      <c r="CD286" s="2">
        <f t="shared" si="358"/>
        <v>3442894.51</v>
      </c>
      <c r="CE286" s="2">
        <f t="shared" si="358"/>
        <v>2996185.69</v>
      </c>
      <c r="CF286" s="2">
        <f t="shared" si="358"/>
        <v>2253088.7999999998</v>
      </c>
      <c r="CG286" s="2">
        <f t="shared" si="358"/>
        <v>3639649.75</v>
      </c>
      <c r="CH286" s="2">
        <f t="shared" si="358"/>
        <v>2247705.7599999998</v>
      </c>
      <c r="CI286" s="2">
        <f t="shared" si="358"/>
        <v>8491391.8599999994</v>
      </c>
      <c r="CJ286" s="2">
        <f t="shared" si="358"/>
        <v>11043200.83</v>
      </c>
      <c r="CK286" s="2">
        <f t="shared" si="358"/>
        <v>64773765.259999998</v>
      </c>
      <c r="CL286" s="2">
        <f t="shared" si="358"/>
        <v>15372809.76</v>
      </c>
      <c r="CM286" s="2">
        <f t="shared" si="358"/>
        <v>9737266.9100000001</v>
      </c>
      <c r="CN286" s="2">
        <f t="shared" si="358"/>
        <v>360667222.88</v>
      </c>
      <c r="CO286" s="2">
        <f t="shared" si="358"/>
        <v>160072315.97</v>
      </c>
      <c r="CP286" s="2">
        <f t="shared" si="358"/>
        <v>12038683.09</v>
      </c>
      <c r="CQ286" s="2">
        <f t="shared" si="358"/>
        <v>10103611.9</v>
      </c>
      <c r="CR286" s="2">
        <f t="shared" si="358"/>
        <v>4045249.62</v>
      </c>
      <c r="CS286" s="2">
        <f t="shared" si="358"/>
        <v>4458477.25</v>
      </c>
      <c r="CT286" s="2">
        <f t="shared" si="358"/>
        <v>2341684.42</v>
      </c>
      <c r="CU286" s="2">
        <f t="shared" si="358"/>
        <v>4613407.12</v>
      </c>
      <c r="CV286" s="2">
        <f t="shared" si="358"/>
        <v>1076291.54</v>
      </c>
      <c r="CW286" s="2">
        <f t="shared" si="358"/>
        <v>3804210.79</v>
      </c>
      <c r="CX286" s="2">
        <f t="shared" si="358"/>
        <v>5963892.5800000001</v>
      </c>
      <c r="CY286" s="2">
        <f t="shared" si="358"/>
        <v>1172531.3899999999</v>
      </c>
      <c r="CZ286" s="2">
        <f t="shared" si="358"/>
        <v>20753009.920000002</v>
      </c>
      <c r="DA286" s="2">
        <f t="shared" si="358"/>
        <v>3585058.27</v>
      </c>
      <c r="DB286" s="2">
        <f t="shared" si="358"/>
        <v>4795906.1100000003</v>
      </c>
      <c r="DC286" s="2">
        <f t="shared" si="358"/>
        <v>3509639.35</v>
      </c>
      <c r="DD286" s="2">
        <f t="shared" si="358"/>
        <v>3297373.37</v>
      </c>
      <c r="DE286" s="2">
        <f t="shared" si="358"/>
        <v>4729823.8099999996</v>
      </c>
      <c r="DF286" s="2">
        <f t="shared" si="358"/>
        <v>228291580.21000001</v>
      </c>
      <c r="DG286" s="2">
        <f t="shared" si="358"/>
        <v>2568684.73</v>
      </c>
      <c r="DH286" s="2">
        <f t="shared" si="358"/>
        <v>20840185.329999998</v>
      </c>
      <c r="DI286" s="2">
        <f t="shared" si="358"/>
        <v>27619179.75</v>
      </c>
      <c r="DJ286" s="2">
        <f t="shared" si="358"/>
        <v>8160692.6100000003</v>
      </c>
      <c r="DK286" s="2">
        <f t="shared" si="358"/>
        <v>6637899.0099999998</v>
      </c>
      <c r="DL286" s="2">
        <f t="shared" si="358"/>
        <v>66786590.189999998</v>
      </c>
      <c r="DM286" s="2">
        <f t="shared" si="358"/>
        <v>4308083.67</v>
      </c>
      <c r="DN286" s="2">
        <f t="shared" si="358"/>
        <v>16693226.58</v>
      </c>
      <c r="DO286" s="2">
        <f t="shared" si="358"/>
        <v>38350880.329999998</v>
      </c>
      <c r="DP286" s="2">
        <f t="shared" si="358"/>
        <v>3805464.74</v>
      </c>
      <c r="DQ286" s="2">
        <f t="shared" si="358"/>
        <v>10352784.130000001</v>
      </c>
      <c r="DR286" s="2">
        <f t="shared" si="358"/>
        <v>16241904.48</v>
      </c>
      <c r="DS286" s="2">
        <f t="shared" si="358"/>
        <v>8106508.8200000003</v>
      </c>
      <c r="DT286" s="2">
        <f t="shared" si="358"/>
        <v>3584144.6</v>
      </c>
      <c r="DU286" s="2">
        <f t="shared" si="358"/>
        <v>5208752.87</v>
      </c>
      <c r="DV286" s="2">
        <f t="shared" si="358"/>
        <v>3895644.9</v>
      </c>
      <c r="DW286" s="2">
        <f t="shared" si="358"/>
        <v>4693184.1100000003</v>
      </c>
      <c r="DX286" s="2">
        <f t="shared" si="358"/>
        <v>3580253.9</v>
      </c>
      <c r="DY286" s="2">
        <f t="shared" si="358"/>
        <v>5004330.93</v>
      </c>
      <c r="DZ286" s="2">
        <f t="shared" si="358"/>
        <v>9182252.8599999994</v>
      </c>
      <c r="EA286" s="2">
        <f t="shared" si="358"/>
        <v>6933870.0899999999</v>
      </c>
      <c r="EB286" s="2">
        <f t="shared" ref="EB286:FX286" si="359">EB256</f>
        <v>7036703.46</v>
      </c>
      <c r="EC286" s="2">
        <f t="shared" si="359"/>
        <v>4250203.87</v>
      </c>
      <c r="ED286" s="2">
        <f t="shared" si="359"/>
        <v>23266461.940000001</v>
      </c>
      <c r="EE286" s="2">
        <f t="shared" si="359"/>
        <v>3564193.72</v>
      </c>
      <c r="EF286" s="2">
        <f t="shared" si="359"/>
        <v>16598529.16</v>
      </c>
      <c r="EG286" s="2">
        <f t="shared" si="359"/>
        <v>4006152.5</v>
      </c>
      <c r="EH286" s="2">
        <f t="shared" si="359"/>
        <v>4020016.79</v>
      </c>
      <c r="EI286" s="2">
        <f t="shared" si="359"/>
        <v>166086993.18000001</v>
      </c>
      <c r="EJ286" s="2">
        <f t="shared" si="359"/>
        <v>113592790.84999999</v>
      </c>
      <c r="EK286" s="2">
        <f t="shared" si="359"/>
        <v>8204993.2199999997</v>
      </c>
      <c r="EL286" s="2">
        <f t="shared" si="359"/>
        <v>6013595.0999999996</v>
      </c>
      <c r="EM286" s="2">
        <f t="shared" si="359"/>
        <v>5455698.6900000004</v>
      </c>
      <c r="EN286" s="2">
        <f t="shared" si="359"/>
        <v>11541132.58</v>
      </c>
      <c r="EO286" s="2">
        <f t="shared" si="359"/>
        <v>4595627.9400000004</v>
      </c>
      <c r="EP286" s="2">
        <f t="shared" si="359"/>
        <v>5959145.0899999999</v>
      </c>
      <c r="EQ286" s="2">
        <f t="shared" si="359"/>
        <v>30658143.600000001</v>
      </c>
      <c r="ER286" s="2">
        <f t="shared" si="359"/>
        <v>5115205.2300000004</v>
      </c>
      <c r="ES286" s="2">
        <f t="shared" si="359"/>
        <v>3522221.11</v>
      </c>
      <c r="ET286" s="2">
        <f t="shared" si="359"/>
        <v>4031740.81</v>
      </c>
      <c r="EU286" s="2">
        <f t="shared" si="359"/>
        <v>7632673.0300000003</v>
      </c>
      <c r="EV286" s="2">
        <f t="shared" si="359"/>
        <v>1882913.75</v>
      </c>
      <c r="EW286" s="2">
        <f t="shared" si="359"/>
        <v>12723065.279999999</v>
      </c>
      <c r="EX286" s="2">
        <f t="shared" si="359"/>
        <v>3611877.34</v>
      </c>
      <c r="EY286" s="2">
        <f t="shared" si="359"/>
        <v>8803725.4600000009</v>
      </c>
      <c r="EZ286" s="2">
        <f t="shared" si="359"/>
        <v>2662853</v>
      </c>
      <c r="FA286" s="2">
        <f t="shared" si="359"/>
        <v>42430792.390000001</v>
      </c>
      <c r="FB286" s="2">
        <f t="shared" si="359"/>
        <v>4682862.55</v>
      </c>
      <c r="FC286" s="2">
        <f t="shared" si="359"/>
        <v>21064301.399999999</v>
      </c>
      <c r="FD286" s="2">
        <f t="shared" si="359"/>
        <v>5654133.6500000004</v>
      </c>
      <c r="FE286" s="2">
        <f t="shared" si="359"/>
        <v>1916365.11</v>
      </c>
      <c r="FF286" s="2">
        <f t="shared" si="359"/>
        <v>3798144.67</v>
      </c>
      <c r="FG286" s="2">
        <f t="shared" si="359"/>
        <v>2712724.86</v>
      </c>
      <c r="FH286" s="2">
        <f t="shared" si="359"/>
        <v>1677496.23</v>
      </c>
      <c r="FI286" s="2">
        <f t="shared" si="359"/>
        <v>19984472.289999999</v>
      </c>
      <c r="FJ286" s="2">
        <f t="shared" si="359"/>
        <v>22825883.41</v>
      </c>
      <c r="FK286" s="2">
        <f t="shared" si="359"/>
        <v>29702935.93</v>
      </c>
      <c r="FL286" s="2">
        <f t="shared" si="359"/>
        <v>92712675.659999996</v>
      </c>
      <c r="FM286" s="2">
        <f t="shared" si="359"/>
        <v>43667711.479999997</v>
      </c>
      <c r="FN286" s="2">
        <f t="shared" si="359"/>
        <v>262035697.56</v>
      </c>
      <c r="FO286" s="2">
        <f t="shared" si="359"/>
        <v>13005746.41</v>
      </c>
      <c r="FP286" s="2">
        <f t="shared" si="359"/>
        <v>26638477.780000001</v>
      </c>
      <c r="FQ286" s="2">
        <f t="shared" si="359"/>
        <v>11868211.869999999</v>
      </c>
      <c r="FR286" s="2">
        <f t="shared" si="359"/>
        <v>3365078.56</v>
      </c>
      <c r="FS286" s="2">
        <f t="shared" si="359"/>
        <v>3320628.95</v>
      </c>
      <c r="FT286" s="2">
        <f t="shared" si="359"/>
        <v>1490701.32</v>
      </c>
      <c r="FU286" s="2">
        <f t="shared" si="359"/>
        <v>10546837.470000001</v>
      </c>
      <c r="FV286" s="2">
        <f t="shared" si="359"/>
        <v>9972599.3800000008</v>
      </c>
      <c r="FW286" s="2">
        <f t="shared" si="359"/>
        <v>3176089.78</v>
      </c>
      <c r="FX286" s="2">
        <f t="shared" si="359"/>
        <v>1428546.36</v>
      </c>
      <c r="FZ286" s="80">
        <f>SUM(C286:FX286)</f>
        <v>9884759731.0300026</v>
      </c>
      <c r="GA286" s="68">
        <v>9884759731.0200024</v>
      </c>
      <c r="GB286" s="2">
        <f>FZ286-GA286</f>
        <v>1.0000228881835938E-2</v>
      </c>
      <c r="GC286" s="2">
        <f>GC287</f>
        <v>9698534081.0699978</v>
      </c>
      <c r="GD286" s="2">
        <f>GC286-FZ286</f>
        <v>-186225649.96000481</v>
      </c>
    </row>
    <row r="287" spans="1:190" x14ac:dyDescent="0.35">
      <c r="A287" s="3" t="s">
        <v>596</v>
      </c>
      <c r="B287" s="2" t="s">
        <v>1030</v>
      </c>
      <c r="C287" s="2">
        <f t="shared" ref="C287:BN287" si="360">C270*C46-C294</f>
        <v>34582589.738150515</v>
      </c>
      <c r="D287" s="2">
        <f t="shared" si="360"/>
        <v>126138272.70171811</v>
      </c>
      <c r="E287" s="2">
        <f t="shared" si="360"/>
        <v>35100600.914935574</v>
      </c>
      <c r="F287" s="2">
        <f t="shared" si="360"/>
        <v>92469117.046593368</v>
      </c>
      <c r="G287" s="2">
        <f t="shared" si="360"/>
        <v>14893533.199315852</v>
      </c>
      <c r="H287" s="2">
        <f t="shared" si="360"/>
        <v>4081764.6039003409</v>
      </c>
      <c r="I287" s="2">
        <f t="shared" si="360"/>
        <v>33080301.897185557</v>
      </c>
      <c r="J287" s="2">
        <f t="shared" si="360"/>
        <v>5514393.2110556057</v>
      </c>
      <c r="K287" s="2">
        <f t="shared" si="360"/>
        <v>1483442.4675947421</v>
      </c>
      <c r="L287" s="2">
        <f t="shared" si="360"/>
        <v>25139066.155149195</v>
      </c>
      <c r="M287" s="2">
        <f t="shared" si="360"/>
        <v>9085733.1679140832</v>
      </c>
      <c r="N287" s="2">
        <f t="shared" si="360"/>
        <v>186756144.02268258</v>
      </c>
      <c r="O287" s="2">
        <f t="shared" si="360"/>
        <v>76038306.607088253</v>
      </c>
      <c r="P287" s="2">
        <f t="shared" si="360"/>
        <v>1632053.8717916592</v>
      </c>
      <c r="Q287" s="2">
        <f t="shared" si="360"/>
        <v>162418402.9430275</v>
      </c>
      <c r="R287" s="2">
        <f t="shared" si="360"/>
        <v>2147292.7510534422</v>
      </c>
      <c r="S287" s="2">
        <f t="shared" si="360"/>
        <v>16326813.8425768</v>
      </c>
      <c r="T287" s="2">
        <f t="shared" si="360"/>
        <v>705026.2426754086</v>
      </c>
      <c r="U287" s="2">
        <f t="shared" si="360"/>
        <v>793705.9944401778</v>
      </c>
      <c r="V287" s="2">
        <f t="shared" si="360"/>
        <v>1127942.8158603995</v>
      </c>
      <c r="W287" s="2">
        <f t="shared" si="360"/>
        <v>196781.32559167538</v>
      </c>
      <c r="X287" s="2">
        <f t="shared" si="360"/>
        <v>321713.76293938258</v>
      </c>
      <c r="Y287" s="2">
        <f t="shared" si="360"/>
        <v>2061290.8858620236</v>
      </c>
      <c r="Z287" s="2">
        <f t="shared" si="360"/>
        <v>700645.84146410949</v>
      </c>
      <c r="AA287" s="2">
        <f t="shared" si="360"/>
        <v>191135728.8769654</v>
      </c>
      <c r="AB287" s="2">
        <f t="shared" si="360"/>
        <v>294902771.60654354</v>
      </c>
      <c r="AC287" s="2">
        <f t="shared" si="360"/>
        <v>10415572.786974391</v>
      </c>
      <c r="AD287" s="2">
        <f t="shared" si="360"/>
        <v>10490477.407132683</v>
      </c>
      <c r="AE287" s="2">
        <f t="shared" si="360"/>
        <v>691894.33513290901</v>
      </c>
      <c r="AF287" s="2">
        <f t="shared" si="360"/>
        <v>1204536.3309141027</v>
      </c>
      <c r="AG287" s="2">
        <f t="shared" si="360"/>
        <v>4960968.4378568567</v>
      </c>
      <c r="AH287" s="2">
        <f t="shared" si="360"/>
        <v>1106540.9177750726</v>
      </c>
      <c r="AI287" s="2">
        <f t="shared" si="360"/>
        <v>347287.74476955691</v>
      </c>
      <c r="AJ287" s="2">
        <f t="shared" si="360"/>
        <v>1034654.968195269</v>
      </c>
      <c r="AK287" s="2">
        <f t="shared" si="360"/>
        <v>1543020.8666985505</v>
      </c>
      <c r="AL287" s="2">
        <f t="shared" si="360"/>
        <v>2667813.8629416651</v>
      </c>
      <c r="AM287" s="2">
        <f t="shared" si="360"/>
        <v>1414078.6372313448</v>
      </c>
      <c r="AN287" s="2">
        <f t="shared" si="360"/>
        <v>4351612.2983168932</v>
      </c>
      <c r="AO287" s="2">
        <f t="shared" si="360"/>
        <v>16907209.159013398</v>
      </c>
      <c r="AP287" s="2">
        <f t="shared" si="360"/>
        <v>705983828.89090002</v>
      </c>
      <c r="AQ287" s="2">
        <f t="shared" si="360"/>
        <v>1879106.9537575191</v>
      </c>
      <c r="AR287" s="2">
        <f t="shared" si="360"/>
        <v>300578949.18260974</v>
      </c>
      <c r="AS287" s="2">
        <f t="shared" si="360"/>
        <v>60902037.145923786</v>
      </c>
      <c r="AT287" s="2">
        <f t="shared" si="360"/>
        <v>11330550.188693704</v>
      </c>
      <c r="AU287" s="2">
        <f t="shared" si="360"/>
        <v>1815162.2472306804</v>
      </c>
      <c r="AV287" s="2">
        <f t="shared" si="360"/>
        <v>1322838.86978475</v>
      </c>
      <c r="AW287" s="2">
        <f t="shared" si="360"/>
        <v>997039.88481430477</v>
      </c>
      <c r="AX287" s="2">
        <f t="shared" si="360"/>
        <v>703508.39183228079</v>
      </c>
      <c r="AY287" s="2">
        <f t="shared" si="360"/>
        <v>1741625.8282448126</v>
      </c>
      <c r="AZ287" s="2">
        <f t="shared" si="360"/>
        <v>18262425.378387436</v>
      </c>
      <c r="BA287" s="2">
        <f t="shared" si="360"/>
        <v>27116770.243060455</v>
      </c>
      <c r="BB287" s="2">
        <f t="shared" si="360"/>
        <v>7310253.8258097097</v>
      </c>
      <c r="BC287" s="2">
        <f t="shared" si="360"/>
        <v>101307528.19514327</v>
      </c>
      <c r="BD287" s="2">
        <f t="shared" si="360"/>
        <v>17476888.573926248</v>
      </c>
      <c r="BE287" s="2">
        <f t="shared" si="360"/>
        <v>5824826.733491621</v>
      </c>
      <c r="BF287" s="2">
        <f t="shared" si="360"/>
        <v>85139415.034760177</v>
      </c>
      <c r="BG287" s="2">
        <f t="shared" si="360"/>
        <v>1926279.2243452827</v>
      </c>
      <c r="BH287" s="2">
        <f t="shared" si="360"/>
        <v>2314060.5451028515</v>
      </c>
      <c r="BI287" s="2">
        <f t="shared" si="360"/>
        <v>784902.50682914129</v>
      </c>
      <c r="BJ287" s="2">
        <f t="shared" si="360"/>
        <v>28593507.100991637</v>
      </c>
      <c r="BK287" s="2">
        <f t="shared" si="360"/>
        <v>55549022.294196919</v>
      </c>
      <c r="BL287" s="2">
        <f t="shared" si="360"/>
        <v>230118.1363001627</v>
      </c>
      <c r="BM287" s="2">
        <f t="shared" si="360"/>
        <v>1187127.5319968583</v>
      </c>
      <c r="BN287" s="2">
        <f t="shared" si="360"/>
        <v>11222069.020695327</v>
      </c>
      <c r="BO287" s="2">
        <f t="shared" ref="BO287:DZ287" si="361">BO270*BO46-BO294</f>
        <v>4527644.0266981255</v>
      </c>
      <c r="BP287" s="2">
        <f t="shared" si="361"/>
        <v>2918257.3019883544</v>
      </c>
      <c r="BQ287" s="2">
        <f t="shared" si="361"/>
        <v>59582376.926113501</v>
      </c>
      <c r="BR287" s="2">
        <f t="shared" si="361"/>
        <v>12084024.080871502</v>
      </c>
      <c r="BS287" s="2">
        <f t="shared" si="361"/>
        <v>4173078.7778766514</v>
      </c>
      <c r="BT287" s="2">
        <f t="shared" si="361"/>
        <v>3288790.8865992664</v>
      </c>
      <c r="BU287" s="2">
        <f t="shared" si="361"/>
        <v>2552973.9848460336</v>
      </c>
      <c r="BV287" s="2">
        <f t="shared" si="361"/>
        <v>13674059.248554062</v>
      </c>
      <c r="BW287" s="2">
        <f t="shared" si="361"/>
        <v>19292677.508676969</v>
      </c>
      <c r="BX287" s="2">
        <f t="shared" si="361"/>
        <v>1419237.0605704237</v>
      </c>
      <c r="BY287" s="2">
        <f t="shared" si="361"/>
        <v>3962320.6389296344</v>
      </c>
      <c r="BZ287" s="2">
        <f t="shared" si="361"/>
        <v>1257959.8837028942</v>
      </c>
      <c r="CA287" s="2">
        <f t="shared" si="361"/>
        <v>2614433.1789501435</v>
      </c>
      <c r="CB287" s="2">
        <f t="shared" si="361"/>
        <v>412870608.45553201</v>
      </c>
      <c r="CC287" s="2">
        <f t="shared" si="361"/>
        <v>618879.18823785218</v>
      </c>
      <c r="CD287" s="2">
        <f t="shared" si="361"/>
        <v>513891.45013808442</v>
      </c>
      <c r="CE287" s="2">
        <f t="shared" si="361"/>
        <v>1325264.6761948979</v>
      </c>
      <c r="CF287" s="2">
        <f t="shared" si="361"/>
        <v>838646.25117627182</v>
      </c>
      <c r="CG287" s="2">
        <f t="shared" si="361"/>
        <v>749448.3201543733</v>
      </c>
      <c r="CH287" s="2">
        <f t="shared" si="361"/>
        <v>537707.24125386938</v>
      </c>
      <c r="CI287" s="2">
        <f t="shared" si="361"/>
        <v>3611636.7506597424</v>
      </c>
      <c r="CJ287" s="2">
        <f t="shared" si="361"/>
        <v>10729119.391697811</v>
      </c>
      <c r="CK287" s="2">
        <f t="shared" si="361"/>
        <v>21042088.27600627</v>
      </c>
      <c r="CL287" s="2">
        <f t="shared" si="361"/>
        <v>3710507.1257071765</v>
      </c>
      <c r="CM287" s="2">
        <f t="shared" si="361"/>
        <v>2163735.4310000679</v>
      </c>
      <c r="CN287" s="2">
        <f t="shared" si="361"/>
        <v>151093133.44034088</v>
      </c>
      <c r="CO287" s="2">
        <f t="shared" si="361"/>
        <v>100717753.15550832</v>
      </c>
      <c r="CP287" s="2">
        <f t="shared" si="361"/>
        <v>11304178.433653653</v>
      </c>
      <c r="CQ287" s="2">
        <f t="shared" si="361"/>
        <v>3343606.5142256054</v>
      </c>
      <c r="CR287" s="2">
        <f t="shared" si="361"/>
        <v>707239.28124178958</v>
      </c>
      <c r="CS287" s="2">
        <f t="shared" si="361"/>
        <v>1677265.1554252245</v>
      </c>
      <c r="CT287" s="2">
        <f t="shared" si="361"/>
        <v>930489.56148273859</v>
      </c>
      <c r="CU287" s="2">
        <f t="shared" si="361"/>
        <v>523227.97279263771</v>
      </c>
      <c r="CV287" s="2">
        <f t="shared" si="361"/>
        <v>421642.2884772984</v>
      </c>
      <c r="CW287" s="2">
        <f t="shared" si="361"/>
        <v>1424764.3074871942</v>
      </c>
      <c r="CX287" s="2">
        <f t="shared" si="361"/>
        <v>2587487.5770559288</v>
      </c>
      <c r="CY287" s="2">
        <f t="shared" si="361"/>
        <v>194851.04724860823</v>
      </c>
      <c r="CZ287" s="2">
        <f t="shared" si="361"/>
        <v>7301355.165774445</v>
      </c>
      <c r="DA287" s="2">
        <f t="shared" si="361"/>
        <v>1400895.0153853549</v>
      </c>
      <c r="DB287" s="2">
        <f t="shared" si="361"/>
        <v>1256572.4965197535</v>
      </c>
      <c r="DC287" s="2">
        <f t="shared" si="361"/>
        <v>1472135.3190159991</v>
      </c>
      <c r="DD287" s="2">
        <f t="shared" si="361"/>
        <v>1041742.6095289773</v>
      </c>
      <c r="DE287" s="2">
        <f t="shared" si="361"/>
        <v>2144016.9689440904</v>
      </c>
      <c r="DF287" s="2">
        <f t="shared" si="361"/>
        <v>80564366.739623025</v>
      </c>
      <c r="DG287" s="2">
        <f t="shared" si="361"/>
        <v>1744560.1832639545</v>
      </c>
      <c r="DH287" s="2">
        <f t="shared" si="361"/>
        <v>10869494.198209247</v>
      </c>
      <c r="DI287" s="2">
        <f t="shared" si="361"/>
        <v>14879898.394388042</v>
      </c>
      <c r="DJ287" s="2">
        <f t="shared" si="361"/>
        <v>1842500.959805731</v>
      </c>
      <c r="DK287" s="2">
        <f t="shared" si="361"/>
        <v>1388258.4772570257</v>
      </c>
      <c r="DL287" s="2">
        <f t="shared" si="361"/>
        <v>25769811.39991761</v>
      </c>
      <c r="DM287" s="2">
        <f t="shared" si="361"/>
        <v>727933.43162401335</v>
      </c>
      <c r="DN287" s="2">
        <f t="shared" si="361"/>
        <v>8095030.0798623869</v>
      </c>
      <c r="DO287" s="2">
        <f t="shared" si="361"/>
        <v>10899829.69876946</v>
      </c>
      <c r="DP287" s="2">
        <f t="shared" si="361"/>
        <v>966482.74870728853</v>
      </c>
      <c r="DQ287" s="2">
        <f t="shared" si="361"/>
        <v>9942818.9980730992</v>
      </c>
      <c r="DR287" s="2">
        <f t="shared" si="361"/>
        <v>2807973.0965971472</v>
      </c>
      <c r="DS287" s="2">
        <f t="shared" si="361"/>
        <v>1280638.0663558822</v>
      </c>
      <c r="DT287" s="2">
        <f t="shared" si="361"/>
        <v>347818.04859021399</v>
      </c>
      <c r="DU287" s="2">
        <f t="shared" si="361"/>
        <v>920898.64996337448</v>
      </c>
      <c r="DV287" s="2">
        <f t="shared" si="361"/>
        <v>280088.79348922166</v>
      </c>
      <c r="DW287" s="2">
        <f t="shared" si="361"/>
        <v>695881.37921255839</v>
      </c>
      <c r="DX287" s="2">
        <f t="shared" si="361"/>
        <v>2903367.8808196606</v>
      </c>
      <c r="DY287" s="2">
        <f t="shared" si="361"/>
        <v>4143745.8444240373</v>
      </c>
      <c r="DZ287" s="2">
        <f t="shared" si="361"/>
        <v>6006373.6775634745</v>
      </c>
      <c r="EA287" s="2">
        <f t="shared" ref="EA287:FX287" si="362">EA270*EA46-EA294</f>
        <v>6327191.1200000001</v>
      </c>
      <c r="EB287" s="2">
        <f t="shared" si="362"/>
        <v>2632887.1274433429</v>
      </c>
      <c r="EC287" s="2">
        <f t="shared" si="362"/>
        <v>1140272.4253760853</v>
      </c>
      <c r="ED287" s="2">
        <f t="shared" si="362"/>
        <v>22659971.240000002</v>
      </c>
      <c r="EE287" s="2">
        <f t="shared" si="362"/>
        <v>542991.2723503015</v>
      </c>
      <c r="EF287" s="2">
        <f t="shared" si="362"/>
        <v>2836944.6191471354</v>
      </c>
      <c r="EG287" s="2">
        <f t="shared" si="362"/>
        <v>944903.32571207325</v>
      </c>
      <c r="EH287" s="2">
        <f t="shared" si="362"/>
        <v>442763.29458279797</v>
      </c>
      <c r="EI287" s="2">
        <f t="shared" si="362"/>
        <v>43073360.857178792</v>
      </c>
      <c r="EJ287" s="2">
        <f t="shared" si="362"/>
        <v>34531462.592355423</v>
      </c>
      <c r="EK287" s="2">
        <f t="shared" si="362"/>
        <v>3646814.9560945109</v>
      </c>
      <c r="EL287" s="2">
        <f t="shared" si="362"/>
        <v>1827586.6040064651</v>
      </c>
      <c r="EM287" s="2">
        <f t="shared" si="362"/>
        <v>2985269.4747517612</v>
      </c>
      <c r="EN287" s="2">
        <f t="shared" si="362"/>
        <v>2425257.2413823963</v>
      </c>
      <c r="EO287" s="2">
        <f t="shared" si="362"/>
        <v>1363151.2982410814</v>
      </c>
      <c r="EP287" s="2">
        <f t="shared" si="362"/>
        <v>4200193.5657963539</v>
      </c>
      <c r="EQ287" s="2">
        <f t="shared" si="362"/>
        <v>10479702.619119354</v>
      </c>
      <c r="ER287" s="2">
        <f t="shared" si="362"/>
        <v>3295336.3907852122</v>
      </c>
      <c r="ES287" s="2">
        <f t="shared" si="362"/>
        <v>1086738.081077853</v>
      </c>
      <c r="ET287" s="2">
        <f t="shared" si="362"/>
        <v>1585777.3349843619</v>
      </c>
      <c r="EU287" s="2">
        <f t="shared" si="362"/>
        <v>1369625.7947819247</v>
      </c>
      <c r="EV287" s="2">
        <f t="shared" si="362"/>
        <v>1297290.4838034632</v>
      </c>
      <c r="EW287" s="2">
        <f t="shared" si="362"/>
        <v>10074239.758385736</v>
      </c>
      <c r="EX287" s="2">
        <f t="shared" si="362"/>
        <v>544725.43360717769</v>
      </c>
      <c r="EY287" s="2">
        <f t="shared" si="362"/>
        <v>992944.08716379956</v>
      </c>
      <c r="EZ287" s="2">
        <f t="shared" si="362"/>
        <v>870194.12636511633</v>
      </c>
      <c r="FA287" s="2">
        <f t="shared" si="362"/>
        <v>40862807.759999998</v>
      </c>
      <c r="FB287" s="2">
        <f t="shared" si="362"/>
        <v>4213184.533623687</v>
      </c>
      <c r="FC287" s="2">
        <f t="shared" si="362"/>
        <v>13273503.84451263</v>
      </c>
      <c r="FD287" s="2">
        <f t="shared" si="362"/>
        <v>1581155.6641502553</v>
      </c>
      <c r="FE287" s="2">
        <f t="shared" si="362"/>
        <v>684056.07374804292</v>
      </c>
      <c r="FF287" s="2">
        <f t="shared" si="362"/>
        <v>716252.33337528026</v>
      </c>
      <c r="FG287" s="2">
        <f t="shared" si="362"/>
        <v>892248.83906621521</v>
      </c>
      <c r="FH287" s="2">
        <f t="shared" si="362"/>
        <v>989533.4116186999</v>
      </c>
      <c r="FI287" s="2">
        <f t="shared" si="362"/>
        <v>14118371.200219322</v>
      </c>
      <c r="FJ287" s="2">
        <f t="shared" si="362"/>
        <v>21963926.74061596</v>
      </c>
      <c r="FK287" s="2">
        <f t="shared" si="362"/>
        <v>24012681.795451473</v>
      </c>
      <c r="FL287" s="2">
        <f t="shared" si="362"/>
        <v>63241193.324184783</v>
      </c>
      <c r="FM287" s="2">
        <f t="shared" si="362"/>
        <v>28151851.307360232</v>
      </c>
      <c r="FN287" s="2">
        <f t="shared" si="362"/>
        <v>84372793.13543418</v>
      </c>
      <c r="FO287" s="2">
        <f t="shared" si="362"/>
        <v>12376569.950000001</v>
      </c>
      <c r="FP287" s="2">
        <f t="shared" si="362"/>
        <v>19197350.136068616</v>
      </c>
      <c r="FQ287" s="2">
        <f t="shared" si="362"/>
        <v>11458372.84</v>
      </c>
      <c r="FR287" s="2">
        <f t="shared" si="362"/>
        <v>3187653.5846574423</v>
      </c>
      <c r="FS287" s="2">
        <f t="shared" si="362"/>
        <v>2287230.0741010047</v>
      </c>
      <c r="FT287" s="2">
        <f t="shared" si="362"/>
        <v>1381176.7448947723</v>
      </c>
      <c r="FU287" s="2">
        <f t="shared" si="362"/>
        <v>4267442.4967194619</v>
      </c>
      <c r="FV287" s="2">
        <f t="shared" si="362"/>
        <v>3053363.6338527845</v>
      </c>
      <c r="FW287" s="2">
        <f t="shared" si="362"/>
        <v>587608.7868302922</v>
      </c>
      <c r="FX287" s="2">
        <f t="shared" si="362"/>
        <v>462763.59910972795</v>
      </c>
      <c r="FZ287" s="80">
        <f>SUM(C287:FX287)</f>
        <v>4414659126.2287064</v>
      </c>
      <c r="GA287" s="68">
        <v>4414659126.2287064</v>
      </c>
      <c r="GB287" s="2">
        <f>FZ287-GA287</f>
        <v>0</v>
      </c>
      <c r="GC287" s="2">
        <v>9698534081.0699978</v>
      </c>
      <c r="GE287" s="81">
        <v>0</v>
      </c>
    </row>
    <row r="288" spans="1:190" x14ac:dyDescent="0.35">
      <c r="A288" s="3" t="s">
        <v>597</v>
      </c>
      <c r="B288" s="2" t="s">
        <v>1031</v>
      </c>
      <c r="C288" s="2">
        <f t="shared" ref="C288:BN288" si="363">C45</f>
        <v>1618697.92</v>
      </c>
      <c r="D288" s="2">
        <f t="shared" si="363"/>
        <v>6068580.4500000002</v>
      </c>
      <c r="E288" s="2">
        <f t="shared" si="363"/>
        <v>1444121.25</v>
      </c>
      <c r="F288" s="2">
        <f t="shared" si="363"/>
        <v>2186086.4300000002</v>
      </c>
      <c r="G288" s="2">
        <f t="shared" si="363"/>
        <v>428862.04</v>
      </c>
      <c r="H288" s="2">
        <f t="shared" si="363"/>
        <v>184982.61</v>
      </c>
      <c r="I288" s="2">
        <f t="shared" si="363"/>
        <v>1809421.81</v>
      </c>
      <c r="J288" s="2">
        <f t="shared" si="363"/>
        <v>600359.41</v>
      </c>
      <c r="K288" s="2">
        <f t="shared" si="363"/>
        <v>149409.51999999999</v>
      </c>
      <c r="L288" s="2">
        <f t="shared" si="363"/>
        <v>1285932.06</v>
      </c>
      <c r="M288" s="2">
        <f t="shared" si="363"/>
        <v>495734.92</v>
      </c>
      <c r="N288" s="2">
        <f t="shared" si="363"/>
        <v>12893543.369999999</v>
      </c>
      <c r="O288" s="2">
        <f t="shared" si="363"/>
        <v>5184910.91</v>
      </c>
      <c r="P288" s="2">
        <f t="shared" si="363"/>
        <v>98033.26</v>
      </c>
      <c r="Q288" s="2">
        <f t="shared" si="363"/>
        <v>6984070.2400000002</v>
      </c>
      <c r="R288" s="2">
        <f t="shared" si="363"/>
        <v>117387.96</v>
      </c>
      <c r="S288" s="2">
        <f t="shared" si="363"/>
        <v>941027.17</v>
      </c>
      <c r="T288" s="2">
        <f t="shared" si="363"/>
        <v>50774.68</v>
      </c>
      <c r="U288" s="2">
        <f t="shared" si="363"/>
        <v>51513.32</v>
      </c>
      <c r="V288" s="2">
        <f t="shared" si="363"/>
        <v>91452.54</v>
      </c>
      <c r="W288" s="2">
        <f t="shared" si="363"/>
        <v>20485.07</v>
      </c>
      <c r="X288" s="2">
        <f t="shared" si="363"/>
        <v>23503.47</v>
      </c>
      <c r="Y288" s="2">
        <f t="shared" si="363"/>
        <v>145352.82</v>
      </c>
      <c r="Z288" s="2">
        <f t="shared" si="363"/>
        <v>63731.5</v>
      </c>
      <c r="AA288" s="2">
        <f t="shared" si="363"/>
        <v>6802241.46</v>
      </c>
      <c r="AB288" s="2">
        <f t="shared" si="363"/>
        <v>12251040.92</v>
      </c>
      <c r="AC288" s="2">
        <f t="shared" si="363"/>
        <v>578302.21</v>
      </c>
      <c r="AD288" s="2">
        <f t="shared" si="363"/>
        <v>703196.53</v>
      </c>
      <c r="AE288" s="2">
        <f t="shared" si="363"/>
        <v>48617.120000000003</v>
      </c>
      <c r="AF288" s="2">
        <f t="shared" si="363"/>
        <v>86811.59</v>
      </c>
      <c r="AG288" s="2">
        <f t="shared" si="363"/>
        <v>322958.38</v>
      </c>
      <c r="AH288" s="2">
        <f t="shared" si="363"/>
        <v>172657.77</v>
      </c>
      <c r="AI288" s="2">
        <f t="shared" si="363"/>
        <v>53122.47</v>
      </c>
      <c r="AJ288" s="2">
        <f t="shared" si="363"/>
        <v>128163.01</v>
      </c>
      <c r="AK288" s="2">
        <f t="shared" si="363"/>
        <v>74603.09</v>
      </c>
      <c r="AL288" s="2">
        <f t="shared" si="363"/>
        <v>98388.41</v>
      </c>
      <c r="AM288" s="2">
        <f t="shared" si="363"/>
        <v>115377.55</v>
      </c>
      <c r="AN288" s="2">
        <f t="shared" si="363"/>
        <v>413990.07</v>
      </c>
      <c r="AO288" s="2">
        <f t="shared" si="363"/>
        <v>1676936.43</v>
      </c>
      <c r="AP288" s="2">
        <f t="shared" si="363"/>
        <v>37700132.310000002</v>
      </c>
      <c r="AQ288" s="2">
        <f t="shared" si="363"/>
        <v>97428.55</v>
      </c>
      <c r="AR288" s="2">
        <f t="shared" si="363"/>
        <v>21880966.199999999</v>
      </c>
      <c r="AS288" s="2">
        <f t="shared" si="363"/>
        <v>2513262.4</v>
      </c>
      <c r="AT288" s="2">
        <f t="shared" si="363"/>
        <v>1167107.3600000001</v>
      </c>
      <c r="AU288" s="2">
        <f t="shared" si="363"/>
        <v>178802.57</v>
      </c>
      <c r="AV288" s="2">
        <f t="shared" si="363"/>
        <v>179035.75</v>
      </c>
      <c r="AW288" s="2">
        <f t="shared" si="363"/>
        <v>102589.94</v>
      </c>
      <c r="AX288" s="2">
        <f t="shared" si="363"/>
        <v>78396.2</v>
      </c>
      <c r="AY288" s="2">
        <f t="shared" si="363"/>
        <v>127245.96</v>
      </c>
      <c r="AZ288" s="2">
        <f t="shared" si="363"/>
        <v>1512386.73</v>
      </c>
      <c r="BA288" s="2">
        <f t="shared" si="363"/>
        <v>2187937.56</v>
      </c>
      <c r="BB288" s="2">
        <f t="shared" si="363"/>
        <v>485771.55</v>
      </c>
      <c r="BC288" s="2">
        <f t="shared" si="363"/>
        <v>8539684.5500000007</v>
      </c>
      <c r="BD288" s="2">
        <f t="shared" si="363"/>
        <v>1409316.74</v>
      </c>
      <c r="BE288" s="2">
        <f t="shared" si="363"/>
        <v>425098.36</v>
      </c>
      <c r="BF288" s="2">
        <f t="shared" si="363"/>
        <v>6979427.0599999996</v>
      </c>
      <c r="BG288" s="2">
        <f t="shared" si="363"/>
        <v>115579.55</v>
      </c>
      <c r="BH288" s="2">
        <f t="shared" si="363"/>
        <v>147663.12</v>
      </c>
      <c r="BI288" s="2">
        <f t="shared" si="363"/>
        <v>55868.160000000003</v>
      </c>
      <c r="BJ288" s="2">
        <f t="shared" si="363"/>
        <v>1934186.26</v>
      </c>
      <c r="BK288" s="2">
        <f t="shared" si="363"/>
        <v>1031173.03</v>
      </c>
      <c r="BL288" s="2">
        <f t="shared" si="363"/>
        <v>18195.330000000002</v>
      </c>
      <c r="BM288" s="2">
        <f t="shared" si="363"/>
        <v>91995.89</v>
      </c>
      <c r="BN288" s="2">
        <f t="shared" si="363"/>
        <v>1139858.77</v>
      </c>
      <c r="BO288" s="2">
        <f t="shared" ref="BO288:DZ288" si="364">BO45</f>
        <v>396388.6</v>
      </c>
      <c r="BP288" s="2">
        <f t="shared" si="364"/>
        <v>245997.25</v>
      </c>
      <c r="BQ288" s="2">
        <f t="shared" si="364"/>
        <v>1733716.34</v>
      </c>
      <c r="BR288" s="2">
        <f t="shared" si="364"/>
        <v>459017.22</v>
      </c>
      <c r="BS288" s="2">
        <f t="shared" si="364"/>
        <v>258944.15</v>
      </c>
      <c r="BT288" s="2">
        <f t="shared" si="364"/>
        <v>149392.14000000001</v>
      </c>
      <c r="BU288" s="2">
        <f t="shared" si="364"/>
        <v>109362.84</v>
      </c>
      <c r="BV288" s="2">
        <f t="shared" si="364"/>
        <v>817601.21</v>
      </c>
      <c r="BW288" s="2">
        <f t="shared" si="364"/>
        <v>711654.23</v>
      </c>
      <c r="BX288" s="2">
        <f t="shared" si="364"/>
        <v>99943.77</v>
      </c>
      <c r="BY288" s="2">
        <f t="shared" si="364"/>
        <v>193396.48000000001</v>
      </c>
      <c r="BZ288" s="2">
        <f t="shared" si="364"/>
        <v>99867.18</v>
      </c>
      <c r="CA288" s="2">
        <f t="shared" si="364"/>
        <v>394616.81</v>
      </c>
      <c r="CB288" s="2">
        <f t="shared" si="364"/>
        <v>24768877.350000001</v>
      </c>
      <c r="CC288" s="2">
        <f t="shared" si="364"/>
        <v>91062.73</v>
      </c>
      <c r="CD288" s="2">
        <f t="shared" si="364"/>
        <v>72919.69</v>
      </c>
      <c r="CE288" s="2">
        <f t="shared" si="364"/>
        <v>104487.79</v>
      </c>
      <c r="CF288" s="2">
        <f t="shared" si="364"/>
        <v>86249.23</v>
      </c>
      <c r="CG288" s="2">
        <f t="shared" si="364"/>
        <v>74426.7</v>
      </c>
      <c r="CH288" s="2">
        <f t="shared" si="364"/>
        <v>33444.1</v>
      </c>
      <c r="CI288" s="2">
        <f t="shared" si="364"/>
        <v>320790.64</v>
      </c>
      <c r="CJ288" s="2">
        <f t="shared" si="364"/>
        <v>313858.84000000003</v>
      </c>
      <c r="CK288" s="2">
        <f t="shared" si="364"/>
        <v>1519908.61</v>
      </c>
      <c r="CL288" s="2">
        <f t="shared" si="364"/>
        <v>233618.03</v>
      </c>
      <c r="CM288" s="2">
        <f t="shared" si="364"/>
        <v>113893.58</v>
      </c>
      <c r="CN288" s="2">
        <f t="shared" si="364"/>
        <v>8605084.4100000001</v>
      </c>
      <c r="CO288" s="2">
        <f t="shared" si="364"/>
        <v>5153394.09</v>
      </c>
      <c r="CP288" s="2">
        <f t="shared" si="364"/>
        <v>734189.06</v>
      </c>
      <c r="CQ288" s="2">
        <f t="shared" si="364"/>
        <v>386426.67</v>
      </c>
      <c r="CR288" s="2">
        <f t="shared" si="364"/>
        <v>80485.73</v>
      </c>
      <c r="CS288" s="2">
        <f t="shared" si="364"/>
        <v>248224.67</v>
      </c>
      <c r="CT288" s="2">
        <f t="shared" si="364"/>
        <v>85958.85</v>
      </c>
      <c r="CU288" s="2">
        <f t="shared" si="364"/>
        <v>58359.59</v>
      </c>
      <c r="CV288" s="2">
        <f t="shared" si="364"/>
        <v>47858.69</v>
      </c>
      <c r="CW288" s="2">
        <f t="shared" si="364"/>
        <v>134115.63</v>
      </c>
      <c r="CX288" s="2">
        <f t="shared" si="364"/>
        <v>243713.34</v>
      </c>
      <c r="CY288" s="2">
        <f t="shared" si="364"/>
        <v>18970.75</v>
      </c>
      <c r="CZ288" s="2">
        <f t="shared" si="364"/>
        <v>629899.39</v>
      </c>
      <c r="DA288" s="2">
        <f t="shared" si="364"/>
        <v>123499.93</v>
      </c>
      <c r="DB288" s="2">
        <f t="shared" si="364"/>
        <v>101395.44</v>
      </c>
      <c r="DC288" s="2">
        <f t="shared" si="364"/>
        <v>112080.46</v>
      </c>
      <c r="DD288" s="2">
        <f t="shared" si="364"/>
        <v>97944.92</v>
      </c>
      <c r="DE288" s="2">
        <f t="shared" si="364"/>
        <v>288400.14</v>
      </c>
      <c r="DF288" s="2">
        <f t="shared" si="364"/>
        <v>7817551.8200000003</v>
      </c>
      <c r="DG288" s="2">
        <f t="shared" si="364"/>
        <v>118174.05</v>
      </c>
      <c r="DH288" s="2">
        <f t="shared" si="364"/>
        <v>1002544.97</v>
      </c>
      <c r="DI288" s="2">
        <f t="shared" si="364"/>
        <v>1169415.45</v>
      </c>
      <c r="DJ288" s="2">
        <f t="shared" si="364"/>
        <v>169846.5</v>
      </c>
      <c r="DK288" s="2">
        <f t="shared" si="364"/>
        <v>88144.5</v>
      </c>
      <c r="DL288" s="2">
        <f t="shared" si="364"/>
        <v>2420056.54</v>
      </c>
      <c r="DM288" s="2">
        <f t="shared" si="364"/>
        <v>77790.55</v>
      </c>
      <c r="DN288" s="2">
        <f t="shared" si="364"/>
        <v>628414.66</v>
      </c>
      <c r="DO288" s="2">
        <f t="shared" si="364"/>
        <v>761258.72</v>
      </c>
      <c r="DP288" s="2">
        <f t="shared" si="364"/>
        <v>77422.7</v>
      </c>
      <c r="DQ288" s="2">
        <f t="shared" si="364"/>
        <v>409714.16</v>
      </c>
      <c r="DR288" s="2">
        <f t="shared" si="364"/>
        <v>475735.48</v>
      </c>
      <c r="DS288" s="2">
        <f t="shared" si="364"/>
        <v>198489</v>
      </c>
      <c r="DT288" s="2">
        <f t="shared" si="364"/>
        <v>53085.02</v>
      </c>
      <c r="DU288" s="2">
        <f t="shared" si="364"/>
        <v>128255.13</v>
      </c>
      <c r="DV288" s="2">
        <f t="shared" si="364"/>
        <v>49041.63</v>
      </c>
      <c r="DW288" s="2">
        <f t="shared" si="364"/>
        <v>105819.77</v>
      </c>
      <c r="DX288" s="2">
        <f t="shared" si="364"/>
        <v>165524.42000000001</v>
      </c>
      <c r="DY288" s="2">
        <f t="shared" si="364"/>
        <v>211849.28</v>
      </c>
      <c r="DZ288" s="2">
        <f t="shared" si="364"/>
        <v>440337.14</v>
      </c>
      <c r="EA288" s="2">
        <f t="shared" ref="EA288:FX288" si="365">EA45</f>
        <v>606678.97</v>
      </c>
      <c r="EB288" s="2">
        <f t="shared" si="365"/>
        <v>264983.83</v>
      </c>
      <c r="EC288" s="2">
        <f t="shared" si="365"/>
        <v>112196.29</v>
      </c>
      <c r="ED288" s="2">
        <f t="shared" si="365"/>
        <v>606490.69999999995</v>
      </c>
      <c r="EE288" s="2">
        <f t="shared" si="365"/>
        <v>69368.460000000006</v>
      </c>
      <c r="EF288" s="2">
        <f t="shared" si="365"/>
        <v>327633.84999999998</v>
      </c>
      <c r="EG288" s="2">
        <f t="shared" si="365"/>
        <v>120677.96</v>
      </c>
      <c r="EH288" s="2">
        <f t="shared" si="365"/>
        <v>51207.78</v>
      </c>
      <c r="EI288" s="2">
        <f t="shared" si="365"/>
        <v>3323220.8</v>
      </c>
      <c r="EJ288" s="2">
        <f t="shared" si="365"/>
        <v>2056399.34</v>
      </c>
      <c r="EK288" s="2">
        <f t="shared" si="365"/>
        <v>137117.85</v>
      </c>
      <c r="EL288" s="2">
        <f t="shared" si="365"/>
        <v>36713.550000000003</v>
      </c>
      <c r="EM288" s="2">
        <f t="shared" si="365"/>
        <v>247634.55</v>
      </c>
      <c r="EN288" s="2">
        <f t="shared" si="365"/>
        <v>285190.57</v>
      </c>
      <c r="EO288" s="2">
        <f t="shared" si="365"/>
        <v>144936.91</v>
      </c>
      <c r="EP288" s="2">
        <f t="shared" si="365"/>
        <v>223170.3</v>
      </c>
      <c r="EQ288" s="2">
        <f t="shared" si="365"/>
        <v>1024267.5</v>
      </c>
      <c r="ER288" s="2">
        <f t="shared" si="365"/>
        <v>209171.85</v>
      </c>
      <c r="ES288" s="2">
        <f t="shared" si="365"/>
        <v>106678.02</v>
      </c>
      <c r="ET288" s="2">
        <f t="shared" si="365"/>
        <v>133939.82999999999</v>
      </c>
      <c r="EU288" s="2">
        <f t="shared" si="365"/>
        <v>189375.43</v>
      </c>
      <c r="EV288" s="2">
        <f t="shared" si="365"/>
        <v>43464.959999999999</v>
      </c>
      <c r="EW288" s="2">
        <f t="shared" si="365"/>
        <v>341846.47</v>
      </c>
      <c r="EX288" s="2">
        <f t="shared" si="365"/>
        <v>19788.41</v>
      </c>
      <c r="EY288" s="2">
        <f t="shared" si="365"/>
        <v>106184.84</v>
      </c>
      <c r="EZ288" s="2">
        <f t="shared" si="365"/>
        <v>92250.34</v>
      </c>
      <c r="FA288" s="2">
        <f t="shared" si="365"/>
        <v>1567984.63</v>
      </c>
      <c r="FB288" s="2">
        <f t="shared" si="365"/>
        <v>469609.63</v>
      </c>
      <c r="FC288" s="2">
        <f t="shared" si="365"/>
        <v>926616</v>
      </c>
      <c r="FD288" s="2">
        <f t="shared" si="365"/>
        <v>157711.57</v>
      </c>
      <c r="FE288" s="2">
        <f t="shared" si="365"/>
        <v>64813.09</v>
      </c>
      <c r="FF288" s="2">
        <f t="shared" si="365"/>
        <v>70542.399999999994</v>
      </c>
      <c r="FG288" s="2">
        <f t="shared" si="365"/>
        <v>71488.67</v>
      </c>
      <c r="FH288" s="2">
        <f t="shared" si="365"/>
        <v>112198.64</v>
      </c>
      <c r="FI288" s="2">
        <f t="shared" si="365"/>
        <v>558618.73</v>
      </c>
      <c r="FJ288" s="2">
        <f t="shared" si="365"/>
        <v>861473.15</v>
      </c>
      <c r="FK288" s="2">
        <f t="shared" si="365"/>
        <v>927120.98</v>
      </c>
      <c r="FL288" s="2">
        <f t="shared" si="365"/>
        <v>1829177.87</v>
      </c>
      <c r="FM288" s="2">
        <f t="shared" si="365"/>
        <v>532404.37</v>
      </c>
      <c r="FN288" s="2">
        <f t="shared" si="365"/>
        <v>3532207.73</v>
      </c>
      <c r="FO288" s="2">
        <f t="shared" si="365"/>
        <v>629176.46</v>
      </c>
      <c r="FP288" s="2">
        <f t="shared" si="365"/>
        <v>752042.46</v>
      </c>
      <c r="FQ288" s="2">
        <f t="shared" si="365"/>
        <v>409839.03</v>
      </c>
      <c r="FR288" s="2">
        <f t="shared" si="365"/>
        <v>177143.45</v>
      </c>
      <c r="FS288" s="2">
        <f t="shared" si="365"/>
        <v>72860.350000000006</v>
      </c>
      <c r="FT288" s="2">
        <f t="shared" si="365"/>
        <v>109456.97</v>
      </c>
      <c r="FU288" s="2">
        <f t="shared" si="365"/>
        <v>297429.19</v>
      </c>
      <c r="FV288" s="2">
        <f t="shared" si="365"/>
        <v>195022.78</v>
      </c>
      <c r="FW288" s="2">
        <f t="shared" si="365"/>
        <v>48430.720000000001</v>
      </c>
      <c r="FX288" s="2">
        <f t="shared" si="365"/>
        <v>39107.11</v>
      </c>
      <c r="FZ288" s="80">
        <f>SUM(C288:FX288)</f>
        <v>248978465.73999995</v>
      </c>
      <c r="GA288" s="68">
        <v>248978465.73999995</v>
      </c>
      <c r="GB288" s="2">
        <f>FZ288-GA288</f>
        <v>0</v>
      </c>
      <c r="GE288" s="82"/>
      <c r="GF288" s="9"/>
      <c r="GH288" s="9"/>
    </row>
    <row r="289" spans="1:187" x14ac:dyDescent="0.35">
      <c r="A289" s="3" t="s">
        <v>598</v>
      </c>
      <c r="B289" s="2" t="s">
        <v>599</v>
      </c>
      <c r="C289" s="2">
        <f>IF(C286-C287-C288&lt;0,0,C286-C287-C288)</f>
        <v>44868513.051849477</v>
      </c>
      <c r="D289" s="2">
        <f t="shared" ref="D289:BO289" si="366">IF(D286-D287-D288&lt;0,0,D286-D287-D288)</f>
        <v>312413701.0582819</v>
      </c>
      <c r="E289" s="2">
        <f t="shared" si="366"/>
        <v>35389478.885064423</v>
      </c>
      <c r="F289" s="2">
        <f t="shared" si="366"/>
        <v>179998042.27340662</v>
      </c>
      <c r="G289" s="2">
        <f t="shared" si="366"/>
        <v>3084212.400684149</v>
      </c>
      <c r="H289" s="2">
        <f t="shared" si="366"/>
        <v>9307558.1960996594</v>
      </c>
      <c r="I289" s="2">
        <f t="shared" si="366"/>
        <v>63197265.622814439</v>
      </c>
      <c r="J289" s="2">
        <f t="shared" si="366"/>
        <v>17774572.828944393</v>
      </c>
      <c r="K289" s="2">
        <f t="shared" si="366"/>
        <v>2746038.7824052577</v>
      </c>
      <c r="L289" s="2">
        <f t="shared" si="366"/>
        <v>54131.54485080624</v>
      </c>
      <c r="M289" s="2">
        <f t="shared" si="366"/>
        <v>3746205.8320859168</v>
      </c>
      <c r="N289" s="2">
        <f t="shared" si="366"/>
        <v>387880663.5373174</v>
      </c>
      <c r="O289" s="2">
        <f t="shared" si="366"/>
        <v>63724205.502911761</v>
      </c>
      <c r="P289" s="2">
        <f t="shared" si="366"/>
        <v>3831984.798208341</v>
      </c>
      <c r="Q289" s="2">
        <f t="shared" si="366"/>
        <v>313189921.51697248</v>
      </c>
      <c r="R289" s="2">
        <f t="shared" si="366"/>
        <v>66526356.548946559</v>
      </c>
      <c r="S289" s="2">
        <f t="shared" si="366"/>
        <v>1583094.0974231996</v>
      </c>
      <c r="T289" s="2">
        <f t="shared" si="366"/>
        <v>2525309.8573245909</v>
      </c>
      <c r="U289" s="2">
        <f t="shared" si="366"/>
        <v>368263.99555982224</v>
      </c>
      <c r="V289" s="2">
        <f t="shared" si="366"/>
        <v>2976580.0541396006</v>
      </c>
      <c r="W289" s="2">
        <f t="shared" si="366"/>
        <v>3482709.5444083246</v>
      </c>
      <c r="X289" s="2">
        <f t="shared" si="366"/>
        <v>802989.38706061756</v>
      </c>
      <c r="Y289" s="2">
        <f t="shared" si="366"/>
        <v>9071917.7341379747</v>
      </c>
      <c r="Z289" s="2">
        <f t="shared" si="366"/>
        <v>3010273.3985358905</v>
      </c>
      <c r="AA289" s="2">
        <f t="shared" si="366"/>
        <v>154127833.98303458</v>
      </c>
      <c r="AB289" s="2">
        <f t="shared" si="366"/>
        <v>5909506.9334564377</v>
      </c>
      <c r="AC289" s="2">
        <f t="shared" si="366"/>
        <v>94206.243025609292</v>
      </c>
      <c r="AD289" s="2">
        <f t="shared" si="366"/>
        <v>4897915.8228673162</v>
      </c>
      <c r="AE289" s="2">
        <f t="shared" si="366"/>
        <v>1299406.7248670908</v>
      </c>
      <c r="AF289" s="2">
        <f t="shared" si="366"/>
        <v>2202895.2490858976</v>
      </c>
      <c r="AG289" s="2">
        <f t="shared" si="366"/>
        <v>2451451.1021431433</v>
      </c>
      <c r="AH289" s="2">
        <f t="shared" si="366"/>
        <v>10092251.012224928</v>
      </c>
      <c r="AI289" s="2">
        <f t="shared" si="366"/>
        <v>5145939.4552304437</v>
      </c>
      <c r="AJ289" s="2">
        <f t="shared" si="366"/>
        <v>2299971.0518047311</v>
      </c>
      <c r="AK289" s="2">
        <f t="shared" si="366"/>
        <v>1705415.9333014495</v>
      </c>
      <c r="AL289" s="2">
        <f t="shared" si="366"/>
        <v>1769255.267058335</v>
      </c>
      <c r="AM289" s="2">
        <f t="shared" si="366"/>
        <v>3669469.1027686554</v>
      </c>
      <c r="AN289" s="2">
        <f t="shared" si="366"/>
        <v>73.011683106713463</v>
      </c>
      <c r="AO289" s="2">
        <f t="shared" si="366"/>
        <v>30029394.680986606</v>
      </c>
      <c r="AP289" s="2">
        <f t="shared" si="366"/>
        <v>256362985.12910002</v>
      </c>
      <c r="AQ289" s="2">
        <f t="shared" si="366"/>
        <v>2258824.7362424815</v>
      </c>
      <c r="AR289" s="2">
        <f t="shared" si="366"/>
        <v>376612845.85739028</v>
      </c>
      <c r="AS289" s="2">
        <f t="shared" si="366"/>
        <v>16520698.60407622</v>
      </c>
      <c r="AT289" s="2">
        <f t="shared" si="366"/>
        <v>20900106.221306294</v>
      </c>
      <c r="AU289" s="2">
        <f t="shared" si="366"/>
        <v>3032030.4627693198</v>
      </c>
      <c r="AV289" s="2">
        <f t="shared" si="366"/>
        <v>3463004.9702152498</v>
      </c>
      <c r="AW289" s="2">
        <f t="shared" si="366"/>
        <v>3314348.7451856956</v>
      </c>
      <c r="AX289" s="2">
        <f t="shared" si="366"/>
        <v>829049.10816771921</v>
      </c>
      <c r="AY289" s="2">
        <f t="shared" si="366"/>
        <v>4190010.6117551876</v>
      </c>
      <c r="AZ289" s="2">
        <f t="shared" si="366"/>
        <v>124353607.37161255</v>
      </c>
      <c r="BA289" s="2">
        <f t="shared" si="366"/>
        <v>72087280.936939538</v>
      </c>
      <c r="BB289" s="2">
        <f t="shared" si="366"/>
        <v>75198716.544190302</v>
      </c>
      <c r="BC289" s="2">
        <f t="shared" si="366"/>
        <v>184863897.70485669</v>
      </c>
      <c r="BD289" s="2">
        <f t="shared" si="366"/>
        <v>21569622.766073752</v>
      </c>
      <c r="BE289" s="2">
        <f t="shared" si="366"/>
        <v>8500658.5865083784</v>
      </c>
      <c r="BF289" s="2">
        <f t="shared" si="366"/>
        <v>192357640.25523984</v>
      </c>
      <c r="BG289" s="2">
        <f t="shared" si="366"/>
        <v>9278645.505654715</v>
      </c>
      <c r="BH289" s="2">
        <f t="shared" si="366"/>
        <v>5103907.4148971485</v>
      </c>
      <c r="BI289" s="2">
        <f t="shared" si="366"/>
        <v>3674240.7131708586</v>
      </c>
      <c r="BJ289" s="2">
        <f t="shared" si="366"/>
        <v>39277327.889008366</v>
      </c>
      <c r="BK289" s="2">
        <f t="shared" si="366"/>
        <v>295686313.31580311</v>
      </c>
      <c r="BL289" s="2">
        <f t="shared" si="366"/>
        <v>1592341.1036998373</v>
      </c>
      <c r="BM289" s="2">
        <f t="shared" si="366"/>
        <v>4634074.7080031419</v>
      </c>
      <c r="BN289" s="2">
        <f t="shared" si="366"/>
        <v>22888588.749304671</v>
      </c>
      <c r="BO289" s="2">
        <f t="shared" si="366"/>
        <v>9818872.4333018754</v>
      </c>
      <c r="BP289" s="2">
        <f t="shared" ref="BP289:EA289" si="367">IF(BP286-BP287-BP288&lt;0,0,BP286-BP287-BP288)</f>
        <v>178784.59801164549</v>
      </c>
      <c r="BQ289" s="2">
        <f t="shared" si="367"/>
        <v>12691022.213886503</v>
      </c>
      <c r="BR289" s="2">
        <f t="shared" si="367"/>
        <v>37818475.729128502</v>
      </c>
      <c r="BS289" s="2">
        <f t="shared" si="367"/>
        <v>9832156.0421233494</v>
      </c>
      <c r="BT289" s="2">
        <f t="shared" si="367"/>
        <v>2234762.9634007337</v>
      </c>
      <c r="BU289" s="2">
        <f t="shared" si="367"/>
        <v>3392785.9451539661</v>
      </c>
      <c r="BV289" s="2">
        <f t="shared" si="367"/>
        <v>164.17144593875855</v>
      </c>
      <c r="BW289" s="2">
        <f t="shared" si="367"/>
        <v>3064321.1513230321</v>
      </c>
      <c r="BX289" s="2">
        <f t="shared" si="367"/>
        <v>218017.90942957625</v>
      </c>
      <c r="BY289" s="2">
        <f t="shared" si="367"/>
        <v>2003822.0510703656</v>
      </c>
      <c r="BZ289" s="2">
        <f t="shared" si="367"/>
        <v>2290818.5062971055</v>
      </c>
      <c r="CA289" s="2">
        <f t="shared" si="367"/>
        <v>91574.321049856546</v>
      </c>
      <c r="CB289" s="2">
        <f t="shared" si="367"/>
        <v>392726390.85446793</v>
      </c>
      <c r="CC289" s="2">
        <f t="shared" si="367"/>
        <v>2810201.7217621482</v>
      </c>
      <c r="CD289" s="2">
        <f t="shared" si="367"/>
        <v>2856083.3698619152</v>
      </c>
      <c r="CE289" s="2">
        <f t="shared" si="367"/>
        <v>1566433.2238051021</v>
      </c>
      <c r="CF289" s="2">
        <f t="shared" si="367"/>
        <v>1328193.318823728</v>
      </c>
      <c r="CG289" s="2">
        <f t="shared" si="367"/>
        <v>2815774.7298456263</v>
      </c>
      <c r="CH289" s="2">
        <f t="shared" si="367"/>
        <v>1676554.4187461303</v>
      </c>
      <c r="CI289" s="2">
        <f t="shared" si="367"/>
        <v>4558964.4693402573</v>
      </c>
      <c r="CJ289" s="2">
        <f t="shared" si="367"/>
        <v>222.5983021890861</v>
      </c>
      <c r="CK289" s="2">
        <f t="shared" si="367"/>
        <v>42211768.373993725</v>
      </c>
      <c r="CL289" s="2">
        <f t="shared" si="367"/>
        <v>11428684.604292823</v>
      </c>
      <c r="CM289" s="2">
        <f t="shared" si="367"/>
        <v>7459637.8989999322</v>
      </c>
      <c r="CN289" s="2">
        <f t="shared" si="367"/>
        <v>200969005.02965912</v>
      </c>
      <c r="CO289" s="2">
        <f t="shared" si="367"/>
        <v>54201168.724491671</v>
      </c>
      <c r="CP289" s="2">
        <f t="shared" si="367"/>
        <v>315.59634634712711</v>
      </c>
      <c r="CQ289" s="2">
        <f t="shared" si="367"/>
        <v>6373578.7157743946</v>
      </c>
      <c r="CR289" s="2">
        <f t="shared" si="367"/>
        <v>3257524.6087582107</v>
      </c>
      <c r="CS289" s="2">
        <f t="shared" si="367"/>
        <v>2532987.4245747756</v>
      </c>
      <c r="CT289" s="2">
        <f t="shared" si="367"/>
        <v>1325236.0085172611</v>
      </c>
      <c r="CU289" s="2">
        <f t="shared" si="367"/>
        <v>4031819.5572073627</v>
      </c>
      <c r="CV289" s="2">
        <f t="shared" si="367"/>
        <v>606790.56152270176</v>
      </c>
      <c r="CW289" s="2">
        <f t="shared" si="367"/>
        <v>2245330.8525128057</v>
      </c>
      <c r="CX289" s="2">
        <f t="shared" si="367"/>
        <v>3132691.6629440715</v>
      </c>
      <c r="CY289" s="2">
        <f t="shared" si="367"/>
        <v>958709.5927513917</v>
      </c>
      <c r="CZ289" s="2">
        <f t="shared" si="367"/>
        <v>12821755.364225555</v>
      </c>
      <c r="DA289" s="2">
        <f t="shared" si="367"/>
        <v>2060663.3246146452</v>
      </c>
      <c r="DB289" s="2">
        <f t="shared" si="367"/>
        <v>3437938.1734802467</v>
      </c>
      <c r="DC289" s="2">
        <f t="shared" si="367"/>
        <v>1925423.570984001</v>
      </c>
      <c r="DD289" s="2">
        <f t="shared" si="367"/>
        <v>2157685.8404710228</v>
      </c>
      <c r="DE289" s="2">
        <f t="shared" si="367"/>
        <v>2297406.701055909</v>
      </c>
      <c r="DF289" s="2">
        <f t="shared" si="367"/>
        <v>139909661.65037698</v>
      </c>
      <c r="DG289" s="2">
        <f t="shared" si="367"/>
        <v>705950.49673604546</v>
      </c>
      <c r="DH289" s="2">
        <f t="shared" si="367"/>
        <v>8968146.1617907509</v>
      </c>
      <c r="DI289" s="2">
        <f t="shared" si="367"/>
        <v>11569865.905611958</v>
      </c>
      <c r="DJ289" s="2">
        <f t="shared" si="367"/>
        <v>6148345.1501942696</v>
      </c>
      <c r="DK289" s="2">
        <f t="shared" si="367"/>
        <v>5161496.0327429743</v>
      </c>
      <c r="DL289" s="2">
        <f t="shared" si="367"/>
        <v>38596722.250082389</v>
      </c>
      <c r="DM289" s="2">
        <f t="shared" si="367"/>
        <v>3502359.6883759866</v>
      </c>
      <c r="DN289" s="2">
        <f t="shared" si="367"/>
        <v>7969781.8401376121</v>
      </c>
      <c r="DO289" s="2">
        <f t="shared" si="367"/>
        <v>26689791.911230542</v>
      </c>
      <c r="DP289" s="2">
        <f t="shared" si="367"/>
        <v>2761559.2912927116</v>
      </c>
      <c r="DQ289" s="2">
        <f t="shared" si="367"/>
        <v>250.97192690166412</v>
      </c>
      <c r="DR289" s="2">
        <f t="shared" si="367"/>
        <v>12958195.903402854</v>
      </c>
      <c r="DS289" s="2">
        <f t="shared" si="367"/>
        <v>6627381.7536441181</v>
      </c>
      <c r="DT289" s="2">
        <f t="shared" si="367"/>
        <v>3183241.5314097861</v>
      </c>
      <c r="DU289" s="2">
        <f t="shared" si="367"/>
        <v>4159599.090036626</v>
      </c>
      <c r="DV289" s="2">
        <f t="shared" si="367"/>
        <v>3566514.4765107785</v>
      </c>
      <c r="DW289" s="2">
        <f t="shared" si="367"/>
        <v>3891482.960787442</v>
      </c>
      <c r="DX289" s="2">
        <f t="shared" si="367"/>
        <v>511361.59918033925</v>
      </c>
      <c r="DY289" s="2">
        <f t="shared" si="367"/>
        <v>648735.80557596241</v>
      </c>
      <c r="DZ289" s="2">
        <f t="shared" si="367"/>
        <v>2735542.0424365248</v>
      </c>
      <c r="EA289" s="2">
        <f t="shared" si="367"/>
        <v>0</v>
      </c>
      <c r="EB289" s="2">
        <f t="shared" ref="EB289:FX289" si="368">IF(EB286-EB287-EB288&lt;0,0,EB286-EB287-EB288)</f>
        <v>4138832.5025566574</v>
      </c>
      <c r="EC289" s="2">
        <f t="shared" si="368"/>
        <v>2997735.1546239145</v>
      </c>
      <c r="ED289" s="2">
        <f t="shared" si="368"/>
        <v>0</v>
      </c>
      <c r="EE289" s="2">
        <f t="shared" si="368"/>
        <v>2951833.9876496987</v>
      </c>
      <c r="EF289" s="2">
        <f t="shared" si="368"/>
        <v>13433950.690852866</v>
      </c>
      <c r="EG289" s="2">
        <f t="shared" si="368"/>
        <v>2940571.2142879269</v>
      </c>
      <c r="EH289" s="2">
        <f t="shared" si="368"/>
        <v>3526045.7154172021</v>
      </c>
      <c r="EI289" s="2">
        <f t="shared" si="368"/>
        <v>119690411.52282122</v>
      </c>
      <c r="EJ289" s="2">
        <f t="shared" si="368"/>
        <v>77004928.91764456</v>
      </c>
      <c r="EK289" s="2">
        <f t="shared" si="368"/>
        <v>4421060.4139054893</v>
      </c>
      <c r="EL289" s="2">
        <f t="shared" si="368"/>
        <v>4149294.9459935348</v>
      </c>
      <c r="EM289" s="2">
        <f t="shared" si="368"/>
        <v>2222794.6652482394</v>
      </c>
      <c r="EN289" s="2">
        <f t="shared" si="368"/>
        <v>8830684.7686176039</v>
      </c>
      <c r="EO289" s="2">
        <f t="shared" si="368"/>
        <v>3087539.7317589186</v>
      </c>
      <c r="EP289" s="2">
        <f t="shared" si="368"/>
        <v>1535781.224203646</v>
      </c>
      <c r="EQ289" s="2">
        <f t="shared" si="368"/>
        <v>19154173.480880648</v>
      </c>
      <c r="ER289" s="2">
        <f t="shared" si="368"/>
        <v>1610696.9892147882</v>
      </c>
      <c r="ES289" s="2">
        <f t="shared" si="368"/>
        <v>2328805.0089221471</v>
      </c>
      <c r="ET289" s="2">
        <f t="shared" si="368"/>
        <v>2312023.6450156383</v>
      </c>
      <c r="EU289" s="2">
        <f t="shared" si="368"/>
        <v>6073671.8052180763</v>
      </c>
      <c r="EV289" s="2">
        <f t="shared" si="368"/>
        <v>542158.30619653687</v>
      </c>
      <c r="EW289" s="2">
        <f t="shared" si="368"/>
        <v>2306979.0516142631</v>
      </c>
      <c r="EX289" s="2">
        <f t="shared" si="368"/>
        <v>3047363.4963928219</v>
      </c>
      <c r="EY289" s="2">
        <f t="shared" si="368"/>
        <v>7704596.5328362016</v>
      </c>
      <c r="EZ289" s="2">
        <f t="shared" si="368"/>
        <v>1700408.5336348836</v>
      </c>
      <c r="FA289" s="2">
        <f t="shared" si="368"/>
        <v>2.7939677238464355E-9</v>
      </c>
      <c r="FB289" s="2">
        <f t="shared" si="368"/>
        <v>68.386376312817447</v>
      </c>
      <c r="FC289" s="2">
        <f t="shared" si="368"/>
        <v>6864181.5554873683</v>
      </c>
      <c r="FD289" s="2">
        <f t="shared" si="368"/>
        <v>3915266.4158497453</v>
      </c>
      <c r="FE289" s="2">
        <f t="shared" si="368"/>
        <v>1167495.946251957</v>
      </c>
      <c r="FF289" s="2">
        <f t="shared" si="368"/>
        <v>3011349.9366247198</v>
      </c>
      <c r="FG289" s="2">
        <f t="shared" si="368"/>
        <v>1748987.3509337846</v>
      </c>
      <c r="FH289" s="2">
        <f t="shared" si="368"/>
        <v>575764.17838130007</v>
      </c>
      <c r="FI289" s="2">
        <f t="shared" si="368"/>
        <v>5307482.3597806767</v>
      </c>
      <c r="FJ289" s="2">
        <f t="shared" si="368"/>
        <v>483.51938403991517</v>
      </c>
      <c r="FK289" s="2">
        <f t="shared" si="368"/>
        <v>4763133.1545485258</v>
      </c>
      <c r="FL289" s="2">
        <f t="shared" si="368"/>
        <v>27642304.465815213</v>
      </c>
      <c r="FM289" s="2">
        <f t="shared" si="368"/>
        <v>14983455.802639766</v>
      </c>
      <c r="FN289" s="2">
        <f t="shared" si="368"/>
        <v>174130696.69456583</v>
      </c>
      <c r="FO289" s="2">
        <f t="shared" si="368"/>
        <v>0</v>
      </c>
      <c r="FP289" s="2">
        <f t="shared" si="368"/>
        <v>6689085.1839313852</v>
      </c>
      <c r="FQ289" s="2">
        <f t="shared" si="368"/>
        <v>0</v>
      </c>
      <c r="FR289" s="2">
        <f t="shared" si="368"/>
        <v>281.5253425577539</v>
      </c>
      <c r="FS289" s="2">
        <f t="shared" si="368"/>
        <v>960538.52589899546</v>
      </c>
      <c r="FT289" s="2">
        <f t="shared" si="368"/>
        <v>67.605105227761669</v>
      </c>
      <c r="FU289" s="2">
        <f t="shared" si="368"/>
        <v>5981965.7832805384</v>
      </c>
      <c r="FV289" s="2">
        <f t="shared" si="368"/>
        <v>6724212.966147216</v>
      </c>
      <c r="FW289" s="2">
        <f t="shared" si="368"/>
        <v>2540050.2731697075</v>
      </c>
      <c r="FX289" s="2">
        <f t="shared" si="368"/>
        <v>926675.65089027223</v>
      </c>
      <c r="FZ289" s="80">
        <f>SUM(C289:FX289)</f>
        <v>5221122139.0612965</v>
      </c>
      <c r="GA289" s="68">
        <f>GA286-GA287-GA288</f>
        <v>5221122139.0512962</v>
      </c>
      <c r="GB289" s="2">
        <f>FZ289-GA289</f>
        <v>1.0000228881835938E-2</v>
      </c>
      <c r="GC289" s="83"/>
      <c r="GE289" s="50"/>
    </row>
    <row r="290" spans="1:187" x14ac:dyDescent="0.35">
      <c r="B290" s="2" t="s">
        <v>1032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</row>
    <row r="291" spans="1:187" x14ac:dyDescent="0.35">
      <c r="A291" s="3" t="s">
        <v>600</v>
      </c>
      <c r="B291" s="2" t="s">
        <v>601</v>
      </c>
      <c r="C291" s="2">
        <f t="shared" ref="C291:M291" si="369">ROUND(C282*C46,2)</f>
        <v>0</v>
      </c>
      <c r="D291" s="2">
        <f t="shared" si="369"/>
        <v>0</v>
      </c>
      <c r="E291" s="2">
        <f t="shared" si="369"/>
        <v>0</v>
      </c>
      <c r="F291" s="2">
        <f t="shared" si="369"/>
        <v>0</v>
      </c>
      <c r="G291" s="2">
        <f t="shared" si="369"/>
        <v>0</v>
      </c>
      <c r="H291" s="2">
        <f t="shared" si="369"/>
        <v>0</v>
      </c>
      <c r="I291" s="2">
        <f t="shared" si="369"/>
        <v>0</v>
      </c>
      <c r="J291" s="2">
        <f t="shared" si="369"/>
        <v>0</v>
      </c>
      <c r="K291" s="2">
        <f t="shared" si="369"/>
        <v>0</v>
      </c>
      <c r="L291" s="2">
        <f t="shared" si="369"/>
        <v>0</v>
      </c>
      <c r="M291" s="2">
        <f t="shared" si="369"/>
        <v>0</v>
      </c>
      <c r="N291" s="2">
        <v>0</v>
      </c>
      <c r="O291" s="2">
        <f t="shared" ref="O291:BB291" si="370">ROUND(O282*O46,2)</f>
        <v>0</v>
      </c>
      <c r="P291" s="2">
        <f t="shared" si="370"/>
        <v>0</v>
      </c>
      <c r="Q291" s="2">
        <f t="shared" si="370"/>
        <v>0</v>
      </c>
      <c r="R291" s="2">
        <f t="shared" si="370"/>
        <v>0</v>
      </c>
      <c r="S291" s="2">
        <f t="shared" si="370"/>
        <v>0</v>
      </c>
      <c r="T291" s="2">
        <f t="shared" si="370"/>
        <v>0</v>
      </c>
      <c r="U291" s="2">
        <f t="shared" si="370"/>
        <v>0</v>
      </c>
      <c r="V291" s="2">
        <f t="shared" si="370"/>
        <v>0</v>
      </c>
      <c r="W291" s="2">
        <f t="shared" si="370"/>
        <v>0</v>
      </c>
      <c r="X291" s="2">
        <f t="shared" si="370"/>
        <v>0</v>
      </c>
      <c r="Y291" s="2">
        <f t="shared" si="370"/>
        <v>0</v>
      </c>
      <c r="Z291" s="2">
        <f t="shared" si="370"/>
        <v>0</v>
      </c>
      <c r="AA291" s="2">
        <f t="shared" si="370"/>
        <v>0</v>
      </c>
      <c r="AB291" s="2">
        <f t="shared" si="370"/>
        <v>0</v>
      </c>
      <c r="AC291" s="2">
        <f t="shared" si="370"/>
        <v>0</v>
      </c>
      <c r="AD291" s="2">
        <f t="shared" si="370"/>
        <v>0</v>
      </c>
      <c r="AE291" s="2">
        <f t="shared" si="370"/>
        <v>0</v>
      </c>
      <c r="AF291" s="2">
        <f t="shared" si="370"/>
        <v>0</v>
      </c>
      <c r="AG291" s="2">
        <f t="shared" si="370"/>
        <v>0</v>
      </c>
      <c r="AH291" s="2">
        <f t="shared" si="370"/>
        <v>0</v>
      </c>
      <c r="AI291" s="2">
        <f t="shared" si="370"/>
        <v>0</v>
      </c>
      <c r="AJ291" s="2">
        <f t="shared" si="370"/>
        <v>0</v>
      </c>
      <c r="AK291" s="2">
        <f t="shared" si="370"/>
        <v>0</v>
      </c>
      <c r="AL291" s="2">
        <f t="shared" si="370"/>
        <v>0</v>
      </c>
      <c r="AM291" s="2">
        <f t="shared" si="370"/>
        <v>0</v>
      </c>
      <c r="AN291" s="2">
        <f t="shared" si="370"/>
        <v>172955.24</v>
      </c>
      <c r="AO291" s="2">
        <f t="shared" si="370"/>
        <v>0</v>
      </c>
      <c r="AP291" s="2">
        <f t="shared" si="370"/>
        <v>0</v>
      </c>
      <c r="AQ291" s="2">
        <f t="shared" si="370"/>
        <v>0</v>
      </c>
      <c r="AR291" s="2">
        <f t="shared" si="370"/>
        <v>0</v>
      </c>
      <c r="AS291" s="2">
        <f t="shared" si="370"/>
        <v>0</v>
      </c>
      <c r="AT291" s="2">
        <f t="shared" si="370"/>
        <v>0</v>
      </c>
      <c r="AU291" s="2">
        <f t="shared" si="370"/>
        <v>0</v>
      </c>
      <c r="AV291" s="2">
        <f t="shared" si="370"/>
        <v>0</v>
      </c>
      <c r="AW291" s="2">
        <f t="shared" si="370"/>
        <v>0</v>
      </c>
      <c r="AX291" s="2">
        <f t="shared" si="370"/>
        <v>0</v>
      </c>
      <c r="AY291" s="2">
        <f t="shared" si="370"/>
        <v>0</v>
      </c>
      <c r="AZ291" s="2">
        <f t="shared" si="370"/>
        <v>0</v>
      </c>
      <c r="BA291" s="2">
        <f t="shared" si="370"/>
        <v>0</v>
      </c>
      <c r="BB291" s="2">
        <f t="shared" si="370"/>
        <v>0</v>
      </c>
      <c r="BC291" s="2">
        <v>0</v>
      </c>
      <c r="BD291" s="2">
        <f t="shared" ref="BD291:DO291" si="371">ROUND(BD282*BD46,2)</f>
        <v>0</v>
      </c>
      <c r="BE291" s="2">
        <f t="shared" si="371"/>
        <v>0</v>
      </c>
      <c r="BF291" s="2">
        <f t="shared" si="371"/>
        <v>0</v>
      </c>
      <c r="BG291" s="2">
        <f t="shared" si="371"/>
        <v>0</v>
      </c>
      <c r="BH291" s="2">
        <f t="shared" si="371"/>
        <v>0</v>
      </c>
      <c r="BI291" s="2">
        <f t="shared" si="371"/>
        <v>0</v>
      </c>
      <c r="BJ291" s="2">
        <f t="shared" si="371"/>
        <v>0</v>
      </c>
      <c r="BK291" s="2">
        <f t="shared" si="371"/>
        <v>0</v>
      </c>
      <c r="BL291" s="2">
        <f t="shared" si="371"/>
        <v>0</v>
      </c>
      <c r="BM291" s="2">
        <f t="shared" si="371"/>
        <v>0</v>
      </c>
      <c r="BN291" s="2">
        <f t="shared" si="371"/>
        <v>0</v>
      </c>
      <c r="BO291" s="2">
        <f t="shared" si="371"/>
        <v>0</v>
      </c>
      <c r="BP291" s="2">
        <f t="shared" si="371"/>
        <v>0</v>
      </c>
      <c r="BQ291" s="2">
        <f t="shared" si="371"/>
        <v>0</v>
      </c>
      <c r="BR291" s="2">
        <f t="shared" si="371"/>
        <v>0</v>
      </c>
      <c r="BS291" s="2">
        <f t="shared" si="371"/>
        <v>0</v>
      </c>
      <c r="BT291" s="2">
        <f t="shared" si="371"/>
        <v>0</v>
      </c>
      <c r="BU291" s="2">
        <f t="shared" si="371"/>
        <v>0</v>
      </c>
      <c r="BV291" s="2">
        <f t="shared" si="371"/>
        <v>683169.24</v>
      </c>
      <c r="BW291" s="2">
        <f t="shared" si="371"/>
        <v>0</v>
      </c>
      <c r="BX291" s="2">
        <f t="shared" si="371"/>
        <v>0</v>
      </c>
      <c r="BY291" s="2">
        <f t="shared" si="371"/>
        <v>0</v>
      </c>
      <c r="BZ291" s="2">
        <f t="shared" si="371"/>
        <v>0</v>
      </c>
      <c r="CA291" s="2">
        <f t="shared" si="371"/>
        <v>0</v>
      </c>
      <c r="CB291" s="2">
        <f t="shared" si="371"/>
        <v>0</v>
      </c>
      <c r="CC291" s="2">
        <f t="shared" si="371"/>
        <v>0</v>
      </c>
      <c r="CD291" s="2">
        <f t="shared" si="371"/>
        <v>0</v>
      </c>
      <c r="CE291" s="2">
        <f t="shared" si="371"/>
        <v>0</v>
      </c>
      <c r="CF291" s="2">
        <f t="shared" si="371"/>
        <v>0</v>
      </c>
      <c r="CG291" s="2">
        <f t="shared" si="371"/>
        <v>0</v>
      </c>
      <c r="CH291" s="2">
        <f t="shared" si="371"/>
        <v>0</v>
      </c>
      <c r="CI291" s="2">
        <f t="shared" si="371"/>
        <v>0</v>
      </c>
      <c r="CJ291" s="2">
        <f t="shared" si="371"/>
        <v>620756.84</v>
      </c>
      <c r="CK291" s="2">
        <f t="shared" si="371"/>
        <v>0</v>
      </c>
      <c r="CL291" s="2">
        <f t="shared" si="371"/>
        <v>0</v>
      </c>
      <c r="CM291" s="2">
        <f t="shared" si="371"/>
        <v>0</v>
      </c>
      <c r="CN291" s="2">
        <f t="shared" si="371"/>
        <v>0</v>
      </c>
      <c r="CO291" s="2">
        <f t="shared" si="371"/>
        <v>0</v>
      </c>
      <c r="CP291" s="2">
        <f t="shared" si="371"/>
        <v>467161.4</v>
      </c>
      <c r="CQ291" s="2">
        <f t="shared" si="371"/>
        <v>0</v>
      </c>
      <c r="CR291" s="2">
        <f t="shared" si="371"/>
        <v>0</v>
      </c>
      <c r="CS291" s="2">
        <f t="shared" si="371"/>
        <v>0</v>
      </c>
      <c r="CT291" s="2">
        <f t="shared" si="371"/>
        <v>0</v>
      </c>
      <c r="CU291" s="2">
        <f t="shared" si="371"/>
        <v>0</v>
      </c>
      <c r="CV291" s="2">
        <f t="shared" si="371"/>
        <v>0</v>
      </c>
      <c r="CW291" s="2">
        <f t="shared" si="371"/>
        <v>0</v>
      </c>
      <c r="CX291" s="2">
        <f t="shared" si="371"/>
        <v>0</v>
      </c>
      <c r="CY291" s="2">
        <f t="shared" si="371"/>
        <v>0</v>
      </c>
      <c r="CZ291" s="2">
        <f t="shared" si="371"/>
        <v>0</v>
      </c>
      <c r="DA291" s="2">
        <f t="shared" si="371"/>
        <v>0</v>
      </c>
      <c r="DB291" s="2">
        <f t="shared" si="371"/>
        <v>0</v>
      </c>
      <c r="DC291" s="2">
        <f t="shared" si="371"/>
        <v>0</v>
      </c>
      <c r="DD291" s="2">
        <f t="shared" si="371"/>
        <v>0</v>
      </c>
      <c r="DE291" s="2">
        <f t="shared" si="371"/>
        <v>0</v>
      </c>
      <c r="DF291" s="2">
        <f t="shared" si="371"/>
        <v>0</v>
      </c>
      <c r="DG291" s="2">
        <f t="shared" si="371"/>
        <v>0</v>
      </c>
      <c r="DH291" s="2">
        <f t="shared" si="371"/>
        <v>0</v>
      </c>
      <c r="DI291" s="2">
        <f t="shared" si="371"/>
        <v>0</v>
      </c>
      <c r="DJ291" s="2">
        <f t="shared" si="371"/>
        <v>0</v>
      </c>
      <c r="DK291" s="2">
        <f t="shared" si="371"/>
        <v>0</v>
      </c>
      <c r="DL291" s="2">
        <f t="shared" si="371"/>
        <v>0</v>
      </c>
      <c r="DM291" s="2">
        <f t="shared" si="371"/>
        <v>0</v>
      </c>
      <c r="DN291" s="2">
        <f t="shared" si="371"/>
        <v>0</v>
      </c>
      <c r="DO291" s="2">
        <f t="shared" si="371"/>
        <v>0</v>
      </c>
      <c r="DP291" s="2">
        <f t="shared" ref="DP291:FX291" si="372">ROUND(DP282*DP46,2)</f>
        <v>0</v>
      </c>
      <c r="DQ291" s="2">
        <f t="shared" si="372"/>
        <v>358198.65</v>
      </c>
      <c r="DR291" s="2">
        <f t="shared" si="372"/>
        <v>0</v>
      </c>
      <c r="DS291" s="2">
        <f t="shared" si="372"/>
        <v>0</v>
      </c>
      <c r="DT291" s="2">
        <f t="shared" si="372"/>
        <v>0</v>
      </c>
      <c r="DU291" s="2">
        <f t="shared" si="372"/>
        <v>0</v>
      </c>
      <c r="DV291" s="2">
        <f t="shared" si="372"/>
        <v>0</v>
      </c>
      <c r="DW291" s="2">
        <f t="shared" si="372"/>
        <v>0</v>
      </c>
      <c r="DX291" s="2">
        <f t="shared" si="372"/>
        <v>0</v>
      </c>
      <c r="DY291" s="2">
        <f t="shared" si="372"/>
        <v>0</v>
      </c>
      <c r="DZ291" s="2">
        <f t="shared" si="372"/>
        <v>0</v>
      </c>
      <c r="EA291" s="2">
        <f t="shared" si="372"/>
        <v>532210.09</v>
      </c>
      <c r="EB291" s="2">
        <f t="shared" si="372"/>
        <v>0</v>
      </c>
      <c r="EC291" s="2">
        <f t="shared" si="372"/>
        <v>0</v>
      </c>
      <c r="ED291" s="2">
        <f t="shared" si="372"/>
        <v>924987.11</v>
      </c>
      <c r="EE291" s="2">
        <f t="shared" si="372"/>
        <v>0</v>
      </c>
      <c r="EF291" s="2">
        <f t="shared" si="372"/>
        <v>0</v>
      </c>
      <c r="EG291" s="2">
        <f t="shared" si="372"/>
        <v>0</v>
      </c>
      <c r="EH291" s="2">
        <f t="shared" si="372"/>
        <v>0</v>
      </c>
      <c r="EI291" s="2">
        <f t="shared" si="372"/>
        <v>0</v>
      </c>
      <c r="EJ291" s="2">
        <f t="shared" si="372"/>
        <v>0</v>
      </c>
      <c r="EK291" s="2">
        <f t="shared" si="372"/>
        <v>0</v>
      </c>
      <c r="EL291" s="2">
        <f t="shared" si="372"/>
        <v>0</v>
      </c>
      <c r="EM291" s="2">
        <f t="shared" si="372"/>
        <v>0</v>
      </c>
      <c r="EN291" s="2">
        <f t="shared" si="372"/>
        <v>0</v>
      </c>
      <c r="EO291" s="2">
        <f t="shared" si="372"/>
        <v>0</v>
      </c>
      <c r="EP291" s="2">
        <f t="shared" si="372"/>
        <v>0</v>
      </c>
      <c r="EQ291" s="2">
        <f t="shared" si="372"/>
        <v>0</v>
      </c>
      <c r="ER291" s="2">
        <f t="shared" si="372"/>
        <v>0</v>
      </c>
      <c r="ES291" s="2">
        <f t="shared" si="372"/>
        <v>0</v>
      </c>
      <c r="ET291" s="2">
        <f t="shared" si="372"/>
        <v>0</v>
      </c>
      <c r="EU291" s="2">
        <f t="shared" si="372"/>
        <v>0</v>
      </c>
      <c r="EV291" s="2">
        <f t="shared" si="372"/>
        <v>0</v>
      </c>
      <c r="EW291" s="2">
        <f t="shared" si="372"/>
        <v>0</v>
      </c>
      <c r="EX291" s="2">
        <f t="shared" si="372"/>
        <v>0</v>
      </c>
      <c r="EY291" s="2">
        <f t="shared" si="372"/>
        <v>0</v>
      </c>
      <c r="EZ291" s="2">
        <f t="shared" si="372"/>
        <v>0</v>
      </c>
      <c r="FA291" s="2">
        <f t="shared" si="372"/>
        <v>1121886.94</v>
      </c>
      <c r="FB291" s="2">
        <f t="shared" si="372"/>
        <v>261349.9</v>
      </c>
      <c r="FC291" s="2">
        <f t="shared" si="372"/>
        <v>0</v>
      </c>
      <c r="FD291" s="2">
        <f t="shared" si="372"/>
        <v>0</v>
      </c>
      <c r="FE291" s="2">
        <f t="shared" si="372"/>
        <v>0</v>
      </c>
      <c r="FF291" s="2">
        <f t="shared" si="372"/>
        <v>0</v>
      </c>
      <c r="FG291" s="2">
        <f t="shared" si="372"/>
        <v>0</v>
      </c>
      <c r="FH291" s="2">
        <f t="shared" si="372"/>
        <v>0</v>
      </c>
      <c r="FI291" s="2">
        <f t="shared" si="372"/>
        <v>0</v>
      </c>
      <c r="FJ291" s="2">
        <f t="shared" si="372"/>
        <v>442930.95</v>
      </c>
      <c r="FK291" s="2">
        <f t="shared" si="372"/>
        <v>0</v>
      </c>
      <c r="FL291" s="2">
        <f t="shared" si="372"/>
        <v>0</v>
      </c>
      <c r="FM291" s="2">
        <f t="shared" si="372"/>
        <v>0</v>
      </c>
      <c r="FN291" s="2">
        <f t="shared" si="372"/>
        <v>0</v>
      </c>
      <c r="FO291" s="2">
        <f t="shared" si="372"/>
        <v>607108.06000000006</v>
      </c>
      <c r="FP291" s="2">
        <f t="shared" si="372"/>
        <v>0</v>
      </c>
      <c r="FQ291" s="2">
        <f t="shared" si="372"/>
        <v>602787.52</v>
      </c>
      <c r="FR291" s="2">
        <f t="shared" si="372"/>
        <v>88352.18</v>
      </c>
      <c r="FS291" s="2">
        <f t="shared" si="372"/>
        <v>0</v>
      </c>
      <c r="FT291" s="2">
        <f t="shared" si="372"/>
        <v>68776.2</v>
      </c>
      <c r="FU291" s="2">
        <f t="shared" si="372"/>
        <v>0</v>
      </c>
      <c r="FV291" s="2">
        <f t="shared" si="372"/>
        <v>0</v>
      </c>
      <c r="FW291" s="2">
        <f t="shared" si="372"/>
        <v>0</v>
      </c>
      <c r="FX291" s="2">
        <f t="shared" si="372"/>
        <v>0</v>
      </c>
      <c r="FZ291" s="80">
        <f>SUM(C291:FX291)</f>
        <v>6952630.3199999994</v>
      </c>
      <c r="GA291" s="68"/>
      <c r="GB291" s="2">
        <f>FZ291-GA291</f>
        <v>6952630.3199999994</v>
      </c>
    </row>
    <row r="292" spans="1:187" x14ac:dyDescent="0.35">
      <c r="B292" s="2" t="s">
        <v>1033</v>
      </c>
      <c r="FY292" s="52"/>
      <c r="GB292" s="2">
        <f>FZ292-GA293</f>
        <v>0</v>
      </c>
    </row>
    <row r="293" spans="1:187" x14ac:dyDescent="0.35">
      <c r="A293" s="3" t="s">
        <v>602</v>
      </c>
      <c r="B293" s="2" t="s">
        <v>603</v>
      </c>
      <c r="C293" s="2">
        <f t="shared" ref="C293:BN293" si="373">ROUND(C286/C99,2)</f>
        <v>12249.89</v>
      </c>
      <c r="D293" s="2">
        <f t="shared" si="373"/>
        <v>11553.6</v>
      </c>
      <c r="E293" s="2">
        <f t="shared" si="373"/>
        <v>12400.52</v>
      </c>
      <c r="F293" s="2">
        <f t="shared" si="373"/>
        <v>11455.2</v>
      </c>
      <c r="G293" s="2">
        <f t="shared" si="373"/>
        <v>11915.2</v>
      </c>
      <c r="H293" s="2">
        <f t="shared" si="373"/>
        <v>12066.05</v>
      </c>
      <c r="I293" s="2">
        <f t="shared" si="373"/>
        <v>12225.27</v>
      </c>
      <c r="J293" s="2">
        <f t="shared" si="373"/>
        <v>11574.29</v>
      </c>
      <c r="K293" s="2">
        <f t="shared" si="373"/>
        <v>16010.57</v>
      </c>
      <c r="L293" s="2">
        <f t="shared" si="373"/>
        <v>12293</v>
      </c>
      <c r="M293" s="2">
        <f t="shared" si="373"/>
        <v>13898.92</v>
      </c>
      <c r="N293" s="2">
        <f t="shared" si="373"/>
        <v>11721.54</v>
      </c>
      <c r="O293" s="2">
        <f t="shared" si="373"/>
        <v>11173.09</v>
      </c>
      <c r="P293" s="2">
        <f t="shared" si="373"/>
        <v>15536.51</v>
      </c>
      <c r="Q293" s="2">
        <f t="shared" si="373"/>
        <v>12675.18</v>
      </c>
      <c r="R293" s="2">
        <f t="shared" si="373"/>
        <v>11296.66</v>
      </c>
      <c r="S293" s="2">
        <f t="shared" si="373"/>
        <v>11908.36</v>
      </c>
      <c r="T293" s="2">
        <f t="shared" si="373"/>
        <v>20006.77</v>
      </c>
      <c r="U293" s="2">
        <f t="shared" si="373"/>
        <v>24077.05</v>
      </c>
      <c r="V293" s="2">
        <f t="shared" si="373"/>
        <v>16282.4</v>
      </c>
      <c r="W293" s="2">
        <f t="shared" si="373"/>
        <v>17585.439999999999</v>
      </c>
      <c r="X293" s="2">
        <f t="shared" si="373"/>
        <v>22964.13</v>
      </c>
      <c r="Y293" s="2">
        <f t="shared" si="373"/>
        <v>11957.76</v>
      </c>
      <c r="Z293" s="2">
        <f t="shared" si="373"/>
        <v>16562.75</v>
      </c>
      <c r="AA293" s="2">
        <f t="shared" si="373"/>
        <v>11378.36</v>
      </c>
      <c r="AB293" s="2">
        <f t="shared" si="373"/>
        <v>11505.28</v>
      </c>
      <c r="AC293" s="2">
        <f t="shared" si="373"/>
        <v>11948.36</v>
      </c>
      <c r="AD293" s="2">
        <f t="shared" si="373"/>
        <v>11383.41</v>
      </c>
      <c r="AE293" s="2">
        <f t="shared" si="373"/>
        <v>21864.07</v>
      </c>
      <c r="AF293" s="2">
        <f t="shared" si="373"/>
        <v>19520.91</v>
      </c>
      <c r="AG293" s="2">
        <f t="shared" si="373"/>
        <v>12898.75</v>
      </c>
      <c r="AH293" s="2">
        <f t="shared" si="373"/>
        <v>11799.78</v>
      </c>
      <c r="AI293" s="2">
        <f t="shared" si="373"/>
        <v>13396.98</v>
      </c>
      <c r="AJ293" s="2">
        <f t="shared" si="373"/>
        <v>20369.349999999999</v>
      </c>
      <c r="AK293" s="2">
        <f t="shared" si="373"/>
        <v>20462.07</v>
      </c>
      <c r="AL293" s="2">
        <f t="shared" si="373"/>
        <v>15969.92</v>
      </c>
      <c r="AM293" s="2">
        <f t="shared" si="373"/>
        <v>14433.44</v>
      </c>
      <c r="AN293" s="2">
        <f t="shared" si="373"/>
        <v>15452.9</v>
      </c>
      <c r="AO293" s="2">
        <f t="shared" si="373"/>
        <v>11419.4</v>
      </c>
      <c r="AP293" s="2">
        <f t="shared" si="373"/>
        <v>12050.33</v>
      </c>
      <c r="AQ293" s="2">
        <f t="shared" si="373"/>
        <v>17946.439999999999</v>
      </c>
      <c r="AR293" s="2">
        <f t="shared" si="373"/>
        <v>11211.25</v>
      </c>
      <c r="AS293" s="2">
        <f t="shared" si="373"/>
        <v>12222.63</v>
      </c>
      <c r="AT293" s="2">
        <f t="shared" si="373"/>
        <v>11373.71</v>
      </c>
      <c r="AU293" s="2">
        <f t="shared" si="373"/>
        <v>15930.25</v>
      </c>
      <c r="AV293" s="2">
        <f t="shared" si="373"/>
        <v>16256.97</v>
      </c>
      <c r="AW293" s="2">
        <f t="shared" si="373"/>
        <v>17208.490000000002</v>
      </c>
      <c r="AX293" s="2">
        <f t="shared" si="373"/>
        <v>24783.9</v>
      </c>
      <c r="AY293" s="2">
        <f t="shared" si="373"/>
        <v>14057.73</v>
      </c>
      <c r="AZ293" s="2">
        <f t="shared" si="373"/>
        <v>11780.49</v>
      </c>
      <c r="BA293" s="2">
        <f t="shared" si="373"/>
        <v>11095.16</v>
      </c>
      <c r="BB293" s="2">
        <f t="shared" si="373"/>
        <v>11189.95</v>
      </c>
      <c r="BC293" s="2">
        <f t="shared" si="373"/>
        <v>11540.51</v>
      </c>
      <c r="BD293" s="2">
        <f t="shared" si="373"/>
        <v>11074.69</v>
      </c>
      <c r="BE293" s="2">
        <f t="shared" si="373"/>
        <v>11959.29</v>
      </c>
      <c r="BF293" s="2">
        <f t="shared" si="373"/>
        <v>11049.9</v>
      </c>
      <c r="BG293" s="2">
        <f t="shared" si="373"/>
        <v>12748.32</v>
      </c>
      <c r="BH293" s="2">
        <f t="shared" si="373"/>
        <v>12855.79</v>
      </c>
      <c r="BI293" s="2">
        <f t="shared" si="373"/>
        <v>17705.93</v>
      </c>
      <c r="BJ293" s="2">
        <f t="shared" si="373"/>
        <v>11073.31</v>
      </c>
      <c r="BK293" s="2">
        <f t="shared" si="373"/>
        <v>11169.98</v>
      </c>
      <c r="BL293" s="2">
        <f t="shared" si="373"/>
        <v>23628.43</v>
      </c>
      <c r="BM293" s="2">
        <f t="shared" si="373"/>
        <v>13946.22</v>
      </c>
      <c r="BN293" s="2">
        <f t="shared" si="373"/>
        <v>11196.33</v>
      </c>
      <c r="BO293" s="2">
        <f t="shared" ref="BO293:DZ293" si="374">ROUND(BO286/BO99,2)</f>
        <v>11573.96</v>
      </c>
      <c r="BP293" s="2">
        <f t="shared" si="374"/>
        <v>20384.39</v>
      </c>
      <c r="BQ293" s="2">
        <f t="shared" si="374"/>
        <v>12308.67</v>
      </c>
      <c r="BR293" s="2">
        <f t="shared" si="374"/>
        <v>11196.67</v>
      </c>
      <c r="BS293" s="2">
        <f t="shared" si="374"/>
        <v>12815.97</v>
      </c>
      <c r="BT293" s="2">
        <f t="shared" si="374"/>
        <v>14999.86</v>
      </c>
      <c r="BU293" s="2">
        <f t="shared" si="374"/>
        <v>14264.13</v>
      </c>
      <c r="BV293" s="2">
        <f t="shared" si="374"/>
        <v>11765.71</v>
      </c>
      <c r="BW293" s="2">
        <f t="shared" si="374"/>
        <v>11596.95</v>
      </c>
      <c r="BX293" s="2">
        <f t="shared" si="374"/>
        <v>25140.36</v>
      </c>
      <c r="BY293" s="2">
        <f t="shared" si="374"/>
        <v>13788.98</v>
      </c>
      <c r="BZ293" s="2">
        <f t="shared" si="374"/>
        <v>18035.82</v>
      </c>
      <c r="CA293" s="2">
        <f t="shared" si="374"/>
        <v>20893.689999999999</v>
      </c>
      <c r="CB293" s="2">
        <f t="shared" si="374"/>
        <v>11319.32</v>
      </c>
      <c r="CC293" s="2">
        <f t="shared" si="374"/>
        <v>18527.07</v>
      </c>
      <c r="CD293" s="2">
        <f t="shared" si="374"/>
        <v>16465.3</v>
      </c>
      <c r="CE293" s="2">
        <f t="shared" si="374"/>
        <v>19855.439999999999</v>
      </c>
      <c r="CF293" s="2">
        <f t="shared" si="374"/>
        <v>20651.59</v>
      </c>
      <c r="CG293" s="2">
        <f t="shared" si="374"/>
        <v>18216.47</v>
      </c>
      <c r="CH293" s="2">
        <f t="shared" si="374"/>
        <v>22681.19</v>
      </c>
      <c r="CI293" s="2">
        <f t="shared" si="374"/>
        <v>12175.78</v>
      </c>
      <c r="CJ293" s="2">
        <f t="shared" si="374"/>
        <v>12633.8</v>
      </c>
      <c r="CK293" s="2">
        <f t="shared" si="374"/>
        <v>11473.72</v>
      </c>
      <c r="CL293" s="2">
        <f t="shared" si="374"/>
        <v>12193.87</v>
      </c>
      <c r="CM293" s="2">
        <f t="shared" si="374"/>
        <v>13101.81</v>
      </c>
      <c r="CN293" s="2">
        <f t="shared" si="374"/>
        <v>11061.68</v>
      </c>
      <c r="CO293" s="2">
        <f t="shared" si="374"/>
        <v>11074.83</v>
      </c>
      <c r="CP293" s="2">
        <f t="shared" si="374"/>
        <v>12608.59</v>
      </c>
      <c r="CQ293" s="2">
        <f t="shared" si="374"/>
        <v>13261.07</v>
      </c>
      <c r="CR293" s="2">
        <f t="shared" si="374"/>
        <v>17391.439999999999</v>
      </c>
      <c r="CS293" s="2">
        <f t="shared" si="374"/>
        <v>15321.23</v>
      </c>
      <c r="CT293" s="2">
        <f t="shared" si="374"/>
        <v>22091.360000000001</v>
      </c>
      <c r="CU293" s="2">
        <f t="shared" si="374"/>
        <v>11354.68</v>
      </c>
      <c r="CV293" s="2">
        <f t="shared" si="374"/>
        <v>21525.83</v>
      </c>
      <c r="CW293" s="2">
        <f t="shared" si="374"/>
        <v>18289.47</v>
      </c>
      <c r="CX293" s="2">
        <f t="shared" si="374"/>
        <v>12922.84</v>
      </c>
      <c r="CY293" s="2">
        <f t="shared" si="374"/>
        <v>23450.63</v>
      </c>
      <c r="CZ293" s="2">
        <f t="shared" si="374"/>
        <v>11577.04</v>
      </c>
      <c r="DA293" s="2">
        <f t="shared" si="374"/>
        <v>18133.830000000002</v>
      </c>
      <c r="DB293" s="2">
        <f t="shared" si="374"/>
        <v>15034.19</v>
      </c>
      <c r="DC293" s="2">
        <f t="shared" si="374"/>
        <v>18668.29</v>
      </c>
      <c r="DD293" s="2">
        <f t="shared" si="374"/>
        <v>20803.62</v>
      </c>
      <c r="DE293" s="2">
        <f t="shared" si="374"/>
        <v>15232.93</v>
      </c>
      <c r="DF293" s="2">
        <f t="shared" si="374"/>
        <v>11074.27</v>
      </c>
      <c r="DG293" s="2">
        <f t="shared" si="374"/>
        <v>22532.32</v>
      </c>
      <c r="DH293" s="2">
        <f t="shared" si="374"/>
        <v>11362</v>
      </c>
      <c r="DI293" s="2">
        <f t="shared" si="374"/>
        <v>11254.3</v>
      </c>
      <c r="DJ293" s="2">
        <f t="shared" si="374"/>
        <v>12574.26</v>
      </c>
      <c r="DK293" s="2">
        <f t="shared" si="374"/>
        <v>12889.12</v>
      </c>
      <c r="DL293" s="2">
        <f t="shared" si="374"/>
        <v>11668.63</v>
      </c>
      <c r="DM293" s="2">
        <f t="shared" si="374"/>
        <v>18665.87</v>
      </c>
      <c r="DN293" s="2">
        <f t="shared" si="374"/>
        <v>12274.43</v>
      </c>
      <c r="DO293" s="2">
        <f t="shared" si="374"/>
        <v>11753.26</v>
      </c>
      <c r="DP293" s="2">
        <f t="shared" si="374"/>
        <v>19336.71</v>
      </c>
      <c r="DQ293" s="2">
        <f t="shared" si="374"/>
        <v>12151.16</v>
      </c>
      <c r="DR293" s="2">
        <f t="shared" si="374"/>
        <v>12257.12</v>
      </c>
      <c r="DS293" s="2">
        <f t="shared" si="374"/>
        <v>13274.13</v>
      </c>
      <c r="DT293" s="2">
        <f t="shared" si="374"/>
        <v>20634.11</v>
      </c>
      <c r="DU293" s="2">
        <f t="shared" si="374"/>
        <v>14448.69</v>
      </c>
      <c r="DV293" s="2">
        <f t="shared" si="374"/>
        <v>18035.39</v>
      </c>
      <c r="DW293" s="2">
        <f t="shared" si="374"/>
        <v>15412.76</v>
      </c>
      <c r="DX293" s="2">
        <f t="shared" si="374"/>
        <v>22531.49</v>
      </c>
      <c r="DY293" s="2">
        <f t="shared" si="374"/>
        <v>16714.53</v>
      </c>
      <c r="DZ293" s="2">
        <f t="shared" si="374"/>
        <v>12930.93</v>
      </c>
      <c r="EA293" s="2">
        <f t="shared" ref="EA293:FX293" si="375">ROUND(EA286/EA99,2)</f>
        <v>13260.41</v>
      </c>
      <c r="EB293" s="2">
        <f t="shared" si="375"/>
        <v>12810.31</v>
      </c>
      <c r="EC293" s="2">
        <f t="shared" si="375"/>
        <v>14595.48</v>
      </c>
      <c r="ED293" s="2">
        <f t="shared" si="375"/>
        <v>15026.13</v>
      </c>
      <c r="EE293" s="2">
        <f t="shared" si="375"/>
        <v>18898.16</v>
      </c>
      <c r="EF293" s="2">
        <f t="shared" si="375"/>
        <v>12003.56</v>
      </c>
      <c r="EG293" s="2">
        <f t="shared" si="375"/>
        <v>16291.8</v>
      </c>
      <c r="EH293" s="2">
        <f t="shared" si="375"/>
        <v>16381.49</v>
      </c>
      <c r="EI293" s="2">
        <f t="shared" si="375"/>
        <v>11911.17</v>
      </c>
      <c r="EJ293" s="2">
        <f t="shared" si="375"/>
        <v>11062.9</v>
      </c>
      <c r="EK293" s="2">
        <f t="shared" si="375"/>
        <v>12080.38</v>
      </c>
      <c r="EL293" s="2">
        <f t="shared" si="375"/>
        <v>12411.96</v>
      </c>
      <c r="EM293" s="2">
        <f t="shared" si="375"/>
        <v>14376.02</v>
      </c>
      <c r="EN293" s="2">
        <f t="shared" si="375"/>
        <v>12103.97</v>
      </c>
      <c r="EO293" s="2">
        <f t="shared" si="375"/>
        <v>15097.33</v>
      </c>
      <c r="EP293" s="2">
        <f t="shared" si="375"/>
        <v>14188.44</v>
      </c>
      <c r="EQ293" s="2">
        <f t="shared" si="375"/>
        <v>11617.77</v>
      </c>
      <c r="ER293" s="2">
        <f t="shared" si="375"/>
        <v>15935.22</v>
      </c>
      <c r="ES293" s="2">
        <f t="shared" si="375"/>
        <v>19205.13</v>
      </c>
      <c r="ET293" s="2">
        <f t="shared" si="375"/>
        <v>21617.91</v>
      </c>
      <c r="EU293" s="2">
        <f t="shared" si="375"/>
        <v>13355.51</v>
      </c>
      <c r="EV293" s="2">
        <f t="shared" si="375"/>
        <v>23925.21</v>
      </c>
      <c r="EW293" s="2">
        <f t="shared" si="375"/>
        <v>15750.27</v>
      </c>
      <c r="EX293" s="2">
        <f t="shared" si="375"/>
        <v>21372.06</v>
      </c>
      <c r="EY293" s="2">
        <f t="shared" si="375"/>
        <v>11355.25</v>
      </c>
      <c r="EZ293" s="2">
        <f t="shared" si="375"/>
        <v>21251.82</v>
      </c>
      <c r="FA293" s="2">
        <f t="shared" si="375"/>
        <v>12326.29</v>
      </c>
      <c r="FB293" s="2">
        <f t="shared" si="375"/>
        <v>16125.56</v>
      </c>
      <c r="FC293" s="2">
        <f t="shared" si="375"/>
        <v>11436.18</v>
      </c>
      <c r="FD293" s="2">
        <f t="shared" si="375"/>
        <v>13824.29</v>
      </c>
      <c r="FE293" s="2">
        <f t="shared" si="375"/>
        <v>23484.87</v>
      </c>
      <c r="FF293" s="2">
        <f t="shared" si="375"/>
        <v>18896.240000000002</v>
      </c>
      <c r="FG293" s="2">
        <f t="shared" si="375"/>
        <v>21947.61</v>
      </c>
      <c r="FH293" s="2">
        <f t="shared" si="375"/>
        <v>23298.560000000001</v>
      </c>
      <c r="FI293" s="2">
        <f t="shared" si="375"/>
        <v>11682.73</v>
      </c>
      <c r="FJ293" s="2">
        <f t="shared" si="375"/>
        <v>11140.01</v>
      </c>
      <c r="FK293" s="2">
        <f t="shared" si="375"/>
        <v>11455.05</v>
      </c>
      <c r="FL293" s="2">
        <f t="shared" si="375"/>
        <v>11075.46</v>
      </c>
      <c r="FM293" s="2">
        <f t="shared" si="375"/>
        <v>11074.74</v>
      </c>
      <c r="FN293" s="2">
        <f t="shared" si="375"/>
        <v>11750.53</v>
      </c>
      <c r="FO293" s="2">
        <f t="shared" si="375"/>
        <v>11990.18</v>
      </c>
      <c r="FP293" s="2">
        <f t="shared" si="375"/>
        <v>11717.46</v>
      </c>
      <c r="FQ293" s="2">
        <f t="shared" si="375"/>
        <v>11903.92</v>
      </c>
      <c r="FR293" s="2">
        <f t="shared" si="375"/>
        <v>19923.5</v>
      </c>
      <c r="FS293" s="2">
        <f t="shared" si="375"/>
        <v>19533.11</v>
      </c>
      <c r="FT293" s="2">
        <f t="shared" si="375"/>
        <v>24845.02</v>
      </c>
      <c r="FU293" s="2">
        <f t="shared" si="375"/>
        <v>13180.25</v>
      </c>
      <c r="FV293" s="2">
        <f t="shared" si="375"/>
        <v>12434.66</v>
      </c>
      <c r="FW293" s="2">
        <f t="shared" si="375"/>
        <v>21019.79</v>
      </c>
      <c r="FX293" s="2">
        <f t="shared" si="375"/>
        <v>25239.33</v>
      </c>
      <c r="FZ293" s="2">
        <f>ROUND(FZ286/FZ99,2)</f>
        <v>11707.9</v>
      </c>
    </row>
    <row r="294" spans="1:187" x14ac:dyDescent="0.35">
      <c r="B294" s="2" t="s">
        <v>1034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2">
        <v>0</v>
      </c>
      <c r="CM294" s="2">
        <v>0</v>
      </c>
      <c r="CN294" s="2">
        <v>0</v>
      </c>
      <c r="CO294" s="2">
        <v>0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v>0</v>
      </c>
      <c r="CZ294" s="2">
        <v>0</v>
      </c>
      <c r="DA294" s="2">
        <v>0</v>
      </c>
      <c r="DB294" s="2">
        <v>0</v>
      </c>
      <c r="DC294" s="2">
        <v>0</v>
      </c>
      <c r="DD294" s="2">
        <v>0</v>
      </c>
      <c r="DE294" s="2">
        <v>0</v>
      </c>
      <c r="DF294" s="2">
        <v>0</v>
      </c>
      <c r="DG294" s="2">
        <v>0</v>
      </c>
      <c r="DH294" s="2">
        <v>0</v>
      </c>
      <c r="DI294" s="2">
        <v>0</v>
      </c>
      <c r="DJ294" s="2">
        <v>0</v>
      </c>
      <c r="DK294" s="2">
        <v>0</v>
      </c>
      <c r="DL294" s="2">
        <v>0</v>
      </c>
      <c r="DM294" s="2">
        <v>0</v>
      </c>
      <c r="DN294" s="2">
        <v>0</v>
      </c>
      <c r="DO294" s="2">
        <v>0</v>
      </c>
      <c r="DP294" s="2">
        <v>0</v>
      </c>
      <c r="DQ294" s="2">
        <v>0</v>
      </c>
      <c r="DR294" s="2">
        <v>0</v>
      </c>
      <c r="DS294" s="2">
        <v>0</v>
      </c>
      <c r="DT294" s="2">
        <v>0</v>
      </c>
      <c r="DU294" s="2">
        <v>0</v>
      </c>
      <c r="DV294" s="2">
        <v>0</v>
      </c>
      <c r="DW294" s="2">
        <v>0</v>
      </c>
      <c r="DX294" s="2">
        <v>0</v>
      </c>
      <c r="DY294" s="2">
        <v>0</v>
      </c>
      <c r="DZ294" s="2">
        <v>0</v>
      </c>
      <c r="EA294" s="2">
        <v>271.86130997817963</v>
      </c>
      <c r="EB294" s="2">
        <v>0</v>
      </c>
      <c r="EC294" s="2">
        <v>0</v>
      </c>
      <c r="ED294" s="2">
        <v>2212.9611021801829</v>
      </c>
      <c r="EE294" s="2">
        <v>0</v>
      </c>
      <c r="EF294" s="2">
        <v>0</v>
      </c>
      <c r="EG294" s="2">
        <v>0</v>
      </c>
      <c r="EH294" s="2">
        <v>0</v>
      </c>
      <c r="EI294" s="2">
        <v>0</v>
      </c>
      <c r="EJ294" s="2">
        <v>0</v>
      </c>
      <c r="EK294" s="2">
        <v>0</v>
      </c>
      <c r="EL294" s="2">
        <v>0</v>
      </c>
      <c r="EM294" s="2">
        <v>0</v>
      </c>
      <c r="EN294" s="2">
        <v>0</v>
      </c>
      <c r="EO294" s="2">
        <v>0</v>
      </c>
      <c r="EP294" s="2">
        <v>0</v>
      </c>
      <c r="EQ294" s="2">
        <v>0</v>
      </c>
      <c r="ER294" s="2">
        <v>0</v>
      </c>
      <c r="ES294" s="2">
        <v>0</v>
      </c>
      <c r="ET294" s="2">
        <v>0</v>
      </c>
      <c r="EU294" s="2">
        <v>0</v>
      </c>
      <c r="EV294" s="2">
        <v>0</v>
      </c>
      <c r="EW294" s="2">
        <v>0</v>
      </c>
      <c r="EX294" s="2">
        <v>0</v>
      </c>
      <c r="EY294" s="2">
        <v>0</v>
      </c>
      <c r="EZ294" s="2">
        <v>0</v>
      </c>
      <c r="FA294" s="2">
        <v>1432.0343728587031</v>
      </c>
      <c r="FB294" s="2">
        <v>0</v>
      </c>
      <c r="FC294" s="2">
        <v>0</v>
      </c>
      <c r="FD294" s="2">
        <v>0</v>
      </c>
      <c r="FE294" s="2">
        <v>0</v>
      </c>
      <c r="FF294" s="2">
        <v>0</v>
      </c>
      <c r="FG294" s="2">
        <v>0</v>
      </c>
      <c r="FH294" s="2">
        <v>0</v>
      </c>
      <c r="FI294" s="2">
        <v>0</v>
      </c>
      <c r="FJ294" s="2">
        <v>0</v>
      </c>
      <c r="FK294" s="2">
        <v>0</v>
      </c>
      <c r="FL294" s="2">
        <v>0</v>
      </c>
      <c r="FM294" s="2">
        <v>0</v>
      </c>
      <c r="FN294" s="2">
        <v>0</v>
      </c>
      <c r="FO294" s="2">
        <v>600.72252264991403</v>
      </c>
      <c r="FP294" s="2">
        <v>0</v>
      </c>
      <c r="FQ294" s="2">
        <v>176.49266375042498</v>
      </c>
      <c r="FR294" s="2">
        <v>0</v>
      </c>
      <c r="FS294" s="2">
        <v>0</v>
      </c>
      <c r="FT294" s="2">
        <v>0</v>
      </c>
      <c r="FU294" s="2">
        <v>0</v>
      </c>
      <c r="FV294" s="2">
        <v>0</v>
      </c>
      <c r="FW294" s="2">
        <v>0</v>
      </c>
      <c r="FX294" s="2">
        <v>0</v>
      </c>
      <c r="FY294" s="2">
        <f>SUM(C294:FX294)</f>
        <v>4694.0719714174047</v>
      </c>
      <c r="GB294" s="84"/>
    </row>
    <row r="295" spans="1:187" x14ac:dyDescent="0.35">
      <c r="A295" s="3"/>
      <c r="C295" s="2">
        <f t="shared" ref="C295:AM295" si="376">(C287+C288+C289)-C286</f>
        <v>0</v>
      </c>
      <c r="D295" s="2">
        <f t="shared" si="376"/>
        <v>0</v>
      </c>
      <c r="E295" s="2">
        <f t="shared" si="376"/>
        <v>0</v>
      </c>
      <c r="F295" s="2">
        <f t="shared" si="376"/>
        <v>0</v>
      </c>
      <c r="G295" s="2">
        <f t="shared" si="376"/>
        <v>0</v>
      </c>
      <c r="H295" s="2">
        <f t="shared" si="376"/>
        <v>0</v>
      </c>
      <c r="I295" s="2">
        <f t="shared" si="376"/>
        <v>0</v>
      </c>
      <c r="J295" s="2">
        <f t="shared" si="376"/>
        <v>0</v>
      </c>
      <c r="K295" s="2">
        <f t="shared" si="376"/>
        <v>0</v>
      </c>
      <c r="L295" s="2">
        <f t="shared" si="376"/>
        <v>0</v>
      </c>
      <c r="M295" s="2">
        <f t="shared" si="376"/>
        <v>0</v>
      </c>
      <c r="N295" s="2">
        <f t="shared" si="376"/>
        <v>0</v>
      </c>
      <c r="O295" s="2">
        <f t="shared" si="376"/>
        <v>0</v>
      </c>
      <c r="P295" s="2">
        <f t="shared" si="376"/>
        <v>0</v>
      </c>
      <c r="Q295" s="2">
        <f t="shared" si="376"/>
        <v>0</v>
      </c>
      <c r="R295" s="2">
        <f t="shared" si="376"/>
        <v>0</v>
      </c>
      <c r="S295" s="2">
        <f t="shared" si="376"/>
        <v>0</v>
      </c>
      <c r="T295" s="2">
        <f t="shared" si="376"/>
        <v>0</v>
      </c>
      <c r="U295" s="2">
        <f t="shared" si="376"/>
        <v>0</v>
      </c>
      <c r="V295" s="2">
        <f t="shared" si="376"/>
        <v>0</v>
      </c>
      <c r="W295" s="2">
        <f t="shared" si="376"/>
        <v>0</v>
      </c>
      <c r="X295" s="2">
        <f t="shared" si="376"/>
        <v>0</v>
      </c>
      <c r="Y295" s="2">
        <f t="shared" si="376"/>
        <v>0</v>
      </c>
      <c r="Z295" s="2">
        <f t="shared" si="376"/>
        <v>0</v>
      </c>
      <c r="AA295" s="2">
        <f t="shared" si="376"/>
        <v>0</v>
      </c>
      <c r="AB295" s="2">
        <f t="shared" si="376"/>
        <v>0</v>
      </c>
      <c r="AC295" s="2">
        <f t="shared" si="376"/>
        <v>0</v>
      </c>
      <c r="AD295" s="2">
        <f t="shared" si="376"/>
        <v>0</v>
      </c>
      <c r="AE295" s="2">
        <f t="shared" si="376"/>
        <v>0</v>
      </c>
      <c r="AF295" s="2">
        <f t="shared" si="376"/>
        <v>0</v>
      </c>
      <c r="AG295" s="2">
        <f t="shared" si="376"/>
        <v>0</v>
      </c>
      <c r="AH295" s="2">
        <f t="shared" si="376"/>
        <v>0</v>
      </c>
      <c r="AI295" s="2">
        <f t="shared" si="376"/>
        <v>0</v>
      </c>
      <c r="AJ295" s="2">
        <f t="shared" si="376"/>
        <v>0</v>
      </c>
      <c r="AK295" s="2">
        <f t="shared" si="376"/>
        <v>0</v>
      </c>
      <c r="AL295" s="2">
        <f t="shared" si="376"/>
        <v>0</v>
      </c>
      <c r="AM295" s="2">
        <f t="shared" si="376"/>
        <v>0</v>
      </c>
      <c r="AN295" s="2">
        <f>(AN287+AN288+AN289)-AN286</f>
        <v>0</v>
      </c>
      <c r="AO295" s="2">
        <f t="shared" ref="AO295:CZ295" si="377">(AO287+AO288+AO289)-AO286</f>
        <v>0</v>
      </c>
      <c r="AP295" s="2">
        <f t="shared" si="377"/>
        <v>0</v>
      </c>
      <c r="AQ295" s="2">
        <f t="shared" si="377"/>
        <v>0</v>
      </c>
      <c r="AR295" s="2">
        <f t="shared" si="377"/>
        <v>0</v>
      </c>
      <c r="AS295" s="2">
        <f t="shared" si="377"/>
        <v>0</v>
      </c>
      <c r="AT295" s="2">
        <f t="shared" si="377"/>
        <v>0</v>
      </c>
      <c r="AU295" s="2">
        <f t="shared" si="377"/>
        <v>0</v>
      </c>
      <c r="AV295" s="2">
        <f t="shared" si="377"/>
        <v>0</v>
      </c>
      <c r="AW295" s="2">
        <f t="shared" si="377"/>
        <v>0</v>
      </c>
      <c r="AX295" s="2">
        <f t="shared" si="377"/>
        <v>0</v>
      </c>
      <c r="AY295" s="2">
        <f t="shared" si="377"/>
        <v>0</v>
      </c>
      <c r="AZ295" s="2">
        <f t="shared" si="377"/>
        <v>0</v>
      </c>
      <c r="BA295" s="2">
        <f t="shared" si="377"/>
        <v>0</v>
      </c>
      <c r="BB295" s="2">
        <f t="shared" si="377"/>
        <v>0</v>
      </c>
      <c r="BC295" s="2">
        <f t="shared" si="377"/>
        <v>0</v>
      </c>
      <c r="BD295" s="2">
        <f t="shared" si="377"/>
        <v>0</v>
      </c>
      <c r="BE295" s="2">
        <f t="shared" si="377"/>
        <v>0</v>
      </c>
      <c r="BF295" s="2">
        <f t="shared" si="377"/>
        <v>0</v>
      </c>
      <c r="BG295" s="2">
        <f t="shared" si="377"/>
        <v>0</v>
      </c>
      <c r="BH295" s="2">
        <f t="shared" si="377"/>
        <v>0</v>
      </c>
      <c r="BI295" s="2">
        <f t="shared" si="377"/>
        <v>0</v>
      </c>
      <c r="BJ295" s="2">
        <f t="shared" si="377"/>
        <v>0</v>
      </c>
      <c r="BK295" s="2">
        <f t="shared" si="377"/>
        <v>0</v>
      </c>
      <c r="BL295" s="2">
        <f t="shared" si="377"/>
        <v>0</v>
      </c>
      <c r="BM295" s="2">
        <f t="shared" si="377"/>
        <v>0</v>
      </c>
      <c r="BN295" s="2">
        <f t="shared" si="377"/>
        <v>0</v>
      </c>
      <c r="BO295" s="2">
        <f t="shared" si="377"/>
        <v>0</v>
      </c>
      <c r="BP295" s="2">
        <f t="shared" si="377"/>
        <v>0</v>
      </c>
      <c r="BQ295" s="2">
        <f t="shared" si="377"/>
        <v>0</v>
      </c>
      <c r="BR295" s="2">
        <f t="shared" si="377"/>
        <v>0</v>
      </c>
      <c r="BS295" s="2">
        <f t="shared" si="377"/>
        <v>0</v>
      </c>
      <c r="BT295" s="2">
        <f t="shared" si="377"/>
        <v>0</v>
      </c>
      <c r="BU295" s="2">
        <f t="shared" si="377"/>
        <v>0</v>
      </c>
      <c r="BV295" s="2">
        <f t="shared" si="377"/>
        <v>0</v>
      </c>
      <c r="BW295" s="2">
        <f t="shared" si="377"/>
        <v>0</v>
      </c>
      <c r="BX295" s="2">
        <f t="shared" si="377"/>
        <v>0</v>
      </c>
      <c r="BY295" s="2">
        <f t="shared" si="377"/>
        <v>0</v>
      </c>
      <c r="BZ295" s="2">
        <f t="shared" si="377"/>
        <v>0</v>
      </c>
      <c r="CA295" s="2">
        <f t="shared" si="377"/>
        <v>0</v>
      </c>
      <c r="CB295" s="2">
        <f t="shared" si="377"/>
        <v>0</v>
      </c>
      <c r="CC295" s="2">
        <f t="shared" si="377"/>
        <v>0</v>
      </c>
      <c r="CD295" s="2">
        <f t="shared" si="377"/>
        <v>0</v>
      </c>
      <c r="CE295" s="2">
        <f t="shared" si="377"/>
        <v>0</v>
      </c>
      <c r="CF295" s="2">
        <f t="shared" si="377"/>
        <v>0</v>
      </c>
      <c r="CG295" s="2">
        <f t="shared" si="377"/>
        <v>0</v>
      </c>
      <c r="CH295" s="2">
        <f t="shared" si="377"/>
        <v>0</v>
      </c>
      <c r="CI295" s="2">
        <f t="shared" si="377"/>
        <v>0</v>
      </c>
      <c r="CJ295" s="2">
        <f t="shared" si="377"/>
        <v>0</v>
      </c>
      <c r="CK295" s="2">
        <f t="shared" si="377"/>
        <v>0</v>
      </c>
      <c r="CL295" s="2">
        <f t="shared" si="377"/>
        <v>0</v>
      </c>
      <c r="CM295" s="2">
        <f t="shared" si="377"/>
        <v>0</v>
      </c>
      <c r="CN295" s="2">
        <f t="shared" si="377"/>
        <v>0</v>
      </c>
      <c r="CO295" s="2">
        <f t="shared" si="377"/>
        <v>0</v>
      </c>
      <c r="CP295" s="2">
        <f t="shared" si="377"/>
        <v>0</v>
      </c>
      <c r="CQ295" s="2">
        <f t="shared" si="377"/>
        <v>0</v>
      </c>
      <c r="CR295" s="2">
        <f t="shared" si="377"/>
        <v>0</v>
      </c>
      <c r="CS295" s="2">
        <f t="shared" si="377"/>
        <v>0</v>
      </c>
      <c r="CT295" s="2">
        <f t="shared" si="377"/>
        <v>0</v>
      </c>
      <c r="CU295" s="2">
        <f t="shared" si="377"/>
        <v>0</v>
      </c>
      <c r="CV295" s="2">
        <f t="shared" si="377"/>
        <v>0</v>
      </c>
      <c r="CW295" s="2">
        <f t="shared" si="377"/>
        <v>0</v>
      </c>
      <c r="CX295" s="2">
        <f t="shared" si="377"/>
        <v>0</v>
      </c>
      <c r="CY295" s="2">
        <f t="shared" si="377"/>
        <v>0</v>
      </c>
      <c r="CZ295" s="2">
        <f t="shared" si="377"/>
        <v>0</v>
      </c>
      <c r="DA295" s="2">
        <f t="shared" ref="DA295:FL295" si="378">(DA287+DA288+DA289)-DA286</f>
        <v>0</v>
      </c>
      <c r="DB295" s="2">
        <f t="shared" si="378"/>
        <v>0</v>
      </c>
      <c r="DC295" s="2">
        <f t="shared" si="378"/>
        <v>0</v>
      </c>
      <c r="DD295" s="2">
        <f t="shared" si="378"/>
        <v>0</v>
      </c>
      <c r="DE295" s="2">
        <f t="shared" si="378"/>
        <v>0</v>
      </c>
      <c r="DF295" s="2">
        <f t="shared" si="378"/>
        <v>0</v>
      </c>
      <c r="DG295" s="2">
        <f t="shared" si="378"/>
        <v>0</v>
      </c>
      <c r="DH295" s="2">
        <f t="shared" si="378"/>
        <v>0</v>
      </c>
      <c r="DI295" s="2">
        <f t="shared" si="378"/>
        <v>0</v>
      </c>
      <c r="DJ295" s="2">
        <f t="shared" si="378"/>
        <v>0</v>
      </c>
      <c r="DK295" s="2">
        <f t="shared" si="378"/>
        <v>0</v>
      </c>
      <c r="DL295" s="2">
        <f t="shared" si="378"/>
        <v>0</v>
      </c>
      <c r="DM295" s="2">
        <f t="shared" si="378"/>
        <v>0</v>
      </c>
      <c r="DN295" s="2">
        <f t="shared" si="378"/>
        <v>0</v>
      </c>
      <c r="DO295" s="2">
        <f t="shared" si="378"/>
        <v>0</v>
      </c>
      <c r="DP295" s="2">
        <f t="shared" si="378"/>
        <v>0</v>
      </c>
      <c r="DQ295" s="2">
        <f t="shared" si="378"/>
        <v>0</v>
      </c>
      <c r="DR295" s="2">
        <f t="shared" si="378"/>
        <v>0</v>
      </c>
      <c r="DS295" s="2">
        <f t="shared" si="378"/>
        <v>0</v>
      </c>
      <c r="DT295" s="2">
        <f t="shared" si="378"/>
        <v>0</v>
      </c>
      <c r="DU295" s="2">
        <f t="shared" si="378"/>
        <v>0</v>
      </c>
      <c r="DV295" s="2">
        <f t="shared" si="378"/>
        <v>0</v>
      </c>
      <c r="DW295" s="2">
        <f t="shared" si="378"/>
        <v>0</v>
      </c>
      <c r="DX295" s="2">
        <f t="shared" si="378"/>
        <v>0</v>
      </c>
      <c r="DY295" s="2">
        <f t="shared" si="378"/>
        <v>0</v>
      </c>
      <c r="DZ295" s="2">
        <f t="shared" si="378"/>
        <v>0</v>
      </c>
      <c r="EA295" s="2">
        <f t="shared" si="378"/>
        <v>0</v>
      </c>
      <c r="EB295" s="2">
        <f t="shared" si="378"/>
        <v>0</v>
      </c>
      <c r="EC295" s="2">
        <f t="shared" si="378"/>
        <v>0</v>
      </c>
      <c r="ED295" s="2">
        <f t="shared" si="378"/>
        <v>0</v>
      </c>
      <c r="EE295" s="2">
        <f t="shared" si="378"/>
        <v>0</v>
      </c>
      <c r="EF295" s="2">
        <f t="shared" si="378"/>
        <v>0</v>
      </c>
      <c r="EG295" s="2">
        <f t="shared" si="378"/>
        <v>0</v>
      </c>
      <c r="EH295" s="2">
        <f t="shared" si="378"/>
        <v>0</v>
      </c>
      <c r="EI295" s="2">
        <f t="shared" si="378"/>
        <v>0</v>
      </c>
      <c r="EJ295" s="2">
        <f t="shared" si="378"/>
        <v>0</v>
      </c>
      <c r="EK295" s="2">
        <f t="shared" si="378"/>
        <v>0</v>
      </c>
      <c r="EL295" s="2">
        <f t="shared" si="378"/>
        <v>0</v>
      </c>
      <c r="EM295" s="2">
        <f t="shared" si="378"/>
        <v>0</v>
      </c>
      <c r="EN295" s="2">
        <f t="shared" si="378"/>
        <v>0</v>
      </c>
      <c r="EO295" s="2">
        <f t="shared" si="378"/>
        <v>0</v>
      </c>
      <c r="EP295" s="2">
        <f t="shared" si="378"/>
        <v>0</v>
      </c>
      <c r="EQ295" s="2">
        <f t="shared" si="378"/>
        <v>0</v>
      </c>
      <c r="ER295" s="2">
        <f t="shared" si="378"/>
        <v>0</v>
      </c>
      <c r="ES295" s="2">
        <f t="shared" si="378"/>
        <v>0</v>
      </c>
      <c r="ET295" s="2">
        <f t="shared" si="378"/>
        <v>0</v>
      </c>
      <c r="EU295" s="2">
        <f t="shared" si="378"/>
        <v>0</v>
      </c>
      <c r="EV295" s="2">
        <f t="shared" si="378"/>
        <v>0</v>
      </c>
      <c r="EW295" s="2">
        <f t="shared" si="378"/>
        <v>0</v>
      </c>
      <c r="EX295" s="2">
        <f t="shared" si="378"/>
        <v>0</v>
      </c>
      <c r="EY295" s="2">
        <f t="shared" si="378"/>
        <v>0</v>
      </c>
      <c r="EZ295" s="2">
        <f t="shared" si="378"/>
        <v>0</v>
      </c>
      <c r="FA295" s="2">
        <f t="shared" si="378"/>
        <v>0</v>
      </c>
      <c r="FB295" s="2">
        <f t="shared" si="378"/>
        <v>0</v>
      </c>
      <c r="FC295" s="2">
        <f t="shared" si="378"/>
        <v>0</v>
      </c>
      <c r="FD295" s="2">
        <f t="shared" si="378"/>
        <v>0</v>
      </c>
      <c r="FE295" s="2">
        <f t="shared" si="378"/>
        <v>0</v>
      </c>
      <c r="FF295" s="2">
        <f t="shared" si="378"/>
        <v>0</v>
      </c>
      <c r="FG295" s="2">
        <f t="shared" si="378"/>
        <v>0</v>
      </c>
      <c r="FH295" s="2">
        <f t="shared" si="378"/>
        <v>0</v>
      </c>
      <c r="FI295" s="2">
        <f t="shared" si="378"/>
        <v>0</v>
      </c>
      <c r="FJ295" s="2">
        <f t="shared" si="378"/>
        <v>0</v>
      </c>
      <c r="FK295" s="2">
        <f t="shared" si="378"/>
        <v>0</v>
      </c>
      <c r="FL295" s="2">
        <f t="shared" si="378"/>
        <v>0</v>
      </c>
      <c r="FM295" s="2">
        <f t="shared" ref="FM295:FX295" si="379">(FM287+FM288+FM289)-FM286</f>
        <v>0</v>
      </c>
      <c r="FN295" s="2">
        <f t="shared" si="379"/>
        <v>0</v>
      </c>
      <c r="FO295" s="2">
        <f t="shared" si="379"/>
        <v>0</v>
      </c>
      <c r="FP295" s="2">
        <f t="shared" si="379"/>
        <v>0</v>
      </c>
      <c r="FQ295" s="2">
        <f t="shared" si="379"/>
        <v>0</v>
      </c>
      <c r="FR295" s="2">
        <f t="shared" si="379"/>
        <v>0</v>
      </c>
      <c r="FS295" s="2">
        <f t="shared" si="379"/>
        <v>0</v>
      </c>
      <c r="FT295" s="2">
        <f t="shared" si="379"/>
        <v>0</v>
      </c>
      <c r="FU295" s="2">
        <f t="shared" si="379"/>
        <v>0</v>
      </c>
      <c r="FV295" s="2">
        <f t="shared" si="379"/>
        <v>0</v>
      </c>
      <c r="FW295" s="2">
        <f t="shared" si="379"/>
        <v>0</v>
      </c>
      <c r="FX295" s="2">
        <f t="shared" si="379"/>
        <v>0</v>
      </c>
    </row>
    <row r="296" spans="1:187" x14ac:dyDescent="0.35">
      <c r="A296" s="3" t="s">
        <v>604</v>
      </c>
      <c r="B296" s="35" t="s">
        <v>605</v>
      </c>
      <c r="C296" s="2">
        <f>IF(IF(((C289*-1)&gt;(C286*$GE$287)),-C289,(C286*$GE$287))&gt;0,0,IF(((C289*-1)&gt;(C286*$GE$287)),-C289,(C286*$GE$287)))</f>
        <v>0</v>
      </c>
      <c r="D296" s="2">
        <f t="shared" ref="D296:BO296" si="380">IF(IF(((D289*-1)&gt;(D286*$GE$287)),-D289,(D286*$GE$287))&gt;0,0,IF(((D289*-1)&gt;(D286*$GE$287)),-D289,(D286*$GE$287)))</f>
        <v>0</v>
      </c>
      <c r="E296" s="2">
        <f t="shared" si="380"/>
        <v>0</v>
      </c>
      <c r="F296" s="2">
        <f t="shared" si="380"/>
        <v>0</v>
      </c>
      <c r="G296" s="2">
        <f t="shared" si="380"/>
        <v>0</v>
      </c>
      <c r="H296" s="2">
        <f t="shared" si="380"/>
        <v>0</v>
      </c>
      <c r="I296" s="2">
        <f t="shared" si="380"/>
        <v>0</v>
      </c>
      <c r="J296" s="2">
        <f t="shared" si="380"/>
        <v>0</v>
      </c>
      <c r="K296" s="2">
        <f t="shared" si="380"/>
        <v>0</v>
      </c>
      <c r="L296" s="2">
        <f t="shared" si="380"/>
        <v>0</v>
      </c>
      <c r="M296" s="2">
        <f t="shared" si="380"/>
        <v>0</v>
      </c>
      <c r="N296" s="2">
        <f t="shared" si="380"/>
        <v>0</v>
      </c>
      <c r="O296" s="2">
        <f t="shared" si="380"/>
        <v>0</v>
      </c>
      <c r="P296" s="2">
        <f t="shared" si="380"/>
        <v>0</v>
      </c>
      <c r="Q296" s="2">
        <f t="shared" si="380"/>
        <v>0</v>
      </c>
      <c r="R296" s="2">
        <f t="shared" si="380"/>
        <v>0</v>
      </c>
      <c r="S296" s="2">
        <f t="shared" si="380"/>
        <v>0</v>
      </c>
      <c r="T296" s="2">
        <f t="shared" si="380"/>
        <v>0</v>
      </c>
      <c r="U296" s="2">
        <f t="shared" si="380"/>
        <v>0</v>
      </c>
      <c r="V296" s="2">
        <f t="shared" si="380"/>
        <v>0</v>
      </c>
      <c r="W296" s="2">
        <f t="shared" si="380"/>
        <v>0</v>
      </c>
      <c r="X296" s="2">
        <f t="shared" si="380"/>
        <v>0</v>
      </c>
      <c r="Y296" s="2">
        <f t="shared" si="380"/>
        <v>0</v>
      </c>
      <c r="Z296" s="2">
        <f t="shared" si="380"/>
        <v>0</v>
      </c>
      <c r="AA296" s="2">
        <f t="shared" si="380"/>
        <v>0</v>
      </c>
      <c r="AB296" s="2">
        <f t="shared" si="380"/>
        <v>0</v>
      </c>
      <c r="AC296" s="2">
        <f t="shared" si="380"/>
        <v>0</v>
      </c>
      <c r="AD296" s="2">
        <f t="shared" si="380"/>
        <v>0</v>
      </c>
      <c r="AE296" s="2">
        <f t="shared" si="380"/>
        <v>0</v>
      </c>
      <c r="AF296" s="2">
        <f t="shared" si="380"/>
        <v>0</v>
      </c>
      <c r="AG296" s="2">
        <f t="shared" si="380"/>
        <v>0</v>
      </c>
      <c r="AH296" s="2">
        <f t="shared" si="380"/>
        <v>0</v>
      </c>
      <c r="AI296" s="2">
        <f t="shared" si="380"/>
        <v>0</v>
      </c>
      <c r="AJ296" s="2">
        <f t="shared" si="380"/>
        <v>0</v>
      </c>
      <c r="AK296" s="2">
        <f t="shared" si="380"/>
        <v>0</v>
      </c>
      <c r="AL296" s="2">
        <f t="shared" si="380"/>
        <v>0</v>
      </c>
      <c r="AM296" s="2">
        <f t="shared" si="380"/>
        <v>0</v>
      </c>
      <c r="AN296" s="2">
        <f t="shared" si="380"/>
        <v>0</v>
      </c>
      <c r="AO296" s="2">
        <f t="shared" si="380"/>
        <v>0</v>
      </c>
      <c r="AP296" s="2">
        <f t="shared" si="380"/>
        <v>0</v>
      </c>
      <c r="AQ296" s="2">
        <f t="shared" si="380"/>
        <v>0</v>
      </c>
      <c r="AR296" s="2">
        <f t="shared" si="380"/>
        <v>0</v>
      </c>
      <c r="AS296" s="2">
        <f t="shared" si="380"/>
        <v>0</v>
      </c>
      <c r="AT296" s="2">
        <f t="shared" si="380"/>
        <v>0</v>
      </c>
      <c r="AU296" s="2">
        <f t="shared" si="380"/>
        <v>0</v>
      </c>
      <c r="AV296" s="2">
        <f t="shared" si="380"/>
        <v>0</v>
      </c>
      <c r="AW296" s="2">
        <f t="shared" si="380"/>
        <v>0</v>
      </c>
      <c r="AX296" s="2">
        <f t="shared" si="380"/>
        <v>0</v>
      </c>
      <c r="AY296" s="2">
        <f t="shared" si="380"/>
        <v>0</v>
      </c>
      <c r="AZ296" s="2">
        <f t="shared" si="380"/>
        <v>0</v>
      </c>
      <c r="BA296" s="2">
        <f t="shared" si="380"/>
        <v>0</v>
      </c>
      <c r="BB296" s="2">
        <f t="shared" si="380"/>
        <v>0</v>
      </c>
      <c r="BC296" s="2">
        <f t="shared" si="380"/>
        <v>0</v>
      </c>
      <c r="BD296" s="2">
        <f t="shared" si="380"/>
        <v>0</v>
      </c>
      <c r="BE296" s="2">
        <f t="shared" si="380"/>
        <v>0</v>
      </c>
      <c r="BF296" s="2">
        <f t="shared" si="380"/>
        <v>0</v>
      </c>
      <c r="BG296" s="2">
        <f t="shared" si="380"/>
        <v>0</v>
      </c>
      <c r="BH296" s="2">
        <f t="shared" si="380"/>
        <v>0</v>
      </c>
      <c r="BI296" s="2">
        <f t="shared" si="380"/>
        <v>0</v>
      </c>
      <c r="BJ296" s="2">
        <f t="shared" si="380"/>
        <v>0</v>
      </c>
      <c r="BK296" s="2">
        <f t="shared" si="380"/>
        <v>0</v>
      </c>
      <c r="BL296" s="2">
        <f t="shared" si="380"/>
        <v>0</v>
      </c>
      <c r="BM296" s="2">
        <f t="shared" si="380"/>
        <v>0</v>
      </c>
      <c r="BN296" s="2">
        <f t="shared" si="380"/>
        <v>0</v>
      </c>
      <c r="BO296" s="2">
        <f t="shared" si="380"/>
        <v>0</v>
      </c>
      <c r="BP296" s="2">
        <f t="shared" ref="BP296:EA296" si="381">IF(IF(((BP289*-1)&gt;(BP286*$GE$287)),-BP289,(BP286*$GE$287))&gt;0,0,IF(((BP289*-1)&gt;(BP286*$GE$287)),-BP289,(BP286*$GE$287)))</f>
        <v>0</v>
      </c>
      <c r="BQ296" s="2">
        <f t="shared" si="381"/>
        <v>0</v>
      </c>
      <c r="BR296" s="2">
        <f t="shared" si="381"/>
        <v>0</v>
      </c>
      <c r="BS296" s="2">
        <f t="shared" si="381"/>
        <v>0</v>
      </c>
      <c r="BT296" s="2">
        <f t="shared" si="381"/>
        <v>0</v>
      </c>
      <c r="BU296" s="2">
        <f t="shared" si="381"/>
        <v>0</v>
      </c>
      <c r="BV296" s="2">
        <f t="shared" si="381"/>
        <v>0</v>
      </c>
      <c r="BW296" s="2">
        <f t="shared" si="381"/>
        <v>0</v>
      </c>
      <c r="BX296" s="2">
        <f t="shared" si="381"/>
        <v>0</v>
      </c>
      <c r="BY296" s="2">
        <f t="shared" si="381"/>
        <v>0</v>
      </c>
      <c r="BZ296" s="2">
        <f t="shared" si="381"/>
        <v>0</v>
      </c>
      <c r="CA296" s="2">
        <f t="shared" si="381"/>
        <v>0</v>
      </c>
      <c r="CB296" s="2">
        <f t="shared" si="381"/>
        <v>0</v>
      </c>
      <c r="CC296" s="2">
        <f t="shared" si="381"/>
        <v>0</v>
      </c>
      <c r="CD296" s="2">
        <f t="shared" si="381"/>
        <v>0</v>
      </c>
      <c r="CE296" s="2">
        <f t="shared" si="381"/>
        <v>0</v>
      </c>
      <c r="CF296" s="2">
        <f t="shared" si="381"/>
        <v>0</v>
      </c>
      <c r="CG296" s="2">
        <f t="shared" si="381"/>
        <v>0</v>
      </c>
      <c r="CH296" s="2">
        <f t="shared" si="381"/>
        <v>0</v>
      </c>
      <c r="CI296" s="2">
        <f t="shared" si="381"/>
        <v>0</v>
      </c>
      <c r="CJ296" s="2">
        <f t="shared" si="381"/>
        <v>0</v>
      </c>
      <c r="CK296" s="2">
        <f t="shared" si="381"/>
        <v>0</v>
      </c>
      <c r="CL296" s="2">
        <f t="shared" si="381"/>
        <v>0</v>
      </c>
      <c r="CM296" s="2">
        <f t="shared" si="381"/>
        <v>0</v>
      </c>
      <c r="CN296" s="2">
        <f t="shared" si="381"/>
        <v>0</v>
      </c>
      <c r="CO296" s="2">
        <f t="shared" si="381"/>
        <v>0</v>
      </c>
      <c r="CP296" s="2">
        <f t="shared" si="381"/>
        <v>0</v>
      </c>
      <c r="CQ296" s="2">
        <f t="shared" si="381"/>
        <v>0</v>
      </c>
      <c r="CR296" s="2">
        <f t="shared" si="381"/>
        <v>0</v>
      </c>
      <c r="CS296" s="2">
        <f t="shared" si="381"/>
        <v>0</v>
      </c>
      <c r="CT296" s="2">
        <f t="shared" si="381"/>
        <v>0</v>
      </c>
      <c r="CU296" s="2">
        <f t="shared" si="381"/>
        <v>0</v>
      </c>
      <c r="CV296" s="2">
        <f t="shared" si="381"/>
        <v>0</v>
      </c>
      <c r="CW296" s="2">
        <f t="shared" si="381"/>
        <v>0</v>
      </c>
      <c r="CX296" s="2">
        <f t="shared" si="381"/>
        <v>0</v>
      </c>
      <c r="CY296" s="2">
        <f t="shared" si="381"/>
        <v>0</v>
      </c>
      <c r="CZ296" s="2">
        <f t="shared" si="381"/>
        <v>0</v>
      </c>
      <c r="DA296" s="2">
        <f t="shared" si="381"/>
        <v>0</v>
      </c>
      <c r="DB296" s="2">
        <f t="shared" si="381"/>
        <v>0</v>
      </c>
      <c r="DC296" s="2">
        <f t="shared" si="381"/>
        <v>0</v>
      </c>
      <c r="DD296" s="2">
        <f t="shared" si="381"/>
        <v>0</v>
      </c>
      <c r="DE296" s="2">
        <f t="shared" si="381"/>
        <v>0</v>
      </c>
      <c r="DF296" s="2">
        <f t="shared" si="381"/>
        <v>0</v>
      </c>
      <c r="DG296" s="2">
        <f t="shared" si="381"/>
        <v>0</v>
      </c>
      <c r="DH296" s="2">
        <f t="shared" si="381"/>
        <v>0</v>
      </c>
      <c r="DI296" s="2">
        <f t="shared" si="381"/>
        <v>0</v>
      </c>
      <c r="DJ296" s="2">
        <f t="shared" si="381"/>
        <v>0</v>
      </c>
      <c r="DK296" s="2">
        <f t="shared" si="381"/>
        <v>0</v>
      </c>
      <c r="DL296" s="2">
        <f t="shared" si="381"/>
        <v>0</v>
      </c>
      <c r="DM296" s="2">
        <f t="shared" si="381"/>
        <v>0</v>
      </c>
      <c r="DN296" s="2">
        <f t="shared" si="381"/>
        <v>0</v>
      </c>
      <c r="DO296" s="2">
        <f t="shared" si="381"/>
        <v>0</v>
      </c>
      <c r="DP296" s="2">
        <f t="shared" si="381"/>
        <v>0</v>
      </c>
      <c r="DQ296" s="2">
        <f t="shared" si="381"/>
        <v>0</v>
      </c>
      <c r="DR296" s="2">
        <f t="shared" si="381"/>
        <v>0</v>
      </c>
      <c r="DS296" s="2">
        <f t="shared" si="381"/>
        <v>0</v>
      </c>
      <c r="DT296" s="2">
        <f t="shared" si="381"/>
        <v>0</v>
      </c>
      <c r="DU296" s="2">
        <f t="shared" si="381"/>
        <v>0</v>
      </c>
      <c r="DV296" s="2">
        <f t="shared" si="381"/>
        <v>0</v>
      </c>
      <c r="DW296" s="2">
        <f t="shared" si="381"/>
        <v>0</v>
      </c>
      <c r="DX296" s="2">
        <f t="shared" si="381"/>
        <v>0</v>
      </c>
      <c r="DY296" s="2">
        <f t="shared" si="381"/>
        <v>0</v>
      </c>
      <c r="DZ296" s="2">
        <f t="shared" si="381"/>
        <v>0</v>
      </c>
      <c r="EA296" s="2">
        <f t="shared" si="381"/>
        <v>0</v>
      </c>
      <c r="EB296" s="2">
        <f t="shared" ref="EB296:FX296" si="382">IF(IF(((EB289*-1)&gt;(EB286*$GE$287)),-EB289,(EB286*$GE$287))&gt;0,0,IF(((EB289*-1)&gt;(EB286*$GE$287)),-EB289,(EB286*$GE$287)))</f>
        <v>0</v>
      </c>
      <c r="EC296" s="2">
        <f t="shared" si="382"/>
        <v>0</v>
      </c>
      <c r="ED296" s="2">
        <f t="shared" si="382"/>
        <v>0</v>
      </c>
      <c r="EE296" s="2">
        <f t="shared" si="382"/>
        <v>0</v>
      </c>
      <c r="EF296" s="2">
        <f t="shared" si="382"/>
        <v>0</v>
      </c>
      <c r="EG296" s="2">
        <f t="shared" si="382"/>
        <v>0</v>
      </c>
      <c r="EH296" s="2">
        <f t="shared" si="382"/>
        <v>0</v>
      </c>
      <c r="EI296" s="2">
        <f t="shared" si="382"/>
        <v>0</v>
      </c>
      <c r="EJ296" s="2">
        <f t="shared" si="382"/>
        <v>0</v>
      </c>
      <c r="EK296" s="2">
        <f t="shared" si="382"/>
        <v>0</v>
      </c>
      <c r="EL296" s="2">
        <f t="shared" si="382"/>
        <v>0</v>
      </c>
      <c r="EM296" s="2">
        <f t="shared" si="382"/>
        <v>0</v>
      </c>
      <c r="EN296" s="2">
        <f t="shared" si="382"/>
        <v>0</v>
      </c>
      <c r="EO296" s="2">
        <f t="shared" si="382"/>
        <v>0</v>
      </c>
      <c r="EP296" s="2">
        <f t="shared" si="382"/>
        <v>0</v>
      </c>
      <c r="EQ296" s="2">
        <f t="shared" si="382"/>
        <v>0</v>
      </c>
      <c r="ER296" s="2">
        <f t="shared" si="382"/>
        <v>0</v>
      </c>
      <c r="ES296" s="2">
        <f t="shared" si="382"/>
        <v>0</v>
      </c>
      <c r="ET296" s="2">
        <f t="shared" si="382"/>
        <v>0</v>
      </c>
      <c r="EU296" s="2">
        <f t="shared" si="382"/>
        <v>0</v>
      </c>
      <c r="EV296" s="2">
        <f t="shared" si="382"/>
        <v>0</v>
      </c>
      <c r="EW296" s="2">
        <f t="shared" si="382"/>
        <v>0</v>
      </c>
      <c r="EX296" s="2">
        <f t="shared" si="382"/>
        <v>0</v>
      </c>
      <c r="EY296" s="2">
        <f t="shared" si="382"/>
        <v>0</v>
      </c>
      <c r="EZ296" s="2">
        <f t="shared" si="382"/>
        <v>0</v>
      </c>
      <c r="FA296" s="2">
        <f t="shared" si="382"/>
        <v>0</v>
      </c>
      <c r="FB296" s="2">
        <f t="shared" si="382"/>
        <v>0</v>
      </c>
      <c r="FC296" s="2">
        <f t="shared" si="382"/>
        <v>0</v>
      </c>
      <c r="FD296" s="2">
        <f t="shared" si="382"/>
        <v>0</v>
      </c>
      <c r="FE296" s="2">
        <f t="shared" si="382"/>
        <v>0</v>
      </c>
      <c r="FF296" s="2">
        <f t="shared" si="382"/>
        <v>0</v>
      </c>
      <c r="FG296" s="2">
        <f t="shared" si="382"/>
        <v>0</v>
      </c>
      <c r="FH296" s="2">
        <f t="shared" si="382"/>
        <v>0</v>
      </c>
      <c r="FI296" s="2">
        <f t="shared" si="382"/>
        <v>0</v>
      </c>
      <c r="FJ296" s="2">
        <f t="shared" si="382"/>
        <v>0</v>
      </c>
      <c r="FK296" s="2">
        <f t="shared" si="382"/>
        <v>0</v>
      </c>
      <c r="FL296" s="2">
        <f t="shared" si="382"/>
        <v>0</v>
      </c>
      <c r="FM296" s="2">
        <f t="shared" si="382"/>
        <v>0</v>
      </c>
      <c r="FN296" s="2">
        <f t="shared" si="382"/>
        <v>0</v>
      </c>
      <c r="FO296" s="2">
        <f t="shared" si="382"/>
        <v>0</v>
      </c>
      <c r="FP296" s="2">
        <f t="shared" si="382"/>
        <v>0</v>
      </c>
      <c r="FQ296" s="2">
        <f t="shared" si="382"/>
        <v>0</v>
      </c>
      <c r="FR296" s="2">
        <f t="shared" si="382"/>
        <v>0</v>
      </c>
      <c r="FS296" s="2">
        <f t="shared" si="382"/>
        <v>0</v>
      </c>
      <c r="FT296" s="2">
        <f t="shared" si="382"/>
        <v>0</v>
      </c>
      <c r="FU296" s="2">
        <f t="shared" si="382"/>
        <v>0</v>
      </c>
      <c r="FV296" s="2">
        <f t="shared" si="382"/>
        <v>0</v>
      </c>
      <c r="FW296" s="2">
        <f t="shared" si="382"/>
        <v>0</v>
      </c>
      <c r="FX296" s="2">
        <f t="shared" si="382"/>
        <v>0</v>
      </c>
      <c r="FZ296" s="80">
        <f>SUM(C296:FX296)</f>
        <v>0</v>
      </c>
      <c r="GA296" s="67"/>
    </row>
    <row r="297" spans="1:187" x14ac:dyDescent="0.35">
      <c r="A297" s="3"/>
      <c r="B297" s="35"/>
      <c r="C297" s="2">
        <f>C61-C291</f>
        <v>3975359.6368625555</v>
      </c>
      <c r="D297" s="2">
        <f t="shared" ref="D297:BO297" si="383">D61-D291</f>
        <v>20560272.927547358</v>
      </c>
      <c r="E297" s="2">
        <f t="shared" si="383"/>
        <v>3957336.3845604667</v>
      </c>
      <c r="F297" s="2">
        <f t="shared" si="383"/>
        <v>11725720.408169016</v>
      </c>
      <c r="G297" s="2">
        <f t="shared" si="383"/>
        <v>749134.75238927116</v>
      </c>
      <c r="H297" s="2">
        <f t="shared" si="383"/>
        <v>875460.61353472143</v>
      </c>
      <c r="I297" s="2">
        <f t="shared" si="383"/>
        <v>4950900.101165615</v>
      </c>
      <c r="J297" s="2">
        <f t="shared" si="383"/>
        <v>1174607.3430782808</v>
      </c>
      <c r="K297" s="2">
        <f t="shared" si="383"/>
        <v>148174.02762891745</v>
      </c>
      <c r="L297" s="2">
        <f t="shared" si="383"/>
        <v>1809566.9849713142</v>
      </c>
      <c r="M297" s="2">
        <f t="shared" si="383"/>
        <v>720101.2592620654</v>
      </c>
      <c r="N297" s="2">
        <f t="shared" si="383"/>
        <v>33573698.057299666</v>
      </c>
      <c r="O297" s="2">
        <f t="shared" si="383"/>
        <v>7951652.0108887823</v>
      </c>
      <c r="P297" s="2">
        <f t="shared" si="383"/>
        <v>238195.42090387226</v>
      </c>
      <c r="Q297" s="2">
        <f t="shared" si="383"/>
        <v>24475693.320616804</v>
      </c>
      <c r="R297" s="2">
        <f t="shared" si="383"/>
        <v>2088234.5235152012</v>
      </c>
      <c r="S297" s="2">
        <f t="shared" si="383"/>
        <v>840187.19638839783</v>
      </c>
      <c r="T297" s="2">
        <f t="shared" si="383"/>
        <v>108965.2725716104</v>
      </c>
      <c r="U297" s="2">
        <f t="shared" si="383"/>
        <v>37193.431668595564</v>
      </c>
      <c r="V297" s="2">
        <f t="shared" si="383"/>
        <v>167495.00150570075</v>
      </c>
      <c r="W297" s="2">
        <f t="shared" si="383"/>
        <v>33789.81845509413</v>
      </c>
      <c r="X297" s="2">
        <f t="shared" si="383"/>
        <v>26750.286612030377</v>
      </c>
      <c r="Y297" s="2">
        <f t="shared" si="383"/>
        <v>420565.66285922786</v>
      </c>
      <c r="Z297" s="2">
        <f t="shared" si="383"/>
        <v>145527.75335373165</v>
      </c>
      <c r="AA297" s="2">
        <f t="shared" si="383"/>
        <v>17895248.291801848</v>
      </c>
      <c r="AB297" s="2">
        <f t="shared" si="383"/>
        <v>17593969.441777565</v>
      </c>
      <c r="AC297" s="2">
        <f t="shared" si="383"/>
        <v>549855.02079579222</v>
      </c>
      <c r="AD297" s="2">
        <f t="shared" si="383"/>
        <v>566683.47791309236</v>
      </c>
      <c r="AE297" s="2">
        <f t="shared" si="383"/>
        <v>81308.454960299423</v>
      </c>
      <c r="AF297" s="2">
        <f t="shared" si="383"/>
        <v>123406.36554046549</v>
      </c>
      <c r="AG297" s="2">
        <f t="shared" si="383"/>
        <v>434649.92047845712</v>
      </c>
      <c r="AH297" s="2">
        <f t="shared" si="383"/>
        <v>514721.37188820203</v>
      </c>
      <c r="AI297" s="2">
        <f t="shared" si="383"/>
        <v>123369.26925853235</v>
      </c>
      <c r="AJ297" s="2">
        <f t="shared" si="383"/>
        <v>93298.180480559633</v>
      </c>
      <c r="AK297" s="2">
        <f t="shared" si="383"/>
        <v>108855.95357231262</v>
      </c>
      <c r="AL297" s="2">
        <f t="shared" si="383"/>
        <v>100022.79577645517</v>
      </c>
      <c r="AM297" s="2">
        <f t="shared" si="383"/>
        <v>251077.82193562208</v>
      </c>
      <c r="AN297" s="2">
        <f t="shared" si="383"/>
        <v>162.20740056197974</v>
      </c>
      <c r="AO297" s="2">
        <f t="shared" si="383"/>
        <v>2738424.7613501702</v>
      </c>
      <c r="AP297" s="2">
        <f t="shared" si="383"/>
        <v>49269592.772665814</v>
      </c>
      <c r="AQ297" s="2">
        <f t="shared" si="383"/>
        <v>204769.52257544457</v>
      </c>
      <c r="AR297" s="2">
        <f t="shared" si="383"/>
        <v>32081581.68313745</v>
      </c>
      <c r="AS297" s="2">
        <f t="shared" si="383"/>
        <v>3523721.4669548324</v>
      </c>
      <c r="AT297" s="2">
        <f t="shared" si="383"/>
        <v>1303247.3953737842</v>
      </c>
      <c r="AU297" s="2">
        <f t="shared" si="383"/>
        <v>216355.0149062376</v>
      </c>
      <c r="AV297" s="2">
        <f t="shared" si="383"/>
        <v>254468.35091938285</v>
      </c>
      <c r="AW297" s="2">
        <f t="shared" si="383"/>
        <v>155306.61526432243</v>
      </c>
      <c r="AX297" s="2">
        <f t="shared" si="383"/>
        <v>81260.452573746647</v>
      </c>
      <c r="AY297" s="2">
        <f t="shared" si="383"/>
        <v>304725.76989508385</v>
      </c>
      <c r="AZ297" s="2">
        <f t="shared" si="383"/>
        <v>6306805.3758183587</v>
      </c>
      <c r="BA297" s="2">
        <f t="shared" si="383"/>
        <v>5489607.5711656148</v>
      </c>
      <c r="BB297" s="2">
        <f t="shared" si="383"/>
        <v>6155948.8893297724</v>
      </c>
      <c r="BC297" s="2">
        <f t="shared" si="383"/>
        <v>10935575.765983488</v>
      </c>
      <c r="BD297" s="2">
        <f t="shared" si="383"/>
        <v>1547641.3968382713</v>
      </c>
      <c r="BE297" s="2">
        <f t="shared" si="383"/>
        <v>696507.8364247221</v>
      </c>
      <c r="BF297" s="2">
        <f t="shared" si="383"/>
        <v>9915498.5603788272</v>
      </c>
      <c r="BG297" s="2">
        <f t="shared" si="383"/>
        <v>596242.4494212087</v>
      </c>
      <c r="BH297" s="2">
        <f t="shared" si="383"/>
        <v>328311.70143720863</v>
      </c>
      <c r="BI297" s="2">
        <f t="shared" si="383"/>
        <v>241110.96726936224</v>
      </c>
      <c r="BJ297" s="2">
        <f t="shared" si="383"/>
        <v>2846222.1441412461</v>
      </c>
      <c r="BK297" s="2">
        <f t="shared" si="383"/>
        <v>11067242.313914524</v>
      </c>
      <c r="BL297" s="2">
        <f t="shared" si="383"/>
        <v>82561.460373204944</v>
      </c>
      <c r="BM297" s="2">
        <f t="shared" si="383"/>
        <v>396650.24049345305</v>
      </c>
      <c r="BN297" s="2">
        <f t="shared" si="383"/>
        <v>1938189.9087948226</v>
      </c>
      <c r="BO297" s="2">
        <f t="shared" si="383"/>
        <v>982847.09158799471</v>
      </c>
      <c r="BP297" s="2">
        <f t="shared" ref="BP297:EA297" si="384">BP61-BP291</f>
        <v>117815.55602096832</v>
      </c>
      <c r="BQ297" s="2">
        <f t="shared" si="384"/>
        <v>2891628.4715609546</v>
      </c>
      <c r="BR297" s="2">
        <f t="shared" si="384"/>
        <v>2287490.4209619872</v>
      </c>
      <c r="BS297" s="2">
        <f t="shared" si="384"/>
        <v>562639.48752807383</v>
      </c>
      <c r="BT297" s="2">
        <f t="shared" si="384"/>
        <v>216225.53547308687</v>
      </c>
      <c r="BU297" s="2">
        <f t="shared" si="384"/>
        <v>232339.53380005827</v>
      </c>
      <c r="BV297" s="2">
        <f t="shared" si="384"/>
        <v>471.82110556971747</v>
      </c>
      <c r="BW297" s="2">
        <f t="shared" si="384"/>
        <v>846721.21781425888</v>
      </c>
      <c r="BX297" s="2">
        <f t="shared" si="384"/>
        <v>58107.016577187038</v>
      </c>
      <c r="BY297" s="2">
        <f t="shared" si="384"/>
        <v>428323.47825513745</v>
      </c>
      <c r="BZ297" s="2">
        <f t="shared" si="384"/>
        <v>149598.21046641792</v>
      </c>
      <c r="CA297" s="2">
        <f t="shared" si="384"/>
        <v>57816.581214433165</v>
      </c>
      <c r="CB297" s="2">
        <f t="shared" si="384"/>
        <v>39322975.835512385</v>
      </c>
      <c r="CC297" s="2">
        <f t="shared" si="384"/>
        <v>129384.2568167835</v>
      </c>
      <c r="CD297" s="2">
        <f t="shared" si="384"/>
        <v>27599.405618017885</v>
      </c>
      <c r="CE297" s="2">
        <f t="shared" si="384"/>
        <v>151475.69035242582</v>
      </c>
      <c r="CF297" s="2">
        <f t="shared" si="384"/>
        <v>72740.328148000757</v>
      </c>
      <c r="CG297" s="2">
        <f t="shared" si="384"/>
        <v>122773.86791181409</v>
      </c>
      <c r="CH297" s="2">
        <f t="shared" si="384"/>
        <v>81934.396361887222</v>
      </c>
      <c r="CI297" s="2">
        <f t="shared" si="384"/>
        <v>498560.82741916185</v>
      </c>
      <c r="CJ297" s="2">
        <f t="shared" si="384"/>
        <v>329.07641571830027</v>
      </c>
      <c r="CK297" s="2">
        <f t="shared" si="384"/>
        <v>3235219.7712578927</v>
      </c>
      <c r="CL297" s="2">
        <f t="shared" si="384"/>
        <v>887033.79710856453</v>
      </c>
      <c r="CM297" s="2">
        <f t="shared" si="384"/>
        <v>528492.52589113661</v>
      </c>
      <c r="CN297" s="2">
        <f t="shared" si="384"/>
        <v>15541079.608868385</v>
      </c>
      <c r="CO297" s="2">
        <f t="shared" si="384"/>
        <v>7951642.5939582326</v>
      </c>
      <c r="CP297" s="2">
        <f t="shared" si="384"/>
        <v>561.42009106755722</v>
      </c>
      <c r="CQ297" s="2">
        <f t="shared" si="384"/>
        <v>613383.0888482664</v>
      </c>
      <c r="CR297" s="2">
        <f t="shared" si="384"/>
        <v>175619.76823391014</v>
      </c>
      <c r="CS297" s="2">
        <f t="shared" si="384"/>
        <v>172824.97477906602</v>
      </c>
      <c r="CT297" s="2">
        <f t="shared" si="384"/>
        <v>102289.6096285465</v>
      </c>
      <c r="CU297" s="2">
        <f t="shared" si="384"/>
        <v>96441.5474873106</v>
      </c>
      <c r="CV297" s="2">
        <f t="shared" si="384"/>
        <v>46466.156612030383</v>
      </c>
      <c r="CW297" s="2">
        <f t="shared" si="384"/>
        <v>185389.55671093561</v>
      </c>
      <c r="CX297" s="2">
        <f t="shared" si="384"/>
        <v>378680.81769251748</v>
      </c>
      <c r="CY297" s="2">
        <f t="shared" si="384"/>
        <v>40319.767191755403</v>
      </c>
      <c r="CZ297" s="2">
        <f t="shared" si="384"/>
        <v>1445360.3518001593</v>
      </c>
      <c r="DA297" s="2">
        <f t="shared" si="384"/>
        <v>118761.57728543418</v>
      </c>
      <c r="DB297" s="2">
        <f t="shared" si="384"/>
        <v>230980.96268869838</v>
      </c>
      <c r="DC297" s="2">
        <f t="shared" si="384"/>
        <v>184644.23070619485</v>
      </c>
      <c r="DD297" s="2">
        <f t="shared" si="384"/>
        <v>107823.8875335956</v>
      </c>
      <c r="DE297" s="2">
        <f t="shared" si="384"/>
        <v>170910.24276903531</v>
      </c>
      <c r="DF297" s="2">
        <f t="shared" si="384"/>
        <v>13856826.092310289</v>
      </c>
      <c r="DG297" s="2">
        <f t="shared" si="384"/>
        <v>46615.189704227072</v>
      </c>
      <c r="DH297" s="2">
        <f t="shared" si="384"/>
        <v>1180004.4695122996</v>
      </c>
      <c r="DI297" s="2">
        <f t="shared" si="384"/>
        <v>1803958.9666310013</v>
      </c>
      <c r="DJ297" s="2">
        <f t="shared" si="384"/>
        <v>384848.61456185119</v>
      </c>
      <c r="DK297" s="2">
        <f t="shared" si="384"/>
        <v>277162.55962692905</v>
      </c>
      <c r="DL297" s="2">
        <f t="shared" si="384"/>
        <v>3301078.4921195148</v>
      </c>
      <c r="DM297" s="2">
        <f t="shared" si="384"/>
        <v>258586.006587004</v>
      </c>
      <c r="DN297" s="2">
        <f t="shared" si="384"/>
        <v>788062.09909076511</v>
      </c>
      <c r="DO297" s="2">
        <f t="shared" si="384"/>
        <v>1688269.4853138258</v>
      </c>
      <c r="DP297" s="2">
        <f t="shared" si="384"/>
        <v>166594.73793269598</v>
      </c>
      <c r="DQ297" s="2">
        <f t="shared" si="384"/>
        <v>155.97037811961491</v>
      </c>
      <c r="DR297" s="2">
        <f t="shared" si="384"/>
        <v>767204.8997198554</v>
      </c>
      <c r="DS297" s="2">
        <f t="shared" si="384"/>
        <v>345603.91752007912</v>
      </c>
      <c r="DT297" s="2">
        <f t="shared" si="384"/>
        <v>63361.576432750931</v>
      </c>
      <c r="DU297" s="2">
        <f t="shared" si="384"/>
        <v>149205.17810480119</v>
      </c>
      <c r="DV297" s="2">
        <f t="shared" si="384"/>
        <v>98441.847109261129</v>
      </c>
      <c r="DW297" s="2">
        <f t="shared" si="384"/>
        <v>123873.17229779011</v>
      </c>
      <c r="DX297" s="2">
        <f t="shared" si="384"/>
        <v>93206.578928209172</v>
      </c>
      <c r="DY297" s="2">
        <f t="shared" si="384"/>
        <v>196534.16107701175</v>
      </c>
      <c r="DZ297" s="2">
        <f t="shared" si="384"/>
        <v>625321.34965118638</v>
      </c>
      <c r="EA297" s="2">
        <f t="shared" si="384"/>
        <v>239.34882370696869</v>
      </c>
      <c r="EB297" s="2">
        <f t="shared" ref="EB297:FR297" si="385">EB61-EB291</f>
        <v>414187.58427971142</v>
      </c>
      <c r="EC297" s="2">
        <f t="shared" si="385"/>
        <v>207798.65111541696</v>
      </c>
      <c r="ED297" s="2">
        <f t="shared" si="385"/>
        <v>548.98880404408555</v>
      </c>
      <c r="EE297" s="2">
        <f t="shared" si="385"/>
        <v>94435.066005391389</v>
      </c>
      <c r="EF297" s="2">
        <f t="shared" si="385"/>
        <v>766840.28550778679</v>
      </c>
      <c r="EG297" s="2">
        <f t="shared" si="385"/>
        <v>132080.91287295337</v>
      </c>
      <c r="EH297" s="2">
        <f t="shared" si="385"/>
        <v>111448.8269026858</v>
      </c>
      <c r="EI297" s="2">
        <f t="shared" si="385"/>
        <v>8409210.7053326871</v>
      </c>
      <c r="EJ297" s="2">
        <f t="shared" si="385"/>
        <v>6070945.2586546866</v>
      </c>
      <c r="EK297" s="2">
        <f t="shared" si="385"/>
        <v>331709.13961849996</v>
      </c>
      <c r="EL297" s="2">
        <f t="shared" si="385"/>
        <v>359004.14726938715</v>
      </c>
      <c r="EM297" s="2">
        <f t="shared" si="385"/>
        <v>133629.31033063785</v>
      </c>
      <c r="EN297" s="2">
        <f t="shared" si="385"/>
        <v>599040.85408002674</v>
      </c>
      <c r="EO297" s="2">
        <f t="shared" si="385"/>
        <v>110515.75472165953</v>
      </c>
      <c r="EP297" s="2">
        <f t="shared" si="385"/>
        <v>198467.1499845293</v>
      </c>
      <c r="EQ297" s="2">
        <f t="shared" si="385"/>
        <v>1482699.5302336456</v>
      </c>
      <c r="ER297" s="2">
        <f t="shared" si="385"/>
        <v>178186.99681049981</v>
      </c>
      <c r="ES297" s="2">
        <f t="shared" si="385"/>
        <v>86407.437255903089</v>
      </c>
      <c r="ET297" s="2">
        <f t="shared" si="385"/>
        <v>99167.860137511045</v>
      </c>
      <c r="EU297" s="2">
        <f t="shared" si="385"/>
        <v>322912.49758654094</v>
      </c>
      <c r="EV297" s="2">
        <f t="shared" si="385"/>
        <v>43628.739060467371</v>
      </c>
      <c r="EW297" s="2">
        <f t="shared" si="385"/>
        <v>369514.55207151332</v>
      </c>
      <c r="EX297" s="2">
        <f t="shared" si="385"/>
        <v>81318.092788917696</v>
      </c>
      <c r="EY297" s="2">
        <f t="shared" si="385"/>
        <v>429529.24359690119</v>
      </c>
      <c r="EZ297" s="2">
        <f t="shared" si="385"/>
        <v>87699.390095574476</v>
      </c>
      <c r="FA297" s="2">
        <f t="shared" si="385"/>
        <v>704826.62419268605</v>
      </c>
      <c r="FB297" s="2">
        <f t="shared" si="385"/>
        <v>65.761400578019675</v>
      </c>
      <c r="FC297" s="2">
        <f t="shared" si="385"/>
        <v>1118743.3030608119</v>
      </c>
      <c r="FD297" s="2">
        <f t="shared" si="385"/>
        <v>347007.27838893526</v>
      </c>
      <c r="FE297" s="2">
        <f t="shared" si="385"/>
        <v>73495.369355636954</v>
      </c>
      <c r="FF297" s="2">
        <f t="shared" si="385"/>
        <v>194612.29182576112</v>
      </c>
      <c r="FG297" s="2">
        <f t="shared" si="385"/>
        <v>84433.012111264994</v>
      </c>
      <c r="FH297" s="2">
        <f t="shared" si="385"/>
        <v>86807.970763982477</v>
      </c>
      <c r="FI297" s="2">
        <f t="shared" si="385"/>
        <v>1197393.3302733083</v>
      </c>
      <c r="FJ297" s="2">
        <f t="shared" si="385"/>
        <v>358831.1019061582</v>
      </c>
      <c r="FK297" s="2">
        <f t="shared" si="385"/>
        <v>1253001.4648258083</v>
      </c>
      <c r="FL297" s="2">
        <f t="shared" si="385"/>
        <v>3501094.1756532299</v>
      </c>
      <c r="FM297" s="2">
        <f t="shared" si="385"/>
        <v>1963488.5233917458</v>
      </c>
      <c r="FN297" s="2">
        <f t="shared" si="385"/>
        <v>11231428.410913067</v>
      </c>
      <c r="FO297" s="2">
        <f t="shared" si="385"/>
        <v>484.57138315960765</v>
      </c>
      <c r="FP297" s="2">
        <f t="shared" si="385"/>
        <v>1267504.9977336868</v>
      </c>
      <c r="FQ297" s="2">
        <f t="shared" si="385"/>
        <v>233.58860051259398</v>
      </c>
      <c r="FR297" s="2">
        <f t="shared" si="385"/>
        <v>136.05998959527642</v>
      </c>
      <c r="GA297" s="67"/>
      <c r="GC297" s="66"/>
    </row>
    <row r="298" spans="1:187" x14ac:dyDescent="0.35">
      <c r="A298" s="3"/>
      <c r="B298" s="35" t="s">
        <v>606</v>
      </c>
    </row>
    <row r="299" spans="1:187" x14ac:dyDescent="0.35">
      <c r="A299" s="3" t="s">
        <v>607</v>
      </c>
      <c r="B299" s="2" t="s">
        <v>608</v>
      </c>
      <c r="C299" s="2">
        <f t="shared" ref="C299:BN299" si="386">C286+C296</f>
        <v>81069800.709999993</v>
      </c>
      <c r="D299" s="2">
        <f t="shared" si="386"/>
        <v>444620554.20999998</v>
      </c>
      <c r="E299" s="2">
        <f t="shared" si="386"/>
        <v>71934201.049999997</v>
      </c>
      <c r="F299" s="2">
        <f t="shared" si="386"/>
        <v>274653245.75</v>
      </c>
      <c r="G299" s="2">
        <f t="shared" si="386"/>
        <v>18406607.640000001</v>
      </c>
      <c r="H299" s="2">
        <f t="shared" si="386"/>
        <v>13574305.41</v>
      </c>
      <c r="I299" s="2">
        <f t="shared" si="386"/>
        <v>98086989.329999998</v>
      </c>
      <c r="J299" s="2">
        <f t="shared" si="386"/>
        <v>23889325.449999999</v>
      </c>
      <c r="K299" s="2">
        <f t="shared" si="386"/>
        <v>4378890.7699999996</v>
      </c>
      <c r="L299" s="2">
        <f t="shared" si="386"/>
        <v>26479129.760000002</v>
      </c>
      <c r="M299" s="2">
        <f t="shared" si="386"/>
        <v>13327673.92</v>
      </c>
      <c r="N299" s="2">
        <f t="shared" si="386"/>
        <v>587530350.92999995</v>
      </c>
      <c r="O299" s="2">
        <f t="shared" si="386"/>
        <v>144947423.02000001</v>
      </c>
      <c r="P299" s="2">
        <f t="shared" si="386"/>
        <v>5562071.9299999997</v>
      </c>
      <c r="Q299" s="2">
        <f t="shared" si="386"/>
        <v>482592394.69999999</v>
      </c>
      <c r="R299" s="2">
        <f t="shared" si="386"/>
        <v>68791037.260000005</v>
      </c>
      <c r="S299" s="2">
        <f t="shared" si="386"/>
        <v>18850935.109999999</v>
      </c>
      <c r="T299" s="2">
        <f t="shared" si="386"/>
        <v>3281110.78</v>
      </c>
      <c r="U299" s="2">
        <f t="shared" si="386"/>
        <v>1213483.31</v>
      </c>
      <c r="V299" s="2">
        <f t="shared" si="386"/>
        <v>4195975.41</v>
      </c>
      <c r="W299" s="2">
        <f t="shared" si="386"/>
        <v>3699975.94</v>
      </c>
      <c r="X299" s="2">
        <f t="shared" si="386"/>
        <v>1148206.6200000001</v>
      </c>
      <c r="Y299" s="2">
        <f t="shared" si="386"/>
        <v>11278561.439999999</v>
      </c>
      <c r="Z299" s="2">
        <f t="shared" si="386"/>
        <v>3774650.74</v>
      </c>
      <c r="AA299" s="2">
        <f t="shared" si="386"/>
        <v>352065804.31999999</v>
      </c>
      <c r="AB299" s="2">
        <f t="shared" si="386"/>
        <v>313063319.45999998</v>
      </c>
      <c r="AC299" s="2">
        <f t="shared" si="386"/>
        <v>11088081.24</v>
      </c>
      <c r="AD299" s="2">
        <f t="shared" si="386"/>
        <v>16091589.76</v>
      </c>
      <c r="AE299" s="2">
        <f t="shared" si="386"/>
        <v>2039918.18</v>
      </c>
      <c r="AF299" s="2">
        <f t="shared" si="386"/>
        <v>3494243.17</v>
      </c>
      <c r="AG299" s="2">
        <f t="shared" si="386"/>
        <v>7735377.9199999999</v>
      </c>
      <c r="AH299" s="2">
        <f t="shared" si="386"/>
        <v>11371449.699999999</v>
      </c>
      <c r="AI299" s="2">
        <f t="shared" si="386"/>
        <v>5546349.6699999999</v>
      </c>
      <c r="AJ299" s="2">
        <f t="shared" si="386"/>
        <v>3462789.03</v>
      </c>
      <c r="AK299" s="2">
        <f t="shared" si="386"/>
        <v>3323039.89</v>
      </c>
      <c r="AL299" s="2">
        <f t="shared" si="386"/>
        <v>4535457.54</v>
      </c>
      <c r="AM299" s="2">
        <f t="shared" si="386"/>
        <v>5198925.29</v>
      </c>
      <c r="AN299" s="2">
        <f t="shared" si="386"/>
        <v>4765675.38</v>
      </c>
      <c r="AO299" s="2">
        <f t="shared" si="386"/>
        <v>48613540.270000003</v>
      </c>
      <c r="AP299" s="2">
        <f t="shared" si="386"/>
        <v>1000046946.33</v>
      </c>
      <c r="AQ299" s="2">
        <f t="shared" si="386"/>
        <v>4235360.24</v>
      </c>
      <c r="AR299" s="2">
        <f t="shared" si="386"/>
        <v>699072761.24000001</v>
      </c>
      <c r="AS299" s="2">
        <f t="shared" si="386"/>
        <v>79935998.150000006</v>
      </c>
      <c r="AT299" s="2">
        <f t="shared" si="386"/>
        <v>33397763.77</v>
      </c>
      <c r="AU299" s="2">
        <f t="shared" si="386"/>
        <v>5025995.28</v>
      </c>
      <c r="AV299" s="2">
        <f t="shared" si="386"/>
        <v>4964879.59</v>
      </c>
      <c r="AW299" s="2">
        <f t="shared" si="386"/>
        <v>4413978.57</v>
      </c>
      <c r="AX299" s="2">
        <f t="shared" si="386"/>
        <v>1610953.7</v>
      </c>
      <c r="AY299" s="2">
        <f t="shared" si="386"/>
        <v>6058882.4000000004</v>
      </c>
      <c r="AZ299" s="2">
        <f t="shared" si="386"/>
        <v>144128419.47999999</v>
      </c>
      <c r="BA299" s="2">
        <f t="shared" si="386"/>
        <v>101391988.73999999</v>
      </c>
      <c r="BB299" s="2">
        <f t="shared" si="386"/>
        <v>82994741.920000002</v>
      </c>
      <c r="BC299" s="2">
        <f t="shared" si="386"/>
        <v>294711110.44999999</v>
      </c>
      <c r="BD299" s="2">
        <f t="shared" si="386"/>
        <v>40455828.079999998</v>
      </c>
      <c r="BE299" s="2">
        <f t="shared" si="386"/>
        <v>14750583.68</v>
      </c>
      <c r="BF299" s="2">
        <f t="shared" si="386"/>
        <v>284476482.35000002</v>
      </c>
      <c r="BG299" s="2">
        <f t="shared" si="386"/>
        <v>11320504.279999999</v>
      </c>
      <c r="BH299" s="2">
        <f t="shared" si="386"/>
        <v>7565631.0800000001</v>
      </c>
      <c r="BI299" s="2">
        <f t="shared" si="386"/>
        <v>4515011.38</v>
      </c>
      <c r="BJ299" s="2">
        <f t="shared" si="386"/>
        <v>69805021.25</v>
      </c>
      <c r="BK299" s="2">
        <f t="shared" si="386"/>
        <v>352266508.63999999</v>
      </c>
      <c r="BL299" s="2">
        <f t="shared" si="386"/>
        <v>1840654.57</v>
      </c>
      <c r="BM299" s="2">
        <f t="shared" si="386"/>
        <v>5913198.1299999999</v>
      </c>
      <c r="BN299" s="2">
        <f t="shared" si="386"/>
        <v>35250516.539999999</v>
      </c>
      <c r="BO299" s="2">
        <f t="shared" ref="BO299:DZ299" si="387">BO286+BO296</f>
        <v>14742905.060000001</v>
      </c>
      <c r="BP299" s="2">
        <f t="shared" si="387"/>
        <v>3343039.15</v>
      </c>
      <c r="BQ299" s="2">
        <f t="shared" si="387"/>
        <v>74007115.480000004</v>
      </c>
      <c r="BR299" s="2">
        <f t="shared" si="387"/>
        <v>50361517.030000001</v>
      </c>
      <c r="BS299" s="2">
        <f t="shared" si="387"/>
        <v>14264178.970000001</v>
      </c>
      <c r="BT299" s="2">
        <f t="shared" si="387"/>
        <v>5672945.9900000002</v>
      </c>
      <c r="BU299" s="2">
        <f t="shared" si="387"/>
        <v>6055122.7699999996</v>
      </c>
      <c r="BV299" s="2">
        <f t="shared" si="387"/>
        <v>14491824.630000001</v>
      </c>
      <c r="BW299" s="2">
        <f t="shared" si="387"/>
        <v>23068652.890000001</v>
      </c>
      <c r="BX299" s="2">
        <f t="shared" si="387"/>
        <v>1737198.74</v>
      </c>
      <c r="BY299" s="2">
        <f t="shared" si="387"/>
        <v>6159539.1699999999</v>
      </c>
      <c r="BZ299" s="2">
        <f t="shared" si="387"/>
        <v>3648645.57</v>
      </c>
      <c r="CA299" s="2">
        <f t="shared" si="387"/>
        <v>3100624.31</v>
      </c>
      <c r="CB299" s="2">
        <f t="shared" si="387"/>
        <v>830365876.65999997</v>
      </c>
      <c r="CC299" s="2">
        <f t="shared" si="387"/>
        <v>3520143.64</v>
      </c>
      <c r="CD299" s="2">
        <f t="shared" si="387"/>
        <v>3442894.51</v>
      </c>
      <c r="CE299" s="2">
        <f t="shared" si="387"/>
        <v>2996185.69</v>
      </c>
      <c r="CF299" s="2">
        <f t="shared" si="387"/>
        <v>2253088.7999999998</v>
      </c>
      <c r="CG299" s="2">
        <f t="shared" si="387"/>
        <v>3639649.75</v>
      </c>
      <c r="CH299" s="2">
        <f t="shared" si="387"/>
        <v>2247705.7599999998</v>
      </c>
      <c r="CI299" s="2">
        <f t="shared" si="387"/>
        <v>8491391.8599999994</v>
      </c>
      <c r="CJ299" s="2">
        <f t="shared" si="387"/>
        <v>11043200.83</v>
      </c>
      <c r="CK299" s="2">
        <f t="shared" si="387"/>
        <v>64773765.259999998</v>
      </c>
      <c r="CL299" s="2">
        <f t="shared" si="387"/>
        <v>15372809.76</v>
      </c>
      <c r="CM299" s="2">
        <f t="shared" si="387"/>
        <v>9737266.9100000001</v>
      </c>
      <c r="CN299" s="2">
        <f t="shared" si="387"/>
        <v>360667222.88</v>
      </c>
      <c r="CO299" s="2">
        <f t="shared" si="387"/>
        <v>160072315.97</v>
      </c>
      <c r="CP299" s="2">
        <f t="shared" si="387"/>
        <v>12038683.09</v>
      </c>
      <c r="CQ299" s="2">
        <f t="shared" si="387"/>
        <v>10103611.9</v>
      </c>
      <c r="CR299" s="2">
        <f t="shared" si="387"/>
        <v>4045249.62</v>
      </c>
      <c r="CS299" s="2">
        <f t="shared" si="387"/>
        <v>4458477.25</v>
      </c>
      <c r="CT299" s="2">
        <f t="shared" si="387"/>
        <v>2341684.42</v>
      </c>
      <c r="CU299" s="2">
        <f t="shared" si="387"/>
        <v>4613407.12</v>
      </c>
      <c r="CV299" s="2">
        <f t="shared" si="387"/>
        <v>1076291.54</v>
      </c>
      <c r="CW299" s="2">
        <f t="shared" si="387"/>
        <v>3804210.79</v>
      </c>
      <c r="CX299" s="2">
        <f t="shared" si="387"/>
        <v>5963892.5800000001</v>
      </c>
      <c r="CY299" s="2">
        <f t="shared" si="387"/>
        <v>1172531.3899999999</v>
      </c>
      <c r="CZ299" s="2">
        <f t="shared" si="387"/>
        <v>20753009.920000002</v>
      </c>
      <c r="DA299" s="2">
        <f t="shared" si="387"/>
        <v>3585058.27</v>
      </c>
      <c r="DB299" s="2">
        <f t="shared" si="387"/>
        <v>4795906.1100000003</v>
      </c>
      <c r="DC299" s="2">
        <f t="shared" si="387"/>
        <v>3509639.35</v>
      </c>
      <c r="DD299" s="2">
        <f t="shared" si="387"/>
        <v>3297373.37</v>
      </c>
      <c r="DE299" s="2">
        <f t="shared" si="387"/>
        <v>4729823.8099999996</v>
      </c>
      <c r="DF299" s="2">
        <f t="shared" si="387"/>
        <v>228291580.21000001</v>
      </c>
      <c r="DG299" s="2">
        <f t="shared" si="387"/>
        <v>2568684.73</v>
      </c>
      <c r="DH299" s="2">
        <f t="shared" si="387"/>
        <v>20840185.329999998</v>
      </c>
      <c r="DI299" s="2">
        <f t="shared" si="387"/>
        <v>27619179.75</v>
      </c>
      <c r="DJ299" s="2">
        <f t="shared" si="387"/>
        <v>8160692.6100000003</v>
      </c>
      <c r="DK299" s="2">
        <f t="shared" si="387"/>
        <v>6637899.0099999998</v>
      </c>
      <c r="DL299" s="2">
        <f t="shared" si="387"/>
        <v>66786590.189999998</v>
      </c>
      <c r="DM299" s="2">
        <f t="shared" si="387"/>
        <v>4308083.67</v>
      </c>
      <c r="DN299" s="2">
        <f t="shared" si="387"/>
        <v>16693226.58</v>
      </c>
      <c r="DO299" s="2">
        <f t="shared" si="387"/>
        <v>38350880.329999998</v>
      </c>
      <c r="DP299" s="2">
        <f t="shared" si="387"/>
        <v>3805464.74</v>
      </c>
      <c r="DQ299" s="2">
        <f t="shared" si="387"/>
        <v>10352784.130000001</v>
      </c>
      <c r="DR299" s="2">
        <f t="shared" si="387"/>
        <v>16241904.48</v>
      </c>
      <c r="DS299" s="2">
        <f t="shared" si="387"/>
        <v>8106508.8200000003</v>
      </c>
      <c r="DT299" s="2">
        <f t="shared" si="387"/>
        <v>3584144.6</v>
      </c>
      <c r="DU299" s="2">
        <f t="shared" si="387"/>
        <v>5208752.87</v>
      </c>
      <c r="DV299" s="2">
        <f t="shared" si="387"/>
        <v>3895644.9</v>
      </c>
      <c r="DW299" s="2">
        <f t="shared" si="387"/>
        <v>4693184.1100000003</v>
      </c>
      <c r="DX299" s="2">
        <f t="shared" si="387"/>
        <v>3580253.9</v>
      </c>
      <c r="DY299" s="2">
        <f t="shared" si="387"/>
        <v>5004330.93</v>
      </c>
      <c r="DZ299" s="2">
        <f t="shared" si="387"/>
        <v>9182252.8599999994</v>
      </c>
      <c r="EA299" s="2">
        <f t="shared" ref="EA299:FX299" si="388">EA286+EA296</f>
        <v>6933870.0899999999</v>
      </c>
      <c r="EB299" s="2">
        <f t="shared" si="388"/>
        <v>7036703.46</v>
      </c>
      <c r="EC299" s="2">
        <f t="shared" si="388"/>
        <v>4250203.87</v>
      </c>
      <c r="ED299" s="2">
        <f t="shared" si="388"/>
        <v>23266461.940000001</v>
      </c>
      <c r="EE299" s="2">
        <f t="shared" si="388"/>
        <v>3564193.72</v>
      </c>
      <c r="EF299" s="2">
        <f t="shared" si="388"/>
        <v>16598529.16</v>
      </c>
      <c r="EG299" s="2">
        <f t="shared" si="388"/>
        <v>4006152.5</v>
      </c>
      <c r="EH299" s="2">
        <f t="shared" si="388"/>
        <v>4020016.79</v>
      </c>
      <c r="EI299" s="2">
        <f t="shared" si="388"/>
        <v>166086993.18000001</v>
      </c>
      <c r="EJ299" s="2">
        <f t="shared" si="388"/>
        <v>113592790.84999999</v>
      </c>
      <c r="EK299" s="2">
        <f t="shared" si="388"/>
        <v>8204993.2199999997</v>
      </c>
      <c r="EL299" s="2">
        <f t="shared" si="388"/>
        <v>6013595.0999999996</v>
      </c>
      <c r="EM299" s="2">
        <f t="shared" si="388"/>
        <v>5455698.6900000004</v>
      </c>
      <c r="EN299" s="2">
        <f t="shared" si="388"/>
        <v>11541132.58</v>
      </c>
      <c r="EO299" s="2">
        <f t="shared" si="388"/>
        <v>4595627.9400000004</v>
      </c>
      <c r="EP299" s="2">
        <f t="shared" si="388"/>
        <v>5959145.0899999999</v>
      </c>
      <c r="EQ299" s="2">
        <f t="shared" si="388"/>
        <v>30658143.600000001</v>
      </c>
      <c r="ER299" s="2">
        <f t="shared" si="388"/>
        <v>5115205.2300000004</v>
      </c>
      <c r="ES299" s="2">
        <f t="shared" si="388"/>
        <v>3522221.11</v>
      </c>
      <c r="ET299" s="2">
        <f t="shared" si="388"/>
        <v>4031740.81</v>
      </c>
      <c r="EU299" s="2">
        <f t="shared" si="388"/>
        <v>7632673.0300000003</v>
      </c>
      <c r="EV299" s="2">
        <f t="shared" si="388"/>
        <v>1882913.75</v>
      </c>
      <c r="EW299" s="2">
        <f t="shared" si="388"/>
        <v>12723065.279999999</v>
      </c>
      <c r="EX299" s="2">
        <f t="shared" si="388"/>
        <v>3611877.34</v>
      </c>
      <c r="EY299" s="2">
        <f t="shared" si="388"/>
        <v>8803725.4600000009</v>
      </c>
      <c r="EZ299" s="2">
        <f t="shared" si="388"/>
        <v>2662853</v>
      </c>
      <c r="FA299" s="2">
        <f t="shared" si="388"/>
        <v>42430792.390000001</v>
      </c>
      <c r="FB299" s="2">
        <f t="shared" si="388"/>
        <v>4682862.55</v>
      </c>
      <c r="FC299" s="2">
        <f t="shared" si="388"/>
        <v>21064301.399999999</v>
      </c>
      <c r="FD299" s="2">
        <f t="shared" si="388"/>
        <v>5654133.6500000004</v>
      </c>
      <c r="FE299" s="2">
        <f t="shared" si="388"/>
        <v>1916365.11</v>
      </c>
      <c r="FF299" s="2">
        <f t="shared" si="388"/>
        <v>3798144.67</v>
      </c>
      <c r="FG299" s="2">
        <f t="shared" si="388"/>
        <v>2712724.86</v>
      </c>
      <c r="FH299" s="2">
        <f t="shared" si="388"/>
        <v>1677496.23</v>
      </c>
      <c r="FI299" s="2">
        <f t="shared" si="388"/>
        <v>19984472.289999999</v>
      </c>
      <c r="FJ299" s="2">
        <f t="shared" si="388"/>
        <v>22825883.41</v>
      </c>
      <c r="FK299" s="2">
        <f t="shared" si="388"/>
        <v>29702935.93</v>
      </c>
      <c r="FL299" s="2">
        <f t="shared" si="388"/>
        <v>92712675.659999996</v>
      </c>
      <c r="FM299" s="2">
        <f t="shared" si="388"/>
        <v>43667711.479999997</v>
      </c>
      <c r="FN299" s="2">
        <f t="shared" si="388"/>
        <v>262035697.56</v>
      </c>
      <c r="FO299" s="2">
        <f t="shared" si="388"/>
        <v>13005746.41</v>
      </c>
      <c r="FP299" s="2">
        <f t="shared" si="388"/>
        <v>26638477.780000001</v>
      </c>
      <c r="FQ299" s="2">
        <f t="shared" si="388"/>
        <v>11868211.869999999</v>
      </c>
      <c r="FR299" s="2">
        <f t="shared" si="388"/>
        <v>3365078.56</v>
      </c>
      <c r="FS299" s="2">
        <f t="shared" si="388"/>
        <v>3320628.95</v>
      </c>
      <c r="FT299" s="2">
        <f t="shared" si="388"/>
        <v>1490701.32</v>
      </c>
      <c r="FU299" s="2">
        <f t="shared" si="388"/>
        <v>10546837.470000001</v>
      </c>
      <c r="FV299" s="2">
        <f t="shared" si="388"/>
        <v>9972599.3800000008</v>
      </c>
      <c r="FW299" s="2">
        <f t="shared" si="388"/>
        <v>3176089.78</v>
      </c>
      <c r="FX299" s="2">
        <f t="shared" si="388"/>
        <v>1428546.36</v>
      </c>
      <c r="FZ299" s="80">
        <f>SUM(C299:FX299)</f>
        <v>9884759731.0300026</v>
      </c>
      <c r="GA299" s="68">
        <f>GA286</f>
        <v>9884759731.0200024</v>
      </c>
      <c r="GB299" s="68">
        <f>FZ299-GA299</f>
        <v>1.0000228881835938E-2</v>
      </c>
    </row>
    <row r="300" spans="1:187" x14ac:dyDescent="0.35">
      <c r="A300" s="3" t="s">
        <v>609</v>
      </c>
      <c r="B300" s="2" t="s">
        <v>610</v>
      </c>
      <c r="C300" s="2">
        <f t="shared" ref="C300:BN301" si="389">C287</f>
        <v>34582589.738150515</v>
      </c>
      <c r="D300" s="2">
        <f t="shared" si="389"/>
        <v>126138272.70171811</v>
      </c>
      <c r="E300" s="2">
        <f t="shared" si="389"/>
        <v>35100600.914935574</v>
      </c>
      <c r="F300" s="2">
        <f t="shared" si="389"/>
        <v>92469117.046593368</v>
      </c>
      <c r="G300" s="2">
        <f t="shared" si="389"/>
        <v>14893533.199315852</v>
      </c>
      <c r="H300" s="2">
        <f t="shared" si="389"/>
        <v>4081764.6039003409</v>
      </c>
      <c r="I300" s="2">
        <f t="shared" si="389"/>
        <v>33080301.897185557</v>
      </c>
      <c r="J300" s="2">
        <f t="shared" si="389"/>
        <v>5514393.2110556057</v>
      </c>
      <c r="K300" s="2">
        <f t="shared" si="389"/>
        <v>1483442.4675947421</v>
      </c>
      <c r="L300" s="2">
        <f t="shared" si="389"/>
        <v>25139066.155149195</v>
      </c>
      <c r="M300" s="2">
        <f t="shared" si="389"/>
        <v>9085733.1679140832</v>
      </c>
      <c r="N300" s="2">
        <f t="shared" si="389"/>
        <v>186756144.02268258</v>
      </c>
      <c r="O300" s="2">
        <f t="shared" si="389"/>
        <v>76038306.607088253</v>
      </c>
      <c r="P300" s="2">
        <f t="shared" si="389"/>
        <v>1632053.8717916592</v>
      </c>
      <c r="Q300" s="2">
        <f t="shared" si="389"/>
        <v>162418402.9430275</v>
      </c>
      <c r="R300" s="2">
        <f t="shared" si="389"/>
        <v>2147292.7510534422</v>
      </c>
      <c r="S300" s="2">
        <f t="shared" si="389"/>
        <v>16326813.8425768</v>
      </c>
      <c r="T300" s="2">
        <f t="shared" si="389"/>
        <v>705026.2426754086</v>
      </c>
      <c r="U300" s="2">
        <f t="shared" si="389"/>
        <v>793705.9944401778</v>
      </c>
      <c r="V300" s="2">
        <f t="shared" si="389"/>
        <v>1127942.8158603995</v>
      </c>
      <c r="W300" s="2">
        <f t="shared" si="389"/>
        <v>196781.32559167538</v>
      </c>
      <c r="X300" s="2">
        <f t="shared" si="389"/>
        <v>321713.76293938258</v>
      </c>
      <c r="Y300" s="2">
        <f t="shared" si="389"/>
        <v>2061290.8858620236</v>
      </c>
      <c r="Z300" s="2">
        <f t="shared" si="389"/>
        <v>700645.84146410949</v>
      </c>
      <c r="AA300" s="2">
        <f t="shared" si="389"/>
        <v>191135728.8769654</v>
      </c>
      <c r="AB300" s="2">
        <f t="shared" si="389"/>
        <v>294902771.60654354</v>
      </c>
      <c r="AC300" s="2">
        <f t="shared" si="389"/>
        <v>10415572.786974391</v>
      </c>
      <c r="AD300" s="2">
        <f t="shared" si="389"/>
        <v>10490477.407132683</v>
      </c>
      <c r="AE300" s="2">
        <f t="shared" si="389"/>
        <v>691894.33513290901</v>
      </c>
      <c r="AF300" s="2">
        <f t="shared" si="389"/>
        <v>1204536.3309141027</v>
      </c>
      <c r="AG300" s="2">
        <f t="shared" si="389"/>
        <v>4960968.4378568567</v>
      </c>
      <c r="AH300" s="2">
        <f t="shared" si="389"/>
        <v>1106540.9177750726</v>
      </c>
      <c r="AI300" s="2">
        <f t="shared" si="389"/>
        <v>347287.74476955691</v>
      </c>
      <c r="AJ300" s="2">
        <f t="shared" si="389"/>
        <v>1034654.968195269</v>
      </c>
      <c r="AK300" s="2">
        <f t="shared" si="389"/>
        <v>1543020.8666985505</v>
      </c>
      <c r="AL300" s="2">
        <f t="shared" si="389"/>
        <v>2667813.8629416651</v>
      </c>
      <c r="AM300" s="2">
        <f t="shared" si="389"/>
        <v>1414078.6372313448</v>
      </c>
      <c r="AN300" s="2">
        <f t="shared" si="389"/>
        <v>4351612.2983168932</v>
      </c>
      <c r="AO300" s="2">
        <f t="shared" si="389"/>
        <v>16907209.159013398</v>
      </c>
      <c r="AP300" s="2">
        <f t="shared" si="389"/>
        <v>705983828.89090002</v>
      </c>
      <c r="AQ300" s="2">
        <f t="shared" si="389"/>
        <v>1879106.9537575191</v>
      </c>
      <c r="AR300" s="2">
        <f t="shared" si="389"/>
        <v>300578949.18260974</v>
      </c>
      <c r="AS300" s="2">
        <f t="shared" si="389"/>
        <v>60902037.145923786</v>
      </c>
      <c r="AT300" s="2">
        <f t="shared" si="389"/>
        <v>11330550.188693704</v>
      </c>
      <c r="AU300" s="2">
        <f t="shared" si="389"/>
        <v>1815162.2472306804</v>
      </c>
      <c r="AV300" s="2">
        <f t="shared" si="389"/>
        <v>1322838.86978475</v>
      </c>
      <c r="AW300" s="2">
        <f t="shared" si="389"/>
        <v>997039.88481430477</v>
      </c>
      <c r="AX300" s="2">
        <f t="shared" si="389"/>
        <v>703508.39183228079</v>
      </c>
      <c r="AY300" s="2">
        <f t="shared" si="389"/>
        <v>1741625.8282448126</v>
      </c>
      <c r="AZ300" s="2">
        <f t="shared" si="389"/>
        <v>18262425.378387436</v>
      </c>
      <c r="BA300" s="2">
        <f t="shared" si="389"/>
        <v>27116770.243060455</v>
      </c>
      <c r="BB300" s="2">
        <f t="shared" si="389"/>
        <v>7310253.8258097097</v>
      </c>
      <c r="BC300" s="2">
        <f t="shared" si="389"/>
        <v>101307528.19514327</v>
      </c>
      <c r="BD300" s="2">
        <f t="shared" si="389"/>
        <v>17476888.573926248</v>
      </c>
      <c r="BE300" s="2">
        <f t="shared" si="389"/>
        <v>5824826.733491621</v>
      </c>
      <c r="BF300" s="2">
        <f t="shared" si="389"/>
        <v>85139415.034760177</v>
      </c>
      <c r="BG300" s="2">
        <f t="shared" si="389"/>
        <v>1926279.2243452827</v>
      </c>
      <c r="BH300" s="2">
        <f t="shared" si="389"/>
        <v>2314060.5451028515</v>
      </c>
      <c r="BI300" s="2">
        <f t="shared" si="389"/>
        <v>784902.50682914129</v>
      </c>
      <c r="BJ300" s="2">
        <f t="shared" si="389"/>
        <v>28593507.100991637</v>
      </c>
      <c r="BK300" s="2">
        <f t="shared" si="389"/>
        <v>55549022.294196919</v>
      </c>
      <c r="BL300" s="2">
        <f t="shared" si="389"/>
        <v>230118.1363001627</v>
      </c>
      <c r="BM300" s="2">
        <f t="shared" si="389"/>
        <v>1187127.5319968583</v>
      </c>
      <c r="BN300" s="2">
        <f t="shared" si="389"/>
        <v>11222069.020695327</v>
      </c>
      <c r="BO300" s="2">
        <f t="shared" ref="BO300:DZ301" si="390">BO287</f>
        <v>4527644.0266981255</v>
      </c>
      <c r="BP300" s="2">
        <f t="shared" si="390"/>
        <v>2918257.3019883544</v>
      </c>
      <c r="BQ300" s="2">
        <f t="shared" si="390"/>
        <v>59582376.926113501</v>
      </c>
      <c r="BR300" s="2">
        <f t="shared" si="390"/>
        <v>12084024.080871502</v>
      </c>
      <c r="BS300" s="2">
        <f t="shared" si="390"/>
        <v>4173078.7778766514</v>
      </c>
      <c r="BT300" s="2">
        <f t="shared" si="390"/>
        <v>3288790.8865992664</v>
      </c>
      <c r="BU300" s="2">
        <f t="shared" si="390"/>
        <v>2552973.9848460336</v>
      </c>
      <c r="BV300" s="2">
        <f t="shared" si="390"/>
        <v>13674059.248554062</v>
      </c>
      <c r="BW300" s="2">
        <f t="shared" si="390"/>
        <v>19292677.508676969</v>
      </c>
      <c r="BX300" s="2">
        <f t="shared" si="390"/>
        <v>1419237.0605704237</v>
      </c>
      <c r="BY300" s="2">
        <f t="shared" si="390"/>
        <v>3962320.6389296344</v>
      </c>
      <c r="BZ300" s="2">
        <f t="shared" si="390"/>
        <v>1257959.8837028942</v>
      </c>
      <c r="CA300" s="2">
        <f t="shared" si="390"/>
        <v>2614433.1789501435</v>
      </c>
      <c r="CB300" s="2">
        <f t="shared" si="390"/>
        <v>412870608.45553201</v>
      </c>
      <c r="CC300" s="2">
        <f t="shared" si="390"/>
        <v>618879.18823785218</v>
      </c>
      <c r="CD300" s="2">
        <f t="shared" si="390"/>
        <v>513891.45013808442</v>
      </c>
      <c r="CE300" s="2">
        <f t="shared" si="390"/>
        <v>1325264.6761948979</v>
      </c>
      <c r="CF300" s="2">
        <f t="shared" si="390"/>
        <v>838646.25117627182</v>
      </c>
      <c r="CG300" s="2">
        <f t="shared" si="390"/>
        <v>749448.3201543733</v>
      </c>
      <c r="CH300" s="2">
        <f t="shared" si="390"/>
        <v>537707.24125386938</v>
      </c>
      <c r="CI300" s="2">
        <f t="shared" si="390"/>
        <v>3611636.7506597424</v>
      </c>
      <c r="CJ300" s="2">
        <f t="shared" si="390"/>
        <v>10729119.391697811</v>
      </c>
      <c r="CK300" s="2">
        <f t="shared" si="390"/>
        <v>21042088.27600627</v>
      </c>
      <c r="CL300" s="2">
        <f t="shared" si="390"/>
        <v>3710507.1257071765</v>
      </c>
      <c r="CM300" s="2">
        <f t="shared" si="390"/>
        <v>2163735.4310000679</v>
      </c>
      <c r="CN300" s="2">
        <f t="shared" si="390"/>
        <v>151093133.44034088</v>
      </c>
      <c r="CO300" s="2">
        <f t="shared" si="390"/>
        <v>100717753.15550832</v>
      </c>
      <c r="CP300" s="2">
        <f t="shared" si="390"/>
        <v>11304178.433653653</v>
      </c>
      <c r="CQ300" s="2">
        <f t="shared" si="390"/>
        <v>3343606.5142256054</v>
      </c>
      <c r="CR300" s="2">
        <f t="shared" si="390"/>
        <v>707239.28124178958</v>
      </c>
      <c r="CS300" s="2">
        <f t="shared" si="390"/>
        <v>1677265.1554252245</v>
      </c>
      <c r="CT300" s="2">
        <f t="shared" si="390"/>
        <v>930489.56148273859</v>
      </c>
      <c r="CU300" s="2">
        <f t="shared" si="390"/>
        <v>523227.97279263771</v>
      </c>
      <c r="CV300" s="2">
        <f t="shared" si="390"/>
        <v>421642.2884772984</v>
      </c>
      <c r="CW300" s="2">
        <f t="shared" si="390"/>
        <v>1424764.3074871942</v>
      </c>
      <c r="CX300" s="2">
        <f t="shared" si="390"/>
        <v>2587487.5770559288</v>
      </c>
      <c r="CY300" s="2">
        <f t="shared" si="390"/>
        <v>194851.04724860823</v>
      </c>
      <c r="CZ300" s="2">
        <f t="shared" si="390"/>
        <v>7301355.165774445</v>
      </c>
      <c r="DA300" s="2">
        <f t="shared" si="390"/>
        <v>1400895.0153853549</v>
      </c>
      <c r="DB300" s="2">
        <f t="shared" si="390"/>
        <v>1256572.4965197535</v>
      </c>
      <c r="DC300" s="2">
        <f t="shared" si="390"/>
        <v>1472135.3190159991</v>
      </c>
      <c r="DD300" s="2">
        <f t="shared" si="390"/>
        <v>1041742.6095289773</v>
      </c>
      <c r="DE300" s="2">
        <f t="shared" si="390"/>
        <v>2144016.9689440904</v>
      </c>
      <c r="DF300" s="2">
        <f t="shared" si="390"/>
        <v>80564366.739623025</v>
      </c>
      <c r="DG300" s="2">
        <f t="shared" si="390"/>
        <v>1744560.1832639545</v>
      </c>
      <c r="DH300" s="2">
        <f t="shared" si="390"/>
        <v>10869494.198209247</v>
      </c>
      <c r="DI300" s="2">
        <f t="shared" si="390"/>
        <v>14879898.394388042</v>
      </c>
      <c r="DJ300" s="2">
        <f t="shared" si="390"/>
        <v>1842500.959805731</v>
      </c>
      <c r="DK300" s="2">
        <f t="shared" si="390"/>
        <v>1388258.4772570257</v>
      </c>
      <c r="DL300" s="2">
        <f t="shared" si="390"/>
        <v>25769811.39991761</v>
      </c>
      <c r="DM300" s="2">
        <f t="shared" si="390"/>
        <v>727933.43162401335</v>
      </c>
      <c r="DN300" s="2">
        <f t="shared" si="390"/>
        <v>8095030.0798623869</v>
      </c>
      <c r="DO300" s="2">
        <f t="shared" si="390"/>
        <v>10899829.69876946</v>
      </c>
      <c r="DP300" s="2">
        <f t="shared" si="390"/>
        <v>966482.74870728853</v>
      </c>
      <c r="DQ300" s="2">
        <f t="shared" si="390"/>
        <v>9942818.9980730992</v>
      </c>
      <c r="DR300" s="2">
        <f t="shared" si="390"/>
        <v>2807973.0965971472</v>
      </c>
      <c r="DS300" s="2">
        <f t="shared" si="390"/>
        <v>1280638.0663558822</v>
      </c>
      <c r="DT300" s="2">
        <f t="shared" si="390"/>
        <v>347818.04859021399</v>
      </c>
      <c r="DU300" s="2">
        <f t="shared" si="390"/>
        <v>920898.64996337448</v>
      </c>
      <c r="DV300" s="2">
        <f t="shared" si="390"/>
        <v>280088.79348922166</v>
      </c>
      <c r="DW300" s="2">
        <f t="shared" si="390"/>
        <v>695881.37921255839</v>
      </c>
      <c r="DX300" s="2">
        <f t="shared" si="390"/>
        <v>2903367.8808196606</v>
      </c>
      <c r="DY300" s="2">
        <f t="shared" si="390"/>
        <v>4143745.8444240373</v>
      </c>
      <c r="DZ300" s="2">
        <f t="shared" si="390"/>
        <v>6006373.6775634745</v>
      </c>
      <c r="EA300" s="2">
        <f t="shared" ref="EA300:FX301" si="391">EA287</f>
        <v>6327191.1200000001</v>
      </c>
      <c r="EB300" s="2">
        <f t="shared" si="391"/>
        <v>2632887.1274433429</v>
      </c>
      <c r="EC300" s="2">
        <f t="shared" si="391"/>
        <v>1140272.4253760853</v>
      </c>
      <c r="ED300" s="2">
        <f t="shared" si="391"/>
        <v>22659971.240000002</v>
      </c>
      <c r="EE300" s="2">
        <f t="shared" si="391"/>
        <v>542991.2723503015</v>
      </c>
      <c r="EF300" s="2">
        <f t="shared" si="391"/>
        <v>2836944.6191471354</v>
      </c>
      <c r="EG300" s="2">
        <f t="shared" si="391"/>
        <v>944903.32571207325</v>
      </c>
      <c r="EH300" s="2">
        <f t="shared" si="391"/>
        <v>442763.29458279797</v>
      </c>
      <c r="EI300" s="2">
        <f t="shared" si="391"/>
        <v>43073360.857178792</v>
      </c>
      <c r="EJ300" s="2">
        <f t="shared" si="391"/>
        <v>34531462.592355423</v>
      </c>
      <c r="EK300" s="2">
        <f t="shared" si="391"/>
        <v>3646814.9560945109</v>
      </c>
      <c r="EL300" s="2">
        <f t="shared" si="391"/>
        <v>1827586.6040064651</v>
      </c>
      <c r="EM300" s="2">
        <f t="shared" si="391"/>
        <v>2985269.4747517612</v>
      </c>
      <c r="EN300" s="2">
        <f t="shared" si="391"/>
        <v>2425257.2413823963</v>
      </c>
      <c r="EO300" s="2">
        <f t="shared" si="391"/>
        <v>1363151.2982410814</v>
      </c>
      <c r="EP300" s="2">
        <f t="shared" si="391"/>
        <v>4200193.5657963539</v>
      </c>
      <c r="EQ300" s="2">
        <f t="shared" si="391"/>
        <v>10479702.619119354</v>
      </c>
      <c r="ER300" s="2">
        <f t="shared" si="391"/>
        <v>3295336.3907852122</v>
      </c>
      <c r="ES300" s="2">
        <f t="shared" si="391"/>
        <v>1086738.081077853</v>
      </c>
      <c r="ET300" s="2">
        <f t="shared" si="391"/>
        <v>1585777.3349843619</v>
      </c>
      <c r="EU300" s="2">
        <f t="shared" si="391"/>
        <v>1369625.7947819247</v>
      </c>
      <c r="EV300" s="2">
        <f t="shared" si="391"/>
        <v>1297290.4838034632</v>
      </c>
      <c r="EW300" s="2">
        <f t="shared" si="391"/>
        <v>10074239.758385736</v>
      </c>
      <c r="EX300" s="2">
        <f t="shared" si="391"/>
        <v>544725.43360717769</v>
      </c>
      <c r="EY300" s="2">
        <f t="shared" si="391"/>
        <v>992944.08716379956</v>
      </c>
      <c r="EZ300" s="2">
        <f t="shared" si="391"/>
        <v>870194.12636511633</v>
      </c>
      <c r="FA300" s="2">
        <f t="shared" si="391"/>
        <v>40862807.759999998</v>
      </c>
      <c r="FB300" s="2">
        <f t="shared" si="391"/>
        <v>4213184.533623687</v>
      </c>
      <c r="FC300" s="2">
        <f t="shared" si="391"/>
        <v>13273503.84451263</v>
      </c>
      <c r="FD300" s="2">
        <f t="shared" si="391"/>
        <v>1581155.6641502553</v>
      </c>
      <c r="FE300" s="2">
        <f t="shared" si="391"/>
        <v>684056.07374804292</v>
      </c>
      <c r="FF300" s="2">
        <f t="shared" si="391"/>
        <v>716252.33337528026</v>
      </c>
      <c r="FG300" s="2">
        <f t="shared" si="391"/>
        <v>892248.83906621521</v>
      </c>
      <c r="FH300" s="2">
        <f t="shared" si="391"/>
        <v>989533.4116186999</v>
      </c>
      <c r="FI300" s="2">
        <f t="shared" si="391"/>
        <v>14118371.200219322</v>
      </c>
      <c r="FJ300" s="2">
        <f t="shared" si="391"/>
        <v>21963926.74061596</v>
      </c>
      <c r="FK300" s="2">
        <f t="shared" si="391"/>
        <v>24012681.795451473</v>
      </c>
      <c r="FL300" s="2">
        <f t="shared" si="391"/>
        <v>63241193.324184783</v>
      </c>
      <c r="FM300" s="2">
        <f t="shared" si="391"/>
        <v>28151851.307360232</v>
      </c>
      <c r="FN300" s="2">
        <f t="shared" si="391"/>
        <v>84372793.13543418</v>
      </c>
      <c r="FO300" s="2">
        <f t="shared" si="391"/>
        <v>12376569.950000001</v>
      </c>
      <c r="FP300" s="2">
        <f t="shared" si="391"/>
        <v>19197350.136068616</v>
      </c>
      <c r="FQ300" s="2">
        <f t="shared" si="391"/>
        <v>11458372.84</v>
      </c>
      <c r="FR300" s="2">
        <f t="shared" si="391"/>
        <v>3187653.5846574423</v>
      </c>
      <c r="FS300" s="2">
        <f t="shared" si="391"/>
        <v>2287230.0741010047</v>
      </c>
      <c r="FT300" s="2">
        <f t="shared" si="391"/>
        <v>1381176.7448947723</v>
      </c>
      <c r="FU300" s="2">
        <f t="shared" si="391"/>
        <v>4267442.4967194619</v>
      </c>
      <c r="FV300" s="2">
        <f t="shared" si="391"/>
        <v>3053363.6338527845</v>
      </c>
      <c r="FW300" s="2">
        <f t="shared" si="391"/>
        <v>587608.7868302922</v>
      </c>
      <c r="FX300" s="2">
        <f t="shared" si="391"/>
        <v>462763.59910972795</v>
      </c>
      <c r="FZ300" s="80">
        <f>SUM(C300:FX300)</f>
        <v>4414659126.2287064</v>
      </c>
      <c r="GA300" s="68">
        <f t="shared" ref="GA300:GA302" si="392">GA287</f>
        <v>4414659126.2287064</v>
      </c>
      <c r="GB300" s="68">
        <f>FZ300-GA300</f>
        <v>0</v>
      </c>
    </row>
    <row r="301" spans="1:187" x14ac:dyDescent="0.35">
      <c r="A301" s="3" t="s">
        <v>611</v>
      </c>
      <c r="B301" s="2" t="s">
        <v>612</v>
      </c>
      <c r="C301" s="2">
        <f t="shared" si="389"/>
        <v>1618697.92</v>
      </c>
      <c r="D301" s="2">
        <f t="shared" si="389"/>
        <v>6068580.4500000002</v>
      </c>
      <c r="E301" s="2">
        <f t="shared" si="389"/>
        <v>1444121.25</v>
      </c>
      <c r="F301" s="2">
        <f t="shared" si="389"/>
        <v>2186086.4300000002</v>
      </c>
      <c r="G301" s="2">
        <f t="shared" si="389"/>
        <v>428862.04</v>
      </c>
      <c r="H301" s="2">
        <f t="shared" si="389"/>
        <v>184982.61</v>
      </c>
      <c r="I301" s="2">
        <f t="shared" si="389"/>
        <v>1809421.81</v>
      </c>
      <c r="J301" s="2">
        <f t="shared" si="389"/>
        <v>600359.41</v>
      </c>
      <c r="K301" s="2">
        <f t="shared" si="389"/>
        <v>149409.51999999999</v>
      </c>
      <c r="L301" s="2">
        <f t="shared" si="389"/>
        <v>1285932.06</v>
      </c>
      <c r="M301" s="2">
        <f t="shared" si="389"/>
        <v>495734.92</v>
      </c>
      <c r="N301" s="2">
        <f t="shared" si="389"/>
        <v>12893543.369999999</v>
      </c>
      <c r="O301" s="2">
        <f t="shared" si="389"/>
        <v>5184910.91</v>
      </c>
      <c r="P301" s="2">
        <f t="shared" si="389"/>
        <v>98033.26</v>
      </c>
      <c r="Q301" s="2">
        <f t="shared" si="389"/>
        <v>6984070.2400000002</v>
      </c>
      <c r="R301" s="2">
        <f t="shared" si="389"/>
        <v>117387.96</v>
      </c>
      <c r="S301" s="2">
        <f t="shared" si="389"/>
        <v>941027.17</v>
      </c>
      <c r="T301" s="2">
        <f t="shared" si="389"/>
        <v>50774.68</v>
      </c>
      <c r="U301" s="2">
        <f t="shared" si="389"/>
        <v>51513.32</v>
      </c>
      <c r="V301" s="2">
        <f t="shared" si="389"/>
        <v>91452.54</v>
      </c>
      <c r="W301" s="2">
        <f t="shared" si="389"/>
        <v>20485.07</v>
      </c>
      <c r="X301" s="2">
        <f t="shared" si="389"/>
        <v>23503.47</v>
      </c>
      <c r="Y301" s="2">
        <f t="shared" si="389"/>
        <v>145352.82</v>
      </c>
      <c r="Z301" s="2">
        <f t="shared" si="389"/>
        <v>63731.5</v>
      </c>
      <c r="AA301" s="2">
        <f t="shared" si="389"/>
        <v>6802241.46</v>
      </c>
      <c r="AB301" s="2">
        <f t="shared" si="389"/>
        <v>12251040.92</v>
      </c>
      <c r="AC301" s="2">
        <f t="shared" si="389"/>
        <v>578302.21</v>
      </c>
      <c r="AD301" s="2">
        <f t="shared" si="389"/>
        <v>703196.53</v>
      </c>
      <c r="AE301" s="2">
        <f t="shared" si="389"/>
        <v>48617.120000000003</v>
      </c>
      <c r="AF301" s="2">
        <f t="shared" si="389"/>
        <v>86811.59</v>
      </c>
      <c r="AG301" s="2">
        <f t="shared" si="389"/>
        <v>322958.38</v>
      </c>
      <c r="AH301" s="2">
        <f t="shared" si="389"/>
        <v>172657.77</v>
      </c>
      <c r="AI301" s="2">
        <f t="shared" si="389"/>
        <v>53122.47</v>
      </c>
      <c r="AJ301" s="2">
        <f t="shared" si="389"/>
        <v>128163.01</v>
      </c>
      <c r="AK301" s="2">
        <f t="shared" si="389"/>
        <v>74603.09</v>
      </c>
      <c r="AL301" s="2">
        <f t="shared" si="389"/>
        <v>98388.41</v>
      </c>
      <c r="AM301" s="2">
        <f t="shared" si="389"/>
        <v>115377.55</v>
      </c>
      <c r="AN301" s="2">
        <f t="shared" si="389"/>
        <v>413990.07</v>
      </c>
      <c r="AO301" s="2">
        <f t="shared" si="389"/>
        <v>1676936.43</v>
      </c>
      <c r="AP301" s="2">
        <f t="shared" si="389"/>
        <v>37700132.310000002</v>
      </c>
      <c r="AQ301" s="2">
        <f t="shared" si="389"/>
        <v>97428.55</v>
      </c>
      <c r="AR301" s="2">
        <f t="shared" si="389"/>
        <v>21880966.199999999</v>
      </c>
      <c r="AS301" s="2">
        <f t="shared" si="389"/>
        <v>2513262.4</v>
      </c>
      <c r="AT301" s="2">
        <f t="shared" si="389"/>
        <v>1167107.3600000001</v>
      </c>
      <c r="AU301" s="2">
        <f t="shared" si="389"/>
        <v>178802.57</v>
      </c>
      <c r="AV301" s="2">
        <f t="shared" si="389"/>
        <v>179035.75</v>
      </c>
      <c r="AW301" s="2">
        <f t="shared" si="389"/>
        <v>102589.94</v>
      </c>
      <c r="AX301" s="2">
        <f t="shared" si="389"/>
        <v>78396.2</v>
      </c>
      <c r="AY301" s="2">
        <f t="shared" si="389"/>
        <v>127245.96</v>
      </c>
      <c r="AZ301" s="2">
        <f t="shared" si="389"/>
        <v>1512386.73</v>
      </c>
      <c r="BA301" s="2">
        <f t="shared" si="389"/>
        <v>2187937.56</v>
      </c>
      <c r="BB301" s="2">
        <f t="shared" si="389"/>
        <v>485771.55</v>
      </c>
      <c r="BC301" s="2">
        <f t="shared" si="389"/>
        <v>8539684.5500000007</v>
      </c>
      <c r="BD301" s="2">
        <f t="shared" si="389"/>
        <v>1409316.74</v>
      </c>
      <c r="BE301" s="2">
        <f t="shared" si="389"/>
        <v>425098.36</v>
      </c>
      <c r="BF301" s="2">
        <f t="shared" si="389"/>
        <v>6979427.0599999996</v>
      </c>
      <c r="BG301" s="2">
        <f t="shared" si="389"/>
        <v>115579.55</v>
      </c>
      <c r="BH301" s="2">
        <f t="shared" si="389"/>
        <v>147663.12</v>
      </c>
      <c r="BI301" s="2">
        <f t="shared" si="389"/>
        <v>55868.160000000003</v>
      </c>
      <c r="BJ301" s="2">
        <f t="shared" si="389"/>
        <v>1934186.26</v>
      </c>
      <c r="BK301" s="2">
        <f t="shared" si="389"/>
        <v>1031173.03</v>
      </c>
      <c r="BL301" s="2">
        <f t="shared" si="389"/>
        <v>18195.330000000002</v>
      </c>
      <c r="BM301" s="2">
        <f t="shared" si="389"/>
        <v>91995.89</v>
      </c>
      <c r="BN301" s="2">
        <f t="shared" si="389"/>
        <v>1139858.77</v>
      </c>
      <c r="BO301" s="2">
        <f t="shared" si="390"/>
        <v>396388.6</v>
      </c>
      <c r="BP301" s="2">
        <f t="shared" si="390"/>
        <v>245997.25</v>
      </c>
      <c r="BQ301" s="2">
        <f t="shared" si="390"/>
        <v>1733716.34</v>
      </c>
      <c r="BR301" s="2">
        <f t="shared" si="390"/>
        <v>459017.22</v>
      </c>
      <c r="BS301" s="2">
        <f t="shared" si="390"/>
        <v>258944.15</v>
      </c>
      <c r="BT301" s="2">
        <f t="shared" si="390"/>
        <v>149392.14000000001</v>
      </c>
      <c r="BU301" s="2">
        <f t="shared" si="390"/>
        <v>109362.84</v>
      </c>
      <c r="BV301" s="2">
        <f t="shared" si="390"/>
        <v>817601.21</v>
      </c>
      <c r="BW301" s="2">
        <f t="shared" si="390"/>
        <v>711654.23</v>
      </c>
      <c r="BX301" s="2">
        <f t="shared" si="390"/>
        <v>99943.77</v>
      </c>
      <c r="BY301" s="2">
        <f t="shared" si="390"/>
        <v>193396.48000000001</v>
      </c>
      <c r="BZ301" s="2">
        <f t="shared" si="390"/>
        <v>99867.18</v>
      </c>
      <c r="CA301" s="2">
        <f t="shared" si="390"/>
        <v>394616.81</v>
      </c>
      <c r="CB301" s="2">
        <f t="shared" si="390"/>
        <v>24768877.350000001</v>
      </c>
      <c r="CC301" s="2">
        <f t="shared" si="390"/>
        <v>91062.73</v>
      </c>
      <c r="CD301" s="2">
        <f t="shared" si="390"/>
        <v>72919.69</v>
      </c>
      <c r="CE301" s="2">
        <f t="shared" si="390"/>
        <v>104487.79</v>
      </c>
      <c r="CF301" s="2">
        <f t="shared" si="390"/>
        <v>86249.23</v>
      </c>
      <c r="CG301" s="2">
        <f t="shared" si="390"/>
        <v>74426.7</v>
      </c>
      <c r="CH301" s="2">
        <f t="shared" si="390"/>
        <v>33444.1</v>
      </c>
      <c r="CI301" s="2">
        <f t="shared" si="390"/>
        <v>320790.64</v>
      </c>
      <c r="CJ301" s="2">
        <f t="shared" si="390"/>
        <v>313858.84000000003</v>
      </c>
      <c r="CK301" s="2">
        <f t="shared" si="390"/>
        <v>1519908.61</v>
      </c>
      <c r="CL301" s="2">
        <f t="shared" si="390"/>
        <v>233618.03</v>
      </c>
      <c r="CM301" s="2">
        <f t="shared" si="390"/>
        <v>113893.58</v>
      </c>
      <c r="CN301" s="2">
        <f t="shared" si="390"/>
        <v>8605084.4100000001</v>
      </c>
      <c r="CO301" s="2">
        <f t="shared" si="390"/>
        <v>5153394.09</v>
      </c>
      <c r="CP301" s="2">
        <f t="shared" si="390"/>
        <v>734189.06</v>
      </c>
      <c r="CQ301" s="2">
        <f t="shared" si="390"/>
        <v>386426.67</v>
      </c>
      <c r="CR301" s="2">
        <f t="shared" si="390"/>
        <v>80485.73</v>
      </c>
      <c r="CS301" s="2">
        <f t="shared" si="390"/>
        <v>248224.67</v>
      </c>
      <c r="CT301" s="2">
        <f t="shared" si="390"/>
        <v>85958.85</v>
      </c>
      <c r="CU301" s="2">
        <f t="shared" si="390"/>
        <v>58359.59</v>
      </c>
      <c r="CV301" s="2">
        <f t="shared" si="390"/>
        <v>47858.69</v>
      </c>
      <c r="CW301" s="2">
        <f t="shared" si="390"/>
        <v>134115.63</v>
      </c>
      <c r="CX301" s="2">
        <f t="shared" si="390"/>
        <v>243713.34</v>
      </c>
      <c r="CY301" s="2">
        <f t="shared" si="390"/>
        <v>18970.75</v>
      </c>
      <c r="CZ301" s="2">
        <f t="shared" si="390"/>
        <v>629899.39</v>
      </c>
      <c r="DA301" s="2">
        <f t="shared" si="390"/>
        <v>123499.93</v>
      </c>
      <c r="DB301" s="2">
        <f t="shared" si="390"/>
        <v>101395.44</v>
      </c>
      <c r="DC301" s="2">
        <f t="shared" si="390"/>
        <v>112080.46</v>
      </c>
      <c r="DD301" s="2">
        <f t="shared" si="390"/>
        <v>97944.92</v>
      </c>
      <c r="DE301" s="2">
        <f t="shared" si="390"/>
        <v>288400.14</v>
      </c>
      <c r="DF301" s="2">
        <f t="shared" si="390"/>
        <v>7817551.8200000003</v>
      </c>
      <c r="DG301" s="2">
        <f t="shared" si="390"/>
        <v>118174.05</v>
      </c>
      <c r="DH301" s="2">
        <f t="shared" si="390"/>
        <v>1002544.97</v>
      </c>
      <c r="DI301" s="2">
        <f t="shared" si="390"/>
        <v>1169415.45</v>
      </c>
      <c r="DJ301" s="2">
        <f t="shared" si="390"/>
        <v>169846.5</v>
      </c>
      <c r="DK301" s="2">
        <f t="shared" si="390"/>
        <v>88144.5</v>
      </c>
      <c r="DL301" s="2">
        <f t="shared" si="390"/>
        <v>2420056.54</v>
      </c>
      <c r="DM301" s="2">
        <f t="shared" si="390"/>
        <v>77790.55</v>
      </c>
      <c r="DN301" s="2">
        <f t="shared" si="390"/>
        <v>628414.66</v>
      </c>
      <c r="DO301" s="2">
        <f t="shared" si="390"/>
        <v>761258.72</v>
      </c>
      <c r="DP301" s="2">
        <f t="shared" si="390"/>
        <v>77422.7</v>
      </c>
      <c r="DQ301" s="2">
        <f t="shared" si="390"/>
        <v>409714.16</v>
      </c>
      <c r="DR301" s="2">
        <f t="shared" si="390"/>
        <v>475735.48</v>
      </c>
      <c r="DS301" s="2">
        <f t="shared" si="390"/>
        <v>198489</v>
      </c>
      <c r="DT301" s="2">
        <f t="shared" si="390"/>
        <v>53085.02</v>
      </c>
      <c r="DU301" s="2">
        <f t="shared" si="390"/>
        <v>128255.13</v>
      </c>
      <c r="DV301" s="2">
        <f t="shared" si="390"/>
        <v>49041.63</v>
      </c>
      <c r="DW301" s="2">
        <f t="shared" si="390"/>
        <v>105819.77</v>
      </c>
      <c r="DX301" s="2">
        <f t="shared" si="390"/>
        <v>165524.42000000001</v>
      </c>
      <c r="DY301" s="2">
        <f t="shared" si="390"/>
        <v>211849.28</v>
      </c>
      <c r="DZ301" s="2">
        <f t="shared" si="390"/>
        <v>440337.14</v>
      </c>
      <c r="EA301" s="2">
        <f t="shared" si="391"/>
        <v>606678.97</v>
      </c>
      <c r="EB301" s="2">
        <f t="shared" si="391"/>
        <v>264983.83</v>
      </c>
      <c r="EC301" s="2">
        <f t="shared" si="391"/>
        <v>112196.29</v>
      </c>
      <c r="ED301" s="2">
        <f t="shared" si="391"/>
        <v>606490.69999999995</v>
      </c>
      <c r="EE301" s="2">
        <f t="shared" si="391"/>
        <v>69368.460000000006</v>
      </c>
      <c r="EF301" s="2">
        <f t="shared" si="391"/>
        <v>327633.84999999998</v>
      </c>
      <c r="EG301" s="2">
        <f t="shared" si="391"/>
        <v>120677.96</v>
      </c>
      <c r="EH301" s="2">
        <f t="shared" si="391"/>
        <v>51207.78</v>
      </c>
      <c r="EI301" s="2">
        <f t="shared" si="391"/>
        <v>3323220.8</v>
      </c>
      <c r="EJ301" s="2">
        <f t="shared" si="391"/>
        <v>2056399.34</v>
      </c>
      <c r="EK301" s="2">
        <f t="shared" si="391"/>
        <v>137117.85</v>
      </c>
      <c r="EL301" s="2">
        <f t="shared" si="391"/>
        <v>36713.550000000003</v>
      </c>
      <c r="EM301" s="2">
        <f t="shared" si="391"/>
        <v>247634.55</v>
      </c>
      <c r="EN301" s="2">
        <f t="shared" si="391"/>
        <v>285190.57</v>
      </c>
      <c r="EO301" s="2">
        <f t="shared" si="391"/>
        <v>144936.91</v>
      </c>
      <c r="EP301" s="2">
        <f t="shared" si="391"/>
        <v>223170.3</v>
      </c>
      <c r="EQ301" s="2">
        <f t="shared" si="391"/>
        <v>1024267.5</v>
      </c>
      <c r="ER301" s="2">
        <f t="shared" si="391"/>
        <v>209171.85</v>
      </c>
      <c r="ES301" s="2">
        <f t="shared" si="391"/>
        <v>106678.02</v>
      </c>
      <c r="ET301" s="2">
        <f t="shared" si="391"/>
        <v>133939.82999999999</v>
      </c>
      <c r="EU301" s="2">
        <f t="shared" si="391"/>
        <v>189375.43</v>
      </c>
      <c r="EV301" s="2">
        <f t="shared" si="391"/>
        <v>43464.959999999999</v>
      </c>
      <c r="EW301" s="2">
        <f t="shared" si="391"/>
        <v>341846.47</v>
      </c>
      <c r="EX301" s="2">
        <f t="shared" si="391"/>
        <v>19788.41</v>
      </c>
      <c r="EY301" s="2">
        <f t="shared" si="391"/>
        <v>106184.84</v>
      </c>
      <c r="EZ301" s="2">
        <f t="shared" si="391"/>
        <v>92250.34</v>
      </c>
      <c r="FA301" s="2">
        <f t="shared" si="391"/>
        <v>1567984.63</v>
      </c>
      <c r="FB301" s="2">
        <f t="shared" si="391"/>
        <v>469609.63</v>
      </c>
      <c r="FC301" s="2">
        <f t="shared" si="391"/>
        <v>926616</v>
      </c>
      <c r="FD301" s="2">
        <f t="shared" si="391"/>
        <v>157711.57</v>
      </c>
      <c r="FE301" s="2">
        <f t="shared" si="391"/>
        <v>64813.09</v>
      </c>
      <c r="FF301" s="2">
        <f t="shared" si="391"/>
        <v>70542.399999999994</v>
      </c>
      <c r="FG301" s="2">
        <f t="shared" si="391"/>
        <v>71488.67</v>
      </c>
      <c r="FH301" s="2">
        <f t="shared" si="391"/>
        <v>112198.64</v>
      </c>
      <c r="FI301" s="2">
        <f t="shared" si="391"/>
        <v>558618.73</v>
      </c>
      <c r="FJ301" s="2">
        <f t="shared" si="391"/>
        <v>861473.15</v>
      </c>
      <c r="FK301" s="2">
        <f t="shared" si="391"/>
        <v>927120.98</v>
      </c>
      <c r="FL301" s="2">
        <f t="shared" si="391"/>
        <v>1829177.87</v>
      </c>
      <c r="FM301" s="2">
        <f t="shared" si="391"/>
        <v>532404.37</v>
      </c>
      <c r="FN301" s="2">
        <f t="shared" si="391"/>
        <v>3532207.73</v>
      </c>
      <c r="FO301" s="2">
        <f t="shared" si="391"/>
        <v>629176.46</v>
      </c>
      <c r="FP301" s="2">
        <f t="shared" si="391"/>
        <v>752042.46</v>
      </c>
      <c r="FQ301" s="2">
        <f t="shared" si="391"/>
        <v>409839.03</v>
      </c>
      <c r="FR301" s="2">
        <f t="shared" si="391"/>
        <v>177143.45</v>
      </c>
      <c r="FS301" s="2">
        <f t="shared" si="391"/>
        <v>72860.350000000006</v>
      </c>
      <c r="FT301" s="2">
        <f t="shared" si="391"/>
        <v>109456.97</v>
      </c>
      <c r="FU301" s="2">
        <f t="shared" si="391"/>
        <v>297429.19</v>
      </c>
      <c r="FV301" s="2">
        <f t="shared" si="391"/>
        <v>195022.78</v>
      </c>
      <c r="FW301" s="2">
        <f t="shared" si="391"/>
        <v>48430.720000000001</v>
      </c>
      <c r="FX301" s="2">
        <f t="shared" si="391"/>
        <v>39107.11</v>
      </c>
      <c r="FZ301" s="80">
        <f>SUM(C301:FX301)</f>
        <v>248978465.73999995</v>
      </c>
      <c r="GA301" s="68">
        <f t="shared" si="392"/>
        <v>248978465.73999995</v>
      </c>
      <c r="GB301" s="68">
        <f>FZ301-GA301</f>
        <v>0</v>
      </c>
    </row>
    <row r="302" spans="1:187" x14ac:dyDescent="0.35">
      <c r="A302" s="3" t="s">
        <v>613</v>
      </c>
      <c r="B302" s="2" t="s">
        <v>599</v>
      </c>
      <c r="C302" s="2">
        <f>IF(C299-C300-C301&lt;0,0,C299-C300-C301)</f>
        <v>44868513.051849477</v>
      </c>
      <c r="D302" s="2">
        <f t="shared" ref="D302:BO302" si="393">IF(D299-D300-D301&lt;0,0,D299-D300-D301)</f>
        <v>312413701.0582819</v>
      </c>
      <c r="E302" s="2">
        <f t="shared" si="393"/>
        <v>35389478.885064423</v>
      </c>
      <c r="F302" s="2">
        <f t="shared" si="393"/>
        <v>179998042.27340662</v>
      </c>
      <c r="G302" s="2">
        <f t="shared" si="393"/>
        <v>3084212.400684149</v>
      </c>
      <c r="H302" s="2">
        <f t="shared" si="393"/>
        <v>9307558.1960996594</v>
      </c>
      <c r="I302" s="2">
        <f t="shared" si="393"/>
        <v>63197265.622814439</v>
      </c>
      <c r="J302" s="2">
        <f t="shared" si="393"/>
        <v>17774572.828944393</v>
      </c>
      <c r="K302" s="2">
        <f t="shared" si="393"/>
        <v>2746038.7824052577</v>
      </c>
      <c r="L302" s="2">
        <f t="shared" si="393"/>
        <v>54131.54485080624</v>
      </c>
      <c r="M302" s="2">
        <f t="shared" si="393"/>
        <v>3746205.8320859168</v>
      </c>
      <c r="N302" s="2">
        <f t="shared" si="393"/>
        <v>387880663.5373174</v>
      </c>
      <c r="O302" s="2">
        <f t="shared" si="393"/>
        <v>63724205.502911761</v>
      </c>
      <c r="P302" s="2">
        <f t="shared" si="393"/>
        <v>3831984.798208341</v>
      </c>
      <c r="Q302" s="2">
        <f t="shared" si="393"/>
        <v>313189921.51697248</v>
      </c>
      <c r="R302" s="2">
        <f t="shared" si="393"/>
        <v>66526356.548946559</v>
      </c>
      <c r="S302" s="2">
        <f t="shared" si="393"/>
        <v>1583094.0974231996</v>
      </c>
      <c r="T302" s="2">
        <f t="shared" si="393"/>
        <v>2525309.8573245909</v>
      </c>
      <c r="U302" s="2">
        <f t="shared" si="393"/>
        <v>368263.99555982224</v>
      </c>
      <c r="V302" s="2">
        <f t="shared" si="393"/>
        <v>2976580.0541396006</v>
      </c>
      <c r="W302" s="2">
        <f t="shared" si="393"/>
        <v>3482709.5444083246</v>
      </c>
      <c r="X302" s="2">
        <f t="shared" si="393"/>
        <v>802989.38706061756</v>
      </c>
      <c r="Y302" s="2">
        <f t="shared" si="393"/>
        <v>9071917.7341379747</v>
      </c>
      <c r="Z302" s="2">
        <f t="shared" si="393"/>
        <v>3010273.3985358905</v>
      </c>
      <c r="AA302" s="2">
        <f t="shared" si="393"/>
        <v>154127833.98303458</v>
      </c>
      <c r="AB302" s="2">
        <f t="shared" si="393"/>
        <v>5909506.9334564377</v>
      </c>
      <c r="AC302" s="2">
        <f t="shared" si="393"/>
        <v>94206.243025609292</v>
      </c>
      <c r="AD302" s="2">
        <f t="shared" si="393"/>
        <v>4897915.8228673162</v>
      </c>
      <c r="AE302" s="2">
        <f t="shared" si="393"/>
        <v>1299406.7248670908</v>
      </c>
      <c r="AF302" s="2">
        <f t="shared" si="393"/>
        <v>2202895.2490858976</v>
      </c>
      <c r="AG302" s="2">
        <f t="shared" si="393"/>
        <v>2451451.1021431433</v>
      </c>
      <c r="AH302" s="2">
        <f t="shared" si="393"/>
        <v>10092251.012224928</v>
      </c>
      <c r="AI302" s="2">
        <f t="shared" si="393"/>
        <v>5145939.4552304437</v>
      </c>
      <c r="AJ302" s="2">
        <f t="shared" si="393"/>
        <v>2299971.0518047311</v>
      </c>
      <c r="AK302" s="2">
        <f t="shared" si="393"/>
        <v>1705415.9333014495</v>
      </c>
      <c r="AL302" s="2">
        <f t="shared" si="393"/>
        <v>1769255.267058335</v>
      </c>
      <c r="AM302" s="2">
        <f t="shared" si="393"/>
        <v>3669469.1027686554</v>
      </c>
      <c r="AN302" s="2">
        <f t="shared" si="393"/>
        <v>73.011683106713463</v>
      </c>
      <c r="AO302" s="2">
        <f t="shared" si="393"/>
        <v>30029394.680986606</v>
      </c>
      <c r="AP302" s="2">
        <f t="shared" si="393"/>
        <v>256362985.12910002</v>
      </c>
      <c r="AQ302" s="2">
        <f t="shared" si="393"/>
        <v>2258824.7362424815</v>
      </c>
      <c r="AR302" s="2">
        <f t="shared" si="393"/>
        <v>376612845.85739028</v>
      </c>
      <c r="AS302" s="2">
        <f t="shared" si="393"/>
        <v>16520698.60407622</v>
      </c>
      <c r="AT302" s="2">
        <f t="shared" si="393"/>
        <v>20900106.221306294</v>
      </c>
      <c r="AU302" s="2">
        <f t="shared" si="393"/>
        <v>3032030.4627693198</v>
      </c>
      <c r="AV302" s="2">
        <f t="shared" si="393"/>
        <v>3463004.9702152498</v>
      </c>
      <c r="AW302" s="2">
        <f t="shared" si="393"/>
        <v>3314348.7451856956</v>
      </c>
      <c r="AX302" s="2">
        <f t="shared" si="393"/>
        <v>829049.10816771921</v>
      </c>
      <c r="AY302" s="2">
        <f t="shared" si="393"/>
        <v>4190010.6117551876</v>
      </c>
      <c r="AZ302" s="2">
        <f t="shared" si="393"/>
        <v>124353607.37161255</v>
      </c>
      <c r="BA302" s="2">
        <f t="shared" si="393"/>
        <v>72087280.936939538</v>
      </c>
      <c r="BB302" s="2">
        <f t="shared" si="393"/>
        <v>75198716.544190302</v>
      </c>
      <c r="BC302" s="2">
        <f t="shared" si="393"/>
        <v>184863897.70485669</v>
      </c>
      <c r="BD302" s="2">
        <f t="shared" si="393"/>
        <v>21569622.766073752</v>
      </c>
      <c r="BE302" s="2">
        <f t="shared" si="393"/>
        <v>8500658.5865083784</v>
      </c>
      <c r="BF302" s="2">
        <f t="shared" si="393"/>
        <v>192357640.25523984</v>
      </c>
      <c r="BG302" s="2">
        <f t="shared" si="393"/>
        <v>9278645.505654715</v>
      </c>
      <c r="BH302" s="2">
        <f t="shared" si="393"/>
        <v>5103907.4148971485</v>
      </c>
      <c r="BI302" s="2">
        <f t="shared" si="393"/>
        <v>3674240.7131708586</v>
      </c>
      <c r="BJ302" s="2">
        <f t="shared" si="393"/>
        <v>39277327.889008366</v>
      </c>
      <c r="BK302" s="2">
        <f t="shared" si="393"/>
        <v>295686313.31580311</v>
      </c>
      <c r="BL302" s="2">
        <f t="shared" si="393"/>
        <v>1592341.1036998373</v>
      </c>
      <c r="BM302" s="2">
        <f t="shared" si="393"/>
        <v>4634074.7080031419</v>
      </c>
      <c r="BN302" s="2">
        <f t="shared" si="393"/>
        <v>22888588.749304671</v>
      </c>
      <c r="BO302" s="2">
        <f t="shared" si="393"/>
        <v>9818872.4333018754</v>
      </c>
      <c r="BP302" s="2">
        <f t="shared" ref="BP302:EA302" si="394">IF(BP299-BP300-BP301&lt;0,0,BP299-BP300-BP301)</f>
        <v>178784.59801164549</v>
      </c>
      <c r="BQ302" s="2">
        <f t="shared" si="394"/>
        <v>12691022.213886503</v>
      </c>
      <c r="BR302" s="2">
        <f t="shared" si="394"/>
        <v>37818475.729128502</v>
      </c>
      <c r="BS302" s="2">
        <f t="shared" si="394"/>
        <v>9832156.0421233494</v>
      </c>
      <c r="BT302" s="2">
        <f t="shared" si="394"/>
        <v>2234762.9634007337</v>
      </c>
      <c r="BU302" s="2">
        <f t="shared" si="394"/>
        <v>3392785.9451539661</v>
      </c>
      <c r="BV302" s="2">
        <f t="shared" si="394"/>
        <v>164.17144593875855</v>
      </c>
      <c r="BW302" s="2">
        <f t="shared" si="394"/>
        <v>3064321.1513230321</v>
      </c>
      <c r="BX302" s="2">
        <f t="shared" si="394"/>
        <v>218017.90942957625</v>
      </c>
      <c r="BY302" s="2">
        <f t="shared" si="394"/>
        <v>2003822.0510703656</v>
      </c>
      <c r="BZ302" s="2">
        <f t="shared" si="394"/>
        <v>2290818.5062971055</v>
      </c>
      <c r="CA302" s="2">
        <f t="shared" si="394"/>
        <v>91574.321049856546</v>
      </c>
      <c r="CB302" s="2">
        <f t="shared" si="394"/>
        <v>392726390.85446793</v>
      </c>
      <c r="CC302" s="2">
        <f t="shared" si="394"/>
        <v>2810201.7217621482</v>
      </c>
      <c r="CD302" s="2">
        <f t="shared" si="394"/>
        <v>2856083.3698619152</v>
      </c>
      <c r="CE302" s="2">
        <f t="shared" si="394"/>
        <v>1566433.2238051021</v>
      </c>
      <c r="CF302" s="2">
        <f t="shared" si="394"/>
        <v>1328193.318823728</v>
      </c>
      <c r="CG302" s="2">
        <f t="shared" si="394"/>
        <v>2815774.7298456263</v>
      </c>
      <c r="CH302" s="2">
        <f t="shared" si="394"/>
        <v>1676554.4187461303</v>
      </c>
      <c r="CI302" s="2">
        <f t="shared" si="394"/>
        <v>4558964.4693402573</v>
      </c>
      <c r="CJ302" s="2">
        <f t="shared" si="394"/>
        <v>222.5983021890861</v>
      </c>
      <c r="CK302" s="2">
        <f t="shared" si="394"/>
        <v>42211768.373993725</v>
      </c>
      <c r="CL302" s="2">
        <f t="shared" si="394"/>
        <v>11428684.604292823</v>
      </c>
      <c r="CM302" s="2">
        <f t="shared" si="394"/>
        <v>7459637.8989999322</v>
      </c>
      <c r="CN302" s="2">
        <f t="shared" si="394"/>
        <v>200969005.02965912</v>
      </c>
      <c r="CO302" s="2">
        <f t="shared" si="394"/>
        <v>54201168.724491671</v>
      </c>
      <c r="CP302" s="2">
        <f t="shared" si="394"/>
        <v>315.59634634712711</v>
      </c>
      <c r="CQ302" s="2">
        <f t="shared" si="394"/>
        <v>6373578.7157743946</v>
      </c>
      <c r="CR302" s="2">
        <f t="shared" si="394"/>
        <v>3257524.6087582107</v>
      </c>
      <c r="CS302" s="2">
        <f t="shared" si="394"/>
        <v>2532987.4245747756</v>
      </c>
      <c r="CT302" s="2">
        <f t="shared" si="394"/>
        <v>1325236.0085172611</v>
      </c>
      <c r="CU302" s="2">
        <f t="shared" si="394"/>
        <v>4031819.5572073627</v>
      </c>
      <c r="CV302" s="2">
        <f t="shared" si="394"/>
        <v>606790.56152270176</v>
      </c>
      <c r="CW302" s="2">
        <f t="shared" si="394"/>
        <v>2245330.8525128057</v>
      </c>
      <c r="CX302" s="2">
        <f t="shared" si="394"/>
        <v>3132691.6629440715</v>
      </c>
      <c r="CY302" s="2">
        <f t="shared" si="394"/>
        <v>958709.5927513917</v>
      </c>
      <c r="CZ302" s="2">
        <f t="shared" si="394"/>
        <v>12821755.364225555</v>
      </c>
      <c r="DA302" s="2">
        <f t="shared" si="394"/>
        <v>2060663.3246146452</v>
      </c>
      <c r="DB302" s="2">
        <f t="shared" si="394"/>
        <v>3437938.1734802467</v>
      </c>
      <c r="DC302" s="2">
        <f t="shared" si="394"/>
        <v>1925423.570984001</v>
      </c>
      <c r="DD302" s="2">
        <f t="shared" si="394"/>
        <v>2157685.8404710228</v>
      </c>
      <c r="DE302" s="2">
        <f t="shared" si="394"/>
        <v>2297406.701055909</v>
      </c>
      <c r="DF302" s="2">
        <f t="shared" si="394"/>
        <v>139909661.65037698</v>
      </c>
      <c r="DG302" s="2">
        <f t="shared" si="394"/>
        <v>705950.49673604546</v>
      </c>
      <c r="DH302" s="2">
        <f t="shared" si="394"/>
        <v>8968146.1617907509</v>
      </c>
      <c r="DI302" s="2">
        <f t="shared" si="394"/>
        <v>11569865.905611958</v>
      </c>
      <c r="DJ302" s="2">
        <f t="shared" si="394"/>
        <v>6148345.1501942696</v>
      </c>
      <c r="DK302" s="2">
        <f t="shared" si="394"/>
        <v>5161496.0327429743</v>
      </c>
      <c r="DL302" s="2">
        <f t="shared" si="394"/>
        <v>38596722.250082389</v>
      </c>
      <c r="DM302" s="2">
        <f t="shared" si="394"/>
        <v>3502359.6883759866</v>
      </c>
      <c r="DN302" s="2">
        <f t="shared" si="394"/>
        <v>7969781.8401376121</v>
      </c>
      <c r="DO302" s="2">
        <f t="shared" si="394"/>
        <v>26689791.911230542</v>
      </c>
      <c r="DP302" s="2">
        <f t="shared" si="394"/>
        <v>2761559.2912927116</v>
      </c>
      <c r="DQ302" s="2">
        <f t="shared" si="394"/>
        <v>250.97192690166412</v>
      </c>
      <c r="DR302" s="2">
        <f t="shared" si="394"/>
        <v>12958195.903402854</v>
      </c>
      <c r="DS302" s="2">
        <f t="shared" si="394"/>
        <v>6627381.7536441181</v>
      </c>
      <c r="DT302" s="2">
        <f t="shared" si="394"/>
        <v>3183241.5314097861</v>
      </c>
      <c r="DU302" s="2">
        <f t="shared" si="394"/>
        <v>4159599.090036626</v>
      </c>
      <c r="DV302" s="2">
        <f t="shared" si="394"/>
        <v>3566514.4765107785</v>
      </c>
      <c r="DW302" s="2">
        <f t="shared" si="394"/>
        <v>3891482.960787442</v>
      </c>
      <c r="DX302" s="2">
        <f t="shared" si="394"/>
        <v>511361.59918033925</v>
      </c>
      <c r="DY302" s="2">
        <f t="shared" si="394"/>
        <v>648735.80557596241</v>
      </c>
      <c r="DZ302" s="2">
        <f t="shared" si="394"/>
        <v>2735542.0424365248</v>
      </c>
      <c r="EA302" s="2">
        <f t="shared" si="394"/>
        <v>0</v>
      </c>
      <c r="EB302" s="2">
        <f t="shared" ref="EB302:FX302" si="395">IF(EB299-EB300-EB301&lt;0,0,EB299-EB300-EB301)</f>
        <v>4138832.5025566574</v>
      </c>
      <c r="EC302" s="2">
        <f t="shared" si="395"/>
        <v>2997735.1546239145</v>
      </c>
      <c r="ED302" s="2">
        <f t="shared" si="395"/>
        <v>0</v>
      </c>
      <c r="EE302" s="2">
        <f t="shared" si="395"/>
        <v>2951833.9876496987</v>
      </c>
      <c r="EF302" s="2">
        <f t="shared" si="395"/>
        <v>13433950.690852866</v>
      </c>
      <c r="EG302" s="2">
        <f t="shared" si="395"/>
        <v>2940571.2142879269</v>
      </c>
      <c r="EH302" s="2">
        <f t="shared" si="395"/>
        <v>3526045.7154172021</v>
      </c>
      <c r="EI302" s="2">
        <f t="shared" si="395"/>
        <v>119690411.52282122</v>
      </c>
      <c r="EJ302" s="2">
        <f t="shared" si="395"/>
        <v>77004928.91764456</v>
      </c>
      <c r="EK302" s="2">
        <f t="shared" si="395"/>
        <v>4421060.4139054893</v>
      </c>
      <c r="EL302" s="2">
        <f t="shared" si="395"/>
        <v>4149294.9459935348</v>
      </c>
      <c r="EM302" s="2">
        <f t="shared" si="395"/>
        <v>2222794.6652482394</v>
      </c>
      <c r="EN302" s="2">
        <f t="shared" si="395"/>
        <v>8830684.7686176039</v>
      </c>
      <c r="EO302" s="2">
        <f t="shared" si="395"/>
        <v>3087539.7317589186</v>
      </c>
      <c r="EP302" s="2">
        <f t="shared" si="395"/>
        <v>1535781.224203646</v>
      </c>
      <c r="EQ302" s="2">
        <f t="shared" si="395"/>
        <v>19154173.480880648</v>
      </c>
      <c r="ER302" s="2">
        <f t="shared" si="395"/>
        <v>1610696.9892147882</v>
      </c>
      <c r="ES302" s="2">
        <f t="shared" si="395"/>
        <v>2328805.0089221471</v>
      </c>
      <c r="ET302" s="2">
        <f t="shared" si="395"/>
        <v>2312023.6450156383</v>
      </c>
      <c r="EU302" s="2">
        <f t="shared" si="395"/>
        <v>6073671.8052180763</v>
      </c>
      <c r="EV302" s="2">
        <f t="shared" si="395"/>
        <v>542158.30619653687</v>
      </c>
      <c r="EW302" s="2">
        <f t="shared" si="395"/>
        <v>2306979.0516142631</v>
      </c>
      <c r="EX302" s="2">
        <f t="shared" si="395"/>
        <v>3047363.4963928219</v>
      </c>
      <c r="EY302" s="2">
        <f t="shared" si="395"/>
        <v>7704596.5328362016</v>
      </c>
      <c r="EZ302" s="2">
        <f t="shared" si="395"/>
        <v>1700408.5336348836</v>
      </c>
      <c r="FA302" s="2">
        <f t="shared" si="395"/>
        <v>2.7939677238464355E-9</v>
      </c>
      <c r="FB302" s="2">
        <f t="shared" si="395"/>
        <v>68.386376312817447</v>
      </c>
      <c r="FC302" s="2">
        <f t="shared" si="395"/>
        <v>6864181.5554873683</v>
      </c>
      <c r="FD302" s="2">
        <f t="shared" si="395"/>
        <v>3915266.4158497453</v>
      </c>
      <c r="FE302" s="2">
        <f t="shared" si="395"/>
        <v>1167495.946251957</v>
      </c>
      <c r="FF302" s="2">
        <f t="shared" si="395"/>
        <v>3011349.9366247198</v>
      </c>
      <c r="FG302" s="2">
        <f t="shared" si="395"/>
        <v>1748987.3509337846</v>
      </c>
      <c r="FH302" s="2">
        <f t="shared" si="395"/>
        <v>575764.17838130007</v>
      </c>
      <c r="FI302" s="2">
        <f t="shared" si="395"/>
        <v>5307482.3597806767</v>
      </c>
      <c r="FJ302" s="2">
        <f t="shared" si="395"/>
        <v>483.51938403991517</v>
      </c>
      <c r="FK302" s="2">
        <f t="shared" si="395"/>
        <v>4763133.1545485258</v>
      </c>
      <c r="FL302" s="2">
        <f t="shared" si="395"/>
        <v>27642304.465815213</v>
      </c>
      <c r="FM302" s="2">
        <f t="shared" si="395"/>
        <v>14983455.802639766</v>
      </c>
      <c r="FN302" s="2">
        <f t="shared" si="395"/>
        <v>174130696.69456583</v>
      </c>
      <c r="FO302" s="2">
        <f t="shared" si="395"/>
        <v>0</v>
      </c>
      <c r="FP302" s="2">
        <f t="shared" si="395"/>
        <v>6689085.1839313852</v>
      </c>
      <c r="FQ302" s="2">
        <f t="shared" si="395"/>
        <v>0</v>
      </c>
      <c r="FR302" s="2">
        <f t="shared" si="395"/>
        <v>281.5253425577539</v>
      </c>
      <c r="FS302" s="2">
        <f t="shared" si="395"/>
        <v>960538.52589899546</v>
      </c>
      <c r="FT302" s="2">
        <f t="shared" si="395"/>
        <v>67.605105227761669</v>
      </c>
      <c r="FU302" s="2">
        <f t="shared" si="395"/>
        <v>5981965.7832805384</v>
      </c>
      <c r="FV302" s="2">
        <f t="shared" si="395"/>
        <v>6724212.966147216</v>
      </c>
      <c r="FW302" s="2">
        <f t="shared" si="395"/>
        <v>2540050.2731697075</v>
      </c>
      <c r="FX302" s="2">
        <f t="shared" si="395"/>
        <v>926675.65089027223</v>
      </c>
      <c r="FZ302" s="80">
        <f>SUM(C302:FX302)</f>
        <v>5221122139.0612965</v>
      </c>
      <c r="GA302" s="68">
        <f t="shared" si="392"/>
        <v>5221122139.0512962</v>
      </c>
      <c r="GB302" s="68">
        <f>FZ302-GA302</f>
        <v>1.0000228881835938E-2</v>
      </c>
    </row>
    <row r="303" spans="1:187" x14ac:dyDescent="0.35">
      <c r="A303" s="3" t="s">
        <v>614</v>
      </c>
      <c r="B303" s="2" t="s">
        <v>615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  <c r="BX303" s="2">
        <v>0</v>
      </c>
      <c r="BY303" s="2">
        <v>0</v>
      </c>
      <c r="BZ303" s="2">
        <v>0</v>
      </c>
      <c r="CA303" s="2">
        <v>0</v>
      </c>
      <c r="CB303" s="2">
        <v>0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0</v>
      </c>
      <c r="CI303" s="2">
        <v>0</v>
      </c>
      <c r="CJ303" s="2">
        <v>0</v>
      </c>
      <c r="CK303" s="2">
        <v>0</v>
      </c>
      <c r="CL303" s="2">
        <v>0</v>
      </c>
      <c r="CM303" s="2">
        <v>0</v>
      </c>
      <c r="CN303" s="2">
        <v>0</v>
      </c>
      <c r="CO303" s="2">
        <v>0</v>
      </c>
      <c r="CP303" s="2">
        <v>0</v>
      </c>
      <c r="CQ303" s="2">
        <v>0</v>
      </c>
      <c r="CR303" s="2">
        <v>0</v>
      </c>
      <c r="CS303" s="2">
        <v>0</v>
      </c>
      <c r="CT303" s="2">
        <v>0</v>
      </c>
      <c r="CU303" s="2">
        <v>0</v>
      </c>
      <c r="CV303" s="2">
        <v>0</v>
      </c>
      <c r="CW303" s="2">
        <v>0</v>
      </c>
      <c r="CX303" s="2">
        <v>0</v>
      </c>
      <c r="CY303" s="2">
        <v>0</v>
      </c>
      <c r="CZ303" s="2">
        <v>0</v>
      </c>
      <c r="DA303" s="2">
        <v>0</v>
      </c>
      <c r="DB303" s="2">
        <v>0</v>
      </c>
      <c r="DC303" s="2">
        <v>0</v>
      </c>
      <c r="DD303" s="2">
        <v>0</v>
      </c>
      <c r="DE303" s="2">
        <v>0</v>
      </c>
      <c r="DF303" s="2">
        <v>0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2">
        <v>0</v>
      </c>
      <c r="DU303" s="2">
        <v>0</v>
      </c>
      <c r="DV303" s="2">
        <v>0</v>
      </c>
      <c r="DW303" s="2">
        <v>0</v>
      </c>
      <c r="DX303" s="2">
        <v>0</v>
      </c>
      <c r="DY303" s="2">
        <v>0</v>
      </c>
      <c r="DZ303" s="2">
        <v>0</v>
      </c>
      <c r="EA303" s="2">
        <v>0</v>
      </c>
      <c r="EB303" s="2">
        <v>0</v>
      </c>
      <c r="EC303" s="2">
        <v>0</v>
      </c>
      <c r="ED303" s="2">
        <v>0</v>
      </c>
      <c r="EE303" s="2">
        <v>0</v>
      </c>
      <c r="EF303" s="2">
        <v>0</v>
      </c>
      <c r="EG303" s="2">
        <v>0</v>
      </c>
      <c r="EH303" s="2">
        <v>0</v>
      </c>
      <c r="EI303" s="2">
        <v>0</v>
      </c>
      <c r="EJ303" s="2">
        <v>0</v>
      </c>
      <c r="EK303" s="2">
        <v>0</v>
      </c>
      <c r="EL303" s="2">
        <v>0</v>
      </c>
      <c r="EM303" s="2">
        <v>0</v>
      </c>
      <c r="EN303" s="2">
        <v>0</v>
      </c>
      <c r="EO303" s="2">
        <v>0</v>
      </c>
      <c r="EP303" s="2">
        <v>0</v>
      </c>
      <c r="EQ303" s="2">
        <v>0</v>
      </c>
      <c r="ER303" s="2">
        <v>0</v>
      </c>
      <c r="ES303" s="2">
        <v>0</v>
      </c>
      <c r="ET303" s="2">
        <v>0</v>
      </c>
      <c r="EU303" s="2">
        <v>0</v>
      </c>
      <c r="EV303" s="2">
        <v>0</v>
      </c>
      <c r="EW303" s="2">
        <v>0</v>
      </c>
      <c r="EX303" s="2">
        <v>0</v>
      </c>
      <c r="EY303" s="2">
        <v>0</v>
      </c>
      <c r="EZ303" s="2">
        <v>0</v>
      </c>
      <c r="FA303" s="2">
        <v>0</v>
      </c>
      <c r="FB303" s="2">
        <v>0</v>
      </c>
      <c r="FC303" s="2">
        <v>0</v>
      </c>
      <c r="FD303" s="2">
        <v>0</v>
      </c>
      <c r="FE303" s="2">
        <v>0</v>
      </c>
      <c r="FF303" s="2">
        <v>0</v>
      </c>
      <c r="FG303" s="2">
        <v>0</v>
      </c>
      <c r="FH303" s="2">
        <v>0</v>
      </c>
      <c r="FI303" s="2">
        <v>0</v>
      </c>
      <c r="FJ303" s="2">
        <v>0</v>
      </c>
      <c r="FK303" s="2">
        <v>0</v>
      </c>
      <c r="FL303" s="2">
        <v>0</v>
      </c>
      <c r="FM303" s="2">
        <v>0</v>
      </c>
      <c r="FN303" s="2">
        <v>0</v>
      </c>
      <c r="FO303" s="2">
        <v>0</v>
      </c>
      <c r="FP303" s="2">
        <v>0</v>
      </c>
      <c r="FQ303" s="2">
        <v>0</v>
      </c>
      <c r="FR303" s="2">
        <v>0</v>
      </c>
      <c r="FS303" s="2">
        <v>0</v>
      </c>
      <c r="FT303" s="2">
        <v>0</v>
      </c>
      <c r="FU303" s="2">
        <v>0</v>
      </c>
      <c r="FV303" s="2">
        <v>0</v>
      </c>
      <c r="FW303" s="2">
        <v>0</v>
      </c>
      <c r="FX303" s="2">
        <v>0</v>
      </c>
      <c r="FZ303" s="80">
        <f>SUM(C303:FX303)</f>
        <v>0</v>
      </c>
      <c r="GA303" s="68">
        <v>0</v>
      </c>
      <c r="GB303" s="68">
        <f>FZ303-GA303</f>
        <v>0</v>
      </c>
    </row>
    <row r="304" spans="1:187" x14ac:dyDescent="0.35">
      <c r="DQ304" s="2">
        <v>115733</v>
      </c>
      <c r="FB304" s="2">
        <f>FA303-FA304</f>
        <v>0</v>
      </c>
      <c r="FP304" s="2">
        <v>410873</v>
      </c>
      <c r="FZ304" s="80"/>
      <c r="GA304" s="85"/>
      <c r="GC304" s="86"/>
    </row>
    <row r="305" spans="1:189" x14ac:dyDescent="0.35">
      <c r="A305" s="3" t="s">
        <v>616</v>
      </c>
      <c r="B305" s="2" t="s">
        <v>617</v>
      </c>
      <c r="C305" s="2">
        <f t="shared" ref="C305:BN305" si="396">(C299-C303)/C99</f>
        <v>12249.89433514657</v>
      </c>
      <c r="D305" s="2">
        <f t="shared" si="396"/>
        <v>11553.597384060098</v>
      </c>
      <c r="E305" s="2">
        <f t="shared" si="396"/>
        <v>12400.524237618301</v>
      </c>
      <c r="F305" s="2">
        <f t="shared" si="396"/>
        <v>11455.197246864613</v>
      </c>
      <c r="G305" s="2">
        <f t="shared" si="396"/>
        <v>11915.20432418436</v>
      </c>
      <c r="H305" s="2">
        <f t="shared" si="396"/>
        <v>12066.049253333333</v>
      </c>
      <c r="I305" s="2">
        <f t="shared" si="396"/>
        <v>12225.267574439446</v>
      </c>
      <c r="J305" s="2">
        <f t="shared" si="396"/>
        <v>11574.28558624031</v>
      </c>
      <c r="K305" s="2">
        <f t="shared" si="396"/>
        <v>16010.569542961608</v>
      </c>
      <c r="L305" s="2">
        <f t="shared" si="396"/>
        <v>12293.003602599814</v>
      </c>
      <c r="M305" s="2">
        <f t="shared" si="396"/>
        <v>13898.919511940765</v>
      </c>
      <c r="N305" s="2">
        <f t="shared" si="396"/>
        <v>11721.537605338759</v>
      </c>
      <c r="O305" s="2">
        <f t="shared" si="396"/>
        <v>11173.093373108559</v>
      </c>
      <c r="P305" s="2">
        <f t="shared" si="396"/>
        <v>15536.513770949719</v>
      </c>
      <c r="Q305" s="2">
        <f t="shared" si="396"/>
        <v>12675.183320288492</v>
      </c>
      <c r="R305" s="2">
        <f t="shared" si="396"/>
        <v>11296.664300845719</v>
      </c>
      <c r="S305" s="2">
        <f t="shared" si="396"/>
        <v>11908.360777005684</v>
      </c>
      <c r="T305" s="2">
        <f t="shared" si="396"/>
        <v>20006.773048780487</v>
      </c>
      <c r="U305" s="2">
        <f t="shared" si="396"/>
        <v>24077.049801587302</v>
      </c>
      <c r="V305" s="2">
        <f t="shared" si="396"/>
        <v>16282.403608847499</v>
      </c>
      <c r="W305" s="2">
        <f t="shared" si="396"/>
        <v>17585.436977186309</v>
      </c>
      <c r="X305" s="2">
        <f t="shared" si="396"/>
        <v>22964.132400000002</v>
      </c>
      <c r="Y305" s="2">
        <f t="shared" si="396"/>
        <v>11957.76234096692</v>
      </c>
      <c r="Z305" s="2">
        <f t="shared" si="396"/>
        <v>16562.750065818342</v>
      </c>
      <c r="AA305" s="2">
        <f t="shared" si="396"/>
        <v>11378.360087519432</v>
      </c>
      <c r="AB305" s="2">
        <f t="shared" si="396"/>
        <v>11505.281784170757</v>
      </c>
      <c r="AC305" s="2">
        <f t="shared" si="396"/>
        <v>11948.363405172415</v>
      </c>
      <c r="AD305" s="2">
        <f t="shared" si="396"/>
        <v>11383.410979060554</v>
      </c>
      <c r="AE305" s="2">
        <f t="shared" si="396"/>
        <v>21864.074812433013</v>
      </c>
      <c r="AF305" s="2">
        <f t="shared" si="396"/>
        <v>19520.911564245809</v>
      </c>
      <c r="AG305" s="2">
        <f t="shared" si="396"/>
        <v>12898.745906286475</v>
      </c>
      <c r="AH305" s="2">
        <f t="shared" si="396"/>
        <v>11799.781778561792</v>
      </c>
      <c r="AI305" s="2">
        <f t="shared" si="396"/>
        <v>13396.979879227052</v>
      </c>
      <c r="AJ305" s="2">
        <f t="shared" si="396"/>
        <v>20369.347235294117</v>
      </c>
      <c r="AK305" s="2">
        <f t="shared" si="396"/>
        <v>20462.068288177339</v>
      </c>
      <c r="AL305" s="2">
        <f t="shared" si="396"/>
        <v>15969.920915492958</v>
      </c>
      <c r="AM305" s="2">
        <f t="shared" si="396"/>
        <v>14433.440560799556</v>
      </c>
      <c r="AN305" s="2">
        <f t="shared" si="396"/>
        <v>15452.903307392997</v>
      </c>
      <c r="AO305" s="2">
        <f t="shared" si="396"/>
        <v>11419.40294331822</v>
      </c>
      <c r="AP305" s="2">
        <f t="shared" si="396"/>
        <v>12050.32638379452</v>
      </c>
      <c r="AQ305" s="2">
        <f t="shared" si="396"/>
        <v>17946.441694915255</v>
      </c>
      <c r="AR305" s="2">
        <f t="shared" si="396"/>
        <v>11211.253214520319</v>
      </c>
      <c r="AS305" s="2">
        <f t="shared" si="396"/>
        <v>12222.629686544344</v>
      </c>
      <c r="AT305" s="2">
        <f t="shared" si="396"/>
        <v>11373.710587794578</v>
      </c>
      <c r="AU305" s="2">
        <f t="shared" si="396"/>
        <v>15930.254453248812</v>
      </c>
      <c r="AV305" s="2">
        <f t="shared" si="396"/>
        <v>16256.973117223315</v>
      </c>
      <c r="AW305" s="2">
        <f t="shared" si="396"/>
        <v>17208.493450292397</v>
      </c>
      <c r="AX305" s="2">
        <f t="shared" si="396"/>
        <v>24783.903076923078</v>
      </c>
      <c r="AY305" s="2">
        <f t="shared" si="396"/>
        <v>14057.731786542925</v>
      </c>
      <c r="AZ305" s="2">
        <f t="shared" si="396"/>
        <v>11780.491191303281</v>
      </c>
      <c r="BA305" s="2">
        <f t="shared" si="396"/>
        <v>11095.157657795675</v>
      </c>
      <c r="BB305" s="2">
        <f t="shared" si="396"/>
        <v>11189.950237970043</v>
      </c>
      <c r="BC305" s="2">
        <f t="shared" si="396"/>
        <v>11540.50814109668</v>
      </c>
      <c r="BD305" s="2">
        <f t="shared" si="396"/>
        <v>11074.686033397207</v>
      </c>
      <c r="BE305" s="2">
        <f t="shared" si="396"/>
        <v>11959.286265607263</v>
      </c>
      <c r="BF305" s="2">
        <f t="shared" si="396"/>
        <v>11049.904731847721</v>
      </c>
      <c r="BG305" s="2">
        <f t="shared" si="396"/>
        <v>12748.31563063063</v>
      </c>
      <c r="BH305" s="2">
        <f t="shared" si="396"/>
        <v>12855.787731520815</v>
      </c>
      <c r="BI305" s="2">
        <f t="shared" si="396"/>
        <v>17705.926980392156</v>
      </c>
      <c r="BJ305" s="2">
        <f t="shared" si="396"/>
        <v>11073.307198718254</v>
      </c>
      <c r="BK305" s="2">
        <f t="shared" si="396"/>
        <v>11169.978933883798</v>
      </c>
      <c r="BL305" s="2">
        <f t="shared" si="396"/>
        <v>23628.42836970475</v>
      </c>
      <c r="BM305" s="2">
        <f t="shared" si="396"/>
        <v>13946.222004716981</v>
      </c>
      <c r="BN305" s="2">
        <f t="shared" si="396"/>
        <v>11196.327194765594</v>
      </c>
      <c r="BO305" s="2">
        <f t="shared" ref="BO305:DZ305" si="397">(BO299-BO303)/BO99</f>
        <v>11573.955927147119</v>
      </c>
      <c r="BP305" s="2">
        <f t="shared" si="397"/>
        <v>20384.385060975608</v>
      </c>
      <c r="BQ305" s="2">
        <f t="shared" si="397"/>
        <v>12308.671037487942</v>
      </c>
      <c r="BR305" s="2">
        <f t="shared" si="397"/>
        <v>11196.673343115677</v>
      </c>
      <c r="BS305" s="2">
        <f t="shared" si="397"/>
        <v>12815.973917340521</v>
      </c>
      <c r="BT305" s="2">
        <f t="shared" si="397"/>
        <v>14999.857191961926</v>
      </c>
      <c r="BU305" s="2">
        <f t="shared" si="397"/>
        <v>14264.129022379269</v>
      </c>
      <c r="BV305" s="2">
        <f t="shared" si="397"/>
        <v>11765.709693918974</v>
      </c>
      <c r="BW305" s="2">
        <f t="shared" si="397"/>
        <v>11596.949974864267</v>
      </c>
      <c r="BX305" s="2">
        <f t="shared" si="397"/>
        <v>25140.358031837917</v>
      </c>
      <c r="BY305" s="2">
        <f t="shared" si="397"/>
        <v>13788.98403850459</v>
      </c>
      <c r="BZ305" s="2">
        <f t="shared" si="397"/>
        <v>18035.815966386552</v>
      </c>
      <c r="CA305" s="2">
        <f t="shared" si="397"/>
        <v>20893.694811320755</v>
      </c>
      <c r="CB305" s="2">
        <f t="shared" si="397"/>
        <v>11319.317332326402</v>
      </c>
      <c r="CC305" s="2">
        <f t="shared" si="397"/>
        <v>18527.071789473684</v>
      </c>
      <c r="CD305" s="2">
        <f t="shared" si="397"/>
        <v>16465.301339072215</v>
      </c>
      <c r="CE305" s="2">
        <f t="shared" si="397"/>
        <v>19855.438634857521</v>
      </c>
      <c r="CF305" s="2">
        <f t="shared" si="397"/>
        <v>20651.593033913839</v>
      </c>
      <c r="CG305" s="2">
        <f t="shared" si="397"/>
        <v>18216.465215215216</v>
      </c>
      <c r="CH305" s="2">
        <f t="shared" si="397"/>
        <v>22681.188294651867</v>
      </c>
      <c r="CI305" s="2">
        <f t="shared" si="397"/>
        <v>12175.784141095497</v>
      </c>
      <c r="CJ305" s="2">
        <f t="shared" si="397"/>
        <v>12633.795709873011</v>
      </c>
      <c r="CK305" s="2">
        <f t="shared" si="397"/>
        <v>11473.724671413895</v>
      </c>
      <c r="CL305" s="2">
        <f t="shared" si="397"/>
        <v>12193.868295391449</v>
      </c>
      <c r="CM305" s="2">
        <f t="shared" si="397"/>
        <v>13101.812311625403</v>
      </c>
      <c r="CN305" s="2">
        <f t="shared" si="397"/>
        <v>11061.681236370998</v>
      </c>
      <c r="CO305" s="2">
        <f t="shared" si="397"/>
        <v>11074.833154832326</v>
      </c>
      <c r="CP305" s="2">
        <f t="shared" si="397"/>
        <v>12608.591422287391</v>
      </c>
      <c r="CQ305" s="2">
        <f t="shared" si="397"/>
        <v>13261.073500459379</v>
      </c>
      <c r="CR305" s="2">
        <f t="shared" si="397"/>
        <v>17391.442906276872</v>
      </c>
      <c r="CS305" s="2">
        <f t="shared" si="397"/>
        <v>15321.22766323024</v>
      </c>
      <c r="CT305" s="2">
        <f t="shared" si="397"/>
        <v>22091.362452830188</v>
      </c>
      <c r="CU305" s="2">
        <f t="shared" si="397"/>
        <v>11354.681565345803</v>
      </c>
      <c r="CV305" s="2">
        <f t="shared" si="397"/>
        <v>21525.8308</v>
      </c>
      <c r="CW305" s="2">
        <f t="shared" si="397"/>
        <v>18289.474951923075</v>
      </c>
      <c r="CX305" s="2">
        <f t="shared" si="397"/>
        <v>12922.844160346696</v>
      </c>
      <c r="CY305" s="2">
        <f t="shared" si="397"/>
        <v>23450.627799999998</v>
      </c>
      <c r="CZ305" s="2">
        <f t="shared" si="397"/>
        <v>11577.044471717061</v>
      </c>
      <c r="DA305" s="2">
        <f t="shared" si="397"/>
        <v>18133.830399595347</v>
      </c>
      <c r="DB305" s="2">
        <f t="shared" si="397"/>
        <v>15034.188432601883</v>
      </c>
      <c r="DC305" s="2">
        <f t="shared" si="397"/>
        <v>18668.294414893619</v>
      </c>
      <c r="DD305" s="2">
        <f t="shared" si="397"/>
        <v>20803.617476340696</v>
      </c>
      <c r="DE305" s="2">
        <f t="shared" si="397"/>
        <v>15232.92692431562</v>
      </c>
      <c r="DF305" s="2">
        <f t="shared" si="397"/>
        <v>11074.266791982383</v>
      </c>
      <c r="DG305" s="2">
        <f t="shared" si="397"/>
        <v>22532.322192982458</v>
      </c>
      <c r="DH305" s="2">
        <f t="shared" si="397"/>
        <v>11362.002687820303</v>
      </c>
      <c r="DI305" s="2">
        <f t="shared" si="397"/>
        <v>11254.300863860479</v>
      </c>
      <c r="DJ305" s="2">
        <f t="shared" si="397"/>
        <v>12574.256718027735</v>
      </c>
      <c r="DK305" s="2">
        <f t="shared" si="397"/>
        <v>12889.124291262135</v>
      </c>
      <c r="DL305" s="2">
        <f t="shared" si="397"/>
        <v>11668.633410790411</v>
      </c>
      <c r="DM305" s="2">
        <f t="shared" si="397"/>
        <v>18665.873786828422</v>
      </c>
      <c r="DN305" s="2">
        <f t="shared" si="397"/>
        <v>12274.43130882353</v>
      </c>
      <c r="DO305" s="2">
        <f t="shared" si="397"/>
        <v>11753.257839411584</v>
      </c>
      <c r="DP305" s="2">
        <f t="shared" si="397"/>
        <v>19336.711077235774</v>
      </c>
      <c r="DQ305" s="2">
        <f t="shared" si="397"/>
        <v>12151.155082159625</v>
      </c>
      <c r="DR305" s="2">
        <f t="shared" si="397"/>
        <v>12257.116051618746</v>
      </c>
      <c r="DS305" s="2">
        <f t="shared" si="397"/>
        <v>13274.126117570002</v>
      </c>
      <c r="DT305" s="2">
        <f t="shared" si="397"/>
        <v>20634.10823258492</v>
      </c>
      <c r="DU305" s="2">
        <f t="shared" si="397"/>
        <v>14448.690346740639</v>
      </c>
      <c r="DV305" s="2">
        <f t="shared" si="397"/>
        <v>18035.393055555556</v>
      </c>
      <c r="DW305" s="2">
        <f t="shared" si="397"/>
        <v>15412.755697865354</v>
      </c>
      <c r="DX305" s="2">
        <f t="shared" si="397"/>
        <v>22531.490874764</v>
      </c>
      <c r="DY305" s="2">
        <f t="shared" si="397"/>
        <v>16714.532164328659</v>
      </c>
      <c r="DZ305" s="2">
        <f t="shared" si="397"/>
        <v>12930.929249401492</v>
      </c>
      <c r="EA305" s="2">
        <f t="shared" ref="EA305:FX305" si="398">(EA299-EA303)/EA99</f>
        <v>13260.413253012048</v>
      </c>
      <c r="EB305" s="2">
        <f t="shared" si="398"/>
        <v>12810.310322228292</v>
      </c>
      <c r="EC305" s="2">
        <f t="shared" si="398"/>
        <v>14595.480322802199</v>
      </c>
      <c r="ED305" s="2">
        <f t="shared" si="398"/>
        <v>15026.131451821235</v>
      </c>
      <c r="EE305" s="2">
        <f t="shared" si="398"/>
        <v>18898.163944856842</v>
      </c>
      <c r="EF305" s="2">
        <f t="shared" si="398"/>
        <v>12003.564622505062</v>
      </c>
      <c r="EG305" s="2">
        <f t="shared" si="398"/>
        <v>16291.795445302969</v>
      </c>
      <c r="EH305" s="2">
        <f t="shared" si="398"/>
        <v>16381.48651181744</v>
      </c>
      <c r="EI305" s="2">
        <f t="shared" si="398"/>
        <v>11911.171501312412</v>
      </c>
      <c r="EJ305" s="2">
        <f t="shared" si="398"/>
        <v>11062.90388979246</v>
      </c>
      <c r="EK305" s="2">
        <f t="shared" si="398"/>
        <v>12080.378710247349</v>
      </c>
      <c r="EL305" s="2">
        <f t="shared" si="398"/>
        <v>12411.960990712074</v>
      </c>
      <c r="EM305" s="2">
        <f t="shared" si="398"/>
        <v>14376.0176284585</v>
      </c>
      <c r="EN305" s="2">
        <f t="shared" si="398"/>
        <v>12103.96704771893</v>
      </c>
      <c r="EO305" s="2">
        <f t="shared" si="398"/>
        <v>15097.332260183972</v>
      </c>
      <c r="EP305" s="2">
        <f t="shared" si="398"/>
        <v>14188.440690476191</v>
      </c>
      <c r="EQ305" s="2">
        <f t="shared" si="398"/>
        <v>11617.773920951911</v>
      </c>
      <c r="ER305" s="2">
        <f t="shared" si="398"/>
        <v>15935.218785046731</v>
      </c>
      <c r="ES305" s="2">
        <f t="shared" si="398"/>
        <v>19205.131461286805</v>
      </c>
      <c r="ET305" s="2">
        <f t="shared" si="398"/>
        <v>21617.913190348525</v>
      </c>
      <c r="EU305" s="2">
        <f t="shared" si="398"/>
        <v>13355.508363954506</v>
      </c>
      <c r="EV305" s="2">
        <f t="shared" si="398"/>
        <v>23925.206480304954</v>
      </c>
      <c r="EW305" s="2">
        <f t="shared" si="398"/>
        <v>15750.266501609309</v>
      </c>
      <c r="EX305" s="2">
        <f t="shared" si="398"/>
        <v>21372.055266272189</v>
      </c>
      <c r="EY305" s="2">
        <f t="shared" si="398"/>
        <v>11355.250174126146</v>
      </c>
      <c r="EZ305" s="2">
        <f t="shared" si="398"/>
        <v>21251.819632881085</v>
      </c>
      <c r="FA305" s="2">
        <f t="shared" si="398"/>
        <v>12326.291255846381</v>
      </c>
      <c r="FB305" s="2">
        <f t="shared" si="398"/>
        <v>16125.559745179064</v>
      </c>
      <c r="FC305" s="2">
        <f t="shared" si="398"/>
        <v>11436.180791573917</v>
      </c>
      <c r="FD305" s="2">
        <f t="shared" si="398"/>
        <v>13824.287652811738</v>
      </c>
      <c r="FE305" s="2">
        <f t="shared" si="398"/>
        <v>23484.866544117649</v>
      </c>
      <c r="FF305" s="2">
        <f t="shared" si="398"/>
        <v>18896.242139303482</v>
      </c>
      <c r="FG305" s="2">
        <f t="shared" si="398"/>
        <v>21947.612135922329</v>
      </c>
      <c r="FH305" s="2">
        <f t="shared" si="398"/>
        <v>23298.55875</v>
      </c>
      <c r="FI305" s="2">
        <f t="shared" si="398"/>
        <v>11682.726698234537</v>
      </c>
      <c r="FJ305" s="2">
        <f t="shared" si="398"/>
        <v>11140.011425085408</v>
      </c>
      <c r="FK305" s="2">
        <f t="shared" si="398"/>
        <v>11455.046637099884</v>
      </c>
      <c r="FL305" s="2">
        <f t="shared" si="398"/>
        <v>11075.46</v>
      </c>
      <c r="FM305" s="2">
        <f t="shared" si="398"/>
        <v>11074.742957139233</v>
      </c>
      <c r="FN305" s="2">
        <f t="shared" si="398"/>
        <v>11750.532404181184</v>
      </c>
      <c r="FO305" s="2">
        <f t="shared" si="398"/>
        <v>11990.178307366092</v>
      </c>
      <c r="FP305" s="2">
        <f t="shared" si="398"/>
        <v>11717.46185449107</v>
      </c>
      <c r="FQ305" s="2">
        <f t="shared" si="398"/>
        <v>11903.923640922767</v>
      </c>
      <c r="FR305" s="2">
        <f t="shared" si="398"/>
        <v>19923.496506808762</v>
      </c>
      <c r="FS305" s="2">
        <f t="shared" si="398"/>
        <v>19533.111470588236</v>
      </c>
      <c r="FT305" s="2">
        <f t="shared" si="398"/>
        <v>24845.022000000001</v>
      </c>
      <c r="FU305" s="2">
        <f t="shared" si="398"/>
        <v>13180.251774556362</v>
      </c>
      <c r="FV305" s="2">
        <f t="shared" si="398"/>
        <v>12434.662568578555</v>
      </c>
      <c r="FW305" s="2">
        <f t="shared" si="398"/>
        <v>21019.786763732627</v>
      </c>
      <c r="FX305" s="2">
        <f t="shared" si="398"/>
        <v>25239.334982332155</v>
      </c>
      <c r="FZ305" s="2">
        <f>(FZ299-FZ303)/FZ99</f>
        <v>11707.901786912051</v>
      </c>
      <c r="GA305" s="2" t="s">
        <v>618</v>
      </c>
      <c r="GB305" s="78"/>
    </row>
    <row r="306" spans="1:189" x14ac:dyDescent="0.3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2">
        <f>FZ299/FZ99</f>
        <v>11707.901786912051</v>
      </c>
      <c r="GA306" s="2" t="s">
        <v>619</v>
      </c>
      <c r="GB306" s="78"/>
    </row>
    <row r="307" spans="1:189" x14ac:dyDescent="0.35">
      <c r="B307" s="35" t="s">
        <v>620</v>
      </c>
    </row>
    <row r="308" spans="1:189" x14ac:dyDescent="0.35">
      <c r="A308" s="3" t="s">
        <v>621</v>
      </c>
      <c r="B308" s="2" t="s">
        <v>622</v>
      </c>
      <c r="C308" s="38">
        <f t="shared" ref="C308:BN308" si="399">ROUND(((C299-C303)-((C168+C172)*C309))/C94,2)</f>
        <v>12295.49</v>
      </c>
      <c r="D308" s="38">
        <f t="shared" si="399"/>
        <v>11564.77</v>
      </c>
      <c r="E308" s="38">
        <f t="shared" si="399"/>
        <v>12400.61</v>
      </c>
      <c r="F308" s="38">
        <f t="shared" si="399"/>
        <v>11513.23</v>
      </c>
      <c r="G308" s="38">
        <f t="shared" si="399"/>
        <v>11917.03</v>
      </c>
      <c r="H308" s="38">
        <f t="shared" si="399"/>
        <v>12068.82</v>
      </c>
      <c r="I308" s="38">
        <f t="shared" si="399"/>
        <v>12212.16</v>
      </c>
      <c r="J308" s="38">
        <f t="shared" si="399"/>
        <v>11574.29</v>
      </c>
      <c r="K308" s="38">
        <f t="shared" si="399"/>
        <v>16010.57</v>
      </c>
      <c r="L308" s="38">
        <f t="shared" si="399"/>
        <v>12312.67</v>
      </c>
      <c r="M308" s="38">
        <f t="shared" si="399"/>
        <v>13920.26</v>
      </c>
      <c r="N308" s="38">
        <f t="shared" si="399"/>
        <v>11721.73</v>
      </c>
      <c r="O308" s="38">
        <f t="shared" si="399"/>
        <v>11176.33</v>
      </c>
      <c r="P308" s="38">
        <f t="shared" si="399"/>
        <v>15536.51</v>
      </c>
      <c r="Q308" s="38">
        <f t="shared" si="399"/>
        <v>12681.01</v>
      </c>
      <c r="R308" s="38">
        <f t="shared" si="399"/>
        <v>19722.29</v>
      </c>
      <c r="S308" s="38">
        <f t="shared" si="399"/>
        <v>11913.68</v>
      </c>
      <c r="T308" s="38">
        <f t="shared" si="399"/>
        <v>20006.77</v>
      </c>
      <c r="U308" s="38">
        <f t="shared" si="399"/>
        <v>24077.05</v>
      </c>
      <c r="V308" s="38">
        <f t="shared" si="399"/>
        <v>16283.67</v>
      </c>
      <c r="W308" s="38">
        <f t="shared" si="399"/>
        <v>17620.91</v>
      </c>
      <c r="X308" s="38">
        <f t="shared" si="399"/>
        <v>22964.13</v>
      </c>
      <c r="Y308" s="38">
        <f t="shared" si="399"/>
        <v>13676.81</v>
      </c>
      <c r="Z308" s="38">
        <f t="shared" si="399"/>
        <v>16589.43</v>
      </c>
      <c r="AA308" s="38">
        <f t="shared" si="399"/>
        <v>11381.87</v>
      </c>
      <c r="AB308" s="38">
        <f t="shared" si="399"/>
        <v>11512.67</v>
      </c>
      <c r="AC308" s="38">
        <f t="shared" si="399"/>
        <v>11948.36</v>
      </c>
      <c r="AD308" s="38">
        <f t="shared" si="399"/>
        <v>11384.81</v>
      </c>
      <c r="AE308" s="38">
        <f t="shared" si="399"/>
        <v>21864.07</v>
      </c>
      <c r="AF308" s="38">
        <f t="shared" si="399"/>
        <v>19520.91</v>
      </c>
      <c r="AG308" s="38">
        <f t="shared" si="399"/>
        <v>12908.75</v>
      </c>
      <c r="AH308" s="38">
        <f t="shared" si="399"/>
        <v>11799.78</v>
      </c>
      <c r="AI308" s="38">
        <f t="shared" si="399"/>
        <v>13396.98</v>
      </c>
      <c r="AJ308" s="38">
        <f t="shared" si="399"/>
        <v>20369.349999999999</v>
      </c>
      <c r="AK308" s="38">
        <f t="shared" si="399"/>
        <v>20462.07</v>
      </c>
      <c r="AL308" s="38">
        <f t="shared" si="399"/>
        <v>15969.92</v>
      </c>
      <c r="AM308" s="38">
        <f t="shared" si="399"/>
        <v>14433.44</v>
      </c>
      <c r="AN308" s="38">
        <f t="shared" si="399"/>
        <v>15452.9</v>
      </c>
      <c r="AO308" s="38">
        <f t="shared" si="399"/>
        <v>11443.3</v>
      </c>
      <c r="AP308" s="38">
        <f t="shared" si="399"/>
        <v>12064.55</v>
      </c>
      <c r="AQ308" s="38">
        <f t="shared" si="399"/>
        <v>17978.09</v>
      </c>
      <c r="AR308" s="38">
        <f t="shared" si="399"/>
        <v>11225.59</v>
      </c>
      <c r="AS308" s="38">
        <f t="shared" si="399"/>
        <v>12228.41</v>
      </c>
      <c r="AT308" s="38">
        <f t="shared" si="399"/>
        <v>11553.53</v>
      </c>
      <c r="AU308" s="38">
        <f t="shared" si="399"/>
        <v>15930.25</v>
      </c>
      <c r="AV308" s="38">
        <f t="shared" si="399"/>
        <v>16256.97</v>
      </c>
      <c r="AW308" s="38">
        <f t="shared" si="399"/>
        <v>17234.71</v>
      </c>
      <c r="AX308" s="38">
        <f t="shared" si="399"/>
        <v>24783.9</v>
      </c>
      <c r="AY308" s="38">
        <f t="shared" si="399"/>
        <v>14090.97</v>
      </c>
      <c r="AZ308" s="38">
        <f t="shared" si="399"/>
        <v>11793.04</v>
      </c>
      <c r="BA308" s="38">
        <f t="shared" si="399"/>
        <v>11111.28</v>
      </c>
      <c r="BB308" s="38">
        <f t="shared" si="399"/>
        <v>11191.27</v>
      </c>
      <c r="BC308" s="38">
        <f t="shared" si="399"/>
        <v>11563.12</v>
      </c>
      <c r="BD308" s="38">
        <f t="shared" si="399"/>
        <v>11075.46</v>
      </c>
      <c r="BE308" s="38">
        <f t="shared" si="399"/>
        <v>11959.29</v>
      </c>
      <c r="BF308" s="38">
        <f t="shared" si="399"/>
        <v>11075.47</v>
      </c>
      <c r="BG308" s="38">
        <f t="shared" si="399"/>
        <v>12748.32</v>
      </c>
      <c r="BH308" s="38">
        <f t="shared" si="399"/>
        <v>13029.15</v>
      </c>
      <c r="BI308" s="38">
        <f t="shared" si="399"/>
        <v>17705.93</v>
      </c>
      <c r="BJ308" s="38">
        <f t="shared" si="399"/>
        <v>11075.53</v>
      </c>
      <c r="BK308" s="38">
        <f t="shared" si="399"/>
        <v>11506.38</v>
      </c>
      <c r="BL308" s="38">
        <f t="shared" si="399"/>
        <v>24822.68</v>
      </c>
      <c r="BM308" s="38">
        <f t="shared" si="399"/>
        <v>13978.95</v>
      </c>
      <c r="BN308" s="38">
        <f t="shared" si="399"/>
        <v>11176.33</v>
      </c>
      <c r="BO308" s="38">
        <f t="shared" ref="BO308:DZ308" si="400">ROUND(((BO299-BO303)-((BO168+BO172)*BO309))/BO94,2)</f>
        <v>11576.05</v>
      </c>
      <c r="BP308" s="38">
        <f t="shared" si="400"/>
        <v>20384.39</v>
      </c>
      <c r="BQ308" s="38">
        <f t="shared" si="400"/>
        <v>12309.12</v>
      </c>
      <c r="BR308" s="38">
        <f t="shared" si="400"/>
        <v>11196.72</v>
      </c>
      <c r="BS308" s="38">
        <f t="shared" si="400"/>
        <v>12815.97</v>
      </c>
      <c r="BT308" s="38">
        <f t="shared" si="400"/>
        <v>15011.76</v>
      </c>
      <c r="BU308" s="38">
        <f t="shared" si="400"/>
        <v>14281.9</v>
      </c>
      <c r="BV308" s="38">
        <f t="shared" si="400"/>
        <v>11765.71</v>
      </c>
      <c r="BW308" s="38">
        <f t="shared" si="400"/>
        <v>11597.18</v>
      </c>
      <c r="BX308" s="38">
        <f t="shared" si="400"/>
        <v>25140.36</v>
      </c>
      <c r="BY308" s="38">
        <f t="shared" si="400"/>
        <v>13788.98</v>
      </c>
      <c r="BZ308" s="38">
        <f t="shared" si="400"/>
        <v>18035.82</v>
      </c>
      <c r="CA308" s="38">
        <f t="shared" si="400"/>
        <v>20893.689999999999</v>
      </c>
      <c r="CB308" s="38">
        <f t="shared" si="400"/>
        <v>11331.75</v>
      </c>
      <c r="CC308" s="38">
        <f t="shared" si="400"/>
        <v>18527.07</v>
      </c>
      <c r="CD308" s="38">
        <f t="shared" si="400"/>
        <v>16462.150000000001</v>
      </c>
      <c r="CE308" s="38">
        <f t="shared" si="400"/>
        <v>19855.439999999999</v>
      </c>
      <c r="CF308" s="38">
        <f t="shared" si="400"/>
        <v>20651.59</v>
      </c>
      <c r="CG308" s="38">
        <f t="shared" si="400"/>
        <v>18216.47</v>
      </c>
      <c r="CH308" s="38">
        <f t="shared" si="400"/>
        <v>22681.19</v>
      </c>
      <c r="CI308" s="38">
        <f t="shared" si="400"/>
        <v>12175.78</v>
      </c>
      <c r="CJ308" s="38">
        <f t="shared" si="400"/>
        <v>12562.74</v>
      </c>
      <c r="CK308" s="38">
        <f t="shared" si="400"/>
        <v>11620.6</v>
      </c>
      <c r="CL308" s="38">
        <f t="shared" si="400"/>
        <v>12208.4</v>
      </c>
      <c r="CM308" s="38">
        <f t="shared" si="400"/>
        <v>13197.64</v>
      </c>
      <c r="CN308" s="38">
        <f t="shared" si="400"/>
        <v>11075.45</v>
      </c>
      <c r="CO308" s="38">
        <f t="shared" si="400"/>
        <v>11075.46</v>
      </c>
      <c r="CP308" s="38">
        <f t="shared" si="400"/>
        <v>12623.56</v>
      </c>
      <c r="CQ308" s="38">
        <f t="shared" si="400"/>
        <v>13268.31</v>
      </c>
      <c r="CR308" s="38">
        <f t="shared" si="400"/>
        <v>17391.439999999999</v>
      </c>
      <c r="CS308" s="38">
        <f t="shared" si="400"/>
        <v>15321.23</v>
      </c>
      <c r="CT308" s="38">
        <f t="shared" si="400"/>
        <v>22091.360000000001</v>
      </c>
      <c r="CU308" s="38">
        <f t="shared" si="400"/>
        <v>15129.03</v>
      </c>
      <c r="CV308" s="38">
        <f t="shared" si="400"/>
        <v>21525.83</v>
      </c>
      <c r="CW308" s="38">
        <f t="shared" si="400"/>
        <v>18289.47</v>
      </c>
      <c r="CX308" s="38">
        <f t="shared" si="400"/>
        <v>12922.84</v>
      </c>
      <c r="CY308" s="38">
        <f t="shared" si="400"/>
        <v>23450.63</v>
      </c>
      <c r="CZ308" s="38">
        <f t="shared" si="400"/>
        <v>11577.04</v>
      </c>
      <c r="DA308" s="38">
        <f t="shared" si="400"/>
        <v>18172.59</v>
      </c>
      <c r="DB308" s="38">
        <f t="shared" si="400"/>
        <v>15034.19</v>
      </c>
      <c r="DC308" s="38">
        <f t="shared" si="400"/>
        <v>18668.29</v>
      </c>
      <c r="DD308" s="38">
        <f t="shared" si="400"/>
        <v>20803.62</v>
      </c>
      <c r="DE308" s="38">
        <f t="shared" si="400"/>
        <v>15232.93</v>
      </c>
      <c r="DF308" s="38">
        <f t="shared" si="400"/>
        <v>11075.45</v>
      </c>
      <c r="DG308" s="38">
        <f t="shared" si="400"/>
        <v>22532.32</v>
      </c>
      <c r="DH308" s="38">
        <f t="shared" si="400"/>
        <v>11362</v>
      </c>
      <c r="DI308" s="38">
        <f t="shared" si="400"/>
        <v>11256.7</v>
      </c>
      <c r="DJ308" s="38">
        <f t="shared" si="400"/>
        <v>12577.44</v>
      </c>
      <c r="DK308" s="38">
        <f t="shared" si="400"/>
        <v>12889.12</v>
      </c>
      <c r="DL308" s="38">
        <f t="shared" si="400"/>
        <v>11669.89</v>
      </c>
      <c r="DM308" s="38">
        <f t="shared" si="400"/>
        <v>18667.490000000002</v>
      </c>
      <c r="DN308" s="38">
        <f t="shared" si="400"/>
        <v>12277.03</v>
      </c>
      <c r="DO308" s="38">
        <f t="shared" si="400"/>
        <v>11753.64</v>
      </c>
      <c r="DP308" s="38">
        <f t="shared" si="400"/>
        <v>19336.71</v>
      </c>
      <c r="DQ308" s="38">
        <f t="shared" si="400"/>
        <v>12151.16</v>
      </c>
      <c r="DR308" s="38">
        <f t="shared" si="400"/>
        <v>12257.12</v>
      </c>
      <c r="DS308" s="38">
        <f t="shared" si="400"/>
        <v>13274.13</v>
      </c>
      <c r="DT308" s="38">
        <f t="shared" si="400"/>
        <v>20634.11</v>
      </c>
      <c r="DU308" s="38">
        <f t="shared" si="400"/>
        <v>14448.69</v>
      </c>
      <c r="DV308" s="38">
        <f t="shared" si="400"/>
        <v>18035.39</v>
      </c>
      <c r="DW308" s="38">
        <f t="shared" si="400"/>
        <v>15412.76</v>
      </c>
      <c r="DX308" s="38">
        <f t="shared" si="400"/>
        <v>22531.49</v>
      </c>
      <c r="DY308" s="38">
        <f t="shared" si="400"/>
        <v>16714.53</v>
      </c>
      <c r="DZ308" s="38">
        <f t="shared" si="400"/>
        <v>12937.77</v>
      </c>
      <c r="EA308" s="38">
        <f t="shared" ref="EA308:FX308" si="401">ROUND(((EA299-EA303)-((EA168+EA172)*EA309))/EA94,2)</f>
        <v>13270.97</v>
      </c>
      <c r="EB308" s="38">
        <f t="shared" si="401"/>
        <v>12883.78</v>
      </c>
      <c r="EC308" s="38">
        <f t="shared" si="401"/>
        <v>14623.73</v>
      </c>
      <c r="ED308" s="38">
        <f t="shared" si="401"/>
        <v>15026.13</v>
      </c>
      <c r="EE308" s="38">
        <f t="shared" si="401"/>
        <v>18898.16</v>
      </c>
      <c r="EF308" s="38">
        <f t="shared" si="401"/>
        <v>12005.73</v>
      </c>
      <c r="EG308" s="38">
        <f t="shared" si="401"/>
        <v>16315.4</v>
      </c>
      <c r="EH308" s="38">
        <f t="shared" si="401"/>
        <v>16405.509999999998</v>
      </c>
      <c r="EI308" s="38">
        <f t="shared" si="401"/>
        <v>11912.43</v>
      </c>
      <c r="EJ308" s="38">
        <f t="shared" si="401"/>
        <v>11075.48</v>
      </c>
      <c r="EK308" s="38">
        <f t="shared" si="401"/>
        <v>12080.38</v>
      </c>
      <c r="EL308" s="38">
        <f t="shared" si="401"/>
        <v>12411.96</v>
      </c>
      <c r="EM308" s="38">
        <f t="shared" si="401"/>
        <v>14033.58</v>
      </c>
      <c r="EN308" s="38">
        <f t="shared" si="401"/>
        <v>12201.54</v>
      </c>
      <c r="EO308" s="38">
        <f t="shared" si="401"/>
        <v>15097.33</v>
      </c>
      <c r="EP308" s="38">
        <f t="shared" si="401"/>
        <v>14188.44</v>
      </c>
      <c r="EQ308" s="38">
        <f t="shared" si="401"/>
        <v>11617.77</v>
      </c>
      <c r="ER308" s="38">
        <f t="shared" si="401"/>
        <v>15935.22</v>
      </c>
      <c r="ES308" s="38">
        <f t="shared" si="401"/>
        <v>19207.23</v>
      </c>
      <c r="ET308" s="38">
        <f t="shared" si="401"/>
        <v>21617.91</v>
      </c>
      <c r="EU308" s="38">
        <f t="shared" si="401"/>
        <v>13365.5</v>
      </c>
      <c r="EV308" s="38">
        <f t="shared" si="401"/>
        <v>24835.33</v>
      </c>
      <c r="EW308" s="38">
        <f t="shared" si="401"/>
        <v>15750.27</v>
      </c>
      <c r="EX308" s="38">
        <f t="shared" si="401"/>
        <v>21372.06</v>
      </c>
      <c r="EY308" s="38">
        <f t="shared" si="401"/>
        <v>13626.13</v>
      </c>
      <c r="EZ308" s="38">
        <f t="shared" si="401"/>
        <v>21251.82</v>
      </c>
      <c r="FA308" s="38">
        <f t="shared" si="401"/>
        <v>12331.32</v>
      </c>
      <c r="FB308" s="38">
        <f t="shared" si="401"/>
        <v>16125.56</v>
      </c>
      <c r="FC308" s="38">
        <f t="shared" si="401"/>
        <v>11440.86</v>
      </c>
      <c r="FD308" s="38">
        <f t="shared" si="401"/>
        <v>13832.41</v>
      </c>
      <c r="FE308" s="38">
        <f t="shared" si="401"/>
        <v>23484.87</v>
      </c>
      <c r="FF308" s="38">
        <f t="shared" si="401"/>
        <v>18896.240000000002</v>
      </c>
      <c r="FG308" s="38">
        <f t="shared" si="401"/>
        <v>21947.61</v>
      </c>
      <c r="FH308" s="38">
        <f t="shared" si="401"/>
        <v>23298.560000000001</v>
      </c>
      <c r="FI308" s="38">
        <f t="shared" si="401"/>
        <v>11682.73</v>
      </c>
      <c r="FJ308" s="38">
        <f t="shared" si="401"/>
        <v>11140.01</v>
      </c>
      <c r="FK308" s="38">
        <f t="shared" si="401"/>
        <v>11455.05</v>
      </c>
      <c r="FL308" s="38">
        <f t="shared" si="401"/>
        <v>11075.46</v>
      </c>
      <c r="FM308" s="38">
        <f t="shared" si="401"/>
        <v>11075.46</v>
      </c>
      <c r="FN308" s="38">
        <f t="shared" si="401"/>
        <v>11765.34</v>
      </c>
      <c r="FO308" s="38">
        <f t="shared" si="401"/>
        <v>11991.54</v>
      </c>
      <c r="FP308" s="38">
        <f t="shared" si="401"/>
        <v>11717.46</v>
      </c>
      <c r="FQ308" s="38">
        <f t="shared" si="401"/>
        <v>11903.92</v>
      </c>
      <c r="FR308" s="38">
        <f t="shared" si="401"/>
        <v>19923.5</v>
      </c>
      <c r="FS308" s="38">
        <f t="shared" si="401"/>
        <v>19533.11</v>
      </c>
      <c r="FT308" s="38">
        <f t="shared" si="401"/>
        <v>24845.02</v>
      </c>
      <c r="FU308" s="38">
        <f t="shared" si="401"/>
        <v>13180.25</v>
      </c>
      <c r="FV308" s="38">
        <f t="shared" si="401"/>
        <v>12439.47</v>
      </c>
      <c r="FW308" s="38">
        <f t="shared" si="401"/>
        <v>21019.79</v>
      </c>
      <c r="FX308" s="38">
        <f t="shared" si="401"/>
        <v>25239.33</v>
      </c>
      <c r="FZ308" s="50"/>
    </row>
    <row r="309" spans="1:189" x14ac:dyDescent="0.35">
      <c r="A309" s="3" t="s">
        <v>623</v>
      </c>
      <c r="B309" s="2" t="s">
        <v>624</v>
      </c>
      <c r="C309" s="38">
        <f t="shared" ref="C309:H309" si="402">(C169+(C169*$GE$287))</f>
        <v>10510</v>
      </c>
      <c r="D309" s="38">
        <f t="shared" si="402"/>
        <v>10510</v>
      </c>
      <c r="E309" s="38">
        <f t="shared" si="402"/>
        <v>10510</v>
      </c>
      <c r="F309" s="38">
        <f t="shared" si="402"/>
        <v>10510</v>
      </c>
      <c r="G309" s="38">
        <f t="shared" si="402"/>
        <v>10510</v>
      </c>
      <c r="H309" s="38">
        <f t="shared" si="402"/>
        <v>10510</v>
      </c>
      <c r="I309" s="38">
        <f>ROUND((I169+(I169*$GE$287)),2)</f>
        <v>10510</v>
      </c>
      <c r="J309" s="38">
        <f t="shared" ref="J309:BU309" si="403">(J169+(J169*$GE$287))</f>
        <v>10510</v>
      </c>
      <c r="K309" s="38">
        <f t="shared" si="403"/>
        <v>10510</v>
      </c>
      <c r="L309" s="38">
        <f t="shared" si="403"/>
        <v>10510</v>
      </c>
      <c r="M309" s="38">
        <f t="shared" si="403"/>
        <v>10510</v>
      </c>
      <c r="N309" s="38">
        <f t="shared" si="403"/>
        <v>10510</v>
      </c>
      <c r="O309" s="38">
        <f t="shared" si="403"/>
        <v>10510</v>
      </c>
      <c r="P309" s="38">
        <f t="shared" si="403"/>
        <v>10510</v>
      </c>
      <c r="Q309" s="38">
        <f t="shared" si="403"/>
        <v>10510</v>
      </c>
      <c r="R309" s="38">
        <f t="shared" si="403"/>
        <v>10510</v>
      </c>
      <c r="S309" s="38">
        <f t="shared" si="403"/>
        <v>10510</v>
      </c>
      <c r="T309" s="38">
        <f t="shared" si="403"/>
        <v>10510</v>
      </c>
      <c r="U309" s="38">
        <f t="shared" si="403"/>
        <v>10510</v>
      </c>
      <c r="V309" s="38">
        <f t="shared" si="403"/>
        <v>10510</v>
      </c>
      <c r="W309" s="38">
        <f t="shared" si="403"/>
        <v>10510</v>
      </c>
      <c r="X309" s="38">
        <f t="shared" si="403"/>
        <v>10510</v>
      </c>
      <c r="Y309" s="38">
        <f t="shared" si="403"/>
        <v>10510</v>
      </c>
      <c r="Z309" s="38">
        <f t="shared" si="403"/>
        <v>10510</v>
      </c>
      <c r="AA309" s="38">
        <f t="shared" si="403"/>
        <v>10510</v>
      </c>
      <c r="AB309" s="38">
        <f t="shared" si="403"/>
        <v>10510</v>
      </c>
      <c r="AC309" s="38">
        <f t="shared" si="403"/>
        <v>10510</v>
      </c>
      <c r="AD309" s="38">
        <f t="shared" si="403"/>
        <v>10510</v>
      </c>
      <c r="AE309" s="38">
        <f t="shared" si="403"/>
        <v>10510</v>
      </c>
      <c r="AF309" s="38">
        <f t="shared" si="403"/>
        <v>10510</v>
      </c>
      <c r="AG309" s="38">
        <f t="shared" si="403"/>
        <v>10510</v>
      </c>
      <c r="AH309" s="38">
        <f t="shared" si="403"/>
        <v>10510</v>
      </c>
      <c r="AI309" s="38">
        <f t="shared" si="403"/>
        <v>10510</v>
      </c>
      <c r="AJ309" s="38">
        <f t="shared" si="403"/>
        <v>10510</v>
      </c>
      <c r="AK309" s="38">
        <f t="shared" si="403"/>
        <v>10510</v>
      </c>
      <c r="AL309" s="38">
        <f t="shared" si="403"/>
        <v>10510</v>
      </c>
      <c r="AM309" s="38">
        <f t="shared" si="403"/>
        <v>10510</v>
      </c>
      <c r="AN309" s="38">
        <f t="shared" si="403"/>
        <v>10510</v>
      </c>
      <c r="AO309" s="38">
        <f t="shared" si="403"/>
        <v>10510</v>
      </c>
      <c r="AP309" s="38">
        <f t="shared" si="403"/>
        <v>10510</v>
      </c>
      <c r="AQ309" s="38">
        <f t="shared" si="403"/>
        <v>10510</v>
      </c>
      <c r="AR309" s="38">
        <f t="shared" si="403"/>
        <v>10510</v>
      </c>
      <c r="AS309" s="38">
        <f t="shared" si="403"/>
        <v>10510</v>
      </c>
      <c r="AT309" s="38">
        <f t="shared" si="403"/>
        <v>10510</v>
      </c>
      <c r="AU309" s="38">
        <f t="shared" si="403"/>
        <v>10510</v>
      </c>
      <c r="AV309" s="38">
        <f t="shared" si="403"/>
        <v>10510</v>
      </c>
      <c r="AW309" s="38">
        <f t="shared" si="403"/>
        <v>10510</v>
      </c>
      <c r="AX309" s="38">
        <f t="shared" si="403"/>
        <v>10510</v>
      </c>
      <c r="AY309" s="38">
        <f t="shared" si="403"/>
        <v>10510</v>
      </c>
      <c r="AZ309" s="38">
        <f t="shared" si="403"/>
        <v>10510</v>
      </c>
      <c r="BA309" s="38">
        <f t="shared" si="403"/>
        <v>10510</v>
      </c>
      <c r="BB309" s="38">
        <f t="shared" si="403"/>
        <v>10510</v>
      </c>
      <c r="BC309" s="38">
        <f t="shared" si="403"/>
        <v>10510</v>
      </c>
      <c r="BD309" s="38">
        <f t="shared" si="403"/>
        <v>10510</v>
      </c>
      <c r="BE309" s="38">
        <f t="shared" si="403"/>
        <v>10510</v>
      </c>
      <c r="BF309" s="38">
        <f t="shared" si="403"/>
        <v>10510</v>
      </c>
      <c r="BG309" s="38">
        <f t="shared" si="403"/>
        <v>10510</v>
      </c>
      <c r="BH309" s="38">
        <f t="shared" si="403"/>
        <v>10510</v>
      </c>
      <c r="BI309" s="38">
        <f t="shared" si="403"/>
        <v>10510</v>
      </c>
      <c r="BJ309" s="38">
        <f t="shared" si="403"/>
        <v>10510</v>
      </c>
      <c r="BK309" s="38">
        <f t="shared" si="403"/>
        <v>10510</v>
      </c>
      <c r="BL309" s="38">
        <f t="shared" si="403"/>
        <v>10510</v>
      </c>
      <c r="BM309" s="38">
        <f t="shared" si="403"/>
        <v>10510</v>
      </c>
      <c r="BN309" s="38">
        <f t="shared" si="403"/>
        <v>10510</v>
      </c>
      <c r="BO309" s="38">
        <f t="shared" si="403"/>
        <v>10510</v>
      </c>
      <c r="BP309" s="38">
        <f t="shared" si="403"/>
        <v>10510</v>
      </c>
      <c r="BQ309" s="38">
        <f t="shared" si="403"/>
        <v>10510</v>
      </c>
      <c r="BR309" s="38">
        <f t="shared" si="403"/>
        <v>10510</v>
      </c>
      <c r="BS309" s="38">
        <f t="shared" si="403"/>
        <v>10510</v>
      </c>
      <c r="BT309" s="38">
        <f t="shared" si="403"/>
        <v>10510</v>
      </c>
      <c r="BU309" s="38">
        <f t="shared" si="403"/>
        <v>10510</v>
      </c>
      <c r="BV309" s="38">
        <f t="shared" ref="BV309:CM309" si="404">(BV169+(BV169*$GE$287))</f>
        <v>10510</v>
      </c>
      <c r="BW309" s="38">
        <f t="shared" si="404"/>
        <v>10510</v>
      </c>
      <c r="BX309" s="38">
        <f t="shared" si="404"/>
        <v>10510</v>
      </c>
      <c r="BY309" s="38">
        <f t="shared" si="404"/>
        <v>10510</v>
      </c>
      <c r="BZ309" s="38">
        <f t="shared" si="404"/>
        <v>10510</v>
      </c>
      <c r="CA309" s="38">
        <f t="shared" si="404"/>
        <v>10510</v>
      </c>
      <c r="CB309" s="38">
        <f t="shared" si="404"/>
        <v>10510</v>
      </c>
      <c r="CC309" s="38">
        <f t="shared" si="404"/>
        <v>10510</v>
      </c>
      <c r="CD309" s="38">
        <f t="shared" si="404"/>
        <v>10510</v>
      </c>
      <c r="CE309" s="38">
        <f t="shared" si="404"/>
        <v>10510</v>
      </c>
      <c r="CF309" s="38">
        <f t="shared" si="404"/>
        <v>10510</v>
      </c>
      <c r="CG309" s="38">
        <f t="shared" si="404"/>
        <v>10510</v>
      </c>
      <c r="CH309" s="38">
        <f t="shared" si="404"/>
        <v>10510</v>
      </c>
      <c r="CI309" s="38">
        <f t="shared" si="404"/>
        <v>10510</v>
      </c>
      <c r="CJ309" s="38">
        <f t="shared" si="404"/>
        <v>10510</v>
      </c>
      <c r="CK309" s="38">
        <f t="shared" si="404"/>
        <v>10510</v>
      </c>
      <c r="CL309" s="38">
        <f t="shared" si="404"/>
        <v>10510</v>
      </c>
      <c r="CM309" s="38">
        <f t="shared" si="404"/>
        <v>10510</v>
      </c>
      <c r="CN309" s="38">
        <f t="shared" ref="CN309:EY309" si="405">ROUND((CN169+(CN169*$GE$287)),2)</f>
        <v>10510</v>
      </c>
      <c r="CO309" s="38">
        <f t="shared" si="405"/>
        <v>10510</v>
      </c>
      <c r="CP309" s="38">
        <f t="shared" si="405"/>
        <v>10510</v>
      </c>
      <c r="CQ309" s="38">
        <f t="shared" si="405"/>
        <v>10510</v>
      </c>
      <c r="CR309" s="38">
        <f t="shared" si="405"/>
        <v>10510</v>
      </c>
      <c r="CS309" s="38">
        <f t="shared" si="405"/>
        <v>10510</v>
      </c>
      <c r="CT309" s="38">
        <f t="shared" si="405"/>
        <v>10510</v>
      </c>
      <c r="CU309" s="38">
        <f t="shared" si="405"/>
        <v>10510</v>
      </c>
      <c r="CV309" s="38">
        <f t="shared" si="405"/>
        <v>10510</v>
      </c>
      <c r="CW309" s="38">
        <f t="shared" si="405"/>
        <v>10510</v>
      </c>
      <c r="CX309" s="38">
        <f t="shared" si="405"/>
        <v>10510</v>
      </c>
      <c r="CY309" s="38">
        <f t="shared" si="405"/>
        <v>10510</v>
      </c>
      <c r="CZ309" s="38">
        <f t="shared" si="405"/>
        <v>10510</v>
      </c>
      <c r="DA309" s="38">
        <f t="shared" si="405"/>
        <v>10510</v>
      </c>
      <c r="DB309" s="38">
        <f t="shared" si="405"/>
        <v>10510</v>
      </c>
      <c r="DC309" s="38">
        <f t="shared" si="405"/>
        <v>10510</v>
      </c>
      <c r="DD309" s="38">
        <f t="shared" si="405"/>
        <v>10510</v>
      </c>
      <c r="DE309" s="38">
        <f t="shared" si="405"/>
        <v>10510</v>
      </c>
      <c r="DF309" s="38">
        <f t="shared" si="405"/>
        <v>10510</v>
      </c>
      <c r="DG309" s="38">
        <f t="shared" si="405"/>
        <v>10510</v>
      </c>
      <c r="DH309" s="38">
        <f t="shared" si="405"/>
        <v>10510</v>
      </c>
      <c r="DI309" s="38">
        <f t="shared" si="405"/>
        <v>10510</v>
      </c>
      <c r="DJ309" s="38">
        <f t="shared" si="405"/>
        <v>10510</v>
      </c>
      <c r="DK309" s="38">
        <f t="shared" si="405"/>
        <v>10510</v>
      </c>
      <c r="DL309" s="38">
        <f t="shared" si="405"/>
        <v>10510</v>
      </c>
      <c r="DM309" s="38">
        <f t="shared" si="405"/>
        <v>10510</v>
      </c>
      <c r="DN309" s="38">
        <f t="shared" si="405"/>
        <v>10510</v>
      </c>
      <c r="DO309" s="38">
        <f t="shared" si="405"/>
        <v>10510</v>
      </c>
      <c r="DP309" s="38">
        <f t="shared" si="405"/>
        <v>10510</v>
      </c>
      <c r="DQ309" s="38">
        <f t="shared" si="405"/>
        <v>10510</v>
      </c>
      <c r="DR309" s="38">
        <f t="shared" si="405"/>
        <v>10510</v>
      </c>
      <c r="DS309" s="38">
        <f t="shared" si="405"/>
        <v>10510</v>
      </c>
      <c r="DT309" s="38">
        <f t="shared" si="405"/>
        <v>10510</v>
      </c>
      <c r="DU309" s="38">
        <f t="shared" si="405"/>
        <v>10510</v>
      </c>
      <c r="DV309" s="38">
        <f t="shared" si="405"/>
        <v>10510</v>
      </c>
      <c r="DW309" s="38">
        <f t="shared" si="405"/>
        <v>10510</v>
      </c>
      <c r="DX309" s="38">
        <f t="shared" si="405"/>
        <v>10510</v>
      </c>
      <c r="DY309" s="38">
        <f t="shared" si="405"/>
        <v>10510</v>
      </c>
      <c r="DZ309" s="38">
        <f t="shared" si="405"/>
        <v>10510</v>
      </c>
      <c r="EA309" s="38">
        <f t="shared" si="405"/>
        <v>10510</v>
      </c>
      <c r="EB309" s="38">
        <f t="shared" si="405"/>
        <v>10510</v>
      </c>
      <c r="EC309" s="38">
        <f t="shared" si="405"/>
        <v>10510</v>
      </c>
      <c r="ED309" s="38">
        <f t="shared" si="405"/>
        <v>10510</v>
      </c>
      <c r="EE309" s="38">
        <f t="shared" si="405"/>
        <v>10510</v>
      </c>
      <c r="EF309" s="38">
        <f t="shared" si="405"/>
        <v>10510</v>
      </c>
      <c r="EG309" s="38">
        <f t="shared" si="405"/>
        <v>10510</v>
      </c>
      <c r="EH309" s="38">
        <f t="shared" si="405"/>
        <v>10510</v>
      </c>
      <c r="EI309" s="38">
        <f t="shared" si="405"/>
        <v>10510</v>
      </c>
      <c r="EJ309" s="38">
        <f t="shared" si="405"/>
        <v>10510</v>
      </c>
      <c r="EK309" s="38">
        <f t="shared" si="405"/>
        <v>10510</v>
      </c>
      <c r="EL309" s="38">
        <f t="shared" si="405"/>
        <v>10510</v>
      </c>
      <c r="EM309" s="38">
        <f t="shared" si="405"/>
        <v>10510</v>
      </c>
      <c r="EN309" s="38">
        <f t="shared" si="405"/>
        <v>10510</v>
      </c>
      <c r="EO309" s="38">
        <f t="shared" si="405"/>
        <v>10510</v>
      </c>
      <c r="EP309" s="38">
        <f t="shared" si="405"/>
        <v>10510</v>
      </c>
      <c r="EQ309" s="38">
        <f t="shared" si="405"/>
        <v>10510</v>
      </c>
      <c r="ER309" s="38">
        <f t="shared" si="405"/>
        <v>10510</v>
      </c>
      <c r="ES309" s="38">
        <f t="shared" si="405"/>
        <v>10510</v>
      </c>
      <c r="ET309" s="38">
        <f t="shared" si="405"/>
        <v>10510</v>
      </c>
      <c r="EU309" s="38">
        <f t="shared" si="405"/>
        <v>10510</v>
      </c>
      <c r="EV309" s="38">
        <f t="shared" si="405"/>
        <v>10510</v>
      </c>
      <c r="EW309" s="38">
        <f t="shared" si="405"/>
        <v>10510</v>
      </c>
      <c r="EX309" s="38">
        <f t="shared" si="405"/>
        <v>10510</v>
      </c>
      <c r="EY309" s="38">
        <f t="shared" si="405"/>
        <v>10510</v>
      </c>
      <c r="EZ309" s="38">
        <f t="shared" ref="EZ309:FX309" si="406">ROUND((EZ169+(EZ169*$GE$287)),2)</f>
        <v>10510</v>
      </c>
      <c r="FA309" s="38">
        <f t="shared" si="406"/>
        <v>10510</v>
      </c>
      <c r="FB309" s="38">
        <f t="shared" si="406"/>
        <v>10510</v>
      </c>
      <c r="FC309" s="38">
        <f t="shared" si="406"/>
        <v>10510</v>
      </c>
      <c r="FD309" s="38">
        <f t="shared" si="406"/>
        <v>10510</v>
      </c>
      <c r="FE309" s="38">
        <f t="shared" si="406"/>
        <v>10510</v>
      </c>
      <c r="FF309" s="38">
        <f t="shared" si="406"/>
        <v>10510</v>
      </c>
      <c r="FG309" s="38">
        <f t="shared" si="406"/>
        <v>10510</v>
      </c>
      <c r="FH309" s="38">
        <f t="shared" si="406"/>
        <v>10510</v>
      </c>
      <c r="FI309" s="38">
        <f t="shared" si="406"/>
        <v>10510</v>
      </c>
      <c r="FJ309" s="38">
        <f t="shared" si="406"/>
        <v>10510</v>
      </c>
      <c r="FK309" s="38">
        <f t="shared" si="406"/>
        <v>10510</v>
      </c>
      <c r="FL309" s="38">
        <f t="shared" si="406"/>
        <v>10510</v>
      </c>
      <c r="FM309" s="38">
        <f t="shared" si="406"/>
        <v>10510</v>
      </c>
      <c r="FN309" s="38">
        <f t="shared" si="406"/>
        <v>10510</v>
      </c>
      <c r="FO309" s="38">
        <f t="shared" si="406"/>
        <v>10510</v>
      </c>
      <c r="FP309" s="38">
        <f t="shared" si="406"/>
        <v>10510</v>
      </c>
      <c r="FQ309" s="38">
        <f t="shared" si="406"/>
        <v>10510</v>
      </c>
      <c r="FR309" s="38">
        <f t="shared" si="406"/>
        <v>10510</v>
      </c>
      <c r="FS309" s="38">
        <f t="shared" si="406"/>
        <v>10510</v>
      </c>
      <c r="FT309" s="38">
        <f t="shared" si="406"/>
        <v>10510</v>
      </c>
      <c r="FU309" s="38">
        <f t="shared" si="406"/>
        <v>10510</v>
      </c>
      <c r="FV309" s="38">
        <f t="shared" si="406"/>
        <v>10510</v>
      </c>
      <c r="FW309" s="38">
        <f t="shared" si="406"/>
        <v>10510</v>
      </c>
      <c r="FX309" s="38">
        <f t="shared" si="406"/>
        <v>10510</v>
      </c>
      <c r="FZ309" s="50"/>
    </row>
    <row r="310" spans="1:189" x14ac:dyDescent="0.35">
      <c r="A310" s="3"/>
      <c r="FZ310" s="50"/>
    </row>
    <row r="311" spans="1:189" x14ac:dyDescent="0.35">
      <c r="A311" s="3" t="s">
        <v>625</v>
      </c>
      <c r="B311" s="2" t="s">
        <v>626</v>
      </c>
      <c r="C311" s="2">
        <f t="shared" ref="C311:BN311" si="407">((C308*(C92+C93)+(C309*(C98+C96)))*-1)</f>
        <v>0</v>
      </c>
      <c r="D311" s="2">
        <f t="shared" si="407"/>
        <v>-54543941.821000002</v>
      </c>
      <c r="E311" s="2">
        <f t="shared" si="407"/>
        <v>-10116417.638</v>
      </c>
      <c r="F311" s="2">
        <f t="shared" si="407"/>
        <v>-10083286.833999999</v>
      </c>
      <c r="G311" s="2">
        <f t="shared" si="407"/>
        <v>0</v>
      </c>
      <c r="H311" s="2">
        <f t="shared" si="407"/>
        <v>0</v>
      </c>
      <c r="I311" s="2">
        <f t="shared" si="407"/>
        <v>-11834804.256000001</v>
      </c>
      <c r="J311" s="2">
        <f t="shared" si="407"/>
        <v>0</v>
      </c>
      <c r="K311" s="2">
        <f t="shared" si="407"/>
        <v>0</v>
      </c>
      <c r="L311" s="2">
        <f t="shared" si="407"/>
        <v>0</v>
      </c>
      <c r="M311" s="2">
        <f t="shared" si="407"/>
        <v>0</v>
      </c>
      <c r="N311" s="2">
        <f t="shared" si="407"/>
        <v>0</v>
      </c>
      <c r="O311" s="2">
        <f t="shared" si="407"/>
        <v>0</v>
      </c>
      <c r="P311" s="2">
        <f t="shared" si="407"/>
        <v>0</v>
      </c>
      <c r="Q311" s="2">
        <f t="shared" si="407"/>
        <v>-13445674.902999999</v>
      </c>
      <c r="R311" s="2">
        <f t="shared" si="407"/>
        <v>0</v>
      </c>
      <c r="S311" s="2">
        <f t="shared" si="407"/>
        <v>0</v>
      </c>
      <c r="T311" s="2">
        <f t="shared" si="407"/>
        <v>0</v>
      </c>
      <c r="U311" s="2">
        <f t="shared" si="407"/>
        <v>0</v>
      </c>
      <c r="V311" s="2">
        <f t="shared" si="407"/>
        <v>0</v>
      </c>
      <c r="W311" s="2">
        <f t="shared" si="407"/>
        <v>0</v>
      </c>
      <c r="X311" s="2">
        <f t="shared" si="407"/>
        <v>0</v>
      </c>
      <c r="Y311" s="2">
        <f t="shared" si="407"/>
        <v>0</v>
      </c>
      <c r="Z311" s="2">
        <f t="shared" si="407"/>
        <v>0</v>
      </c>
      <c r="AA311" s="2">
        <f t="shared" si="407"/>
        <v>0</v>
      </c>
      <c r="AB311" s="2">
        <f t="shared" si="407"/>
        <v>0</v>
      </c>
      <c r="AC311" s="2">
        <f t="shared" si="407"/>
        <v>0</v>
      </c>
      <c r="AD311" s="2">
        <f t="shared" si="407"/>
        <v>-1719106.3099999998</v>
      </c>
      <c r="AE311" s="2">
        <f t="shared" si="407"/>
        <v>0</v>
      </c>
      <c r="AF311" s="2">
        <f t="shared" si="407"/>
        <v>0</v>
      </c>
      <c r="AG311" s="2">
        <f t="shared" si="407"/>
        <v>0</v>
      </c>
      <c r="AH311" s="2">
        <f t="shared" si="407"/>
        <v>0</v>
      </c>
      <c r="AI311" s="2">
        <f t="shared" si="407"/>
        <v>0</v>
      </c>
      <c r="AJ311" s="2">
        <f t="shared" si="407"/>
        <v>0</v>
      </c>
      <c r="AK311" s="2">
        <f t="shared" si="407"/>
        <v>0</v>
      </c>
      <c r="AL311" s="2">
        <f t="shared" si="407"/>
        <v>0</v>
      </c>
      <c r="AM311" s="2">
        <f t="shared" si="407"/>
        <v>0</v>
      </c>
      <c r="AN311" s="2">
        <f t="shared" si="407"/>
        <v>0</v>
      </c>
      <c r="AO311" s="2">
        <f t="shared" si="407"/>
        <v>0</v>
      </c>
      <c r="AP311" s="2">
        <f t="shared" si="407"/>
        <v>0</v>
      </c>
      <c r="AQ311" s="2">
        <f t="shared" si="407"/>
        <v>0</v>
      </c>
      <c r="AR311" s="2">
        <f t="shared" si="407"/>
        <v>-24752425.949999999</v>
      </c>
      <c r="AS311" s="2">
        <f t="shared" si="407"/>
        <v>-3761458.9160000002</v>
      </c>
      <c r="AT311" s="2">
        <f t="shared" si="407"/>
        <v>0</v>
      </c>
      <c r="AU311" s="2">
        <f t="shared" si="407"/>
        <v>0</v>
      </c>
      <c r="AV311" s="2">
        <f t="shared" si="407"/>
        <v>0</v>
      </c>
      <c r="AW311" s="2">
        <f t="shared" si="407"/>
        <v>0</v>
      </c>
      <c r="AX311" s="2">
        <f t="shared" si="407"/>
        <v>0</v>
      </c>
      <c r="AY311" s="2">
        <f t="shared" si="407"/>
        <v>0</v>
      </c>
      <c r="AZ311" s="2">
        <f t="shared" si="407"/>
        <v>0</v>
      </c>
      <c r="BA311" s="2">
        <f t="shared" si="407"/>
        <v>0</v>
      </c>
      <c r="BB311" s="2">
        <f t="shared" si="407"/>
        <v>0</v>
      </c>
      <c r="BC311" s="2">
        <f t="shared" si="407"/>
        <v>-44912314.392000005</v>
      </c>
      <c r="BD311" s="2">
        <f t="shared" si="407"/>
        <v>0</v>
      </c>
      <c r="BE311" s="2">
        <f t="shared" si="407"/>
        <v>0</v>
      </c>
      <c r="BF311" s="2">
        <f t="shared" si="407"/>
        <v>0</v>
      </c>
      <c r="BG311" s="2">
        <f t="shared" si="407"/>
        <v>0</v>
      </c>
      <c r="BH311" s="2">
        <f t="shared" si="407"/>
        <v>0</v>
      </c>
      <c r="BI311" s="2">
        <f t="shared" si="407"/>
        <v>0</v>
      </c>
      <c r="BJ311" s="2">
        <f t="shared" si="407"/>
        <v>0</v>
      </c>
      <c r="BK311" s="2">
        <f t="shared" si="407"/>
        <v>0</v>
      </c>
      <c r="BL311" s="2">
        <f t="shared" si="407"/>
        <v>0</v>
      </c>
      <c r="BM311" s="2">
        <f t="shared" si="407"/>
        <v>0</v>
      </c>
      <c r="BN311" s="2">
        <f t="shared" si="407"/>
        <v>0</v>
      </c>
      <c r="BO311" s="2">
        <f t="shared" ref="BO311:DZ311" si="408">((BO308*(BO92+BO93)+(BO309*(BO98+BO96)))*-1)</f>
        <v>0</v>
      </c>
      <c r="BP311" s="2">
        <f t="shared" si="408"/>
        <v>0</v>
      </c>
      <c r="BQ311" s="2">
        <f t="shared" si="408"/>
        <v>-3392393.4720000005</v>
      </c>
      <c r="BR311" s="2">
        <f t="shared" si="408"/>
        <v>0</v>
      </c>
      <c r="BS311" s="2">
        <f t="shared" si="408"/>
        <v>0</v>
      </c>
      <c r="BT311" s="2">
        <f t="shared" si="408"/>
        <v>0</v>
      </c>
      <c r="BU311" s="2">
        <f t="shared" si="408"/>
        <v>0</v>
      </c>
      <c r="BV311" s="2">
        <f t="shared" si="408"/>
        <v>0</v>
      </c>
      <c r="BW311" s="2">
        <f t="shared" si="408"/>
        <v>0</v>
      </c>
      <c r="BX311" s="2">
        <f t="shared" si="408"/>
        <v>0</v>
      </c>
      <c r="BY311" s="2">
        <f t="shared" si="408"/>
        <v>0</v>
      </c>
      <c r="BZ311" s="2">
        <f t="shared" si="408"/>
        <v>0</v>
      </c>
      <c r="CA311" s="2">
        <f t="shared" si="408"/>
        <v>0</v>
      </c>
      <c r="CB311" s="2">
        <f t="shared" si="408"/>
        <v>-9357759.1500000004</v>
      </c>
      <c r="CC311" s="2">
        <f t="shared" si="408"/>
        <v>0</v>
      </c>
      <c r="CD311" s="2">
        <f t="shared" si="408"/>
        <v>0</v>
      </c>
      <c r="CE311" s="2">
        <f t="shared" si="408"/>
        <v>0</v>
      </c>
      <c r="CF311" s="2">
        <f t="shared" si="408"/>
        <v>0</v>
      </c>
      <c r="CG311" s="2">
        <f t="shared" si="408"/>
        <v>0</v>
      </c>
      <c r="CH311" s="2">
        <f t="shared" si="408"/>
        <v>0</v>
      </c>
      <c r="CI311" s="2">
        <f t="shared" si="408"/>
        <v>0</v>
      </c>
      <c r="CJ311" s="2">
        <f t="shared" si="408"/>
        <v>0</v>
      </c>
      <c r="CK311" s="2">
        <f t="shared" si="408"/>
        <v>-6751568.6000000006</v>
      </c>
      <c r="CL311" s="2">
        <f t="shared" si="408"/>
        <v>0</v>
      </c>
      <c r="CM311" s="2">
        <f t="shared" si="408"/>
        <v>0</v>
      </c>
      <c r="CN311" s="2">
        <f t="shared" si="408"/>
        <v>-36696288.485000007</v>
      </c>
      <c r="CO311" s="2">
        <f t="shared" si="408"/>
        <v>0</v>
      </c>
      <c r="CP311" s="2">
        <f t="shared" si="408"/>
        <v>0</v>
      </c>
      <c r="CQ311" s="2">
        <f t="shared" si="408"/>
        <v>0</v>
      </c>
      <c r="CR311" s="2">
        <f t="shared" si="408"/>
        <v>0</v>
      </c>
      <c r="CS311" s="2">
        <f t="shared" si="408"/>
        <v>0</v>
      </c>
      <c r="CT311" s="2">
        <f t="shared" si="408"/>
        <v>0</v>
      </c>
      <c r="CU311" s="2">
        <f t="shared" si="408"/>
        <v>0</v>
      </c>
      <c r="CV311" s="2">
        <f t="shared" si="408"/>
        <v>0</v>
      </c>
      <c r="CW311" s="2">
        <f t="shared" si="408"/>
        <v>0</v>
      </c>
      <c r="CX311" s="2">
        <f t="shared" si="408"/>
        <v>0</v>
      </c>
      <c r="CY311" s="2">
        <f t="shared" si="408"/>
        <v>0</v>
      </c>
      <c r="CZ311" s="2">
        <f t="shared" si="408"/>
        <v>0</v>
      </c>
      <c r="DA311" s="2">
        <f t="shared" si="408"/>
        <v>0</v>
      </c>
      <c r="DB311" s="2">
        <f t="shared" si="408"/>
        <v>0</v>
      </c>
      <c r="DC311" s="2">
        <f t="shared" si="408"/>
        <v>0</v>
      </c>
      <c r="DD311" s="2">
        <f t="shared" si="408"/>
        <v>0</v>
      </c>
      <c r="DE311" s="2">
        <f t="shared" si="408"/>
        <v>0</v>
      </c>
      <c r="DF311" s="2">
        <f t="shared" si="408"/>
        <v>-14124521.385</v>
      </c>
      <c r="DG311" s="2">
        <f t="shared" si="408"/>
        <v>0</v>
      </c>
      <c r="DH311" s="2">
        <f t="shared" si="408"/>
        <v>0</v>
      </c>
      <c r="DI311" s="2">
        <f t="shared" si="408"/>
        <v>-619118.5</v>
      </c>
      <c r="DJ311" s="2">
        <f t="shared" si="408"/>
        <v>0</v>
      </c>
      <c r="DK311" s="2">
        <f t="shared" si="408"/>
        <v>0</v>
      </c>
      <c r="DL311" s="2">
        <f t="shared" si="408"/>
        <v>0</v>
      </c>
      <c r="DM311" s="2">
        <f t="shared" si="408"/>
        <v>0</v>
      </c>
      <c r="DN311" s="2">
        <f t="shared" si="408"/>
        <v>0</v>
      </c>
      <c r="DO311" s="2">
        <f t="shared" si="408"/>
        <v>0</v>
      </c>
      <c r="DP311" s="2">
        <f t="shared" si="408"/>
        <v>0</v>
      </c>
      <c r="DQ311" s="2">
        <f t="shared" si="408"/>
        <v>0</v>
      </c>
      <c r="DR311" s="2">
        <f t="shared" si="408"/>
        <v>0</v>
      </c>
      <c r="DS311" s="2">
        <f t="shared" si="408"/>
        <v>0</v>
      </c>
      <c r="DT311" s="2">
        <f t="shared" si="408"/>
        <v>0</v>
      </c>
      <c r="DU311" s="2">
        <f t="shared" si="408"/>
        <v>0</v>
      </c>
      <c r="DV311" s="2">
        <f t="shared" si="408"/>
        <v>0</v>
      </c>
      <c r="DW311" s="2">
        <f t="shared" si="408"/>
        <v>0</v>
      </c>
      <c r="DX311" s="2">
        <f t="shared" si="408"/>
        <v>0</v>
      </c>
      <c r="DY311" s="2">
        <f t="shared" si="408"/>
        <v>0</v>
      </c>
      <c r="DZ311" s="2">
        <f t="shared" si="408"/>
        <v>0</v>
      </c>
      <c r="EA311" s="2">
        <f t="shared" ref="EA311:FX311" si="409">((EA308*(EA92+EA93)+(EA309*(EA98+EA96)))*-1)</f>
        <v>0</v>
      </c>
      <c r="EB311" s="2">
        <f t="shared" si="409"/>
        <v>0</v>
      </c>
      <c r="EC311" s="2">
        <f t="shared" si="409"/>
        <v>0</v>
      </c>
      <c r="ED311" s="2">
        <f t="shared" si="409"/>
        <v>0</v>
      </c>
      <c r="EE311" s="2">
        <f t="shared" si="409"/>
        <v>0</v>
      </c>
      <c r="EF311" s="2">
        <f t="shared" si="409"/>
        <v>0</v>
      </c>
      <c r="EG311" s="2">
        <f t="shared" si="409"/>
        <v>0</v>
      </c>
      <c r="EH311" s="2">
        <f t="shared" si="409"/>
        <v>0</v>
      </c>
      <c r="EI311" s="2">
        <f t="shared" si="409"/>
        <v>0</v>
      </c>
      <c r="EJ311" s="2">
        <f t="shared" si="409"/>
        <v>0</v>
      </c>
      <c r="EK311" s="2">
        <f t="shared" si="409"/>
        <v>0</v>
      </c>
      <c r="EL311" s="2">
        <f t="shared" si="409"/>
        <v>0</v>
      </c>
      <c r="EM311" s="2">
        <f t="shared" si="409"/>
        <v>0</v>
      </c>
      <c r="EN311" s="2">
        <f t="shared" si="409"/>
        <v>0</v>
      </c>
      <c r="EO311" s="2">
        <f t="shared" si="409"/>
        <v>0</v>
      </c>
      <c r="EP311" s="2">
        <f t="shared" si="409"/>
        <v>0</v>
      </c>
      <c r="EQ311" s="2">
        <f t="shared" si="409"/>
        <v>-1487074.56</v>
      </c>
      <c r="ER311" s="2">
        <f t="shared" si="409"/>
        <v>0</v>
      </c>
      <c r="ES311" s="2">
        <f t="shared" si="409"/>
        <v>0</v>
      </c>
      <c r="ET311" s="2">
        <f t="shared" si="409"/>
        <v>0</v>
      </c>
      <c r="EU311" s="2">
        <f t="shared" si="409"/>
        <v>0</v>
      </c>
      <c r="EV311" s="2">
        <f t="shared" si="409"/>
        <v>0</v>
      </c>
      <c r="EW311" s="2">
        <f t="shared" si="409"/>
        <v>0</v>
      </c>
      <c r="EX311" s="2">
        <f t="shared" si="409"/>
        <v>0</v>
      </c>
      <c r="EY311" s="2">
        <f t="shared" si="409"/>
        <v>0</v>
      </c>
      <c r="EZ311" s="2">
        <f t="shared" si="409"/>
        <v>0</v>
      </c>
      <c r="FA311" s="2">
        <f t="shared" si="409"/>
        <v>0</v>
      </c>
      <c r="FB311" s="2">
        <f t="shared" si="409"/>
        <v>0</v>
      </c>
      <c r="FC311" s="2">
        <f t="shared" si="409"/>
        <v>0</v>
      </c>
      <c r="FD311" s="2">
        <f t="shared" si="409"/>
        <v>0</v>
      </c>
      <c r="FE311" s="2">
        <f t="shared" si="409"/>
        <v>0</v>
      </c>
      <c r="FF311" s="2">
        <f t="shared" si="409"/>
        <v>0</v>
      </c>
      <c r="FG311" s="2">
        <f t="shared" si="409"/>
        <v>0</v>
      </c>
      <c r="FH311" s="2">
        <f t="shared" si="409"/>
        <v>0</v>
      </c>
      <c r="FI311" s="2">
        <f t="shared" si="409"/>
        <v>0</v>
      </c>
      <c r="FJ311" s="2">
        <f t="shared" si="409"/>
        <v>0</v>
      </c>
      <c r="FK311" s="2">
        <f t="shared" si="409"/>
        <v>0</v>
      </c>
      <c r="FL311" s="2">
        <f t="shared" si="409"/>
        <v>0</v>
      </c>
      <c r="FM311" s="2">
        <f t="shared" si="409"/>
        <v>0</v>
      </c>
      <c r="FN311" s="2">
        <f t="shared" si="409"/>
        <v>0</v>
      </c>
      <c r="FO311" s="2">
        <f t="shared" si="409"/>
        <v>0</v>
      </c>
      <c r="FP311" s="2">
        <f t="shared" si="409"/>
        <v>0</v>
      </c>
      <c r="FQ311" s="2">
        <f t="shared" si="409"/>
        <v>0</v>
      </c>
      <c r="FR311" s="2">
        <f t="shared" si="409"/>
        <v>0</v>
      </c>
      <c r="FS311" s="2">
        <f t="shared" si="409"/>
        <v>0</v>
      </c>
      <c r="FT311" s="2">
        <f t="shared" si="409"/>
        <v>0</v>
      </c>
      <c r="FU311" s="2">
        <f t="shared" si="409"/>
        <v>0</v>
      </c>
      <c r="FV311" s="2">
        <f t="shared" si="409"/>
        <v>0</v>
      </c>
      <c r="FW311" s="2">
        <f t="shared" si="409"/>
        <v>0</v>
      </c>
      <c r="FX311" s="2">
        <f t="shared" si="409"/>
        <v>0</v>
      </c>
      <c r="FY311" s="2">
        <f>SUM(C311:FX311)</f>
        <v>-247598155.17200002</v>
      </c>
    </row>
    <row r="312" spans="1:189" x14ac:dyDescent="0.35">
      <c r="A312" s="3"/>
    </row>
    <row r="313" spans="1:189" x14ac:dyDescent="0.35">
      <c r="A313" s="3" t="s">
        <v>627</v>
      </c>
      <c r="B313" s="2" t="s">
        <v>628</v>
      </c>
      <c r="C313" s="2">
        <f t="shared" ref="C313:BN313" si="410">C299+C311</f>
        <v>81069800.709999993</v>
      </c>
      <c r="D313" s="2">
        <f t="shared" si="410"/>
        <v>390076612.389</v>
      </c>
      <c r="E313" s="2">
        <f t="shared" si="410"/>
        <v>61817783.412</v>
      </c>
      <c r="F313" s="2">
        <f t="shared" si="410"/>
        <v>264569958.91600001</v>
      </c>
      <c r="G313" s="2">
        <f t="shared" si="410"/>
        <v>18406607.640000001</v>
      </c>
      <c r="H313" s="2">
        <f t="shared" si="410"/>
        <v>13574305.41</v>
      </c>
      <c r="I313" s="2">
        <f t="shared" si="410"/>
        <v>86252185.074000001</v>
      </c>
      <c r="J313" s="2">
        <f t="shared" si="410"/>
        <v>23889325.449999999</v>
      </c>
      <c r="K313" s="2">
        <f t="shared" si="410"/>
        <v>4378890.7699999996</v>
      </c>
      <c r="L313" s="2">
        <f t="shared" si="410"/>
        <v>26479129.760000002</v>
      </c>
      <c r="M313" s="2">
        <f t="shared" si="410"/>
        <v>13327673.92</v>
      </c>
      <c r="N313" s="2">
        <f t="shared" si="410"/>
        <v>587530350.92999995</v>
      </c>
      <c r="O313" s="2">
        <f t="shared" si="410"/>
        <v>144947423.02000001</v>
      </c>
      <c r="P313" s="2">
        <f t="shared" si="410"/>
        <v>5562071.9299999997</v>
      </c>
      <c r="Q313" s="2">
        <f t="shared" si="410"/>
        <v>469146719.79699999</v>
      </c>
      <c r="R313" s="2">
        <f t="shared" si="410"/>
        <v>68791037.260000005</v>
      </c>
      <c r="S313" s="2">
        <f t="shared" si="410"/>
        <v>18850935.109999999</v>
      </c>
      <c r="T313" s="2">
        <f t="shared" si="410"/>
        <v>3281110.78</v>
      </c>
      <c r="U313" s="2">
        <f t="shared" si="410"/>
        <v>1213483.31</v>
      </c>
      <c r="V313" s="2">
        <f t="shared" si="410"/>
        <v>4195975.41</v>
      </c>
      <c r="W313" s="2">
        <f t="shared" si="410"/>
        <v>3699975.94</v>
      </c>
      <c r="X313" s="2">
        <f t="shared" si="410"/>
        <v>1148206.6200000001</v>
      </c>
      <c r="Y313" s="2">
        <f t="shared" si="410"/>
        <v>11278561.439999999</v>
      </c>
      <c r="Z313" s="2">
        <f t="shared" si="410"/>
        <v>3774650.74</v>
      </c>
      <c r="AA313" s="2">
        <f t="shared" si="410"/>
        <v>352065804.31999999</v>
      </c>
      <c r="AB313" s="2">
        <f t="shared" si="410"/>
        <v>313063319.45999998</v>
      </c>
      <c r="AC313" s="2">
        <f t="shared" si="410"/>
        <v>11088081.24</v>
      </c>
      <c r="AD313" s="2">
        <f t="shared" si="410"/>
        <v>14372483.449999999</v>
      </c>
      <c r="AE313" s="2">
        <f t="shared" si="410"/>
        <v>2039918.18</v>
      </c>
      <c r="AF313" s="2">
        <f t="shared" si="410"/>
        <v>3494243.17</v>
      </c>
      <c r="AG313" s="2">
        <f t="shared" si="410"/>
        <v>7735377.9199999999</v>
      </c>
      <c r="AH313" s="2">
        <f t="shared" si="410"/>
        <v>11371449.699999999</v>
      </c>
      <c r="AI313" s="2">
        <f t="shared" si="410"/>
        <v>5546349.6699999999</v>
      </c>
      <c r="AJ313" s="2">
        <f t="shared" si="410"/>
        <v>3462789.03</v>
      </c>
      <c r="AK313" s="2">
        <f t="shared" si="410"/>
        <v>3323039.89</v>
      </c>
      <c r="AL313" s="2">
        <f t="shared" si="410"/>
        <v>4535457.54</v>
      </c>
      <c r="AM313" s="2">
        <f t="shared" si="410"/>
        <v>5198925.29</v>
      </c>
      <c r="AN313" s="2">
        <f t="shared" si="410"/>
        <v>4765675.38</v>
      </c>
      <c r="AO313" s="2">
        <f t="shared" si="410"/>
        <v>48613540.270000003</v>
      </c>
      <c r="AP313" s="2">
        <f t="shared" si="410"/>
        <v>1000046946.33</v>
      </c>
      <c r="AQ313" s="2">
        <f t="shared" si="410"/>
        <v>4235360.24</v>
      </c>
      <c r="AR313" s="2">
        <f t="shared" si="410"/>
        <v>674320335.28999996</v>
      </c>
      <c r="AS313" s="2">
        <f t="shared" si="410"/>
        <v>76174539.234000012</v>
      </c>
      <c r="AT313" s="2">
        <f t="shared" si="410"/>
        <v>33397763.77</v>
      </c>
      <c r="AU313" s="2">
        <f t="shared" si="410"/>
        <v>5025995.28</v>
      </c>
      <c r="AV313" s="2">
        <f t="shared" si="410"/>
        <v>4964879.59</v>
      </c>
      <c r="AW313" s="2">
        <f t="shared" si="410"/>
        <v>4413978.57</v>
      </c>
      <c r="AX313" s="2">
        <f t="shared" si="410"/>
        <v>1610953.7</v>
      </c>
      <c r="AY313" s="2">
        <f t="shared" si="410"/>
        <v>6058882.4000000004</v>
      </c>
      <c r="AZ313" s="2">
        <f t="shared" si="410"/>
        <v>144128419.47999999</v>
      </c>
      <c r="BA313" s="2">
        <f t="shared" si="410"/>
        <v>101391988.73999999</v>
      </c>
      <c r="BB313" s="2">
        <f t="shared" si="410"/>
        <v>82994741.920000002</v>
      </c>
      <c r="BC313" s="2">
        <f t="shared" si="410"/>
        <v>249798796.05799997</v>
      </c>
      <c r="BD313" s="2">
        <f t="shared" si="410"/>
        <v>40455828.079999998</v>
      </c>
      <c r="BE313" s="2">
        <f t="shared" si="410"/>
        <v>14750583.68</v>
      </c>
      <c r="BF313" s="2">
        <f t="shared" si="410"/>
        <v>284476482.35000002</v>
      </c>
      <c r="BG313" s="2">
        <f t="shared" si="410"/>
        <v>11320504.279999999</v>
      </c>
      <c r="BH313" s="2">
        <f t="shared" si="410"/>
        <v>7565631.0800000001</v>
      </c>
      <c r="BI313" s="2">
        <f t="shared" si="410"/>
        <v>4515011.38</v>
      </c>
      <c r="BJ313" s="2">
        <f t="shared" si="410"/>
        <v>69805021.25</v>
      </c>
      <c r="BK313" s="2">
        <f t="shared" si="410"/>
        <v>352266508.63999999</v>
      </c>
      <c r="BL313" s="2">
        <f t="shared" si="410"/>
        <v>1840654.57</v>
      </c>
      <c r="BM313" s="2">
        <f t="shared" si="410"/>
        <v>5913198.1299999999</v>
      </c>
      <c r="BN313" s="2">
        <f t="shared" si="410"/>
        <v>35250516.539999999</v>
      </c>
      <c r="BO313" s="2">
        <f t="shared" ref="BO313:DZ313" si="411">BO299+BO311</f>
        <v>14742905.060000001</v>
      </c>
      <c r="BP313" s="2">
        <f t="shared" si="411"/>
        <v>3343039.15</v>
      </c>
      <c r="BQ313" s="2">
        <f t="shared" si="411"/>
        <v>70614722.008000001</v>
      </c>
      <c r="BR313" s="2">
        <f t="shared" si="411"/>
        <v>50361517.030000001</v>
      </c>
      <c r="BS313" s="2">
        <f t="shared" si="411"/>
        <v>14264178.970000001</v>
      </c>
      <c r="BT313" s="2">
        <f t="shared" si="411"/>
        <v>5672945.9900000002</v>
      </c>
      <c r="BU313" s="2">
        <f t="shared" si="411"/>
        <v>6055122.7699999996</v>
      </c>
      <c r="BV313" s="2">
        <f t="shared" si="411"/>
        <v>14491824.630000001</v>
      </c>
      <c r="BW313" s="2">
        <f t="shared" si="411"/>
        <v>23068652.890000001</v>
      </c>
      <c r="BX313" s="2">
        <f t="shared" si="411"/>
        <v>1737198.74</v>
      </c>
      <c r="BY313" s="2">
        <f t="shared" si="411"/>
        <v>6159539.1699999999</v>
      </c>
      <c r="BZ313" s="2">
        <f t="shared" si="411"/>
        <v>3648645.57</v>
      </c>
      <c r="CA313" s="2">
        <f t="shared" si="411"/>
        <v>3100624.31</v>
      </c>
      <c r="CB313" s="2">
        <f t="shared" si="411"/>
        <v>821008117.50999999</v>
      </c>
      <c r="CC313" s="2">
        <f t="shared" si="411"/>
        <v>3520143.64</v>
      </c>
      <c r="CD313" s="2">
        <f t="shared" si="411"/>
        <v>3442894.51</v>
      </c>
      <c r="CE313" s="2">
        <f t="shared" si="411"/>
        <v>2996185.69</v>
      </c>
      <c r="CF313" s="2">
        <f t="shared" si="411"/>
        <v>2253088.7999999998</v>
      </c>
      <c r="CG313" s="2">
        <f t="shared" si="411"/>
        <v>3639649.75</v>
      </c>
      <c r="CH313" s="2">
        <f t="shared" si="411"/>
        <v>2247705.7599999998</v>
      </c>
      <c r="CI313" s="2">
        <f t="shared" si="411"/>
        <v>8491391.8599999994</v>
      </c>
      <c r="CJ313" s="2">
        <f t="shared" si="411"/>
        <v>11043200.83</v>
      </c>
      <c r="CK313" s="2">
        <f t="shared" si="411"/>
        <v>58022196.659999996</v>
      </c>
      <c r="CL313" s="2">
        <f t="shared" si="411"/>
        <v>15372809.76</v>
      </c>
      <c r="CM313" s="2">
        <f t="shared" si="411"/>
        <v>9737266.9100000001</v>
      </c>
      <c r="CN313" s="2">
        <f t="shared" si="411"/>
        <v>323970934.39499998</v>
      </c>
      <c r="CO313" s="2">
        <f t="shared" si="411"/>
        <v>160072315.97</v>
      </c>
      <c r="CP313" s="2">
        <f t="shared" si="411"/>
        <v>12038683.09</v>
      </c>
      <c r="CQ313" s="2">
        <f t="shared" si="411"/>
        <v>10103611.9</v>
      </c>
      <c r="CR313" s="2">
        <f t="shared" si="411"/>
        <v>4045249.62</v>
      </c>
      <c r="CS313" s="2">
        <f t="shared" si="411"/>
        <v>4458477.25</v>
      </c>
      <c r="CT313" s="2">
        <f t="shared" si="411"/>
        <v>2341684.42</v>
      </c>
      <c r="CU313" s="2">
        <f t="shared" si="411"/>
        <v>4613407.12</v>
      </c>
      <c r="CV313" s="2">
        <f t="shared" si="411"/>
        <v>1076291.54</v>
      </c>
      <c r="CW313" s="2">
        <f t="shared" si="411"/>
        <v>3804210.79</v>
      </c>
      <c r="CX313" s="2">
        <f t="shared" si="411"/>
        <v>5963892.5800000001</v>
      </c>
      <c r="CY313" s="2">
        <f t="shared" si="411"/>
        <v>1172531.3899999999</v>
      </c>
      <c r="CZ313" s="2">
        <f t="shared" si="411"/>
        <v>20753009.920000002</v>
      </c>
      <c r="DA313" s="2">
        <f t="shared" si="411"/>
        <v>3585058.27</v>
      </c>
      <c r="DB313" s="2">
        <f t="shared" si="411"/>
        <v>4795906.1100000003</v>
      </c>
      <c r="DC313" s="2">
        <f t="shared" si="411"/>
        <v>3509639.35</v>
      </c>
      <c r="DD313" s="2">
        <f t="shared" si="411"/>
        <v>3297373.37</v>
      </c>
      <c r="DE313" s="2">
        <f t="shared" si="411"/>
        <v>4729823.8099999996</v>
      </c>
      <c r="DF313" s="2">
        <f t="shared" si="411"/>
        <v>214167058.82500002</v>
      </c>
      <c r="DG313" s="2">
        <f t="shared" si="411"/>
        <v>2568684.73</v>
      </c>
      <c r="DH313" s="2">
        <f t="shared" si="411"/>
        <v>20840185.329999998</v>
      </c>
      <c r="DI313" s="2">
        <f t="shared" si="411"/>
        <v>27000061.25</v>
      </c>
      <c r="DJ313" s="2">
        <f t="shared" si="411"/>
        <v>8160692.6100000003</v>
      </c>
      <c r="DK313" s="2">
        <f t="shared" si="411"/>
        <v>6637899.0099999998</v>
      </c>
      <c r="DL313" s="2">
        <f t="shared" si="411"/>
        <v>66786590.189999998</v>
      </c>
      <c r="DM313" s="2">
        <f t="shared" si="411"/>
        <v>4308083.67</v>
      </c>
      <c r="DN313" s="2">
        <f t="shared" si="411"/>
        <v>16693226.58</v>
      </c>
      <c r="DO313" s="2">
        <f t="shared" si="411"/>
        <v>38350880.329999998</v>
      </c>
      <c r="DP313" s="2">
        <f t="shared" si="411"/>
        <v>3805464.74</v>
      </c>
      <c r="DQ313" s="2">
        <f t="shared" si="411"/>
        <v>10352784.130000001</v>
      </c>
      <c r="DR313" s="2">
        <f t="shared" si="411"/>
        <v>16241904.48</v>
      </c>
      <c r="DS313" s="2">
        <f t="shared" si="411"/>
        <v>8106508.8200000003</v>
      </c>
      <c r="DT313" s="2">
        <f t="shared" si="411"/>
        <v>3584144.6</v>
      </c>
      <c r="DU313" s="2">
        <f t="shared" si="411"/>
        <v>5208752.87</v>
      </c>
      <c r="DV313" s="2">
        <f t="shared" si="411"/>
        <v>3895644.9</v>
      </c>
      <c r="DW313" s="2">
        <f t="shared" si="411"/>
        <v>4693184.1100000003</v>
      </c>
      <c r="DX313" s="2">
        <f t="shared" si="411"/>
        <v>3580253.9</v>
      </c>
      <c r="DY313" s="2">
        <f t="shared" si="411"/>
        <v>5004330.93</v>
      </c>
      <c r="DZ313" s="2">
        <f t="shared" si="411"/>
        <v>9182252.8599999994</v>
      </c>
      <c r="EA313" s="2">
        <f t="shared" ref="EA313:FX313" si="412">EA299+EA311</f>
        <v>6933870.0899999999</v>
      </c>
      <c r="EB313" s="2">
        <f t="shared" si="412"/>
        <v>7036703.46</v>
      </c>
      <c r="EC313" s="2">
        <f t="shared" si="412"/>
        <v>4250203.87</v>
      </c>
      <c r="ED313" s="2">
        <f t="shared" si="412"/>
        <v>23266461.940000001</v>
      </c>
      <c r="EE313" s="2">
        <f t="shared" si="412"/>
        <v>3564193.72</v>
      </c>
      <c r="EF313" s="2">
        <f t="shared" si="412"/>
        <v>16598529.16</v>
      </c>
      <c r="EG313" s="2">
        <f t="shared" si="412"/>
        <v>4006152.5</v>
      </c>
      <c r="EH313" s="2">
        <f t="shared" si="412"/>
        <v>4020016.79</v>
      </c>
      <c r="EI313" s="2">
        <f t="shared" si="412"/>
        <v>166086993.18000001</v>
      </c>
      <c r="EJ313" s="2">
        <f t="shared" si="412"/>
        <v>113592790.84999999</v>
      </c>
      <c r="EK313" s="2">
        <f t="shared" si="412"/>
        <v>8204993.2199999997</v>
      </c>
      <c r="EL313" s="2">
        <f t="shared" si="412"/>
        <v>6013595.0999999996</v>
      </c>
      <c r="EM313" s="2">
        <f t="shared" si="412"/>
        <v>5455698.6900000004</v>
      </c>
      <c r="EN313" s="2">
        <f t="shared" si="412"/>
        <v>11541132.58</v>
      </c>
      <c r="EO313" s="2">
        <f t="shared" si="412"/>
        <v>4595627.9400000004</v>
      </c>
      <c r="EP313" s="2">
        <f t="shared" si="412"/>
        <v>5959145.0899999999</v>
      </c>
      <c r="EQ313" s="2">
        <f t="shared" si="412"/>
        <v>29171069.040000003</v>
      </c>
      <c r="ER313" s="2">
        <f t="shared" si="412"/>
        <v>5115205.2300000004</v>
      </c>
      <c r="ES313" s="2">
        <f t="shared" si="412"/>
        <v>3522221.11</v>
      </c>
      <c r="ET313" s="2">
        <f t="shared" si="412"/>
        <v>4031740.81</v>
      </c>
      <c r="EU313" s="2">
        <f t="shared" si="412"/>
        <v>7632673.0300000003</v>
      </c>
      <c r="EV313" s="2">
        <f t="shared" si="412"/>
        <v>1882913.75</v>
      </c>
      <c r="EW313" s="2">
        <f t="shared" si="412"/>
        <v>12723065.279999999</v>
      </c>
      <c r="EX313" s="2">
        <f t="shared" si="412"/>
        <v>3611877.34</v>
      </c>
      <c r="EY313" s="2">
        <f t="shared" si="412"/>
        <v>8803725.4600000009</v>
      </c>
      <c r="EZ313" s="2">
        <f t="shared" si="412"/>
        <v>2662853</v>
      </c>
      <c r="FA313" s="2">
        <f t="shared" si="412"/>
        <v>42430792.390000001</v>
      </c>
      <c r="FB313" s="2">
        <f t="shared" si="412"/>
        <v>4682862.55</v>
      </c>
      <c r="FC313" s="2">
        <f t="shared" si="412"/>
        <v>21064301.399999999</v>
      </c>
      <c r="FD313" s="2">
        <f t="shared" si="412"/>
        <v>5654133.6500000004</v>
      </c>
      <c r="FE313" s="2">
        <f t="shared" si="412"/>
        <v>1916365.11</v>
      </c>
      <c r="FF313" s="2">
        <f t="shared" si="412"/>
        <v>3798144.67</v>
      </c>
      <c r="FG313" s="2">
        <f t="shared" si="412"/>
        <v>2712724.86</v>
      </c>
      <c r="FH313" s="2">
        <f t="shared" si="412"/>
        <v>1677496.23</v>
      </c>
      <c r="FI313" s="2">
        <f t="shared" si="412"/>
        <v>19984472.289999999</v>
      </c>
      <c r="FJ313" s="2">
        <f t="shared" si="412"/>
        <v>22825883.41</v>
      </c>
      <c r="FK313" s="2">
        <f t="shared" si="412"/>
        <v>29702935.93</v>
      </c>
      <c r="FL313" s="2">
        <f t="shared" si="412"/>
        <v>92712675.659999996</v>
      </c>
      <c r="FM313" s="2">
        <f t="shared" si="412"/>
        <v>43667711.479999997</v>
      </c>
      <c r="FN313" s="2">
        <f t="shared" si="412"/>
        <v>262035697.56</v>
      </c>
      <c r="FO313" s="2">
        <f t="shared" si="412"/>
        <v>13005746.41</v>
      </c>
      <c r="FP313" s="2">
        <f t="shared" si="412"/>
        <v>26638477.780000001</v>
      </c>
      <c r="FQ313" s="2">
        <f t="shared" si="412"/>
        <v>11868211.869999999</v>
      </c>
      <c r="FR313" s="2">
        <f t="shared" si="412"/>
        <v>3365078.56</v>
      </c>
      <c r="FS313" s="2">
        <f t="shared" si="412"/>
        <v>3320628.95</v>
      </c>
      <c r="FT313" s="2">
        <f t="shared" si="412"/>
        <v>1490701.32</v>
      </c>
      <c r="FU313" s="2">
        <f t="shared" si="412"/>
        <v>10546837.470000001</v>
      </c>
      <c r="FV313" s="2">
        <f t="shared" si="412"/>
        <v>9972599.3800000008</v>
      </c>
      <c r="FW313" s="2">
        <f t="shared" si="412"/>
        <v>3176089.78</v>
      </c>
      <c r="FX313" s="2">
        <f t="shared" si="412"/>
        <v>1428546.36</v>
      </c>
      <c r="FY313" s="2">
        <f>-(FY299+FY311)</f>
        <v>247598155.17200002</v>
      </c>
      <c r="FZ313" s="2">
        <f>SUM(C313:FY313)</f>
        <v>9884759731.0300026</v>
      </c>
    </row>
    <row r="314" spans="1:189" x14ac:dyDescent="0.35">
      <c r="A314" s="3" t="s">
        <v>629</v>
      </c>
      <c r="B314" s="2" t="s">
        <v>1035</v>
      </c>
      <c r="C314" s="2">
        <f t="shared" ref="C314:BN315" si="413">C300</f>
        <v>34582589.738150515</v>
      </c>
      <c r="D314" s="2">
        <f t="shared" si="413"/>
        <v>126138272.70171811</v>
      </c>
      <c r="E314" s="2">
        <f t="shared" si="413"/>
        <v>35100600.914935574</v>
      </c>
      <c r="F314" s="2">
        <f t="shared" si="413"/>
        <v>92469117.046593368</v>
      </c>
      <c r="G314" s="2">
        <f t="shared" si="413"/>
        <v>14893533.199315852</v>
      </c>
      <c r="H314" s="2">
        <f t="shared" si="413"/>
        <v>4081764.6039003409</v>
      </c>
      <c r="I314" s="2">
        <f t="shared" si="413"/>
        <v>33080301.897185557</v>
      </c>
      <c r="J314" s="2">
        <f t="shared" si="413"/>
        <v>5514393.2110556057</v>
      </c>
      <c r="K314" s="2">
        <f t="shared" si="413"/>
        <v>1483442.4675947421</v>
      </c>
      <c r="L314" s="2">
        <f t="shared" si="413"/>
        <v>25139066.155149195</v>
      </c>
      <c r="M314" s="2">
        <f t="shared" si="413"/>
        <v>9085733.1679140832</v>
      </c>
      <c r="N314" s="2">
        <f t="shared" si="413"/>
        <v>186756144.02268258</v>
      </c>
      <c r="O314" s="2">
        <f t="shared" si="413"/>
        <v>76038306.607088253</v>
      </c>
      <c r="P314" s="2">
        <f t="shared" si="413"/>
        <v>1632053.8717916592</v>
      </c>
      <c r="Q314" s="2">
        <f t="shared" si="413"/>
        <v>162418402.9430275</v>
      </c>
      <c r="R314" s="2">
        <f t="shared" si="413"/>
        <v>2147292.7510534422</v>
      </c>
      <c r="S314" s="2">
        <f t="shared" si="413"/>
        <v>16326813.8425768</v>
      </c>
      <c r="T314" s="2">
        <f t="shared" si="413"/>
        <v>705026.2426754086</v>
      </c>
      <c r="U314" s="2">
        <f t="shared" si="413"/>
        <v>793705.9944401778</v>
      </c>
      <c r="V314" s="2">
        <f t="shared" si="413"/>
        <v>1127942.8158603995</v>
      </c>
      <c r="W314" s="2">
        <f t="shared" si="413"/>
        <v>196781.32559167538</v>
      </c>
      <c r="X314" s="2">
        <f t="shared" si="413"/>
        <v>321713.76293938258</v>
      </c>
      <c r="Y314" s="2">
        <f t="shared" si="413"/>
        <v>2061290.8858620236</v>
      </c>
      <c r="Z314" s="2">
        <f t="shared" si="413"/>
        <v>700645.84146410949</v>
      </c>
      <c r="AA314" s="2">
        <f t="shared" si="413"/>
        <v>191135728.8769654</v>
      </c>
      <c r="AB314" s="2">
        <f t="shared" si="413"/>
        <v>294902771.60654354</v>
      </c>
      <c r="AC314" s="2">
        <f t="shared" si="413"/>
        <v>10415572.786974391</v>
      </c>
      <c r="AD314" s="2">
        <f t="shared" si="413"/>
        <v>10490477.407132683</v>
      </c>
      <c r="AE314" s="2">
        <f t="shared" si="413"/>
        <v>691894.33513290901</v>
      </c>
      <c r="AF314" s="2">
        <f t="shared" si="413"/>
        <v>1204536.3309141027</v>
      </c>
      <c r="AG314" s="2">
        <f t="shared" si="413"/>
        <v>4960968.4378568567</v>
      </c>
      <c r="AH314" s="2">
        <f t="shared" si="413"/>
        <v>1106540.9177750726</v>
      </c>
      <c r="AI314" s="2">
        <f t="shared" si="413"/>
        <v>347287.74476955691</v>
      </c>
      <c r="AJ314" s="2">
        <f t="shared" si="413"/>
        <v>1034654.968195269</v>
      </c>
      <c r="AK314" s="2">
        <f t="shared" si="413"/>
        <v>1543020.8666985505</v>
      </c>
      <c r="AL314" s="2">
        <f t="shared" si="413"/>
        <v>2667813.8629416651</v>
      </c>
      <c r="AM314" s="2">
        <f t="shared" si="413"/>
        <v>1414078.6372313448</v>
      </c>
      <c r="AN314" s="2">
        <f t="shared" si="413"/>
        <v>4351612.2983168932</v>
      </c>
      <c r="AO314" s="2">
        <f t="shared" si="413"/>
        <v>16907209.159013398</v>
      </c>
      <c r="AP314" s="2">
        <f t="shared" si="413"/>
        <v>705983828.89090002</v>
      </c>
      <c r="AQ314" s="2">
        <f t="shared" si="413"/>
        <v>1879106.9537575191</v>
      </c>
      <c r="AR314" s="2">
        <f t="shared" si="413"/>
        <v>300578949.18260974</v>
      </c>
      <c r="AS314" s="2">
        <f t="shared" si="413"/>
        <v>60902037.145923786</v>
      </c>
      <c r="AT314" s="2">
        <f t="shared" si="413"/>
        <v>11330550.188693704</v>
      </c>
      <c r="AU314" s="2">
        <f t="shared" si="413"/>
        <v>1815162.2472306804</v>
      </c>
      <c r="AV314" s="2">
        <f t="shared" si="413"/>
        <v>1322838.86978475</v>
      </c>
      <c r="AW314" s="2">
        <f t="shared" si="413"/>
        <v>997039.88481430477</v>
      </c>
      <c r="AX314" s="2">
        <f t="shared" si="413"/>
        <v>703508.39183228079</v>
      </c>
      <c r="AY314" s="2">
        <f t="shared" si="413"/>
        <v>1741625.8282448126</v>
      </c>
      <c r="AZ314" s="2">
        <f t="shared" si="413"/>
        <v>18262425.378387436</v>
      </c>
      <c r="BA314" s="2">
        <f t="shared" si="413"/>
        <v>27116770.243060455</v>
      </c>
      <c r="BB314" s="2">
        <f t="shared" si="413"/>
        <v>7310253.8258097097</v>
      </c>
      <c r="BC314" s="2">
        <f t="shared" si="413"/>
        <v>101307528.19514327</v>
      </c>
      <c r="BD314" s="2">
        <f t="shared" si="413"/>
        <v>17476888.573926248</v>
      </c>
      <c r="BE314" s="2">
        <f t="shared" si="413"/>
        <v>5824826.733491621</v>
      </c>
      <c r="BF314" s="2">
        <f t="shared" si="413"/>
        <v>85139415.034760177</v>
      </c>
      <c r="BG314" s="2">
        <f t="shared" si="413"/>
        <v>1926279.2243452827</v>
      </c>
      <c r="BH314" s="2">
        <f t="shared" si="413"/>
        <v>2314060.5451028515</v>
      </c>
      <c r="BI314" s="2">
        <f t="shared" si="413"/>
        <v>784902.50682914129</v>
      </c>
      <c r="BJ314" s="2">
        <f t="shared" si="413"/>
        <v>28593507.100991637</v>
      </c>
      <c r="BK314" s="2">
        <f t="shared" si="413"/>
        <v>55549022.294196919</v>
      </c>
      <c r="BL314" s="2">
        <f t="shared" si="413"/>
        <v>230118.1363001627</v>
      </c>
      <c r="BM314" s="2">
        <f t="shared" si="413"/>
        <v>1187127.5319968583</v>
      </c>
      <c r="BN314" s="2">
        <f t="shared" si="413"/>
        <v>11222069.020695327</v>
      </c>
      <c r="BO314" s="2">
        <f t="shared" ref="BO314:DZ315" si="414">BO300</f>
        <v>4527644.0266981255</v>
      </c>
      <c r="BP314" s="2">
        <f t="shared" si="414"/>
        <v>2918257.3019883544</v>
      </c>
      <c r="BQ314" s="2">
        <f t="shared" si="414"/>
        <v>59582376.926113501</v>
      </c>
      <c r="BR314" s="2">
        <f t="shared" si="414"/>
        <v>12084024.080871502</v>
      </c>
      <c r="BS314" s="2">
        <f t="shared" si="414"/>
        <v>4173078.7778766514</v>
      </c>
      <c r="BT314" s="2">
        <f t="shared" si="414"/>
        <v>3288790.8865992664</v>
      </c>
      <c r="BU314" s="2">
        <f t="shared" si="414"/>
        <v>2552973.9848460336</v>
      </c>
      <c r="BV314" s="2">
        <f t="shared" si="414"/>
        <v>13674059.248554062</v>
      </c>
      <c r="BW314" s="2">
        <f t="shared" si="414"/>
        <v>19292677.508676969</v>
      </c>
      <c r="BX314" s="2">
        <f t="shared" si="414"/>
        <v>1419237.0605704237</v>
      </c>
      <c r="BY314" s="2">
        <f t="shared" si="414"/>
        <v>3962320.6389296344</v>
      </c>
      <c r="BZ314" s="2">
        <f t="shared" si="414"/>
        <v>1257959.8837028942</v>
      </c>
      <c r="CA314" s="2">
        <f t="shared" si="414"/>
        <v>2614433.1789501435</v>
      </c>
      <c r="CB314" s="2">
        <f t="shared" si="414"/>
        <v>412870608.45553201</v>
      </c>
      <c r="CC314" s="2">
        <f t="shared" si="414"/>
        <v>618879.18823785218</v>
      </c>
      <c r="CD314" s="2">
        <f t="shared" si="414"/>
        <v>513891.45013808442</v>
      </c>
      <c r="CE314" s="2">
        <f t="shared" si="414"/>
        <v>1325264.6761948979</v>
      </c>
      <c r="CF314" s="2">
        <f t="shared" si="414"/>
        <v>838646.25117627182</v>
      </c>
      <c r="CG314" s="2">
        <f t="shared" si="414"/>
        <v>749448.3201543733</v>
      </c>
      <c r="CH314" s="2">
        <f t="shared" si="414"/>
        <v>537707.24125386938</v>
      </c>
      <c r="CI314" s="2">
        <f t="shared" si="414"/>
        <v>3611636.7506597424</v>
      </c>
      <c r="CJ314" s="2">
        <f t="shared" si="414"/>
        <v>10729119.391697811</v>
      </c>
      <c r="CK314" s="2">
        <f t="shared" si="414"/>
        <v>21042088.27600627</v>
      </c>
      <c r="CL314" s="2">
        <f t="shared" si="414"/>
        <v>3710507.1257071765</v>
      </c>
      <c r="CM314" s="2">
        <f t="shared" si="414"/>
        <v>2163735.4310000679</v>
      </c>
      <c r="CN314" s="2">
        <f t="shared" si="414"/>
        <v>151093133.44034088</v>
      </c>
      <c r="CO314" s="2">
        <f t="shared" si="414"/>
        <v>100717753.15550832</v>
      </c>
      <c r="CP314" s="2">
        <f t="shared" si="414"/>
        <v>11304178.433653653</v>
      </c>
      <c r="CQ314" s="2">
        <f t="shared" si="414"/>
        <v>3343606.5142256054</v>
      </c>
      <c r="CR314" s="2">
        <f t="shared" si="414"/>
        <v>707239.28124178958</v>
      </c>
      <c r="CS314" s="2">
        <f t="shared" si="414"/>
        <v>1677265.1554252245</v>
      </c>
      <c r="CT314" s="2">
        <f t="shared" si="414"/>
        <v>930489.56148273859</v>
      </c>
      <c r="CU314" s="2">
        <f t="shared" si="414"/>
        <v>523227.97279263771</v>
      </c>
      <c r="CV314" s="2">
        <f t="shared" si="414"/>
        <v>421642.2884772984</v>
      </c>
      <c r="CW314" s="2">
        <f t="shared" si="414"/>
        <v>1424764.3074871942</v>
      </c>
      <c r="CX314" s="2">
        <f t="shared" si="414"/>
        <v>2587487.5770559288</v>
      </c>
      <c r="CY314" s="2">
        <f t="shared" si="414"/>
        <v>194851.04724860823</v>
      </c>
      <c r="CZ314" s="2">
        <f t="shared" si="414"/>
        <v>7301355.165774445</v>
      </c>
      <c r="DA314" s="2">
        <f t="shared" si="414"/>
        <v>1400895.0153853549</v>
      </c>
      <c r="DB314" s="2">
        <f t="shared" si="414"/>
        <v>1256572.4965197535</v>
      </c>
      <c r="DC314" s="2">
        <f t="shared" si="414"/>
        <v>1472135.3190159991</v>
      </c>
      <c r="DD314" s="2">
        <f t="shared" si="414"/>
        <v>1041742.6095289773</v>
      </c>
      <c r="DE314" s="2">
        <f t="shared" si="414"/>
        <v>2144016.9689440904</v>
      </c>
      <c r="DF314" s="2">
        <f t="shared" si="414"/>
        <v>80564366.739623025</v>
      </c>
      <c r="DG314" s="2">
        <f t="shared" si="414"/>
        <v>1744560.1832639545</v>
      </c>
      <c r="DH314" s="2">
        <f t="shared" si="414"/>
        <v>10869494.198209247</v>
      </c>
      <c r="DI314" s="2">
        <f t="shared" si="414"/>
        <v>14879898.394388042</v>
      </c>
      <c r="DJ314" s="2">
        <f t="shared" si="414"/>
        <v>1842500.959805731</v>
      </c>
      <c r="DK314" s="2">
        <f t="shared" si="414"/>
        <v>1388258.4772570257</v>
      </c>
      <c r="DL314" s="2">
        <f t="shared" si="414"/>
        <v>25769811.39991761</v>
      </c>
      <c r="DM314" s="2">
        <f t="shared" si="414"/>
        <v>727933.43162401335</v>
      </c>
      <c r="DN314" s="2">
        <f t="shared" si="414"/>
        <v>8095030.0798623869</v>
      </c>
      <c r="DO314" s="2">
        <f t="shared" si="414"/>
        <v>10899829.69876946</v>
      </c>
      <c r="DP314" s="2">
        <f t="shared" si="414"/>
        <v>966482.74870728853</v>
      </c>
      <c r="DQ314" s="2">
        <f t="shared" si="414"/>
        <v>9942818.9980730992</v>
      </c>
      <c r="DR314" s="2">
        <f t="shared" si="414"/>
        <v>2807973.0965971472</v>
      </c>
      <c r="DS314" s="2">
        <f t="shared" si="414"/>
        <v>1280638.0663558822</v>
      </c>
      <c r="DT314" s="2">
        <f t="shared" si="414"/>
        <v>347818.04859021399</v>
      </c>
      <c r="DU314" s="2">
        <f t="shared" si="414"/>
        <v>920898.64996337448</v>
      </c>
      <c r="DV314" s="2">
        <f t="shared" si="414"/>
        <v>280088.79348922166</v>
      </c>
      <c r="DW314" s="2">
        <f t="shared" si="414"/>
        <v>695881.37921255839</v>
      </c>
      <c r="DX314" s="2">
        <f t="shared" si="414"/>
        <v>2903367.8808196606</v>
      </c>
      <c r="DY314" s="2">
        <f t="shared" si="414"/>
        <v>4143745.8444240373</v>
      </c>
      <c r="DZ314" s="2">
        <f t="shared" si="414"/>
        <v>6006373.6775634745</v>
      </c>
      <c r="EA314" s="2">
        <f t="shared" ref="EA314:FY315" si="415">EA300</f>
        <v>6327191.1200000001</v>
      </c>
      <c r="EB314" s="2">
        <f t="shared" si="415"/>
        <v>2632887.1274433429</v>
      </c>
      <c r="EC314" s="2">
        <f t="shared" si="415"/>
        <v>1140272.4253760853</v>
      </c>
      <c r="ED314" s="2">
        <f t="shared" si="415"/>
        <v>22659971.240000002</v>
      </c>
      <c r="EE314" s="2">
        <f t="shared" si="415"/>
        <v>542991.2723503015</v>
      </c>
      <c r="EF314" s="2">
        <f t="shared" si="415"/>
        <v>2836944.6191471354</v>
      </c>
      <c r="EG314" s="2">
        <f t="shared" si="415"/>
        <v>944903.32571207325</v>
      </c>
      <c r="EH314" s="2">
        <f t="shared" si="415"/>
        <v>442763.29458279797</v>
      </c>
      <c r="EI314" s="2">
        <f t="shared" si="415"/>
        <v>43073360.857178792</v>
      </c>
      <c r="EJ314" s="2">
        <f t="shared" si="415"/>
        <v>34531462.592355423</v>
      </c>
      <c r="EK314" s="2">
        <f t="shared" si="415"/>
        <v>3646814.9560945109</v>
      </c>
      <c r="EL314" s="2">
        <f t="shared" si="415"/>
        <v>1827586.6040064651</v>
      </c>
      <c r="EM314" s="2">
        <f t="shared" si="415"/>
        <v>2985269.4747517612</v>
      </c>
      <c r="EN314" s="2">
        <f t="shared" si="415"/>
        <v>2425257.2413823963</v>
      </c>
      <c r="EO314" s="2">
        <f t="shared" si="415"/>
        <v>1363151.2982410814</v>
      </c>
      <c r="EP314" s="2">
        <f t="shared" si="415"/>
        <v>4200193.5657963539</v>
      </c>
      <c r="EQ314" s="2">
        <f t="shared" si="415"/>
        <v>10479702.619119354</v>
      </c>
      <c r="ER314" s="2">
        <f t="shared" si="415"/>
        <v>3295336.3907852122</v>
      </c>
      <c r="ES314" s="2">
        <f t="shared" si="415"/>
        <v>1086738.081077853</v>
      </c>
      <c r="ET314" s="2">
        <f t="shared" si="415"/>
        <v>1585777.3349843619</v>
      </c>
      <c r="EU314" s="2">
        <f t="shared" si="415"/>
        <v>1369625.7947819247</v>
      </c>
      <c r="EV314" s="2">
        <f t="shared" si="415"/>
        <v>1297290.4838034632</v>
      </c>
      <c r="EW314" s="2">
        <f t="shared" si="415"/>
        <v>10074239.758385736</v>
      </c>
      <c r="EX314" s="2">
        <f t="shared" si="415"/>
        <v>544725.43360717769</v>
      </c>
      <c r="EY314" s="2">
        <f t="shared" si="415"/>
        <v>992944.08716379956</v>
      </c>
      <c r="EZ314" s="2">
        <f t="shared" si="415"/>
        <v>870194.12636511633</v>
      </c>
      <c r="FA314" s="2">
        <f t="shared" si="415"/>
        <v>40862807.759999998</v>
      </c>
      <c r="FB314" s="2">
        <f t="shared" si="415"/>
        <v>4213184.533623687</v>
      </c>
      <c r="FC314" s="2">
        <f t="shared" si="415"/>
        <v>13273503.84451263</v>
      </c>
      <c r="FD314" s="2">
        <f t="shared" si="415"/>
        <v>1581155.6641502553</v>
      </c>
      <c r="FE314" s="2">
        <f t="shared" si="415"/>
        <v>684056.07374804292</v>
      </c>
      <c r="FF314" s="2">
        <f t="shared" si="415"/>
        <v>716252.33337528026</v>
      </c>
      <c r="FG314" s="2">
        <f t="shared" si="415"/>
        <v>892248.83906621521</v>
      </c>
      <c r="FH314" s="2">
        <f t="shared" si="415"/>
        <v>989533.4116186999</v>
      </c>
      <c r="FI314" s="2">
        <f t="shared" si="415"/>
        <v>14118371.200219322</v>
      </c>
      <c r="FJ314" s="2">
        <f t="shared" si="415"/>
        <v>21963926.74061596</v>
      </c>
      <c r="FK314" s="2">
        <f t="shared" si="415"/>
        <v>24012681.795451473</v>
      </c>
      <c r="FL314" s="2">
        <f t="shared" si="415"/>
        <v>63241193.324184783</v>
      </c>
      <c r="FM314" s="2">
        <f t="shared" si="415"/>
        <v>28151851.307360232</v>
      </c>
      <c r="FN314" s="2">
        <f t="shared" si="415"/>
        <v>84372793.13543418</v>
      </c>
      <c r="FO314" s="2">
        <f t="shared" si="415"/>
        <v>12376569.950000001</v>
      </c>
      <c r="FP314" s="2">
        <f t="shared" si="415"/>
        <v>19197350.136068616</v>
      </c>
      <c r="FQ314" s="2">
        <f t="shared" si="415"/>
        <v>11458372.84</v>
      </c>
      <c r="FR314" s="2">
        <f t="shared" si="415"/>
        <v>3187653.5846574423</v>
      </c>
      <c r="FS314" s="2">
        <f t="shared" si="415"/>
        <v>2287230.0741010047</v>
      </c>
      <c r="FT314" s="2">
        <f t="shared" si="415"/>
        <v>1381176.7448947723</v>
      </c>
      <c r="FU314" s="2">
        <f t="shared" si="415"/>
        <v>4267442.4967194619</v>
      </c>
      <c r="FV314" s="2">
        <f t="shared" si="415"/>
        <v>3053363.6338527845</v>
      </c>
      <c r="FW314" s="2">
        <f t="shared" si="415"/>
        <v>587608.7868302922</v>
      </c>
      <c r="FX314" s="2">
        <f t="shared" si="415"/>
        <v>462763.59910972795</v>
      </c>
      <c r="FY314" s="2">
        <f t="shared" si="415"/>
        <v>0</v>
      </c>
      <c r="FZ314" s="2">
        <f>SUM(C314:FY314)</f>
        <v>4414659126.2287064</v>
      </c>
    </row>
    <row r="315" spans="1:189" x14ac:dyDescent="0.35">
      <c r="A315" s="3" t="s">
        <v>630</v>
      </c>
      <c r="B315" s="2" t="s">
        <v>1036</v>
      </c>
      <c r="C315" s="2">
        <f t="shared" si="413"/>
        <v>1618697.92</v>
      </c>
      <c r="D315" s="2">
        <f t="shared" si="413"/>
        <v>6068580.4500000002</v>
      </c>
      <c r="E315" s="2">
        <f t="shared" si="413"/>
        <v>1444121.25</v>
      </c>
      <c r="F315" s="2">
        <f t="shared" si="413"/>
        <v>2186086.4300000002</v>
      </c>
      <c r="G315" s="2">
        <f t="shared" si="413"/>
        <v>428862.04</v>
      </c>
      <c r="H315" s="2">
        <f t="shared" si="413"/>
        <v>184982.61</v>
      </c>
      <c r="I315" s="2">
        <f t="shared" si="413"/>
        <v>1809421.81</v>
      </c>
      <c r="J315" s="2">
        <f t="shared" si="413"/>
        <v>600359.41</v>
      </c>
      <c r="K315" s="2">
        <f t="shared" si="413"/>
        <v>149409.51999999999</v>
      </c>
      <c r="L315" s="2">
        <f t="shared" si="413"/>
        <v>1285932.06</v>
      </c>
      <c r="M315" s="2">
        <f t="shared" si="413"/>
        <v>495734.92</v>
      </c>
      <c r="N315" s="2">
        <f t="shared" si="413"/>
        <v>12893543.369999999</v>
      </c>
      <c r="O315" s="2">
        <f t="shared" si="413"/>
        <v>5184910.91</v>
      </c>
      <c r="P315" s="2">
        <f t="shared" si="413"/>
        <v>98033.26</v>
      </c>
      <c r="Q315" s="2">
        <f t="shared" si="413"/>
        <v>6984070.2400000002</v>
      </c>
      <c r="R315" s="2">
        <f t="shared" si="413"/>
        <v>117387.96</v>
      </c>
      <c r="S315" s="2">
        <f t="shared" si="413"/>
        <v>941027.17</v>
      </c>
      <c r="T315" s="2">
        <f t="shared" si="413"/>
        <v>50774.68</v>
      </c>
      <c r="U315" s="2">
        <f t="shared" si="413"/>
        <v>51513.32</v>
      </c>
      <c r="V315" s="2">
        <f t="shared" si="413"/>
        <v>91452.54</v>
      </c>
      <c r="W315" s="2">
        <f t="shared" si="413"/>
        <v>20485.07</v>
      </c>
      <c r="X315" s="2">
        <f t="shared" si="413"/>
        <v>23503.47</v>
      </c>
      <c r="Y315" s="2">
        <f t="shared" si="413"/>
        <v>145352.82</v>
      </c>
      <c r="Z315" s="2">
        <f t="shared" si="413"/>
        <v>63731.5</v>
      </c>
      <c r="AA315" s="2">
        <f t="shared" si="413"/>
        <v>6802241.46</v>
      </c>
      <c r="AB315" s="2">
        <f t="shared" si="413"/>
        <v>12251040.92</v>
      </c>
      <c r="AC315" s="2">
        <f t="shared" si="413"/>
        <v>578302.21</v>
      </c>
      <c r="AD315" s="2">
        <f t="shared" si="413"/>
        <v>703196.53</v>
      </c>
      <c r="AE315" s="2">
        <f t="shared" si="413"/>
        <v>48617.120000000003</v>
      </c>
      <c r="AF315" s="2">
        <f t="shared" si="413"/>
        <v>86811.59</v>
      </c>
      <c r="AG315" s="2">
        <f t="shared" si="413"/>
        <v>322958.38</v>
      </c>
      <c r="AH315" s="2">
        <f t="shared" si="413"/>
        <v>172657.77</v>
      </c>
      <c r="AI315" s="2">
        <f t="shared" si="413"/>
        <v>53122.47</v>
      </c>
      <c r="AJ315" s="2">
        <f t="shared" si="413"/>
        <v>128163.01</v>
      </c>
      <c r="AK315" s="2">
        <f t="shared" si="413"/>
        <v>74603.09</v>
      </c>
      <c r="AL315" s="2">
        <f t="shared" si="413"/>
        <v>98388.41</v>
      </c>
      <c r="AM315" s="2">
        <f t="shared" si="413"/>
        <v>115377.55</v>
      </c>
      <c r="AN315" s="2">
        <f t="shared" si="413"/>
        <v>413990.07</v>
      </c>
      <c r="AO315" s="2">
        <f t="shared" si="413"/>
        <v>1676936.43</v>
      </c>
      <c r="AP315" s="2">
        <f t="shared" si="413"/>
        <v>37700132.310000002</v>
      </c>
      <c r="AQ315" s="2">
        <f t="shared" si="413"/>
        <v>97428.55</v>
      </c>
      <c r="AR315" s="2">
        <f t="shared" si="413"/>
        <v>21880966.199999999</v>
      </c>
      <c r="AS315" s="2">
        <f t="shared" si="413"/>
        <v>2513262.4</v>
      </c>
      <c r="AT315" s="2">
        <f t="shared" si="413"/>
        <v>1167107.3600000001</v>
      </c>
      <c r="AU315" s="2">
        <f t="shared" si="413"/>
        <v>178802.57</v>
      </c>
      <c r="AV315" s="2">
        <f t="shared" si="413"/>
        <v>179035.75</v>
      </c>
      <c r="AW315" s="2">
        <f t="shared" si="413"/>
        <v>102589.94</v>
      </c>
      <c r="AX315" s="2">
        <f t="shared" si="413"/>
        <v>78396.2</v>
      </c>
      <c r="AY315" s="2">
        <f t="shared" si="413"/>
        <v>127245.96</v>
      </c>
      <c r="AZ315" s="2">
        <f t="shared" si="413"/>
        <v>1512386.73</v>
      </c>
      <c r="BA315" s="2">
        <f t="shared" si="413"/>
        <v>2187937.56</v>
      </c>
      <c r="BB315" s="2">
        <f t="shared" si="413"/>
        <v>485771.55</v>
      </c>
      <c r="BC315" s="2">
        <f t="shared" si="413"/>
        <v>8539684.5500000007</v>
      </c>
      <c r="BD315" s="2">
        <f t="shared" si="413"/>
        <v>1409316.74</v>
      </c>
      <c r="BE315" s="2">
        <f t="shared" si="413"/>
        <v>425098.36</v>
      </c>
      <c r="BF315" s="2">
        <f t="shared" si="413"/>
        <v>6979427.0599999996</v>
      </c>
      <c r="BG315" s="2">
        <f t="shared" si="413"/>
        <v>115579.55</v>
      </c>
      <c r="BH315" s="2">
        <f t="shared" si="413"/>
        <v>147663.12</v>
      </c>
      <c r="BI315" s="2">
        <f t="shared" si="413"/>
        <v>55868.160000000003</v>
      </c>
      <c r="BJ315" s="2">
        <f t="shared" si="413"/>
        <v>1934186.26</v>
      </c>
      <c r="BK315" s="2">
        <f t="shared" si="413"/>
        <v>1031173.03</v>
      </c>
      <c r="BL315" s="2">
        <f t="shared" si="413"/>
        <v>18195.330000000002</v>
      </c>
      <c r="BM315" s="2">
        <f t="shared" si="413"/>
        <v>91995.89</v>
      </c>
      <c r="BN315" s="2">
        <f t="shared" si="413"/>
        <v>1139858.77</v>
      </c>
      <c r="BO315" s="2">
        <f t="shared" si="414"/>
        <v>396388.6</v>
      </c>
      <c r="BP315" s="2">
        <f t="shared" si="414"/>
        <v>245997.25</v>
      </c>
      <c r="BQ315" s="2">
        <f t="shared" si="414"/>
        <v>1733716.34</v>
      </c>
      <c r="BR315" s="2">
        <f t="shared" si="414"/>
        <v>459017.22</v>
      </c>
      <c r="BS315" s="2">
        <f t="shared" si="414"/>
        <v>258944.15</v>
      </c>
      <c r="BT315" s="2">
        <f t="shared" si="414"/>
        <v>149392.14000000001</v>
      </c>
      <c r="BU315" s="2">
        <f t="shared" si="414"/>
        <v>109362.84</v>
      </c>
      <c r="BV315" s="2">
        <f t="shared" si="414"/>
        <v>817601.21</v>
      </c>
      <c r="BW315" s="2">
        <f t="shared" si="414"/>
        <v>711654.23</v>
      </c>
      <c r="BX315" s="2">
        <f t="shared" si="414"/>
        <v>99943.77</v>
      </c>
      <c r="BY315" s="2">
        <f t="shared" si="414"/>
        <v>193396.48000000001</v>
      </c>
      <c r="BZ315" s="2">
        <f t="shared" si="414"/>
        <v>99867.18</v>
      </c>
      <c r="CA315" s="2">
        <f t="shared" si="414"/>
        <v>394616.81</v>
      </c>
      <c r="CB315" s="2">
        <f t="shared" si="414"/>
        <v>24768877.350000001</v>
      </c>
      <c r="CC315" s="2">
        <f t="shared" si="414"/>
        <v>91062.73</v>
      </c>
      <c r="CD315" s="2">
        <f t="shared" si="414"/>
        <v>72919.69</v>
      </c>
      <c r="CE315" s="2">
        <f t="shared" si="414"/>
        <v>104487.79</v>
      </c>
      <c r="CF315" s="2">
        <f t="shared" si="414"/>
        <v>86249.23</v>
      </c>
      <c r="CG315" s="2">
        <f t="shared" si="414"/>
        <v>74426.7</v>
      </c>
      <c r="CH315" s="2">
        <f t="shared" si="414"/>
        <v>33444.1</v>
      </c>
      <c r="CI315" s="2">
        <f t="shared" si="414"/>
        <v>320790.64</v>
      </c>
      <c r="CJ315" s="2">
        <f t="shared" si="414"/>
        <v>313858.84000000003</v>
      </c>
      <c r="CK315" s="2">
        <f t="shared" si="414"/>
        <v>1519908.61</v>
      </c>
      <c r="CL315" s="2">
        <f t="shared" si="414"/>
        <v>233618.03</v>
      </c>
      <c r="CM315" s="2">
        <f t="shared" si="414"/>
        <v>113893.58</v>
      </c>
      <c r="CN315" s="2">
        <f t="shared" si="414"/>
        <v>8605084.4100000001</v>
      </c>
      <c r="CO315" s="2">
        <f t="shared" si="414"/>
        <v>5153394.09</v>
      </c>
      <c r="CP315" s="2">
        <f t="shared" si="414"/>
        <v>734189.06</v>
      </c>
      <c r="CQ315" s="2">
        <f t="shared" si="414"/>
        <v>386426.67</v>
      </c>
      <c r="CR315" s="2">
        <f t="shared" si="414"/>
        <v>80485.73</v>
      </c>
      <c r="CS315" s="2">
        <f t="shared" si="414"/>
        <v>248224.67</v>
      </c>
      <c r="CT315" s="2">
        <f t="shared" si="414"/>
        <v>85958.85</v>
      </c>
      <c r="CU315" s="2">
        <f t="shared" si="414"/>
        <v>58359.59</v>
      </c>
      <c r="CV315" s="2">
        <f t="shared" si="414"/>
        <v>47858.69</v>
      </c>
      <c r="CW315" s="2">
        <f t="shared" si="414"/>
        <v>134115.63</v>
      </c>
      <c r="CX315" s="2">
        <f t="shared" si="414"/>
        <v>243713.34</v>
      </c>
      <c r="CY315" s="2">
        <f t="shared" si="414"/>
        <v>18970.75</v>
      </c>
      <c r="CZ315" s="2">
        <f t="shared" si="414"/>
        <v>629899.39</v>
      </c>
      <c r="DA315" s="2">
        <f t="shared" si="414"/>
        <v>123499.93</v>
      </c>
      <c r="DB315" s="2">
        <f t="shared" si="414"/>
        <v>101395.44</v>
      </c>
      <c r="DC315" s="2">
        <f t="shared" si="414"/>
        <v>112080.46</v>
      </c>
      <c r="DD315" s="2">
        <f t="shared" si="414"/>
        <v>97944.92</v>
      </c>
      <c r="DE315" s="2">
        <f t="shared" si="414"/>
        <v>288400.14</v>
      </c>
      <c r="DF315" s="2">
        <f t="shared" si="414"/>
        <v>7817551.8200000003</v>
      </c>
      <c r="DG315" s="2">
        <f t="shared" si="414"/>
        <v>118174.05</v>
      </c>
      <c r="DH315" s="2">
        <f t="shared" si="414"/>
        <v>1002544.97</v>
      </c>
      <c r="DI315" s="2">
        <f t="shared" si="414"/>
        <v>1169415.45</v>
      </c>
      <c r="DJ315" s="2">
        <f t="shared" si="414"/>
        <v>169846.5</v>
      </c>
      <c r="DK315" s="2">
        <f t="shared" si="414"/>
        <v>88144.5</v>
      </c>
      <c r="DL315" s="2">
        <f t="shared" si="414"/>
        <v>2420056.54</v>
      </c>
      <c r="DM315" s="2">
        <f t="shared" si="414"/>
        <v>77790.55</v>
      </c>
      <c r="DN315" s="2">
        <f t="shared" si="414"/>
        <v>628414.66</v>
      </c>
      <c r="DO315" s="2">
        <f t="shared" si="414"/>
        <v>761258.72</v>
      </c>
      <c r="DP315" s="2">
        <f t="shared" si="414"/>
        <v>77422.7</v>
      </c>
      <c r="DQ315" s="2">
        <f t="shared" si="414"/>
        <v>409714.16</v>
      </c>
      <c r="DR315" s="2">
        <f t="shared" si="414"/>
        <v>475735.48</v>
      </c>
      <c r="DS315" s="2">
        <f t="shared" si="414"/>
        <v>198489</v>
      </c>
      <c r="DT315" s="2">
        <f t="shared" si="414"/>
        <v>53085.02</v>
      </c>
      <c r="DU315" s="2">
        <f t="shared" si="414"/>
        <v>128255.13</v>
      </c>
      <c r="DV315" s="2">
        <f t="shared" si="414"/>
        <v>49041.63</v>
      </c>
      <c r="DW315" s="2">
        <f t="shared" si="414"/>
        <v>105819.77</v>
      </c>
      <c r="DX315" s="2">
        <f t="shared" si="414"/>
        <v>165524.42000000001</v>
      </c>
      <c r="DY315" s="2">
        <f t="shared" si="414"/>
        <v>211849.28</v>
      </c>
      <c r="DZ315" s="2">
        <f t="shared" si="414"/>
        <v>440337.14</v>
      </c>
      <c r="EA315" s="2">
        <f t="shared" si="415"/>
        <v>606678.97</v>
      </c>
      <c r="EB315" s="2">
        <f t="shared" si="415"/>
        <v>264983.83</v>
      </c>
      <c r="EC315" s="2">
        <f t="shared" si="415"/>
        <v>112196.29</v>
      </c>
      <c r="ED315" s="2">
        <f t="shared" si="415"/>
        <v>606490.69999999995</v>
      </c>
      <c r="EE315" s="2">
        <f t="shared" si="415"/>
        <v>69368.460000000006</v>
      </c>
      <c r="EF315" s="2">
        <f t="shared" si="415"/>
        <v>327633.84999999998</v>
      </c>
      <c r="EG315" s="2">
        <f t="shared" si="415"/>
        <v>120677.96</v>
      </c>
      <c r="EH315" s="2">
        <f t="shared" si="415"/>
        <v>51207.78</v>
      </c>
      <c r="EI315" s="2">
        <f t="shared" si="415"/>
        <v>3323220.8</v>
      </c>
      <c r="EJ315" s="2">
        <f t="shared" si="415"/>
        <v>2056399.34</v>
      </c>
      <c r="EK315" s="2">
        <f t="shared" si="415"/>
        <v>137117.85</v>
      </c>
      <c r="EL315" s="2">
        <f t="shared" si="415"/>
        <v>36713.550000000003</v>
      </c>
      <c r="EM315" s="2">
        <f t="shared" si="415"/>
        <v>247634.55</v>
      </c>
      <c r="EN315" s="2">
        <f t="shared" si="415"/>
        <v>285190.57</v>
      </c>
      <c r="EO315" s="2">
        <f t="shared" si="415"/>
        <v>144936.91</v>
      </c>
      <c r="EP315" s="2">
        <f t="shared" si="415"/>
        <v>223170.3</v>
      </c>
      <c r="EQ315" s="2">
        <f t="shared" si="415"/>
        <v>1024267.5</v>
      </c>
      <c r="ER315" s="2">
        <f t="shared" si="415"/>
        <v>209171.85</v>
      </c>
      <c r="ES315" s="2">
        <f t="shared" si="415"/>
        <v>106678.02</v>
      </c>
      <c r="ET315" s="2">
        <f t="shared" si="415"/>
        <v>133939.82999999999</v>
      </c>
      <c r="EU315" s="2">
        <f t="shared" si="415"/>
        <v>189375.43</v>
      </c>
      <c r="EV315" s="2">
        <f t="shared" si="415"/>
        <v>43464.959999999999</v>
      </c>
      <c r="EW315" s="2">
        <f t="shared" si="415"/>
        <v>341846.47</v>
      </c>
      <c r="EX315" s="2">
        <f t="shared" si="415"/>
        <v>19788.41</v>
      </c>
      <c r="EY315" s="2">
        <f t="shared" si="415"/>
        <v>106184.84</v>
      </c>
      <c r="EZ315" s="2">
        <f t="shared" si="415"/>
        <v>92250.34</v>
      </c>
      <c r="FA315" s="2">
        <f t="shared" si="415"/>
        <v>1567984.63</v>
      </c>
      <c r="FB315" s="2">
        <f t="shared" si="415"/>
        <v>469609.63</v>
      </c>
      <c r="FC315" s="2">
        <f t="shared" si="415"/>
        <v>926616</v>
      </c>
      <c r="FD315" s="2">
        <f t="shared" si="415"/>
        <v>157711.57</v>
      </c>
      <c r="FE315" s="2">
        <f t="shared" si="415"/>
        <v>64813.09</v>
      </c>
      <c r="FF315" s="2">
        <f t="shared" si="415"/>
        <v>70542.399999999994</v>
      </c>
      <c r="FG315" s="2">
        <f t="shared" si="415"/>
        <v>71488.67</v>
      </c>
      <c r="FH315" s="2">
        <f t="shared" si="415"/>
        <v>112198.64</v>
      </c>
      <c r="FI315" s="2">
        <f t="shared" si="415"/>
        <v>558618.73</v>
      </c>
      <c r="FJ315" s="2">
        <f t="shared" si="415"/>
        <v>861473.15</v>
      </c>
      <c r="FK315" s="2">
        <f t="shared" si="415"/>
        <v>927120.98</v>
      </c>
      <c r="FL315" s="2">
        <f t="shared" si="415"/>
        <v>1829177.87</v>
      </c>
      <c r="FM315" s="2">
        <f t="shared" si="415"/>
        <v>532404.37</v>
      </c>
      <c r="FN315" s="2">
        <f t="shared" si="415"/>
        <v>3532207.73</v>
      </c>
      <c r="FO315" s="2">
        <f t="shared" si="415"/>
        <v>629176.46</v>
      </c>
      <c r="FP315" s="2">
        <f t="shared" si="415"/>
        <v>752042.46</v>
      </c>
      <c r="FQ315" s="2">
        <f t="shared" si="415"/>
        <v>409839.03</v>
      </c>
      <c r="FR315" s="2">
        <f t="shared" si="415"/>
        <v>177143.45</v>
      </c>
      <c r="FS315" s="2">
        <f t="shared" si="415"/>
        <v>72860.350000000006</v>
      </c>
      <c r="FT315" s="2">
        <f t="shared" si="415"/>
        <v>109456.97</v>
      </c>
      <c r="FU315" s="2">
        <f t="shared" si="415"/>
        <v>297429.19</v>
      </c>
      <c r="FV315" s="2">
        <f t="shared" si="415"/>
        <v>195022.78</v>
      </c>
      <c r="FW315" s="2">
        <f t="shared" si="415"/>
        <v>48430.720000000001</v>
      </c>
      <c r="FX315" s="2">
        <f t="shared" si="415"/>
        <v>39107.11</v>
      </c>
      <c r="FY315" s="2">
        <f t="shared" si="415"/>
        <v>0</v>
      </c>
      <c r="FZ315" s="2">
        <f>SUM(C315:FY315)</f>
        <v>248978465.73999995</v>
      </c>
      <c r="GE315" s="9"/>
      <c r="GF315" s="9"/>
      <c r="GG315" s="9"/>
    </row>
    <row r="316" spans="1:189" x14ac:dyDescent="0.35">
      <c r="A316" s="3" t="s">
        <v>631</v>
      </c>
      <c r="B316" s="2" t="s">
        <v>632</v>
      </c>
      <c r="C316" s="2">
        <f t="shared" ref="C316:BN316" si="416">C302+C311</f>
        <v>44868513.051849477</v>
      </c>
      <c r="D316" s="2">
        <f t="shared" si="416"/>
        <v>257869759.23728189</v>
      </c>
      <c r="E316" s="2">
        <f t="shared" si="416"/>
        <v>25273061.247064423</v>
      </c>
      <c r="F316" s="2">
        <f t="shared" si="416"/>
        <v>169914755.43940663</v>
      </c>
      <c r="G316" s="2">
        <f t="shared" si="416"/>
        <v>3084212.400684149</v>
      </c>
      <c r="H316" s="2">
        <f t="shared" si="416"/>
        <v>9307558.1960996594</v>
      </c>
      <c r="I316" s="2">
        <f t="shared" si="416"/>
        <v>51362461.366814435</v>
      </c>
      <c r="J316" s="2">
        <f t="shared" si="416"/>
        <v>17774572.828944393</v>
      </c>
      <c r="K316" s="2">
        <f t="shared" si="416"/>
        <v>2746038.7824052577</v>
      </c>
      <c r="L316" s="2">
        <f t="shared" si="416"/>
        <v>54131.54485080624</v>
      </c>
      <c r="M316" s="2">
        <f t="shared" si="416"/>
        <v>3746205.8320859168</v>
      </c>
      <c r="N316" s="2">
        <f t="shared" si="416"/>
        <v>387880663.5373174</v>
      </c>
      <c r="O316" s="2">
        <f t="shared" si="416"/>
        <v>63724205.502911761</v>
      </c>
      <c r="P316" s="2">
        <f t="shared" si="416"/>
        <v>3831984.798208341</v>
      </c>
      <c r="Q316" s="2">
        <f t="shared" si="416"/>
        <v>299744246.61397249</v>
      </c>
      <c r="R316" s="2">
        <f t="shared" si="416"/>
        <v>66526356.548946559</v>
      </c>
      <c r="S316" s="2">
        <f t="shared" si="416"/>
        <v>1583094.0974231996</v>
      </c>
      <c r="T316" s="2">
        <f t="shared" si="416"/>
        <v>2525309.8573245909</v>
      </c>
      <c r="U316" s="2">
        <f t="shared" si="416"/>
        <v>368263.99555982224</v>
      </c>
      <c r="V316" s="2">
        <f t="shared" si="416"/>
        <v>2976580.0541396006</v>
      </c>
      <c r="W316" s="2">
        <f t="shared" si="416"/>
        <v>3482709.5444083246</v>
      </c>
      <c r="X316" s="2">
        <f t="shared" si="416"/>
        <v>802989.38706061756</v>
      </c>
      <c r="Y316" s="2">
        <f t="shared" si="416"/>
        <v>9071917.7341379747</v>
      </c>
      <c r="Z316" s="2">
        <f t="shared" si="416"/>
        <v>3010273.3985358905</v>
      </c>
      <c r="AA316" s="2">
        <f t="shared" si="416"/>
        <v>154127833.98303458</v>
      </c>
      <c r="AB316" s="2">
        <f t="shared" si="416"/>
        <v>5909506.9334564377</v>
      </c>
      <c r="AC316" s="2">
        <f t="shared" si="416"/>
        <v>94206.243025609292</v>
      </c>
      <c r="AD316" s="2">
        <f t="shared" si="416"/>
        <v>3178809.5128673166</v>
      </c>
      <c r="AE316" s="2">
        <f t="shared" si="416"/>
        <v>1299406.7248670908</v>
      </c>
      <c r="AF316" s="2">
        <f t="shared" si="416"/>
        <v>2202895.2490858976</v>
      </c>
      <c r="AG316" s="2">
        <f t="shared" si="416"/>
        <v>2451451.1021431433</v>
      </c>
      <c r="AH316" s="2">
        <f t="shared" si="416"/>
        <v>10092251.012224928</v>
      </c>
      <c r="AI316" s="2">
        <f t="shared" si="416"/>
        <v>5145939.4552304437</v>
      </c>
      <c r="AJ316" s="2">
        <f t="shared" si="416"/>
        <v>2299971.0518047311</v>
      </c>
      <c r="AK316" s="2">
        <f t="shared" si="416"/>
        <v>1705415.9333014495</v>
      </c>
      <c r="AL316" s="2">
        <f t="shared" si="416"/>
        <v>1769255.267058335</v>
      </c>
      <c r="AM316" s="2">
        <f t="shared" si="416"/>
        <v>3669469.1027686554</v>
      </c>
      <c r="AN316" s="2">
        <f t="shared" si="416"/>
        <v>73.011683106713463</v>
      </c>
      <c r="AO316" s="2">
        <f t="shared" si="416"/>
        <v>30029394.680986606</v>
      </c>
      <c r="AP316" s="2">
        <f t="shared" si="416"/>
        <v>256362985.12910002</v>
      </c>
      <c r="AQ316" s="2">
        <f t="shared" si="416"/>
        <v>2258824.7362424815</v>
      </c>
      <c r="AR316" s="2">
        <f t="shared" si="416"/>
        <v>351860419.9073903</v>
      </c>
      <c r="AS316" s="2">
        <f t="shared" si="416"/>
        <v>12759239.68807622</v>
      </c>
      <c r="AT316" s="2">
        <f t="shared" si="416"/>
        <v>20900106.221306294</v>
      </c>
      <c r="AU316" s="2">
        <f t="shared" si="416"/>
        <v>3032030.4627693198</v>
      </c>
      <c r="AV316" s="2">
        <f t="shared" si="416"/>
        <v>3463004.9702152498</v>
      </c>
      <c r="AW316" s="2">
        <f t="shared" si="416"/>
        <v>3314348.7451856956</v>
      </c>
      <c r="AX316" s="2">
        <f t="shared" si="416"/>
        <v>829049.10816771921</v>
      </c>
      <c r="AY316" s="2">
        <f t="shared" si="416"/>
        <v>4190010.6117551876</v>
      </c>
      <c r="AZ316" s="2">
        <f t="shared" si="416"/>
        <v>124353607.37161255</v>
      </c>
      <c r="BA316" s="2">
        <f t="shared" si="416"/>
        <v>72087280.936939538</v>
      </c>
      <c r="BB316" s="2">
        <f t="shared" si="416"/>
        <v>75198716.544190302</v>
      </c>
      <c r="BC316" s="2">
        <f t="shared" si="416"/>
        <v>139951583.31285667</v>
      </c>
      <c r="BD316" s="2">
        <f t="shared" si="416"/>
        <v>21569622.766073752</v>
      </c>
      <c r="BE316" s="2">
        <f t="shared" si="416"/>
        <v>8500658.5865083784</v>
      </c>
      <c r="BF316" s="2">
        <f t="shared" si="416"/>
        <v>192357640.25523984</v>
      </c>
      <c r="BG316" s="2">
        <f t="shared" si="416"/>
        <v>9278645.505654715</v>
      </c>
      <c r="BH316" s="2">
        <f t="shared" si="416"/>
        <v>5103907.4148971485</v>
      </c>
      <c r="BI316" s="2">
        <f t="shared" si="416"/>
        <v>3674240.7131708586</v>
      </c>
      <c r="BJ316" s="2">
        <f t="shared" si="416"/>
        <v>39277327.889008366</v>
      </c>
      <c r="BK316" s="2">
        <f t="shared" si="416"/>
        <v>295686313.31580311</v>
      </c>
      <c r="BL316" s="2">
        <f t="shared" si="416"/>
        <v>1592341.1036998373</v>
      </c>
      <c r="BM316" s="2">
        <f t="shared" si="416"/>
        <v>4634074.7080031419</v>
      </c>
      <c r="BN316" s="2">
        <f t="shared" si="416"/>
        <v>22888588.749304671</v>
      </c>
      <c r="BO316" s="2">
        <f t="shared" ref="BO316:DZ316" si="417">BO302+BO311</f>
        <v>9818872.4333018754</v>
      </c>
      <c r="BP316" s="2">
        <f t="shared" si="417"/>
        <v>178784.59801164549</v>
      </c>
      <c r="BQ316" s="2">
        <f t="shared" si="417"/>
        <v>9298628.7418865021</v>
      </c>
      <c r="BR316" s="2">
        <f t="shared" si="417"/>
        <v>37818475.729128502</v>
      </c>
      <c r="BS316" s="2">
        <f t="shared" si="417"/>
        <v>9832156.0421233494</v>
      </c>
      <c r="BT316" s="2">
        <f t="shared" si="417"/>
        <v>2234762.9634007337</v>
      </c>
      <c r="BU316" s="2">
        <f t="shared" si="417"/>
        <v>3392785.9451539661</v>
      </c>
      <c r="BV316" s="2">
        <f t="shared" si="417"/>
        <v>164.17144593875855</v>
      </c>
      <c r="BW316" s="2">
        <f t="shared" si="417"/>
        <v>3064321.1513230321</v>
      </c>
      <c r="BX316" s="2">
        <f t="shared" si="417"/>
        <v>218017.90942957625</v>
      </c>
      <c r="BY316" s="2">
        <f t="shared" si="417"/>
        <v>2003822.0510703656</v>
      </c>
      <c r="BZ316" s="2">
        <f t="shared" si="417"/>
        <v>2290818.5062971055</v>
      </c>
      <c r="CA316" s="2">
        <f t="shared" si="417"/>
        <v>91574.321049856546</v>
      </c>
      <c r="CB316" s="2">
        <f t="shared" si="417"/>
        <v>383368631.70446795</v>
      </c>
      <c r="CC316" s="2">
        <f t="shared" si="417"/>
        <v>2810201.7217621482</v>
      </c>
      <c r="CD316" s="2">
        <f t="shared" si="417"/>
        <v>2856083.3698619152</v>
      </c>
      <c r="CE316" s="2">
        <f t="shared" si="417"/>
        <v>1566433.2238051021</v>
      </c>
      <c r="CF316" s="2">
        <f t="shared" si="417"/>
        <v>1328193.318823728</v>
      </c>
      <c r="CG316" s="2">
        <f t="shared" si="417"/>
        <v>2815774.7298456263</v>
      </c>
      <c r="CH316" s="2">
        <f t="shared" si="417"/>
        <v>1676554.4187461303</v>
      </c>
      <c r="CI316" s="2">
        <f t="shared" si="417"/>
        <v>4558964.4693402573</v>
      </c>
      <c r="CJ316" s="2">
        <f t="shared" si="417"/>
        <v>222.5983021890861</v>
      </c>
      <c r="CK316" s="2">
        <f t="shared" si="417"/>
        <v>35460199.773993723</v>
      </c>
      <c r="CL316" s="2">
        <f t="shared" si="417"/>
        <v>11428684.604292823</v>
      </c>
      <c r="CM316" s="2">
        <f t="shared" si="417"/>
        <v>7459637.8989999322</v>
      </c>
      <c r="CN316" s="2">
        <f t="shared" si="417"/>
        <v>164272716.54465911</v>
      </c>
      <c r="CO316" s="2">
        <f t="shared" si="417"/>
        <v>54201168.724491671</v>
      </c>
      <c r="CP316" s="2">
        <f t="shared" si="417"/>
        <v>315.59634634712711</v>
      </c>
      <c r="CQ316" s="2">
        <f t="shared" si="417"/>
        <v>6373578.7157743946</v>
      </c>
      <c r="CR316" s="2">
        <f t="shared" si="417"/>
        <v>3257524.6087582107</v>
      </c>
      <c r="CS316" s="2">
        <f t="shared" si="417"/>
        <v>2532987.4245747756</v>
      </c>
      <c r="CT316" s="2">
        <f t="shared" si="417"/>
        <v>1325236.0085172611</v>
      </c>
      <c r="CU316" s="2">
        <f t="shared" si="417"/>
        <v>4031819.5572073627</v>
      </c>
      <c r="CV316" s="2">
        <f t="shared" si="417"/>
        <v>606790.56152270176</v>
      </c>
      <c r="CW316" s="2">
        <f t="shared" si="417"/>
        <v>2245330.8525128057</v>
      </c>
      <c r="CX316" s="2">
        <f t="shared" si="417"/>
        <v>3132691.6629440715</v>
      </c>
      <c r="CY316" s="2">
        <f t="shared" si="417"/>
        <v>958709.5927513917</v>
      </c>
      <c r="CZ316" s="2">
        <f t="shared" si="417"/>
        <v>12821755.364225555</v>
      </c>
      <c r="DA316" s="2">
        <f t="shared" si="417"/>
        <v>2060663.3246146452</v>
      </c>
      <c r="DB316" s="2">
        <f t="shared" si="417"/>
        <v>3437938.1734802467</v>
      </c>
      <c r="DC316" s="2">
        <f t="shared" si="417"/>
        <v>1925423.570984001</v>
      </c>
      <c r="DD316" s="2">
        <f t="shared" si="417"/>
        <v>2157685.8404710228</v>
      </c>
      <c r="DE316" s="2">
        <f t="shared" si="417"/>
        <v>2297406.701055909</v>
      </c>
      <c r="DF316" s="2">
        <f t="shared" si="417"/>
        <v>125785140.26537697</v>
      </c>
      <c r="DG316" s="2">
        <f t="shared" si="417"/>
        <v>705950.49673604546</v>
      </c>
      <c r="DH316" s="2">
        <f t="shared" si="417"/>
        <v>8968146.1617907509</v>
      </c>
      <c r="DI316" s="2">
        <f t="shared" si="417"/>
        <v>10950747.405611958</v>
      </c>
      <c r="DJ316" s="2">
        <f t="shared" si="417"/>
        <v>6148345.1501942696</v>
      </c>
      <c r="DK316" s="2">
        <f t="shared" si="417"/>
        <v>5161496.0327429743</v>
      </c>
      <c r="DL316" s="2">
        <f t="shared" si="417"/>
        <v>38596722.250082389</v>
      </c>
      <c r="DM316" s="2">
        <f t="shared" si="417"/>
        <v>3502359.6883759866</v>
      </c>
      <c r="DN316" s="2">
        <f t="shared" si="417"/>
        <v>7969781.8401376121</v>
      </c>
      <c r="DO316" s="2">
        <f t="shared" si="417"/>
        <v>26689791.911230542</v>
      </c>
      <c r="DP316" s="2">
        <f t="shared" si="417"/>
        <v>2761559.2912927116</v>
      </c>
      <c r="DQ316" s="2">
        <f t="shared" si="417"/>
        <v>250.97192690166412</v>
      </c>
      <c r="DR316" s="2">
        <f t="shared" si="417"/>
        <v>12958195.903402854</v>
      </c>
      <c r="DS316" s="2">
        <f t="shared" si="417"/>
        <v>6627381.7536441181</v>
      </c>
      <c r="DT316" s="2">
        <f t="shared" si="417"/>
        <v>3183241.5314097861</v>
      </c>
      <c r="DU316" s="2">
        <f t="shared" si="417"/>
        <v>4159599.090036626</v>
      </c>
      <c r="DV316" s="2">
        <f t="shared" si="417"/>
        <v>3566514.4765107785</v>
      </c>
      <c r="DW316" s="2">
        <f t="shared" si="417"/>
        <v>3891482.960787442</v>
      </c>
      <c r="DX316" s="2">
        <f t="shared" si="417"/>
        <v>511361.59918033925</v>
      </c>
      <c r="DY316" s="2">
        <f t="shared" si="417"/>
        <v>648735.80557596241</v>
      </c>
      <c r="DZ316" s="2">
        <f t="shared" si="417"/>
        <v>2735542.0424365248</v>
      </c>
      <c r="EA316" s="2">
        <f t="shared" ref="EA316:FX316" si="418">EA302+EA311</f>
        <v>0</v>
      </c>
      <c r="EB316" s="2">
        <f t="shared" si="418"/>
        <v>4138832.5025566574</v>
      </c>
      <c r="EC316" s="2">
        <f t="shared" si="418"/>
        <v>2997735.1546239145</v>
      </c>
      <c r="ED316" s="2">
        <f t="shared" si="418"/>
        <v>0</v>
      </c>
      <c r="EE316" s="2">
        <f t="shared" si="418"/>
        <v>2951833.9876496987</v>
      </c>
      <c r="EF316" s="2">
        <f t="shared" si="418"/>
        <v>13433950.690852866</v>
      </c>
      <c r="EG316" s="2">
        <f t="shared" si="418"/>
        <v>2940571.2142879269</v>
      </c>
      <c r="EH316" s="2">
        <f t="shared" si="418"/>
        <v>3526045.7154172021</v>
      </c>
      <c r="EI316" s="2">
        <f t="shared" si="418"/>
        <v>119690411.52282122</v>
      </c>
      <c r="EJ316" s="2">
        <f t="shared" si="418"/>
        <v>77004928.91764456</v>
      </c>
      <c r="EK316" s="2">
        <f t="shared" si="418"/>
        <v>4421060.4139054893</v>
      </c>
      <c r="EL316" s="2">
        <f t="shared" si="418"/>
        <v>4149294.9459935348</v>
      </c>
      <c r="EM316" s="2">
        <f t="shared" si="418"/>
        <v>2222794.6652482394</v>
      </c>
      <c r="EN316" s="2">
        <f t="shared" si="418"/>
        <v>8830684.7686176039</v>
      </c>
      <c r="EO316" s="2">
        <f t="shared" si="418"/>
        <v>3087539.7317589186</v>
      </c>
      <c r="EP316" s="2">
        <f t="shared" si="418"/>
        <v>1535781.224203646</v>
      </c>
      <c r="EQ316" s="2">
        <f t="shared" si="418"/>
        <v>17667098.920880649</v>
      </c>
      <c r="ER316" s="2">
        <f t="shared" si="418"/>
        <v>1610696.9892147882</v>
      </c>
      <c r="ES316" s="2">
        <f t="shared" si="418"/>
        <v>2328805.0089221471</v>
      </c>
      <c r="ET316" s="2">
        <f t="shared" si="418"/>
        <v>2312023.6450156383</v>
      </c>
      <c r="EU316" s="2">
        <f t="shared" si="418"/>
        <v>6073671.8052180763</v>
      </c>
      <c r="EV316" s="2">
        <f t="shared" si="418"/>
        <v>542158.30619653687</v>
      </c>
      <c r="EW316" s="2">
        <f t="shared" si="418"/>
        <v>2306979.0516142631</v>
      </c>
      <c r="EX316" s="2">
        <f t="shared" si="418"/>
        <v>3047363.4963928219</v>
      </c>
      <c r="EY316" s="2">
        <f t="shared" si="418"/>
        <v>7704596.5328362016</v>
      </c>
      <c r="EZ316" s="2">
        <f t="shared" si="418"/>
        <v>1700408.5336348836</v>
      </c>
      <c r="FA316" s="2">
        <f t="shared" si="418"/>
        <v>2.7939677238464355E-9</v>
      </c>
      <c r="FB316" s="2">
        <f t="shared" si="418"/>
        <v>68.386376312817447</v>
      </c>
      <c r="FC316" s="2">
        <f t="shared" si="418"/>
        <v>6864181.5554873683</v>
      </c>
      <c r="FD316" s="2">
        <f t="shared" si="418"/>
        <v>3915266.4158497453</v>
      </c>
      <c r="FE316" s="2">
        <f t="shared" si="418"/>
        <v>1167495.946251957</v>
      </c>
      <c r="FF316" s="2">
        <f t="shared" si="418"/>
        <v>3011349.9366247198</v>
      </c>
      <c r="FG316" s="2">
        <f t="shared" si="418"/>
        <v>1748987.3509337846</v>
      </c>
      <c r="FH316" s="2">
        <f t="shared" si="418"/>
        <v>575764.17838130007</v>
      </c>
      <c r="FI316" s="2">
        <f t="shared" si="418"/>
        <v>5307482.3597806767</v>
      </c>
      <c r="FJ316" s="2">
        <f t="shared" si="418"/>
        <v>483.51938403991517</v>
      </c>
      <c r="FK316" s="2">
        <f t="shared" si="418"/>
        <v>4763133.1545485258</v>
      </c>
      <c r="FL316" s="2">
        <f t="shared" si="418"/>
        <v>27642304.465815213</v>
      </c>
      <c r="FM316" s="2">
        <f t="shared" si="418"/>
        <v>14983455.802639766</v>
      </c>
      <c r="FN316" s="2">
        <f t="shared" si="418"/>
        <v>174130696.69456583</v>
      </c>
      <c r="FO316" s="2">
        <f t="shared" si="418"/>
        <v>0</v>
      </c>
      <c r="FP316" s="2">
        <f t="shared" si="418"/>
        <v>6689085.1839313852</v>
      </c>
      <c r="FQ316" s="2">
        <f t="shared" si="418"/>
        <v>0</v>
      </c>
      <c r="FR316" s="2">
        <f t="shared" si="418"/>
        <v>281.5253425577539</v>
      </c>
      <c r="FS316" s="2">
        <f t="shared" si="418"/>
        <v>960538.52589899546</v>
      </c>
      <c r="FT316" s="2">
        <f t="shared" si="418"/>
        <v>67.605105227761669</v>
      </c>
      <c r="FU316" s="2">
        <f t="shared" si="418"/>
        <v>5981965.7832805384</v>
      </c>
      <c r="FV316" s="2">
        <f t="shared" si="418"/>
        <v>6724212.966147216</v>
      </c>
      <c r="FW316" s="2">
        <f t="shared" si="418"/>
        <v>2540050.2731697075</v>
      </c>
      <c r="FX316" s="2">
        <f t="shared" si="418"/>
        <v>926675.65089027223</v>
      </c>
      <c r="FY316" s="2">
        <f>FY302-FY311</f>
        <v>247598155.17200002</v>
      </c>
      <c r="FZ316" s="2">
        <f>SUM(C316:FY316)</f>
        <v>5221122139.0612965</v>
      </c>
    </row>
    <row r="317" spans="1:189" x14ac:dyDescent="0.35">
      <c r="B317" s="2" t="s">
        <v>1037</v>
      </c>
    </row>
    <row r="318" spans="1:189" x14ac:dyDescent="0.35">
      <c r="B318" s="2" t="s">
        <v>633</v>
      </c>
      <c r="C318" s="2">
        <f t="shared" ref="C318:BN318" si="419">-C303</f>
        <v>0</v>
      </c>
      <c r="D318" s="2">
        <f t="shared" si="419"/>
        <v>0</v>
      </c>
      <c r="E318" s="2">
        <f t="shared" si="419"/>
        <v>0</v>
      </c>
      <c r="F318" s="2">
        <f t="shared" si="419"/>
        <v>0</v>
      </c>
      <c r="G318" s="2">
        <f t="shared" si="419"/>
        <v>0</v>
      </c>
      <c r="H318" s="2">
        <f t="shared" si="419"/>
        <v>0</v>
      </c>
      <c r="I318" s="2">
        <f t="shared" si="419"/>
        <v>0</v>
      </c>
      <c r="J318" s="2">
        <f t="shared" si="419"/>
        <v>0</v>
      </c>
      <c r="K318" s="2">
        <f t="shared" si="419"/>
        <v>0</v>
      </c>
      <c r="L318" s="2">
        <f t="shared" si="419"/>
        <v>0</v>
      </c>
      <c r="M318" s="2">
        <f t="shared" si="419"/>
        <v>0</v>
      </c>
      <c r="N318" s="2">
        <f t="shared" si="419"/>
        <v>0</v>
      </c>
      <c r="O318" s="2">
        <f t="shared" si="419"/>
        <v>0</v>
      </c>
      <c r="P318" s="2">
        <f t="shared" si="419"/>
        <v>0</v>
      </c>
      <c r="Q318" s="2">
        <f t="shared" si="419"/>
        <v>0</v>
      </c>
      <c r="R318" s="2">
        <f t="shared" si="419"/>
        <v>0</v>
      </c>
      <c r="S318" s="2">
        <f t="shared" si="419"/>
        <v>0</v>
      </c>
      <c r="T318" s="2">
        <f t="shared" si="419"/>
        <v>0</v>
      </c>
      <c r="U318" s="2">
        <f t="shared" si="419"/>
        <v>0</v>
      </c>
      <c r="V318" s="2">
        <f t="shared" si="419"/>
        <v>0</v>
      </c>
      <c r="W318" s="2">
        <f t="shared" si="419"/>
        <v>0</v>
      </c>
      <c r="X318" s="2">
        <f t="shared" si="419"/>
        <v>0</v>
      </c>
      <c r="Y318" s="2">
        <f t="shared" si="419"/>
        <v>0</v>
      </c>
      <c r="Z318" s="2">
        <f t="shared" si="419"/>
        <v>0</v>
      </c>
      <c r="AA318" s="2">
        <f t="shared" si="419"/>
        <v>0</v>
      </c>
      <c r="AB318" s="2">
        <f t="shared" si="419"/>
        <v>0</v>
      </c>
      <c r="AC318" s="2">
        <f t="shared" si="419"/>
        <v>0</v>
      </c>
      <c r="AD318" s="2">
        <f t="shared" si="419"/>
        <v>0</v>
      </c>
      <c r="AE318" s="2">
        <f t="shared" si="419"/>
        <v>0</v>
      </c>
      <c r="AF318" s="2">
        <f t="shared" si="419"/>
        <v>0</v>
      </c>
      <c r="AG318" s="2">
        <f t="shared" si="419"/>
        <v>0</v>
      </c>
      <c r="AH318" s="2">
        <f t="shared" si="419"/>
        <v>0</v>
      </c>
      <c r="AI318" s="2">
        <f t="shared" si="419"/>
        <v>0</v>
      </c>
      <c r="AJ318" s="2">
        <f t="shared" si="419"/>
        <v>0</v>
      </c>
      <c r="AK318" s="2">
        <f t="shared" si="419"/>
        <v>0</v>
      </c>
      <c r="AL318" s="2">
        <f t="shared" si="419"/>
        <v>0</v>
      </c>
      <c r="AM318" s="2">
        <f t="shared" si="419"/>
        <v>0</v>
      </c>
      <c r="AN318" s="2">
        <f t="shared" si="419"/>
        <v>0</v>
      </c>
      <c r="AO318" s="2">
        <f t="shared" si="419"/>
        <v>0</v>
      </c>
      <c r="AP318" s="2">
        <f t="shared" si="419"/>
        <v>0</v>
      </c>
      <c r="AQ318" s="2">
        <f t="shared" si="419"/>
        <v>0</v>
      </c>
      <c r="AR318" s="2">
        <f t="shared" si="419"/>
        <v>0</v>
      </c>
      <c r="AS318" s="2">
        <f t="shared" si="419"/>
        <v>0</v>
      </c>
      <c r="AT318" s="2">
        <f t="shared" si="419"/>
        <v>0</v>
      </c>
      <c r="AU318" s="2">
        <f t="shared" si="419"/>
        <v>0</v>
      </c>
      <c r="AV318" s="2">
        <f t="shared" si="419"/>
        <v>0</v>
      </c>
      <c r="AW318" s="2">
        <f t="shared" si="419"/>
        <v>0</v>
      </c>
      <c r="AX318" s="2">
        <f t="shared" si="419"/>
        <v>0</v>
      </c>
      <c r="AY318" s="2">
        <f t="shared" si="419"/>
        <v>0</v>
      </c>
      <c r="AZ318" s="2">
        <f t="shared" si="419"/>
        <v>0</v>
      </c>
      <c r="BA318" s="2">
        <f t="shared" si="419"/>
        <v>0</v>
      </c>
      <c r="BB318" s="2">
        <f t="shared" si="419"/>
        <v>0</v>
      </c>
      <c r="BC318" s="2">
        <f t="shared" si="419"/>
        <v>0</v>
      </c>
      <c r="BD318" s="2">
        <f t="shared" si="419"/>
        <v>0</v>
      </c>
      <c r="BE318" s="2">
        <f t="shared" si="419"/>
        <v>0</v>
      </c>
      <c r="BF318" s="2">
        <f t="shared" si="419"/>
        <v>0</v>
      </c>
      <c r="BG318" s="2">
        <f t="shared" si="419"/>
        <v>0</v>
      </c>
      <c r="BH318" s="2">
        <f t="shared" si="419"/>
        <v>0</v>
      </c>
      <c r="BI318" s="2">
        <f t="shared" si="419"/>
        <v>0</v>
      </c>
      <c r="BJ318" s="2">
        <f t="shared" si="419"/>
        <v>0</v>
      </c>
      <c r="BK318" s="2">
        <f t="shared" si="419"/>
        <v>0</v>
      </c>
      <c r="BL318" s="2">
        <f t="shared" si="419"/>
        <v>0</v>
      </c>
      <c r="BM318" s="2">
        <f t="shared" si="419"/>
        <v>0</v>
      </c>
      <c r="BN318" s="2">
        <f t="shared" si="419"/>
        <v>0</v>
      </c>
      <c r="BO318" s="2">
        <f t="shared" ref="BO318:DZ318" si="420">-BO303</f>
        <v>0</v>
      </c>
      <c r="BP318" s="2">
        <f t="shared" si="420"/>
        <v>0</v>
      </c>
      <c r="BQ318" s="2">
        <f t="shared" si="420"/>
        <v>0</v>
      </c>
      <c r="BR318" s="2">
        <f t="shared" si="420"/>
        <v>0</v>
      </c>
      <c r="BS318" s="2">
        <f t="shared" si="420"/>
        <v>0</v>
      </c>
      <c r="BT318" s="2">
        <f t="shared" si="420"/>
        <v>0</v>
      </c>
      <c r="BU318" s="2">
        <f t="shared" si="420"/>
        <v>0</v>
      </c>
      <c r="BV318" s="2">
        <f t="shared" si="420"/>
        <v>0</v>
      </c>
      <c r="BW318" s="2">
        <f t="shared" si="420"/>
        <v>0</v>
      </c>
      <c r="BX318" s="2">
        <f t="shared" si="420"/>
        <v>0</v>
      </c>
      <c r="BY318" s="2">
        <f t="shared" si="420"/>
        <v>0</v>
      </c>
      <c r="BZ318" s="2">
        <f t="shared" si="420"/>
        <v>0</v>
      </c>
      <c r="CA318" s="2">
        <f t="shared" si="420"/>
        <v>0</v>
      </c>
      <c r="CB318" s="2">
        <f t="shared" si="420"/>
        <v>0</v>
      </c>
      <c r="CC318" s="2">
        <f t="shared" si="420"/>
        <v>0</v>
      </c>
      <c r="CD318" s="2">
        <f t="shared" si="420"/>
        <v>0</v>
      </c>
      <c r="CE318" s="2">
        <f t="shared" si="420"/>
        <v>0</v>
      </c>
      <c r="CF318" s="2">
        <f t="shared" si="420"/>
        <v>0</v>
      </c>
      <c r="CG318" s="2">
        <f t="shared" si="420"/>
        <v>0</v>
      </c>
      <c r="CH318" s="2">
        <f t="shared" si="420"/>
        <v>0</v>
      </c>
      <c r="CI318" s="2">
        <f t="shared" si="420"/>
        <v>0</v>
      </c>
      <c r="CJ318" s="2">
        <f t="shared" si="420"/>
        <v>0</v>
      </c>
      <c r="CK318" s="2">
        <f t="shared" si="420"/>
        <v>0</v>
      </c>
      <c r="CL318" s="2">
        <f t="shared" si="420"/>
        <v>0</v>
      </c>
      <c r="CM318" s="2">
        <f t="shared" si="420"/>
        <v>0</v>
      </c>
      <c r="CN318" s="2">
        <f t="shared" si="420"/>
        <v>0</v>
      </c>
      <c r="CO318" s="2">
        <f t="shared" si="420"/>
        <v>0</v>
      </c>
      <c r="CP318" s="2">
        <f t="shared" si="420"/>
        <v>0</v>
      </c>
      <c r="CQ318" s="2">
        <f t="shared" si="420"/>
        <v>0</v>
      </c>
      <c r="CR318" s="2">
        <f t="shared" si="420"/>
        <v>0</v>
      </c>
      <c r="CS318" s="2">
        <f t="shared" si="420"/>
        <v>0</v>
      </c>
      <c r="CT318" s="2">
        <f t="shared" si="420"/>
        <v>0</v>
      </c>
      <c r="CU318" s="2">
        <f t="shared" si="420"/>
        <v>0</v>
      </c>
      <c r="CV318" s="2">
        <f t="shared" si="420"/>
        <v>0</v>
      </c>
      <c r="CW318" s="2">
        <f t="shared" si="420"/>
        <v>0</v>
      </c>
      <c r="CX318" s="2">
        <f t="shared" si="420"/>
        <v>0</v>
      </c>
      <c r="CY318" s="2">
        <f t="shared" si="420"/>
        <v>0</v>
      </c>
      <c r="CZ318" s="2">
        <f t="shared" si="420"/>
        <v>0</v>
      </c>
      <c r="DA318" s="2">
        <f t="shared" si="420"/>
        <v>0</v>
      </c>
      <c r="DB318" s="2">
        <f t="shared" si="420"/>
        <v>0</v>
      </c>
      <c r="DC318" s="2">
        <f t="shared" si="420"/>
        <v>0</v>
      </c>
      <c r="DD318" s="2">
        <f t="shared" si="420"/>
        <v>0</v>
      </c>
      <c r="DE318" s="2">
        <f t="shared" si="420"/>
        <v>0</v>
      </c>
      <c r="DF318" s="2">
        <f t="shared" si="420"/>
        <v>0</v>
      </c>
      <c r="DG318" s="2">
        <f t="shared" si="420"/>
        <v>0</v>
      </c>
      <c r="DH318" s="2">
        <f t="shared" si="420"/>
        <v>0</v>
      </c>
      <c r="DI318" s="2">
        <f t="shared" si="420"/>
        <v>0</v>
      </c>
      <c r="DJ318" s="2">
        <f t="shared" si="420"/>
        <v>0</v>
      </c>
      <c r="DK318" s="2">
        <f t="shared" si="420"/>
        <v>0</v>
      </c>
      <c r="DL318" s="2">
        <f t="shared" si="420"/>
        <v>0</v>
      </c>
      <c r="DM318" s="2">
        <f t="shared" si="420"/>
        <v>0</v>
      </c>
      <c r="DN318" s="2">
        <f t="shared" si="420"/>
        <v>0</v>
      </c>
      <c r="DO318" s="2">
        <f t="shared" si="420"/>
        <v>0</v>
      </c>
      <c r="DP318" s="2">
        <f t="shared" si="420"/>
        <v>0</v>
      </c>
      <c r="DQ318" s="2">
        <f t="shared" si="420"/>
        <v>0</v>
      </c>
      <c r="DR318" s="2">
        <f t="shared" si="420"/>
        <v>0</v>
      </c>
      <c r="DS318" s="2">
        <f t="shared" si="420"/>
        <v>0</v>
      </c>
      <c r="DT318" s="2">
        <f t="shared" si="420"/>
        <v>0</v>
      </c>
      <c r="DU318" s="2">
        <f t="shared" si="420"/>
        <v>0</v>
      </c>
      <c r="DV318" s="2">
        <f t="shared" si="420"/>
        <v>0</v>
      </c>
      <c r="DW318" s="2">
        <f t="shared" si="420"/>
        <v>0</v>
      </c>
      <c r="DX318" s="2">
        <f t="shared" si="420"/>
        <v>0</v>
      </c>
      <c r="DY318" s="2">
        <f t="shared" si="420"/>
        <v>0</v>
      </c>
      <c r="DZ318" s="2">
        <f t="shared" si="420"/>
        <v>0</v>
      </c>
      <c r="EA318" s="2">
        <f t="shared" ref="EA318:FY318" si="421">-EA303</f>
        <v>0</v>
      </c>
      <c r="EB318" s="2">
        <f t="shared" si="421"/>
        <v>0</v>
      </c>
      <c r="EC318" s="2">
        <f t="shared" si="421"/>
        <v>0</v>
      </c>
      <c r="ED318" s="2">
        <f t="shared" si="421"/>
        <v>0</v>
      </c>
      <c r="EE318" s="2">
        <f t="shared" si="421"/>
        <v>0</v>
      </c>
      <c r="EF318" s="2">
        <f t="shared" si="421"/>
        <v>0</v>
      </c>
      <c r="EG318" s="2">
        <f t="shared" si="421"/>
        <v>0</v>
      </c>
      <c r="EH318" s="2">
        <f t="shared" si="421"/>
        <v>0</v>
      </c>
      <c r="EI318" s="2">
        <f t="shared" si="421"/>
        <v>0</v>
      </c>
      <c r="EJ318" s="2">
        <f t="shared" si="421"/>
        <v>0</v>
      </c>
      <c r="EK318" s="2">
        <f t="shared" si="421"/>
        <v>0</v>
      </c>
      <c r="EL318" s="2">
        <f t="shared" si="421"/>
        <v>0</v>
      </c>
      <c r="EM318" s="2">
        <f t="shared" si="421"/>
        <v>0</v>
      </c>
      <c r="EN318" s="2">
        <f t="shared" si="421"/>
        <v>0</v>
      </c>
      <c r="EO318" s="2">
        <f t="shared" si="421"/>
        <v>0</v>
      </c>
      <c r="EP318" s="2">
        <f t="shared" si="421"/>
        <v>0</v>
      </c>
      <c r="EQ318" s="2">
        <f t="shared" si="421"/>
        <v>0</v>
      </c>
      <c r="ER318" s="2">
        <f t="shared" si="421"/>
        <v>0</v>
      </c>
      <c r="ES318" s="2">
        <f t="shared" si="421"/>
        <v>0</v>
      </c>
      <c r="ET318" s="2">
        <f t="shared" si="421"/>
        <v>0</v>
      </c>
      <c r="EU318" s="2">
        <f t="shared" si="421"/>
        <v>0</v>
      </c>
      <c r="EV318" s="2">
        <f t="shared" si="421"/>
        <v>0</v>
      </c>
      <c r="EW318" s="2">
        <f t="shared" si="421"/>
        <v>0</v>
      </c>
      <c r="EX318" s="2">
        <f t="shared" si="421"/>
        <v>0</v>
      </c>
      <c r="EY318" s="2">
        <f t="shared" si="421"/>
        <v>0</v>
      </c>
      <c r="EZ318" s="2">
        <f t="shared" si="421"/>
        <v>0</v>
      </c>
      <c r="FA318" s="2">
        <f t="shared" si="421"/>
        <v>0</v>
      </c>
      <c r="FB318" s="2">
        <f t="shared" si="421"/>
        <v>0</v>
      </c>
      <c r="FC318" s="2">
        <f t="shared" si="421"/>
        <v>0</v>
      </c>
      <c r="FD318" s="2">
        <f t="shared" si="421"/>
        <v>0</v>
      </c>
      <c r="FE318" s="2">
        <f t="shared" si="421"/>
        <v>0</v>
      </c>
      <c r="FF318" s="2">
        <f t="shared" si="421"/>
        <v>0</v>
      </c>
      <c r="FG318" s="2">
        <f t="shared" si="421"/>
        <v>0</v>
      </c>
      <c r="FH318" s="2">
        <f t="shared" si="421"/>
        <v>0</v>
      </c>
      <c r="FI318" s="2">
        <f t="shared" si="421"/>
        <v>0</v>
      </c>
      <c r="FJ318" s="2">
        <f t="shared" si="421"/>
        <v>0</v>
      </c>
      <c r="FK318" s="2">
        <f t="shared" si="421"/>
        <v>0</v>
      </c>
      <c r="FL318" s="2">
        <f t="shared" si="421"/>
        <v>0</v>
      </c>
      <c r="FM318" s="2">
        <f t="shared" si="421"/>
        <v>0</v>
      </c>
      <c r="FN318" s="2">
        <f t="shared" si="421"/>
        <v>0</v>
      </c>
      <c r="FO318" s="2">
        <f t="shared" si="421"/>
        <v>0</v>
      </c>
      <c r="FP318" s="2">
        <f t="shared" si="421"/>
        <v>0</v>
      </c>
      <c r="FQ318" s="2">
        <f t="shared" si="421"/>
        <v>0</v>
      </c>
      <c r="FR318" s="2">
        <f t="shared" si="421"/>
        <v>0</v>
      </c>
      <c r="FS318" s="2">
        <f t="shared" si="421"/>
        <v>0</v>
      </c>
      <c r="FT318" s="2">
        <f t="shared" si="421"/>
        <v>0</v>
      </c>
      <c r="FU318" s="2">
        <f t="shared" si="421"/>
        <v>0</v>
      </c>
      <c r="FV318" s="2">
        <f t="shared" si="421"/>
        <v>0</v>
      </c>
      <c r="FW318" s="2">
        <f t="shared" si="421"/>
        <v>0</v>
      </c>
      <c r="FX318" s="2">
        <f t="shared" si="421"/>
        <v>0</v>
      </c>
      <c r="FY318" s="2">
        <f t="shared" si="421"/>
        <v>0</v>
      </c>
      <c r="FZ318" s="2">
        <f>SUM(C318:FY318)</f>
        <v>0</v>
      </c>
    </row>
    <row r="319" spans="1:189" x14ac:dyDescent="0.35">
      <c r="FT319" s="2">
        <f>FT314+FT315</f>
        <v>1490633.7148947723</v>
      </c>
      <c r="GG319" s="39"/>
    </row>
    <row r="321" spans="1:183" x14ac:dyDescent="0.35">
      <c r="A321" s="3" t="s">
        <v>490</v>
      </c>
      <c r="B321" s="35" t="s">
        <v>634</v>
      </c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</row>
    <row r="322" spans="1:183" x14ac:dyDescent="0.35">
      <c r="A322" s="3" t="s">
        <v>635</v>
      </c>
      <c r="B322" s="2" t="s">
        <v>1038</v>
      </c>
      <c r="C322" s="34">
        <f t="shared" ref="C322:BN322" si="422">+C270</f>
        <v>2.7E-2</v>
      </c>
      <c r="D322" s="34">
        <f t="shared" si="422"/>
        <v>2.7E-2</v>
      </c>
      <c r="E322" s="34">
        <f t="shared" si="422"/>
        <v>2.7E-2</v>
      </c>
      <c r="F322" s="34">
        <f t="shared" si="422"/>
        <v>2.7E-2</v>
      </c>
      <c r="G322" s="34">
        <f t="shared" si="422"/>
        <v>2.5264999999999999E-2</v>
      </c>
      <c r="H322" s="34">
        <f t="shared" si="422"/>
        <v>2.7E-2</v>
      </c>
      <c r="I322" s="34">
        <f t="shared" si="422"/>
        <v>2.7E-2</v>
      </c>
      <c r="J322" s="34">
        <f t="shared" si="422"/>
        <v>2.7E-2</v>
      </c>
      <c r="K322" s="34">
        <f t="shared" si="422"/>
        <v>2.7E-2</v>
      </c>
      <c r="L322" s="34">
        <f t="shared" si="422"/>
        <v>2.6894999999999999E-2</v>
      </c>
      <c r="M322" s="34">
        <f t="shared" si="422"/>
        <v>2.5947000000000001E-2</v>
      </c>
      <c r="N322" s="34">
        <f t="shared" si="422"/>
        <v>1.8755999999999998E-2</v>
      </c>
      <c r="O322" s="34">
        <f t="shared" si="422"/>
        <v>2.7E-2</v>
      </c>
      <c r="P322" s="34">
        <f t="shared" si="422"/>
        <v>2.7E-2</v>
      </c>
      <c r="Q322" s="34">
        <f t="shared" si="422"/>
        <v>2.7E-2</v>
      </c>
      <c r="R322" s="34">
        <f t="shared" si="422"/>
        <v>2.7E-2</v>
      </c>
      <c r="S322" s="34">
        <f t="shared" si="422"/>
        <v>2.6013999999999999E-2</v>
      </c>
      <c r="T322" s="34">
        <f t="shared" si="422"/>
        <v>2.4301E-2</v>
      </c>
      <c r="U322" s="34">
        <f t="shared" si="422"/>
        <v>2.3800999999999999E-2</v>
      </c>
      <c r="V322" s="34">
        <f t="shared" si="422"/>
        <v>2.7E-2</v>
      </c>
      <c r="W322" s="34">
        <f t="shared" si="422"/>
        <v>2.7E-2</v>
      </c>
      <c r="X322" s="34">
        <f t="shared" si="422"/>
        <v>1.5755999999999999E-2</v>
      </c>
      <c r="Y322" s="34">
        <f t="shared" si="422"/>
        <v>2.4497999999999999E-2</v>
      </c>
      <c r="Z322" s="34">
        <f t="shared" si="422"/>
        <v>2.359E-2</v>
      </c>
      <c r="AA322" s="34">
        <f t="shared" si="422"/>
        <v>2.7E-2</v>
      </c>
      <c r="AB322" s="34">
        <f t="shared" si="422"/>
        <v>2.7E-2</v>
      </c>
      <c r="AC322" s="34">
        <f t="shared" si="422"/>
        <v>2.0982000000000001E-2</v>
      </c>
      <c r="AD322" s="34">
        <f t="shared" si="422"/>
        <v>1.9692999999999999E-2</v>
      </c>
      <c r="AE322" s="34">
        <f t="shared" si="422"/>
        <v>1.2814000000000001E-2</v>
      </c>
      <c r="AF322" s="34">
        <f t="shared" si="422"/>
        <v>1.1674E-2</v>
      </c>
      <c r="AG322" s="34">
        <f t="shared" si="422"/>
        <v>1.2485E-2</v>
      </c>
      <c r="AH322" s="34">
        <f t="shared" si="422"/>
        <v>2.2123E-2</v>
      </c>
      <c r="AI322" s="34">
        <f t="shared" si="422"/>
        <v>2.7E-2</v>
      </c>
      <c r="AJ322" s="34">
        <f t="shared" si="422"/>
        <v>2.3788E-2</v>
      </c>
      <c r="AK322" s="34">
        <f t="shared" si="422"/>
        <v>2.128E-2</v>
      </c>
      <c r="AL322" s="34">
        <f t="shared" si="422"/>
        <v>2.7E-2</v>
      </c>
      <c r="AM322" s="34">
        <f t="shared" si="422"/>
        <v>2.1448999999999999E-2</v>
      </c>
      <c r="AN322" s="34">
        <f t="shared" si="422"/>
        <v>2.3852000000000002E-2</v>
      </c>
      <c r="AO322" s="34">
        <f t="shared" si="422"/>
        <v>2.7E-2</v>
      </c>
      <c r="AP322" s="34">
        <f t="shared" si="422"/>
        <v>2.7E-2</v>
      </c>
      <c r="AQ322" s="34">
        <f t="shared" si="422"/>
        <v>1.8685E-2</v>
      </c>
      <c r="AR322" s="34">
        <f t="shared" si="422"/>
        <v>2.7E-2</v>
      </c>
      <c r="AS322" s="34">
        <f t="shared" si="422"/>
        <v>1.2137999999999999E-2</v>
      </c>
      <c r="AT322" s="34">
        <f t="shared" si="422"/>
        <v>2.7E-2</v>
      </c>
      <c r="AU322" s="34">
        <f t="shared" si="422"/>
        <v>2.4188000000000001E-2</v>
      </c>
      <c r="AV322" s="34">
        <f t="shared" si="422"/>
        <v>2.7E-2</v>
      </c>
      <c r="AW322" s="34">
        <f t="shared" si="422"/>
        <v>2.4431000000000001E-2</v>
      </c>
      <c r="AX322" s="34">
        <f t="shared" si="422"/>
        <v>2.1798000000000001E-2</v>
      </c>
      <c r="AY322" s="34">
        <f t="shared" si="422"/>
        <v>2.7E-2</v>
      </c>
      <c r="AZ322" s="34">
        <f t="shared" si="422"/>
        <v>1.5720000000000001E-2</v>
      </c>
      <c r="BA322" s="34">
        <f t="shared" si="422"/>
        <v>2.6894000000000001E-2</v>
      </c>
      <c r="BB322" s="34">
        <f t="shared" si="422"/>
        <v>2.4684000000000001E-2</v>
      </c>
      <c r="BC322" s="34">
        <f t="shared" si="422"/>
        <v>2.0715000000000001E-2</v>
      </c>
      <c r="BD322" s="34">
        <f t="shared" si="422"/>
        <v>2.7E-2</v>
      </c>
      <c r="BE322" s="34">
        <f t="shared" si="422"/>
        <v>2.7E-2</v>
      </c>
      <c r="BF322" s="34">
        <f t="shared" si="422"/>
        <v>2.7E-2</v>
      </c>
      <c r="BG322" s="34">
        <f t="shared" si="422"/>
        <v>2.7E-2</v>
      </c>
      <c r="BH322" s="34">
        <f t="shared" si="422"/>
        <v>2.6419000000000002E-2</v>
      </c>
      <c r="BI322" s="34">
        <f t="shared" si="422"/>
        <v>1.3433E-2</v>
      </c>
      <c r="BJ322" s="34">
        <f t="shared" si="422"/>
        <v>2.7E-2</v>
      </c>
      <c r="BK322" s="34">
        <f t="shared" si="422"/>
        <v>2.7E-2</v>
      </c>
      <c r="BL322" s="34">
        <f t="shared" si="422"/>
        <v>2.7E-2</v>
      </c>
      <c r="BM322" s="34">
        <f t="shared" si="422"/>
        <v>2.5833999999999999E-2</v>
      </c>
      <c r="BN322" s="34">
        <f t="shared" si="422"/>
        <v>2.7E-2</v>
      </c>
      <c r="BO322" s="34">
        <f t="shared" ref="BO322:DZ322" si="423">+BO270</f>
        <v>2.0202999999999999E-2</v>
      </c>
      <c r="BP322" s="34">
        <f t="shared" si="423"/>
        <v>2.6702E-2</v>
      </c>
      <c r="BQ322" s="34">
        <f t="shared" si="423"/>
        <v>2.6759000000000002E-2</v>
      </c>
      <c r="BR322" s="34">
        <f t="shared" si="423"/>
        <v>9.7000000000000003E-3</v>
      </c>
      <c r="BS322" s="34">
        <f t="shared" si="423"/>
        <v>4.3949999999999996E-3</v>
      </c>
      <c r="BT322" s="34">
        <f t="shared" si="423"/>
        <v>6.6509999999999998E-3</v>
      </c>
      <c r="BU322" s="34">
        <f t="shared" si="423"/>
        <v>1.3811E-2</v>
      </c>
      <c r="BV322" s="34">
        <f t="shared" si="423"/>
        <v>8.9669999999999993E-3</v>
      </c>
      <c r="BW322" s="34">
        <f t="shared" si="423"/>
        <v>1.5736E-2</v>
      </c>
      <c r="BX322" s="34">
        <f t="shared" si="423"/>
        <v>1.9067000000000001E-2</v>
      </c>
      <c r="BY322" s="34">
        <f t="shared" si="423"/>
        <v>2.7E-2</v>
      </c>
      <c r="BZ322" s="34">
        <f t="shared" si="423"/>
        <v>2.7E-2</v>
      </c>
      <c r="CA322" s="34">
        <f t="shared" si="423"/>
        <v>2.3040999999999999E-2</v>
      </c>
      <c r="CB322" s="34">
        <f t="shared" si="423"/>
        <v>2.7E-2</v>
      </c>
      <c r="CC322" s="34">
        <f t="shared" si="423"/>
        <v>2.7E-2</v>
      </c>
      <c r="CD322" s="34">
        <f t="shared" si="423"/>
        <v>2.452E-2</v>
      </c>
      <c r="CE322" s="34">
        <f t="shared" si="423"/>
        <v>2.7E-2</v>
      </c>
      <c r="CF322" s="34">
        <f t="shared" si="423"/>
        <v>2.4334000000000001E-2</v>
      </c>
      <c r="CG322" s="34">
        <f t="shared" si="423"/>
        <v>2.7E-2</v>
      </c>
      <c r="CH322" s="34">
        <f t="shared" si="423"/>
        <v>2.7E-2</v>
      </c>
      <c r="CI322" s="34">
        <f t="shared" si="423"/>
        <v>2.7E-2</v>
      </c>
      <c r="CJ322" s="34">
        <f t="shared" si="423"/>
        <v>2.3557999999999999E-2</v>
      </c>
      <c r="CK322" s="34">
        <f t="shared" si="423"/>
        <v>1.1601E-2</v>
      </c>
      <c r="CL322" s="34">
        <f t="shared" si="423"/>
        <v>1.3228999999999999E-2</v>
      </c>
      <c r="CM322" s="34">
        <f t="shared" si="423"/>
        <v>7.2740000000000001E-3</v>
      </c>
      <c r="CN322" s="34">
        <f t="shared" si="423"/>
        <v>2.7E-2</v>
      </c>
      <c r="CO322" s="34">
        <f t="shared" si="423"/>
        <v>2.7E-2</v>
      </c>
      <c r="CP322" s="34">
        <f t="shared" si="423"/>
        <v>1.6043000000000002E-2</v>
      </c>
      <c r="CQ322" s="34">
        <f t="shared" si="423"/>
        <v>1.7427000000000002E-2</v>
      </c>
      <c r="CR322" s="34">
        <f t="shared" si="423"/>
        <v>4.169E-3</v>
      </c>
      <c r="CS322" s="34">
        <f t="shared" si="423"/>
        <v>2.7E-2</v>
      </c>
      <c r="CT322" s="34">
        <f t="shared" si="423"/>
        <v>1.3520000000000001E-2</v>
      </c>
      <c r="CU322" s="34">
        <f t="shared" si="423"/>
        <v>2.4615999999999999E-2</v>
      </c>
      <c r="CV322" s="34">
        <f t="shared" si="423"/>
        <v>1.5979E-2</v>
      </c>
      <c r="CW322" s="34">
        <f t="shared" si="423"/>
        <v>1.7378999999999999E-2</v>
      </c>
      <c r="CX322" s="34">
        <f t="shared" si="423"/>
        <v>2.6824000000000001E-2</v>
      </c>
      <c r="CY322" s="34">
        <f t="shared" si="423"/>
        <v>2.7E-2</v>
      </c>
      <c r="CZ322" s="34">
        <f t="shared" si="423"/>
        <v>2.7E-2</v>
      </c>
      <c r="DA322" s="34">
        <f t="shared" si="423"/>
        <v>2.7E-2</v>
      </c>
      <c r="DB322" s="34">
        <f t="shared" si="423"/>
        <v>2.7E-2</v>
      </c>
      <c r="DC322" s="34">
        <f t="shared" si="423"/>
        <v>2.2418E-2</v>
      </c>
      <c r="DD322" s="34">
        <f t="shared" si="423"/>
        <v>3.4299999999999999E-3</v>
      </c>
      <c r="DE322" s="34">
        <f t="shared" si="423"/>
        <v>1.1894999999999999E-2</v>
      </c>
      <c r="DF322" s="34">
        <f t="shared" si="423"/>
        <v>2.7E-2</v>
      </c>
      <c r="DG322" s="34">
        <f t="shared" si="423"/>
        <v>2.5453E-2</v>
      </c>
      <c r="DH322" s="34">
        <f t="shared" si="423"/>
        <v>2.5516E-2</v>
      </c>
      <c r="DI322" s="34">
        <f t="shared" si="423"/>
        <v>2.3845000000000002E-2</v>
      </c>
      <c r="DJ322" s="34">
        <f t="shared" si="423"/>
        <v>2.5883E-2</v>
      </c>
      <c r="DK322" s="34">
        <f t="shared" si="423"/>
        <v>2.0657999999999999E-2</v>
      </c>
      <c r="DL322" s="34">
        <f t="shared" si="423"/>
        <v>2.6967000000000001E-2</v>
      </c>
      <c r="DM322" s="34">
        <f t="shared" si="423"/>
        <v>2.4899000000000001E-2</v>
      </c>
      <c r="DN322" s="34">
        <f t="shared" si="423"/>
        <v>2.7E-2</v>
      </c>
      <c r="DO322" s="34">
        <f t="shared" si="423"/>
        <v>2.7E-2</v>
      </c>
      <c r="DP322" s="34">
        <f t="shared" si="423"/>
        <v>2.7E-2</v>
      </c>
      <c r="DQ322" s="34">
        <f t="shared" si="423"/>
        <v>1.9486E-2</v>
      </c>
      <c r="DR322" s="34">
        <f t="shared" si="423"/>
        <v>2.7E-2</v>
      </c>
      <c r="DS322" s="34">
        <f t="shared" si="423"/>
        <v>2.7E-2</v>
      </c>
      <c r="DT322" s="34">
        <f t="shared" si="423"/>
        <v>2.6728999999999999E-2</v>
      </c>
      <c r="DU322" s="34">
        <f t="shared" si="423"/>
        <v>2.7E-2</v>
      </c>
      <c r="DV322" s="34">
        <f t="shared" si="423"/>
        <v>2.7E-2</v>
      </c>
      <c r="DW322" s="34">
        <f t="shared" si="423"/>
        <v>2.6997E-2</v>
      </c>
      <c r="DX322" s="34">
        <f t="shared" si="423"/>
        <v>2.3931000000000001E-2</v>
      </c>
      <c r="DY322" s="34">
        <f t="shared" si="423"/>
        <v>1.7927999999999999E-2</v>
      </c>
      <c r="DZ322" s="34">
        <f t="shared" si="423"/>
        <v>2.2662000000000002E-2</v>
      </c>
      <c r="EA322" s="34">
        <f t="shared" ref="EA322:FX322" si="424">+EA270</f>
        <v>9.214E-3</v>
      </c>
      <c r="EB322" s="34">
        <f t="shared" si="424"/>
        <v>2.7E-2</v>
      </c>
      <c r="EC322" s="34">
        <f t="shared" si="424"/>
        <v>2.7E-2</v>
      </c>
      <c r="ED322" s="34">
        <f t="shared" si="424"/>
        <v>3.7729999999999999E-3</v>
      </c>
      <c r="EE322" s="34">
        <f t="shared" si="424"/>
        <v>2.7E-2</v>
      </c>
      <c r="EF322" s="34">
        <f t="shared" si="424"/>
        <v>2.4594999999999999E-2</v>
      </c>
      <c r="EG322" s="34">
        <f t="shared" si="424"/>
        <v>2.7E-2</v>
      </c>
      <c r="EH322" s="34">
        <f t="shared" si="424"/>
        <v>2.7E-2</v>
      </c>
      <c r="EI322" s="34">
        <f t="shared" si="424"/>
        <v>2.7E-2</v>
      </c>
      <c r="EJ322" s="34">
        <f t="shared" si="424"/>
        <v>2.7E-2</v>
      </c>
      <c r="EK322" s="34">
        <f t="shared" si="424"/>
        <v>5.7670000000000004E-3</v>
      </c>
      <c r="EL322" s="34">
        <f t="shared" si="424"/>
        <v>6.143E-3</v>
      </c>
      <c r="EM322" s="34">
        <f t="shared" si="424"/>
        <v>2.1308000000000001E-2</v>
      </c>
      <c r="EN322" s="34">
        <f t="shared" si="424"/>
        <v>2.7E-2</v>
      </c>
      <c r="EO322" s="34">
        <f t="shared" si="424"/>
        <v>2.7E-2</v>
      </c>
      <c r="EP322" s="34">
        <f t="shared" si="424"/>
        <v>2.5586000000000001E-2</v>
      </c>
      <c r="EQ322" s="34">
        <f t="shared" si="424"/>
        <v>5.1879999999999999E-3</v>
      </c>
      <c r="ER322" s="34">
        <f t="shared" si="424"/>
        <v>2.1283E-2</v>
      </c>
      <c r="ES322" s="34">
        <f t="shared" si="424"/>
        <v>2.7E-2</v>
      </c>
      <c r="ET322" s="34">
        <f t="shared" si="424"/>
        <v>2.7E-2</v>
      </c>
      <c r="EU322" s="34">
        <f t="shared" si="424"/>
        <v>2.7E-2</v>
      </c>
      <c r="EV322" s="34">
        <f t="shared" si="424"/>
        <v>1.5009E-2</v>
      </c>
      <c r="EW322" s="34">
        <f t="shared" si="424"/>
        <v>7.2810000000000001E-3</v>
      </c>
      <c r="EX322" s="34">
        <f t="shared" si="424"/>
        <v>8.9099999999999995E-3</v>
      </c>
      <c r="EY322" s="34">
        <f t="shared" si="424"/>
        <v>2.7E-2</v>
      </c>
      <c r="EZ322" s="34">
        <f t="shared" si="424"/>
        <v>2.7E-2</v>
      </c>
      <c r="FA322" s="34">
        <f t="shared" si="424"/>
        <v>1.0381E-2</v>
      </c>
      <c r="FB322" s="34">
        <f t="shared" si="424"/>
        <v>8.2699999999999996E-3</v>
      </c>
      <c r="FC322" s="34">
        <f t="shared" si="424"/>
        <v>2.7E-2</v>
      </c>
      <c r="FD322" s="34">
        <f t="shared" si="424"/>
        <v>2.7E-2</v>
      </c>
      <c r="FE322" s="34">
        <f t="shared" si="424"/>
        <v>1.9181E-2</v>
      </c>
      <c r="FF322" s="34">
        <f t="shared" si="424"/>
        <v>2.7E-2</v>
      </c>
      <c r="FG322" s="34">
        <f t="shared" si="424"/>
        <v>2.7E-2</v>
      </c>
      <c r="FH322" s="34">
        <f t="shared" si="424"/>
        <v>2.4771999999999999E-2</v>
      </c>
      <c r="FI322" s="34">
        <f t="shared" si="424"/>
        <v>9.639E-3</v>
      </c>
      <c r="FJ322" s="34">
        <f t="shared" si="424"/>
        <v>2.1769E-2</v>
      </c>
      <c r="FK322" s="34">
        <f t="shared" si="424"/>
        <v>1.0845E-2</v>
      </c>
      <c r="FL322" s="34">
        <f t="shared" si="424"/>
        <v>2.7E-2</v>
      </c>
      <c r="FM322" s="34">
        <f t="shared" si="424"/>
        <v>2.3414000000000001E-2</v>
      </c>
      <c r="FN322" s="34">
        <f t="shared" si="424"/>
        <v>2.7E-2</v>
      </c>
      <c r="FO322" s="34">
        <f t="shared" si="424"/>
        <v>3.7919999999999998E-3</v>
      </c>
      <c r="FP322" s="34">
        <f t="shared" si="424"/>
        <v>1.2142999999999999E-2</v>
      </c>
      <c r="FQ322" s="34">
        <f t="shared" si="424"/>
        <v>2.0511000000000001E-2</v>
      </c>
      <c r="FR322" s="34">
        <f t="shared" si="424"/>
        <v>5.4840000000000002E-3</v>
      </c>
      <c r="FS322" s="34">
        <f t="shared" si="424"/>
        <v>5.0679999999999996E-3</v>
      </c>
      <c r="FT322" s="34">
        <f t="shared" si="424"/>
        <v>2.9320000000000001E-3</v>
      </c>
      <c r="FU322" s="34">
        <f t="shared" si="424"/>
        <v>2.3345000000000001E-2</v>
      </c>
      <c r="FV322" s="34">
        <f t="shared" si="424"/>
        <v>2.0032000000000001E-2</v>
      </c>
      <c r="FW322" s="34">
        <f t="shared" si="424"/>
        <v>2.6498000000000001E-2</v>
      </c>
      <c r="FX322" s="34">
        <f t="shared" si="424"/>
        <v>2.4674999999999999E-2</v>
      </c>
      <c r="FY322" s="34"/>
    </row>
    <row r="323" spans="1:183" x14ac:dyDescent="0.35">
      <c r="A323" s="3" t="s">
        <v>636</v>
      </c>
      <c r="B323" s="2" t="s">
        <v>1039</v>
      </c>
      <c r="C323" s="34">
        <f t="shared" ref="C323:BN323" si="425">+C282</f>
        <v>0</v>
      </c>
      <c r="D323" s="34">
        <f t="shared" si="425"/>
        <v>0</v>
      </c>
      <c r="E323" s="34">
        <f t="shared" si="425"/>
        <v>0</v>
      </c>
      <c r="F323" s="34">
        <f t="shared" si="425"/>
        <v>0</v>
      </c>
      <c r="G323" s="34">
        <f t="shared" si="425"/>
        <v>0</v>
      </c>
      <c r="H323" s="34">
        <f t="shared" si="425"/>
        <v>0</v>
      </c>
      <c r="I323" s="34">
        <f t="shared" si="425"/>
        <v>0</v>
      </c>
      <c r="J323" s="34">
        <f t="shared" si="425"/>
        <v>0</v>
      </c>
      <c r="K323" s="34">
        <f t="shared" si="425"/>
        <v>0</v>
      </c>
      <c r="L323" s="34">
        <f t="shared" si="425"/>
        <v>0</v>
      </c>
      <c r="M323" s="34">
        <f t="shared" si="425"/>
        <v>0</v>
      </c>
      <c r="N323" s="34">
        <f t="shared" si="425"/>
        <v>0</v>
      </c>
      <c r="O323" s="34">
        <f t="shared" si="425"/>
        <v>0</v>
      </c>
      <c r="P323" s="34">
        <f t="shared" si="425"/>
        <v>0</v>
      </c>
      <c r="Q323" s="34">
        <f t="shared" si="425"/>
        <v>0</v>
      </c>
      <c r="R323" s="34">
        <f t="shared" si="425"/>
        <v>0</v>
      </c>
      <c r="S323" s="34">
        <f t="shared" si="425"/>
        <v>0</v>
      </c>
      <c r="T323" s="34">
        <f t="shared" si="425"/>
        <v>0</v>
      </c>
      <c r="U323" s="34">
        <f t="shared" si="425"/>
        <v>0</v>
      </c>
      <c r="V323" s="34">
        <f t="shared" si="425"/>
        <v>0</v>
      </c>
      <c r="W323" s="34">
        <f t="shared" si="425"/>
        <v>0</v>
      </c>
      <c r="X323" s="34">
        <f t="shared" si="425"/>
        <v>0</v>
      </c>
      <c r="Y323" s="34">
        <f t="shared" si="425"/>
        <v>0</v>
      </c>
      <c r="Z323" s="34">
        <f t="shared" si="425"/>
        <v>0</v>
      </c>
      <c r="AA323" s="34">
        <f t="shared" si="425"/>
        <v>0</v>
      </c>
      <c r="AB323" s="34">
        <f t="shared" si="425"/>
        <v>0</v>
      </c>
      <c r="AC323" s="34">
        <f t="shared" si="425"/>
        <v>0</v>
      </c>
      <c r="AD323" s="34">
        <f t="shared" si="425"/>
        <v>0</v>
      </c>
      <c r="AE323" s="34">
        <f t="shared" si="425"/>
        <v>0</v>
      </c>
      <c r="AF323" s="34">
        <f t="shared" si="425"/>
        <v>0</v>
      </c>
      <c r="AG323" s="34">
        <f t="shared" si="425"/>
        <v>0</v>
      </c>
      <c r="AH323" s="34">
        <f t="shared" si="425"/>
        <v>0</v>
      </c>
      <c r="AI323" s="34">
        <f t="shared" si="425"/>
        <v>0</v>
      </c>
      <c r="AJ323" s="34">
        <f t="shared" si="425"/>
        <v>0</v>
      </c>
      <c r="AK323" s="34">
        <f t="shared" si="425"/>
        <v>0</v>
      </c>
      <c r="AL323" s="34">
        <f t="shared" si="425"/>
        <v>0</v>
      </c>
      <c r="AM323" s="34">
        <f t="shared" si="425"/>
        <v>0</v>
      </c>
      <c r="AN323" s="34">
        <f t="shared" si="425"/>
        <v>9.4799999999999995E-4</v>
      </c>
      <c r="AO323" s="34">
        <f t="shared" si="425"/>
        <v>0</v>
      </c>
      <c r="AP323" s="34">
        <f t="shared" si="425"/>
        <v>0</v>
      </c>
      <c r="AQ323" s="34">
        <f t="shared" si="425"/>
        <v>0</v>
      </c>
      <c r="AR323" s="34">
        <f t="shared" si="425"/>
        <v>0</v>
      </c>
      <c r="AS323" s="34">
        <f t="shared" si="425"/>
        <v>0</v>
      </c>
      <c r="AT323" s="34">
        <f t="shared" si="425"/>
        <v>0</v>
      </c>
      <c r="AU323" s="34">
        <f t="shared" si="425"/>
        <v>0</v>
      </c>
      <c r="AV323" s="34">
        <f t="shared" si="425"/>
        <v>0</v>
      </c>
      <c r="AW323" s="34">
        <f t="shared" si="425"/>
        <v>0</v>
      </c>
      <c r="AX323" s="34">
        <f t="shared" si="425"/>
        <v>0</v>
      </c>
      <c r="AY323" s="34">
        <f t="shared" si="425"/>
        <v>0</v>
      </c>
      <c r="AZ323" s="34">
        <f t="shared" si="425"/>
        <v>0</v>
      </c>
      <c r="BA323" s="34">
        <f t="shared" si="425"/>
        <v>0</v>
      </c>
      <c r="BB323" s="34">
        <f t="shared" si="425"/>
        <v>0</v>
      </c>
      <c r="BC323" s="34">
        <f t="shared" si="425"/>
        <v>0</v>
      </c>
      <c r="BD323" s="34">
        <f t="shared" si="425"/>
        <v>0</v>
      </c>
      <c r="BE323" s="34">
        <f t="shared" si="425"/>
        <v>0</v>
      </c>
      <c r="BF323" s="34">
        <f t="shared" si="425"/>
        <v>0</v>
      </c>
      <c r="BG323" s="34">
        <f t="shared" si="425"/>
        <v>0</v>
      </c>
      <c r="BH323" s="34">
        <f t="shared" si="425"/>
        <v>0</v>
      </c>
      <c r="BI323" s="34">
        <f t="shared" si="425"/>
        <v>0</v>
      </c>
      <c r="BJ323" s="34">
        <f t="shared" si="425"/>
        <v>0</v>
      </c>
      <c r="BK323" s="34">
        <f t="shared" si="425"/>
        <v>0</v>
      </c>
      <c r="BL323" s="34">
        <f t="shared" si="425"/>
        <v>0</v>
      </c>
      <c r="BM323" s="34">
        <f t="shared" si="425"/>
        <v>0</v>
      </c>
      <c r="BN323" s="34">
        <f t="shared" si="425"/>
        <v>0</v>
      </c>
      <c r="BO323" s="34">
        <f t="shared" ref="BO323:DZ323" si="426">+BO282</f>
        <v>0</v>
      </c>
      <c r="BP323" s="34">
        <f t="shared" si="426"/>
        <v>0</v>
      </c>
      <c r="BQ323" s="34">
        <f t="shared" si="426"/>
        <v>0</v>
      </c>
      <c r="BR323" s="34">
        <f t="shared" si="426"/>
        <v>0</v>
      </c>
      <c r="BS323" s="34">
        <f t="shared" si="426"/>
        <v>0</v>
      </c>
      <c r="BT323" s="34">
        <f t="shared" si="426"/>
        <v>0</v>
      </c>
      <c r="BU323" s="34">
        <f t="shared" si="426"/>
        <v>0</v>
      </c>
      <c r="BV323" s="34">
        <f t="shared" si="426"/>
        <v>4.4799999999999999E-4</v>
      </c>
      <c r="BW323" s="34">
        <f t="shared" si="426"/>
        <v>0</v>
      </c>
      <c r="BX323" s="34">
        <f t="shared" si="426"/>
        <v>0</v>
      </c>
      <c r="BY323" s="34">
        <f t="shared" si="426"/>
        <v>0</v>
      </c>
      <c r="BZ323" s="34">
        <f t="shared" si="426"/>
        <v>0</v>
      </c>
      <c r="CA323" s="34">
        <f t="shared" si="426"/>
        <v>0</v>
      </c>
      <c r="CB323" s="34">
        <f t="shared" si="426"/>
        <v>0</v>
      </c>
      <c r="CC323" s="34">
        <f t="shared" si="426"/>
        <v>0</v>
      </c>
      <c r="CD323" s="34">
        <f t="shared" si="426"/>
        <v>0</v>
      </c>
      <c r="CE323" s="34">
        <f t="shared" si="426"/>
        <v>0</v>
      </c>
      <c r="CF323" s="34">
        <f t="shared" si="426"/>
        <v>0</v>
      </c>
      <c r="CG323" s="34">
        <f t="shared" si="426"/>
        <v>0</v>
      </c>
      <c r="CH323" s="34">
        <f t="shared" si="426"/>
        <v>0</v>
      </c>
      <c r="CI323" s="34">
        <f t="shared" si="426"/>
        <v>0</v>
      </c>
      <c r="CJ323" s="34">
        <f t="shared" si="426"/>
        <v>1.3630000000000001E-3</v>
      </c>
      <c r="CK323" s="34">
        <f t="shared" si="426"/>
        <v>0</v>
      </c>
      <c r="CL323" s="34">
        <f t="shared" si="426"/>
        <v>0</v>
      </c>
      <c r="CM323" s="34">
        <f t="shared" si="426"/>
        <v>0</v>
      </c>
      <c r="CN323" s="34">
        <f t="shared" si="426"/>
        <v>0</v>
      </c>
      <c r="CO323" s="34">
        <f t="shared" si="426"/>
        <v>0</v>
      </c>
      <c r="CP323" s="34">
        <f t="shared" si="426"/>
        <v>6.6299999999999996E-4</v>
      </c>
      <c r="CQ323" s="34">
        <f t="shared" si="426"/>
        <v>0</v>
      </c>
      <c r="CR323" s="34">
        <f t="shared" si="426"/>
        <v>0</v>
      </c>
      <c r="CS323" s="34">
        <f t="shared" si="426"/>
        <v>0</v>
      </c>
      <c r="CT323" s="34">
        <f t="shared" si="426"/>
        <v>0</v>
      </c>
      <c r="CU323" s="34">
        <f t="shared" si="426"/>
        <v>0</v>
      </c>
      <c r="CV323" s="34">
        <f t="shared" si="426"/>
        <v>0</v>
      </c>
      <c r="CW323" s="34">
        <f t="shared" si="426"/>
        <v>0</v>
      </c>
      <c r="CX323" s="34">
        <f t="shared" si="426"/>
        <v>0</v>
      </c>
      <c r="CY323" s="34">
        <f t="shared" si="426"/>
        <v>0</v>
      </c>
      <c r="CZ323" s="34">
        <f t="shared" si="426"/>
        <v>0</v>
      </c>
      <c r="DA323" s="34">
        <f t="shared" si="426"/>
        <v>0</v>
      </c>
      <c r="DB323" s="34">
        <f t="shared" si="426"/>
        <v>0</v>
      </c>
      <c r="DC323" s="34">
        <f t="shared" si="426"/>
        <v>0</v>
      </c>
      <c r="DD323" s="34">
        <f t="shared" si="426"/>
        <v>0</v>
      </c>
      <c r="DE323" s="34">
        <f t="shared" si="426"/>
        <v>0</v>
      </c>
      <c r="DF323" s="34">
        <f t="shared" si="426"/>
        <v>0</v>
      </c>
      <c r="DG323" s="34">
        <f t="shared" si="426"/>
        <v>0</v>
      </c>
      <c r="DH323" s="34">
        <f t="shared" si="426"/>
        <v>0</v>
      </c>
      <c r="DI323" s="34">
        <f t="shared" si="426"/>
        <v>0</v>
      </c>
      <c r="DJ323" s="34">
        <f t="shared" si="426"/>
        <v>0</v>
      </c>
      <c r="DK323" s="34">
        <f t="shared" si="426"/>
        <v>0</v>
      </c>
      <c r="DL323" s="34">
        <f t="shared" si="426"/>
        <v>0</v>
      </c>
      <c r="DM323" s="34">
        <f t="shared" si="426"/>
        <v>0</v>
      </c>
      <c r="DN323" s="34">
        <f t="shared" si="426"/>
        <v>0</v>
      </c>
      <c r="DO323" s="34">
        <f t="shared" si="426"/>
        <v>0</v>
      </c>
      <c r="DP323" s="34">
        <f t="shared" si="426"/>
        <v>0</v>
      </c>
      <c r="DQ323" s="34">
        <f t="shared" si="426"/>
        <v>7.0200000000000004E-4</v>
      </c>
      <c r="DR323" s="34">
        <f t="shared" si="426"/>
        <v>0</v>
      </c>
      <c r="DS323" s="34">
        <f t="shared" si="426"/>
        <v>0</v>
      </c>
      <c r="DT323" s="34">
        <f t="shared" si="426"/>
        <v>0</v>
      </c>
      <c r="DU323" s="34">
        <f t="shared" si="426"/>
        <v>0</v>
      </c>
      <c r="DV323" s="34">
        <f t="shared" si="426"/>
        <v>0</v>
      </c>
      <c r="DW323" s="34">
        <f t="shared" si="426"/>
        <v>0</v>
      </c>
      <c r="DX323" s="34">
        <f t="shared" si="426"/>
        <v>0</v>
      </c>
      <c r="DY323" s="34">
        <f t="shared" si="426"/>
        <v>0</v>
      </c>
      <c r="DZ323" s="34">
        <f t="shared" si="426"/>
        <v>0</v>
      </c>
      <c r="EA323" s="34">
        <f t="shared" ref="EA323:FX323" si="427">+EA282</f>
        <v>7.7499999999999997E-4</v>
      </c>
      <c r="EB323" s="34">
        <f t="shared" si="427"/>
        <v>0</v>
      </c>
      <c r="EC323" s="34">
        <f t="shared" si="427"/>
        <v>0</v>
      </c>
      <c r="ED323" s="34">
        <f t="shared" si="427"/>
        <v>1.54E-4</v>
      </c>
      <c r="EE323" s="34">
        <f t="shared" si="427"/>
        <v>0</v>
      </c>
      <c r="EF323" s="34">
        <f t="shared" si="427"/>
        <v>0</v>
      </c>
      <c r="EG323" s="34">
        <f t="shared" si="427"/>
        <v>0</v>
      </c>
      <c r="EH323" s="34">
        <f t="shared" si="427"/>
        <v>0</v>
      </c>
      <c r="EI323" s="34">
        <f t="shared" si="427"/>
        <v>0</v>
      </c>
      <c r="EJ323" s="34">
        <f t="shared" si="427"/>
        <v>0</v>
      </c>
      <c r="EK323" s="34">
        <f t="shared" si="427"/>
        <v>0</v>
      </c>
      <c r="EL323" s="34">
        <f t="shared" si="427"/>
        <v>0</v>
      </c>
      <c r="EM323" s="34">
        <f t="shared" si="427"/>
        <v>0</v>
      </c>
      <c r="EN323" s="34">
        <f t="shared" si="427"/>
        <v>0</v>
      </c>
      <c r="EO323" s="34">
        <f t="shared" si="427"/>
        <v>0</v>
      </c>
      <c r="EP323" s="34">
        <f t="shared" si="427"/>
        <v>0</v>
      </c>
      <c r="EQ323" s="34">
        <f t="shared" si="427"/>
        <v>0</v>
      </c>
      <c r="ER323" s="34">
        <f t="shared" si="427"/>
        <v>0</v>
      </c>
      <c r="ES323" s="34">
        <f t="shared" si="427"/>
        <v>0</v>
      </c>
      <c r="ET323" s="34">
        <f t="shared" si="427"/>
        <v>0</v>
      </c>
      <c r="EU323" s="34">
        <f t="shared" si="427"/>
        <v>0</v>
      </c>
      <c r="EV323" s="34">
        <f t="shared" si="427"/>
        <v>0</v>
      </c>
      <c r="EW323" s="34">
        <f t="shared" si="427"/>
        <v>0</v>
      </c>
      <c r="EX323" s="34">
        <f t="shared" si="427"/>
        <v>0</v>
      </c>
      <c r="EY323" s="34">
        <f t="shared" si="427"/>
        <v>0</v>
      </c>
      <c r="EZ323" s="34">
        <f t="shared" si="427"/>
        <v>0</v>
      </c>
      <c r="FA323" s="34">
        <f t="shared" si="427"/>
        <v>2.8499999999999999E-4</v>
      </c>
      <c r="FB323" s="34">
        <f t="shared" si="427"/>
        <v>5.13E-4</v>
      </c>
      <c r="FC323" s="34">
        <f t="shared" si="427"/>
        <v>0</v>
      </c>
      <c r="FD323" s="34">
        <f t="shared" si="427"/>
        <v>0</v>
      </c>
      <c r="FE323" s="34">
        <f t="shared" si="427"/>
        <v>0</v>
      </c>
      <c r="FF323" s="34">
        <f t="shared" si="427"/>
        <v>0</v>
      </c>
      <c r="FG323" s="34">
        <f t="shared" si="427"/>
        <v>0</v>
      </c>
      <c r="FH323" s="34">
        <f t="shared" si="427"/>
        <v>0</v>
      </c>
      <c r="FI323" s="34">
        <f t="shared" si="427"/>
        <v>0</v>
      </c>
      <c r="FJ323" s="34">
        <f t="shared" si="427"/>
        <v>4.3899999999999999E-4</v>
      </c>
      <c r="FK323" s="34">
        <f t="shared" si="427"/>
        <v>0</v>
      </c>
      <c r="FL323" s="34">
        <f t="shared" si="427"/>
        <v>0</v>
      </c>
      <c r="FM323" s="34">
        <f t="shared" si="427"/>
        <v>0</v>
      </c>
      <c r="FN323" s="34">
        <f t="shared" si="427"/>
        <v>0</v>
      </c>
      <c r="FO323" s="34">
        <f t="shared" si="427"/>
        <v>1.8599999999999999E-4</v>
      </c>
      <c r="FP323" s="34">
        <f t="shared" si="427"/>
        <v>0</v>
      </c>
      <c r="FQ323" s="34">
        <f t="shared" si="427"/>
        <v>1.0790000000000001E-3</v>
      </c>
      <c r="FR323" s="34">
        <f t="shared" si="427"/>
        <v>1.5200000000000001E-4</v>
      </c>
      <c r="FS323" s="34">
        <f t="shared" si="427"/>
        <v>0</v>
      </c>
      <c r="FT323" s="34">
        <f t="shared" si="427"/>
        <v>1.46E-4</v>
      </c>
      <c r="FU323" s="34">
        <f t="shared" si="427"/>
        <v>0</v>
      </c>
      <c r="FV323" s="34">
        <f t="shared" si="427"/>
        <v>0</v>
      </c>
      <c r="FW323" s="34">
        <f t="shared" si="427"/>
        <v>0</v>
      </c>
      <c r="FX323" s="34">
        <f t="shared" si="427"/>
        <v>0</v>
      </c>
      <c r="FY323" s="34"/>
    </row>
    <row r="324" spans="1:183" x14ac:dyDescent="0.35">
      <c r="A324" s="3" t="s">
        <v>637</v>
      </c>
      <c r="B324" s="2" t="s">
        <v>638</v>
      </c>
      <c r="C324" s="34">
        <f t="shared" ref="C324:BN324" si="428">ROUND((C76/C46),6)</f>
        <v>1.6699999999999999E-4</v>
      </c>
      <c r="D324" s="34">
        <f t="shared" si="428"/>
        <v>0</v>
      </c>
      <c r="E324" s="34">
        <f t="shared" si="428"/>
        <v>0</v>
      </c>
      <c r="F324" s="34">
        <f t="shared" si="428"/>
        <v>0</v>
      </c>
      <c r="G324" s="34">
        <f t="shared" si="428"/>
        <v>0</v>
      </c>
      <c r="H324" s="34">
        <f t="shared" si="428"/>
        <v>0</v>
      </c>
      <c r="I324" s="34">
        <f t="shared" si="428"/>
        <v>4.2299999999999998E-4</v>
      </c>
      <c r="J324" s="34">
        <f t="shared" si="428"/>
        <v>0</v>
      </c>
      <c r="K324" s="34">
        <f t="shared" si="428"/>
        <v>0</v>
      </c>
      <c r="L324" s="34">
        <f t="shared" si="428"/>
        <v>0</v>
      </c>
      <c r="M324" s="34">
        <f t="shared" si="428"/>
        <v>0</v>
      </c>
      <c r="N324" s="34">
        <f t="shared" si="428"/>
        <v>6.4800000000000003E-4</v>
      </c>
      <c r="O324" s="34">
        <f t="shared" si="428"/>
        <v>8.2200000000000003E-4</v>
      </c>
      <c r="P324" s="34">
        <f t="shared" si="428"/>
        <v>1.08E-4</v>
      </c>
      <c r="Q324" s="34">
        <f t="shared" si="428"/>
        <v>0</v>
      </c>
      <c r="R324" s="34">
        <f t="shared" si="428"/>
        <v>0</v>
      </c>
      <c r="S324" s="34">
        <f t="shared" si="428"/>
        <v>0</v>
      </c>
      <c r="T324" s="34">
        <f t="shared" si="428"/>
        <v>0</v>
      </c>
      <c r="U324" s="34">
        <f t="shared" si="428"/>
        <v>0</v>
      </c>
      <c r="V324" s="34">
        <f t="shared" si="428"/>
        <v>0</v>
      </c>
      <c r="W324" s="34">
        <f t="shared" si="428"/>
        <v>0</v>
      </c>
      <c r="X324" s="34">
        <f t="shared" si="428"/>
        <v>2.2800000000000001E-4</v>
      </c>
      <c r="Y324" s="34">
        <f t="shared" si="428"/>
        <v>0</v>
      </c>
      <c r="Z324" s="34">
        <f t="shared" si="428"/>
        <v>4.235E-3</v>
      </c>
      <c r="AA324" s="34">
        <f t="shared" si="428"/>
        <v>0</v>
      </c>
      <c r="AB324" s="34">
        <f t="shared" si="428"/>
        <v>0</v>
      </c>
      <c r="AC324" s="34">
        <f t="shared" si="428"/>
        <v>0</v>
      </c>
      <c r="AD324" s="34">
        <f t="shared" si="428"/>
        <v>0</v>
      </c>
      <c r="AE324" s="34">
        <f t="shared" si="428"/>
        <v>1.3600000000000001E-3</v>
      </c>
      <c r="AF324" s="34">
        <f t="shared" si="428"/>
        <v>0</v>
      </c>
      <c r="AG324" s="34">
        <f t="shared" si="428"/>
        <v>0</v>
      </c>
      <c r="AH324" s="34">
        <f t="shared" si="428"/>
        <v>3.7959999999999999E-3</v>
      </c>
      <c r="AI324" s="34">
        <f t="shared" si="428"/>
        <v>0</v>
      </c>
      <c r="AJ324" s="34">
        <f t="shared" si="428"/>
        <v>0</v>
      </c>
      <c r="AK324" s="34">
        <f t="shared" si="428"/>
        <v>0</v>
      </c>
      <c r="AL324" s="34">
        <f t="shared" si="428"/>
        <v>0</v>
      </c>
      <c r="AM324" s="34">
        <f t="shared" si="428"/>
        <v>0</v>
      </c>
      <c r="AN324" s="34">
        <f t="shared" si="428"/>
        <v>0</v>
      </c>
      <c r="AO324" s="34">
        <f t="shared" si="428"/>
        <v>0</v>
      </c>
      <c r="AP324" s="34">
        <f t="shared" si="428"/>
        <v>0</v>
      </c>
      <c r="AQ324" s="34">
        <f t="shared" si="428"/>
        <v>0</v>
      </c>
      <c r="AR324" s="34">
        <f t="shared" si="428"/>
        <v>0</v>
      </c>
      <c r="AS324" s="34">
        <f t="shared" si="428"/>
        <v>4.2200000000000001E-4</v>
      </c>
      <c r="AT324" s="34">
        <f t="shared" si="428"/>
        <v>0</v>
      </c>
      <c r="AU324" s="34">
        <f t="shared" si="428"/>
        <v>0</v>
      </c>
      <c r="AV324" s="34">
        <f t="shared" si="428"/>
        <v>0</v>
      </c>
      <c r="AW324" s="34">
        <f t="shared" si="428"/>
        <v>0</v>
      </c>
      <c r="AX324" s="34">
        <f t="shared" si="428"/>
        <v>0</v>
      </c>
      <c r="AY324" s="34">
        <f t="shared" si="428"/>
        <v>0</v>
      </c>
      <c r="AZ324" s="34">
        <f t="shared" si="428"/>
        <v>0</v>
      </c>
      <c r="BA324" s="34">
        <f t="shared" si="428"/>
        <v>0</v>
      </c>
      <c r="BB324" s="34">
        <f t="shared" si="428"/>
        <v>0</v>
      </c>
      <c r="BC324" s="34">
        <f t="shared" si="428"/>
        <v>0</v>
      </c>
      <c r="BD324" s="34">
        <f t="shared" si="428"/>
        <v>0</v>
      </c>
      <c r="BE324" s="34">
        <f t="shared" si="428"/>
        <v>0</v>
      </c>
      <c r="BF324" s="34">
        <f t="shared" si="428"/>
        <v>0</v>
      </c>
      <c r="BG324" s="34">
        <f t="shared" si="428"/>
        <v>0</v>
      </c>
      <c r="BH324" s="34">
        <f t="shared" si="428"/>
        <v>0</v>
      </c>
      <c r="BI324" s="34">
        <f t="shared" si="428"/>
        <v>0</v>
      </c>
      <c r="BJ324" s="34">
        <f t="shared" si="428"/>
        <v>0</v>
      </c>
      <c r="BK324" s="34">
        <f t="shared" si="428"/>
        <v>0</v>
      </c>
      <c r="BL324" s="34">
        <f t="shared" si="428"/>
        <v>0</v>
      </c>
      <c r="BM324" s="34">
        <f t="shared" si="428"/>
        <v>8.83E-4</v>
      </c>
      <c r="BN324" s="34">
        <f t="shared" si="428"/>
        <v>0</v>
      </c>
      <c r="BO324" s="34">
        <f t="shared" ref="BO324:DZ324" si="429">ROUND((BO76/BO46),6)</f>
        <v>0</v>
      </c>
      <c r="BP324" s="34">
        <f t="shared" si="429"/>
        <v>0</v>
      </c>
      <c r="BQ324" s="34">
        <f t="shared" si="429"/>
        <v>0</v>
      </c>
      <c r="BR324" s="34">
        <f t="shared" si="429"/>
        <v>0</v>
      </c>
      <c r="BS324" s="34">
        <f t="shared" si="429"/>
        <v>0</v>
      </c>
      <c r="BT324" s="34">
        <f t="shared" si="429"/>
        <v>0</v>
      </c>
      <c r="BU324" s="34">
        <f t="shared" si="429"/>
        <v>0</v>
      </c>
      <c r="BV324" s="34">
        <f t="shared" si="429"/>
        <v>5.1400000000000003E-4</v>
      </c>
      <c r="BW324" s="34">
        <f t="shared" si="429"/>
        <v>0</v>
      </c>
      <c r="BX324" s="34">
        <f t="shared" si="429"/>
        <v>0</v>
      </c>
      <c r="BY324" s="34">
        <f t="shared" si="429"/>
        <v>0</v>
      </c>
      <c r="BZ324" s="34">
        <f t="shared" si="429"/>
        <v>0</v>
      </c>
      <c r="CA324" s="34">
        <f t="shared" si="429"/>
        <v>0</v>
      </c>
      <c r="CB324" s="34">
        <f t="shared" si="429"/>
        <v>0</v>
      </c>
      <c r="CC324" s="34">
        <f t="shared" si="429"/>
        <v>0</v>
      </c>
      <c r="CD324" s="34">
        <f t="shared" si="429"/>
        <v>3.0790000000000001E-3</v>
      </c>
      <c r="CE324" s="34">
        <f t="shared" si="429"/>
        <v>0</v>
      </c>
      <c r="CF324" s="34">
        <f t="shared" si="429"/>
        <v>4.0439999999999999E-3</v>
      </c>
      <c r="CG324" s="34">
        <f t="shared" si="429"/>
        <v>0</v>
      </c>
      <c r="CH324" s="34">
        <f t="shared" si="429"/>
        <v>0</v>
      </c>
      <c r="CI324" s="34">
        <f t="shared" si="429"/>
        <v>0</v>
      </c>
      <c r="CJ324" s="34">
        <f t="shared" si="429"/>
        <v>0</v>
      </c>
      <c r="CK324" s="34">
        <f t="shared" si="429"/>
        <v>1.4450000000000001E-3</v>
      </c>
      <c r="CL324" s="34">
        <f t="shared" si="429"/>
        <v>1.2300000000000001E-4</v>
      </c>
      <c r="CM324" s="34">
        <f t="shared" si="429"/>
        <v>0</v>
      </c>
      <c r="CN324" s="34">
        <f t="shared" si="429"/>
        <v>0</v>
      </c>
      <c r="CO324" s="34">
        <f t="shared" si="429"/>
        <v>0</v>
      </c>
      <c r="CP324" s="34">
        <f t="shared" si="429"/>
        <v>0</v>
      </c>
      <c r="CQ324" s="34">
        <f t="shared" si="429"/>
        <v>0</v>
      </c>
      <c r="CR324" s="34">
        <f t="shared" si="429"/>
        <v>4.64E-4</v>
      </c>
      <c r="CS324" s="34">
        <f t="shared" si="429"/>
        <v>0</v>
      </c>
      <c r="CT324" s="34">
        <f t="shared" si="429"/>
        <v>4.3100000000000001E-4</v>
      </c>
      <c r="CU324" s="34">
        <f t="shared" si="429"/>
        <v>0</v>
      </c>
      <c r="CV324" s="34">
        <f t="shared" si="429"/>
        <v>1.0740000000000001E-3</v>
      </c>
      <c r="CW324" s="34">
        <f t="shared" si="429"/>
        <v>0</v>
      </c>
      <c r="CX324" s="34">
        <f t="shared" si="429"/>
        <v>0</v>
      </c>
      <c r="CY324" s="34">
        <f t="shared" si="429"/>
        <v>0</v>
      </c>
      <c r="CZ324" s="34">
        <f t="shared" si="429"/>
        <v>0</v>
      </c>
      <c r="DA324" s="34">
        <f t="shared" si="429"/>
        <v>3.59E-4</v>
      </c>
      <c r="DB324" s="34">
        <f t="shared" si="429"/>
        <v>0</v>
      </c>
      <c r="DC324" s="34">
        <f t="shared" si="429"/>
        <v>5.5599999999999996E-4</v>
      </c>
      <c r="DD324" s="34">
        <f t="shared" si="429"/>
        <v>1.7E-5</v>
      </c>
      <c r="DE324" s="34">
        <f t="shared" si="429"/>
        <v>0</v>
      </c>
      <c r="DF324" s="34">
        <f t="shared" si="429"/>
        <v>0</v>
      </c>
      <c r="DG324" s="34">
        <f t="shared" si="429"/>
        <v>0</v>
      </c>
      <c r="DH324" s="34">
        <f t="shared" si="429"/>
        <v>6.5200000000000002E-4</v>
      </c>
      <c r="DI324" s="34">
        <f t="shared" si="429"/>
        <v>0</v>
      </c>
      <c r="DJ324" s="34">
        <f t="shared" si="429"/>
        <v>0</v>
      </c>
      <c r="DK324" s="34">
        <f t="shared" si="429"/>
        <v>0</v>
      </c>
      <c r="DL324" s="34">
        <f t="shared" si="429"/>
        <v>0</v>
      </c>
      <c r="DM324" s="34">
        <f t="shared" si="429"/>
        <v>0</v>
      </c>
      <c r="DN324" s="34">
        <f t="shared" si="429"/>
        <v>0</v>
      </c>
      <c r="DO324" s="34">
        <f t="shared" si="429"/>
        <v>0</v>
      </c>
      <c r="DP324" s="34">
        <f t="shared" si="429"/>
        <v>2.6899999999999998E-4</v>
      </c>
      <c r="DQ324" s="34">
        <f t="shared" si="429"/>
        <v>0</v>
      </c>
      <c r="DR324" s="34">
        <f t="shared" si="429"/>
        <v>0</v>
      </c>
      <c r="DS324" s="34">
        <f t="shared" si="429"/>
        <v>0</v>
      </c>
      <c r="DT324" s="34">
        <f t="shared" si="429"/>
        <v>0</v>
      </c>
      <c r="DU324" s="34">
        <f t="shared" si="429"/>
        <v>0</v>
      </c>
      <c r="DV324" s="34">
        <f t="shared" si="429"/>
        <v>0</v>
      </c>
      <c r="DW324" s="34">
        <f t="shared" si="429"/>
        <v>0</v>
      </c>
      <c r="DX324" s="34">
        <f t="shared" si="429"/>
        <v>0</v>
      </c>
      <c r="DY324" s="34">
        <f t="shared" si="429"/>
        <v>0</v>
      </c>
      <c r="DZ324" s="34">
        <f t="shared" si="429"/>
        <v>0</v>
      </c>
      <c r="EA324" s="34">
        <f t="shared" ref="EA324:FX324" si="430">ROUND((EA76/EA46),6)</f>
        <v>8.0199999999999998E-4</v>
      </c>
      <c r="EB324" s="34">
        <f t="shared" si="430"/>
        <v>0</v>
      </c>
      <c r="EC324" s="34">
        <f t="shared" si="430"/>
        <v>0</v>
      </c>
      <c r="ED324" s="34">
        <f t="shared" si="430"/>
        <v>1.18E-4</v>
      </c>
      <c r="EE324" s="34">
        <f t="shared" si="430"/>
        <v>0</v>
      </c>
      <c r="EF324" s="34">
        <f t="shared" si="430"/>
        <v>0</v>
      </c>
      <c r="EG324" s="34">
        <f t="shared" si="430"/>
        <v>0</v>
      </c>
      <c r="EH324" s="34">
        <f t="shared" si="430"/>
        <v>0</v>
      </c>
      <c r="EI324" s="34">
        <f t="shared" si="430"/>
        <v>0</v>
      </c>
      <c r="EJ324" s="34">
        <f t="shared" si="430"/>
        <v>0</v>
      </c>
      <c r="EK324" s="34">
        <f t="shared" si="430"/>
        <v>0</v>
      </c>
      <c r="EL324" s="34">
        <f t="shared" si="430"/>
        <v>2.2560000000000002E-3</v>
      </c>
      <c r="EM324" s="34">
        <f t="shared" si="430"/>
        <v>0</v>
      </c>
      <c r="EN324" s="34">
        <f t="shared" si="430"/>
        <v>0</v>
      </c>
      <c r="EO324" s="34">
        <f t="shared" si="430"/>
        <v>0</v>
      </c>
      <c r="EP324" s="34">
        <f t="shared" si="430"/>
        <v>0</v>
      </c>
      <c r="EQ324" s="34">
        <f t="shared" si="430"/>
        <v>5.2700000000000002E-4</v>
      </c>
      <c r="ER324" s="34">
        <f t="shared" si="430"/>
        <v>0</v>
      </c>
      <c r="ES324" s="34">
        <f t="shared" si="430"/>
        <v>0</v>
      </c>
      <c r="ET324" s="34">
        <f t="shared" si="430"/>
        <v>0</v>
      </c>
      <c r="EU324" s="34">
        <f t="shared" si="430"/>
        <v>0</v>
      </c>
      <c r="EV324" s="34">
        <f t="shared" si="430"/>
        <v>2.2900000000000001E-4</v>
      </c>
      <c r="EW324" s="34">
        <f t="shared" si="430"/>
        <v>0</v>
      </c>
      <c r="EX324" s="34">
        <f t="shared" si="430"/>
        <v>0</v>
      </c>
      <c r="EY324" s="34">
        <f t="shared" si="430"/>
        <v>0</v>
      </c>
      <c r="EZ324" s="34">
        <f t="shared" si="430"/>
        <v>2.3029999999999999E-3</v>
      </c>
      <c r="FA324" s="34">
        <f t="shared" si="430"/>
        <v>3.7500000000000001E-4</v>
      </c>
      <c r="FB324" s="34">
        <f t="shared" si="430"/>
        <v>0</v>
      </c>
      <c r="FC324" s="34">
        <f t="shared" si="430"/>
        <v>0</v>
      </c>
      <c r="FD324" s="34">
        <f t="shared" si="430"/>
        <v>0</v>
      </c>
      <c r="FE324" s="34">
        <f t="shared" si="430"/>
        <v>2.1900000000000001E-4</v>
      </c>
      <c r="FF324" s="34">
        <f t="shared" si="430"/>
        <v>0</v>
      </c>
      <c r="FG324" s="34">
        <f t="shared" si="430"/>
        <v>0</v>
      </c>
      <c r="FH324" s="34">
        <f t="shared" si="430"/>
        <v>1.926E-3</v>
      </c>
      <c r="FI324" s="34">
        <f t="shared" si="430"/>
        <v>0</v>
      </c>
      <c r="FJ324" s="34">
        <f t="shared" si="430"/>
        <v>0</v>
      </c>
      <c r="FK324" s="34">
        <f t="shared" si="430"/>
        <v>2.0999999999999999E-5</v>
      </c>
      <c r="FL324" s="34">
        <f t="shared" si="430"/>
        <v>0</v>
      </c>
      <c r="FM324" s="34">
        <f t="shared" si="430"/>
        <v>0</v>
      </c>
      <c r="FN324" s="34">
        <f t="shared" si="430"/>
        <v>0</v>
      </c>
      <c r="FO324" s="34">
        <f t="shared" si="430"/>
        <v>0</v>
      </c>
      <c r="FP324" s="34">
        <f t="shared" si="430"/>
        <v>0</v>
      </c>
      <c r="FQ324" s="34">
        <f t="shared" si="430"/>
        <v>0</v>
      </c>
      <c r="FR324" s="34">
        <f t="shared" si="430"/>
        <v>0</v>
      </c>
      <c r="FS324" s="34">
        <f t="shared" si="430"/>
        <v>0</v>
      </c>
      <c r="FT324" s="34">
        <f t="shared" si="430"/>
        <v>0</v>
      </c>
      <c r="FU324" s="34">
        <f t="shared" si="430"/>
        <v>0</v>
      </c>
      <c r="FV324" s="34">
        <f t="shared" si="430"/>
        <v>0</v>
      </c>
      <c r="FW324" s="34">
        <f t="shared" si="430"/>
        <v>0</v>
      </c>
      <c r="FX324" s="34">
        <f t="shared" si="430"/>
        <v>0</v>
      </c>
      <c r="FY324" s="34"/>
    </row>
    <row r="325" spans="1:183" x14ac:dyDescent="0.35">
      <c r="B325" s="2" t="s">
        <v>639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</row>
    <row r="326" spans="1:183" x14ac:dyDescent="0.35">
      <c r="A326" s="3" t="s">
        <v>640</v>
      </c>
      <c r="B326" s="2" t="s">
        <v>641</v>
      </c>
      <c r="C326" s="34">
        <f t="shared" ref="C326:BN326" si="431">ROUND((C77/C46),6)</f>
        <v>0</v>
      </c>
      <c r="D326" s="34">
        <f t="shared" si="431"/>
        <v>0</v>
      </c>
      <c r="E326" s="34">
        <f t="shared" si="431"/>
        <v>0</v>
      </c>
      <c r="F326" s="34">
        <f t="shared" si="431"/>
        <v>0</v>
      </c>
      <c r="G326" s="34">
        <f t="shared" si="431"/>
        <v>0</v>
      </c>
      <c r="H326" s="34">
        <f t="shared" si="431"/>
        <v>0</v>
      </c>
      <c r="I326" s="34">
        <f t="shared" si="431"/>
        <v>0</v>
      </c>
      <c r="J326" s="34">
        <f t="shared" si="431"/>
        <v>0</v>
      </c>
      <c r="K326" s="34">
        <f t="shared" si="431"/>
        <v>0</v>
      </c>
      <c r="L326" s="34">
        <f t="shared" si="431"/>
        <v>0</v>
      </c>
      <c r="M326" s="34">
        <f t="shared" si="431"/>
        <v>0</v>
      </c>
      <c r="N326" s="34">
        <f t="shared" si="431"/>
        <v>3.8999999999999999E-5</v>
      </c>
      <c r="O326" s="34">
        <f t="shared" si="431"/>
        <v>0</v>
      </c>
      <c r="P326" s="34">
        <f t="shared" si="431"/>
        <v>0</v>
      </c>
      <c r="Q326" s="34">
        <f t="shared" si="431"/>
        <v>0</v>
      </c>
      <c r="R326" s="34">
        <f t="shared" si="431"/>
        <v>0</v>
      </c>
      <c r="S326" s="34">
        <f t="shared" si="431"/>
        <v>0</v>
      </c>
      <c r="T326" s="34">
        <f t="shared" si="431"/>
        <v>0</v>
      </c>
      <c r="U326" s="34">
        <f t="shared" si="431"/>
        <v>0</v>
      </c>
      <c r="V326" s="34">
        <f t="shared" si="431"/>
        <v>0</v>
      </c>
      <c r="W326" s="34">
        <f t="shared" si="431"/>
        <v>0</v>
      </c>
      <c r="X326" s="34">
        <f t="shared" si="431"/>
        <v>0</v>
      </c>
      <c r="Y326" s="34">
        <f t="shared" si="431"/>
        <v>0</v>
      </c>
      <c r="Z326" s="34">
        <f t="shared" si="431"/>
        <v>0</v>
      </c>
      <c r="AA326" s="34">
        <f t="shared" si="431"/>
        <v>0</v>
      </c>
      <c r="AB326" s="34">
        <f t="shared" si="431"/>
        <v>0</v>
      </c>
      <c r="AC326" s="34">
        <f t="shared" si="431"/>
        <v>0</v>
      </c>
      <c r="AD326" s="34">
        <f t="shared" si="431"/>
        <v>0</v>
      </c>
      <c r="AE326" s="34">
        <f t="shared" si="431"/>
        <v>0</v>
      </c>
      <c r="AF326" s="34">
        <f t="shared" si="431"/>
        <v>0</v>
      </c>
      <c r="AG326" s="34">
        <f t="shared" si="431"/>
        <v>0</v>
      </c>
      <c r="AH326" s="34">
        <f t="shared" si="431"/>
        <v>0</v>
      </c>
      <c r="AI326" s="34">
        <f t="shared" si="431"/>
        <v>0</v>
      </c>
      <c r="AJ326" s="34">
        <f t="shared" si="431"/>
        <v>0</v>
      </c>
      <c r="AK326" s="34">
        <f t="shared" si="431"/>
        <v>0</v>
      </c>
      <c r="AL326" s="34">
        <f t="shared" si="431"/>
        <v>0</v>
      </c>
      <c r="AM326" s="34">
        <f t="shared" si="431"/>
        <v>0</v>
      </c>
      <c r="AN326" s="34">
        <f t="shared" si="431"/>
        <v>0</v>
      </c>
      <c r="AO326" s="34">
        <f t="shared" si="431"/>
        <v>0</v>
      </c>
      <c r="AP326" s="34">
        <f t="shared" si="431"/>
        <v>0</v>
      </c>
      <c r="AQ326" s="34">
        <f t="shared" si="431"/>
        <v>0</v>
      </c>
      <c r="AR326" s="34">
        <f t="shared" si="431"/>
        <v>0</v>
      </c>
      <c r="AS326" s="34">
        <f t="shared" si="431"/>
        <v>0</v>
      </c>
      <c r="AT326" s="34">
        <f t="shared" si="431"/>
        <v>0</v>
      </c>
      <c r="AU326" s="34">
        <f t="shared" si="431"/>
        <v>0</v>
      </c>
      <c r="AV326" s="34">
        <f t="shared" si="431"/>
        <v>0</v>
      </c>
      <c r="AW326" s="34">
        <f t="shared" si="431"/>
        <v>0</v>
      </c>
      <c r="AX326" s="34">
        <f t="shared" si="431"/>
        <v>0</v>
      </c>
      <c r="AY326" s="34">
        <f t="shared" si="431"/>
        <v>0</v>
      </c>
      <c r="AZ326" s="34">
        <f t="shared" si="431"/>
        <v>0</v>
      </c>
      <c r="BA326" s="34">
        <f t="shared" si="431"/>
        <v>0</v>
      </c>
      <c r="BB326" s="34">
        <f t="shared" si="431"/>
        <v>0</v>
      </c>
      <c r="BC326" s="34">
        <f t="shared" si="431"/>
        <v>0</v>
      </c>
      <c r="BD326" s="34">
        <f t="shared" si="431"/>
        <v>0</v>
      </c>
      <c r="BE326" s="34">
        <f t="shared" si="431"/>
        <v>0</v>
      </c>
      <c r="BF326" s="34">
        <f t="shared" si="431"/>
        <v>0</v>
      </c>
      <c r="BG326" s="34">
        <f t="shared" si="431"/>
        <v>0</v>
      </c>
      <c r="BH326" s="34">
        <f t="shared" si="431"/>
        <v>0</v>
      </c>
      <c r="BI326" s="34">
        <f t="shared" si="431"/>
        <v>0</v>
      </c>
      <c r="BJ326" s="34">
        <f t="shared" si="431"/>
        <v>0</v>
      </c>
      <c r="BK326" s="34">
        <f t="shared" si="431"/>
        <v>0</v>
      </c>
      <c r="BL326" s="34">
        <f t="shared" si="431"/>
        <v>0</v>
      </c>
      <c r="BM326" s="34">
        <f t="shared" si="431"/>
        <v>0</v>
      </c>
      <c r="BN326" s="34">
        <f t="shared" si="431"/>
        <v>0</v>
      </c>
      <c r="BO326" s="34">
        <f t="shared" ref="BO326:DZ326" si="432">ROUND((BO77/BO46),6)</f>
        <v>0</v>
      </c>
      <c r="BP326" s="34">
        <f t="shared" si="432"/>
        <v>0</v>
      </c>
      <c r="BQ326" s="34">
        <f t="shared" si="432"/>
        <v>0</v>
      </c>
      <c r="BR326" s="34">
        <f t="shared" si="432"/>
        <v>0</v>
      </c>
      <c r="BS326" s="34">
        <f t="shared" si="432"/>
        <v>0</v>
      </c>
      <c r="BT326" s="34">
        <f t="shared" si="432"/>
        <v>0</v>
      </c>
      <c r="BU326" s="34">
        <f t="shared" si="432"/>
        <v>0</v>
      </c>
      <c r="BV326" s="34">
        <f t="shared" si="432"/>
        <v>0</v>
      </c>
      <c r="BW326" s="34">
        <f t="shared" si="432"/>
        <v>0</v>
      </c>
      <c r="BX326" s="34">
        <f t="shared" si="432"/>
        <v>0</v>
      </c>
      <c r="BY326" s="34">
        <f t="shared" si="432"/>
        <v>0</v>
      </c>
      <c r="BZ326" s="34">
        <f t="shared" si="432"/>
        <v>0</v>
      </c>
      <c r="CA326" s="34">
        <f t="shared" si="432"/>
        <v>0</v>
      </c>
      <c r="CB326" s="34">
        <f t="shared" si="432"/>
        <v>0</v>
      </c>
      <c r="CC326" s="34">
        <f t="shared" si="432"/>
        <v>0</v>
      </c>
      <c r="CD326" s="34">
        <f t="shared" si="432"/>
        <v>0</v>
      </c>
      <c r="CE326" s="34">
        <f t="shared" si="432"/>
        <v>0</v>
      </c>
      <c r="CF326" s="34">
        <f t="shared" si="432"/>
        <v>0</v>
      </c>
      <c r="CG326" s="34">
        <f t="shared" si="432"/>
        <v>0</v>
      </c>
      <c r="CH326" s="34">
        <f t="shared" si="432"/>
        <v>0</v>
      </c>
      <c r="CI326" s="34">
        <f t="shared" si="432"/>
        <v>0</v>
      </c>
      <c r="CJ326" s="34">
        <f t="shared" si="432"/>
        <v>0</v>
      </c>
      <c r="CK326" s="34">
        <f t="shared" si="432"/>
        <v>0</v>
      </c>
      <c r="CL326" s="34">
        <f t="shared" si="432"/>
        <v>0</v>
      </c>
      <c r="CM326" s="34">
        <f t="shared" si="432"/>
        <v>0</v>
      </c>
      <c r="CN326" s="34">
        <f t="shared" si="432"/>
        <v>0</v>
      </c>
      <c r="CO326" s="34">
        <f t="shared" si="432"/>
        <v>0</v>
      </c>
      <c r="CP326" s="34">
        <f t="shared" si="432"/>
        <v>0</v>
      </c>
      <c r="CQ326" s="34">
        <f t="shared" si="432"/>
        <v>0</v>
      </c>
      <c r="CR326" s="34">
        <f t="shared" si="432"/>
        <v>0</v>
      </c>
      <c r="CS326" s="34">
        <f t="shared" si="432"/>
        <v>0</v>
      </c>
      <c r="CT326" s="34">
        <f t="shared" si="432"/>
        <v>0</v>
      </c>
      <c r="CU326" s="34">
        <f t="shared" si="432"/>
        <v>0</v>
      </c>
      <c r="CV326" s="34">
        <f t="shared" si="432"/>
        <v>0</v>
      </c>
      <c r="CW326" s="34">
        <f t="shared" si="432"/>
        <v>0</v>
      </c>
      <c r="CX326" s="34">
        <f t="shared" si="432"/>
        <v>0</v>
      </c>
      <c r="CY326" s="34">
        <f t="shared" si="432"/>
        <v>0</v>
      </c>
      <c r="CZ326" s="34">
        <f t="shared" si="432"/>
        <v>0</v>
      </c>
      <c r="DA326" s="34">
        <f t="shared" si="432"/>
        <v>0</v>
      </c>
      <c r="DB326" s="34">
        <f t="shared" si="432"/>
        <v>0</v>
      </c>
      <c r="DC326" s="34">
        <f t="shared" si="432"/>
        <v>0</v>
      </c>
      <c r="DD326" s="34">
        <f t="shared" si="432"/>
        <v>0</v>
      </c>
      <c r="DE326" s="34">
        <f t="shared" si="432"/>
        <v>0</v>
      </c>
      <c r="DF326" s="34">
        <f t="shared" si="432"/>
        <v>0</v>
      </c>
      <c r="DG326" s="34">
        <f t="shared" si="432"/>
        <v>0</v>
      </c>
      <c r="DH326" s="34">
        <f t="shared" si="432"/>
        <v>0</v>
      </c>
      <c r="DI326" s="34">
        <f t="shared" si="432"/>
        <v>0</v>
      </c>
      <c r="DJ326" s="34">
        <f t="shared" si="432"/>
        <v>0</v>
      </c>
      <c r="DK326" s="34">
        <f t="shared" si="432"/>
        <v>0</v>
      </c>
      <c r="DL326" s="34">
        <f t="shared" si="432"/>
        <v>0</v>
      </c>
      <c r="DM326" s="34">
        <f t="shared" si="432"/>
        <v>0</v>
      </c>
      <c r="DN326" s="34">
        <f t="shared" si="432"/>
        <v>0</v>
      </c>
      <c r="DO326" s="34">
        <f t="shared" si="432"/>
        <v>0</v>
      </c>
      <c r="DP326" s="34">
        <f t="shared" si="432"/>
        <v>0</v>
      </c>
      <c r="DQ326" s="34">
        <f t="shared" si="432"/>
        <v>0</v>
      </c>
      <c r="DR326" s="34">
        <f t="shared" si="432"/>
        <v>0</v>
      </c>
      <c r="DS326" s="34">
        <f t="shared" si="432"/>
        <v>0</v>
      </c>
      <c r="DT326" s="34">
        <f t="shared" si="432"/>
        <v>0</v>
      </c>
      <c r="DU326" s="34">
        <f t="shared" si="432"/>
        <v>0</v>
      </c>
      <c r="DV326" s="34">
        <f t="shared" si="432"/>
        <v>0</v>
      </c>
      <c r="DW326" s="34">
        <f t="shared" si="432"/>
        <v>0</v>
      </c>
      <c r="DX326" s="34">
        <f t="shared" si="432"/>
        <v>0</v>
      </c>
      <c r="DY326" s="34">
        <f t="shared" si="432"/>
        <v>0</v>
      </c>
      <c r="DZ326" s="34">
        <f t="shared" si="432"/>
        <v>0</v>
      </c>
      <c r="EA326" s="34">
        <f t="shared" ref="EA326:FX326" si="433">ROUND((EA77/EA46),6)</f>
        <v>0</v>
      </c>
      <c r="EB326" s="34">
        <f t="shared" si="433"/>
        <v>0</v>
      </c>
      <c r="EC326" s="34">
        <f t="shared" si="433"/>
        <v>0</v>
      </c>
      <c r="ED326" s="34">
        <f t="shared" si="433"/>
        <v>0</v>
      </c>
      <c r="EE326" s="34">
        <f t="shared" si="433"/>
        <v>0</v>
      </c>
      <c r="EF326" s="34">
        <f t="shared" si="433"/>
        <v>0</v>
      </c>
      <c r="EG326" s="34">
        <f t="shared" si="433"/>
        <v>0</v>
      </c>
      <c r="EH326" s="34">
        <f t="shared" si="433"/>
        <v>0</v>
      </c>
      <c r="EI326" s="34">
        <f t="shared" si="433"/>
        <v>0</v>
      </c>
      <c r="EJ326" s="34">
        <f t="shared" si="433"/>
        <v>0</v>
      </c>
      <c r="EK326" s="34">
        <f t="shared" si="433"/>
        <v>0</v>
      </c>
      <c r="EL326" s="34">
        <f t="shared" si="433"/>
        <v>0</v>
      </c>
      <c r="EM326" s="34">
        <f t="shared" si="433"/>
        <v>0</v>
      </c>
      <c r="EN326" s="34">
        <f t="shared" si="433"/>
        <v>0</v>
      </c>
      <c r="EO326" s="34">
        <f t="shared" si="433"/>
        <v>0</v>
      </c>
      <c r="EP326" s="34">
        <f t="shared" si="433"/>
        <v>0</v>
      </c>
      <c r="EQ326" s="34">
        <f t="shared" si="433"/>
        <v>0</v>
      </c>
      <c r="ER326" s="34">
        <f t="shared" si="433"/>
        <v>0</v>
      </c>
      <c r="ES326" s="34">
        <f t="shared" si="433"/>
        <v>0</v>
      </c>
      <c r="ET326" s="34">
        <f t="shared" si="433"/>
        <v>0</v>
      </c>
      <c r="EU326" s="34">
        <f t="shared" si="433"/>
        <v>0</v>
      </c>
      <c r="EV326" s="34">
        <f t="shared" si="433"/>
        <v>0</v>
      </c>
      <c r="EW326" s="34">
        <f t="shared" si="433"/>
        <v>0</v>
      </c>
      <c r="EX326" s="34">
        <f t="shared" si="433"/>
        <v>0</v>
      </c>
      <c r="EY326" s="34">
        <f t="shared" si="433"/>
        <v>0</v>
      </c>
      <c r="EZ326" s="34">
        <f t="shared" si="433"/>
        <v>0</v>
      </c>
      <c r="FA326" s="34">
        <f t="shared" si="433"/>
        <v>0</v>
      </c>
      <c r="FB326" s="34">
        <f t="shared" si="433"/>
        <v>0</v>
      </c>
      <c r="FC326" s="34">
        <f t="shared" si="433"/>
        <v>0</v>
      </c>
      <c r="FD326" s="34">
        <f t="shared" si="433"/>
        <v>0</v>
      </c>
      <c r="FE326" s="34">
        <f t="shared" si="433"/>
        <v>0</v>
      </c>
      <c r="FF326" s="34">
        <f t="shared" si="433"/>
        <v>0</v>
      </c>
      <c r="FG326" s="34">
        <f t="shared" si="433"/>
        <v>0</v>
      </c>
      <c r="FH326" s="34">
        <f t="shared" si="433"/>
        <v>0</v>
      </c>
      <c r="FI326" s="34">
        <f t="shared" si="433"/>
        <v>0</v>
      </c>
      <c r="FJ326" s="34">
        <f t="shared" si="433"/>
        <v>0</v>
      </c>
      <c r="FK326" s="34">
        <f t="shared" si="433"/>
        <v>0</v>
      </c>
      <c r="FL326" s="34">
        <f t="shared" si="433"/>
        <v>0</v>
      </c>
      <c r="FM326" s="34">
        <f t="shared" si="433"/>
        <v>0</v>
      </c>
      <c r="FN326" s="34">
        <f t="shared" si="433"/>
        <v>0</v>
      </c>
      <c r="FO326" s="34">
        <f t="shared" si="433"/>
        <v>0</v>
      </c>
      <c r="FP326" s="34">
        <f t="shared" si="433"/>
        <v>0</v>
      </c>
      <c r="FQ326" s="34">
        <f t="shared" si="433"/>
        <v>0</v>
      </c>
      <c r="FR326" s="34">
        <f t="shared" si="433"/>
        <v>0</v>
      </c>
      <c r="FS326" s="34">
        <f t="shared" si="433"/>
        <v>0</v>
      </c>
      <c r="FT326" s="34">
        <f t="shared" si="433"/>
        <v>0</v>
      </c>
      <c r="FU326" s="34">
        <f t="shared" si="433"/>
        <v>0</v>
      </c>
      <c r="FV326" s="34">
        <f t="shared" si="433"/>
        <v>0</v>
      </c>
      <c r="FW326" s="34">
        <f t="shared" si="433"/>
        <v>0</v>
      </c>
      <c r="FX326" s="34">
        <f t="shared" si="433"/>
        <v>0</v>
      </c>
      <c r="FY326" s="34"/>
    </row>
    <row r="327" spans="1:183" x14ac:dyDescent="0.35">
      <c r="B327" s="2" t="s">
        <v>642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</row>
    <row r="328" spans="1:183" x14ac:dyDescent="0.35">
      <c r="A328" s="3" t="s">
        <v>643</v>
      </c>
      <c r="B328" s="2" t="s">
        <v>644</v>
      </c>
      <c r="C328" s="34">
        <f t="shared" ref="C328:BN328" si="434">ROUND((C78/C46),6)</f>
        <v>3.6459999999999999E-3</v>
      </c>
      <c r="D328" s="34">
        <f t="shared" si="434"/>
        <v>1.3625999999999999E-2</v>
      </c>
      <c r="E328" s="34">
        <f t="shared" si="434"/>
        <v>3.761E-3</v>
      </c>
      <c r="F328" s="34">
        <f t="shared" si="434"/>
        <v>2.1900000000000001E-4</v>
      </c>
      <c r="G328" s="34">
        <f t="shared" si="434"/>
        <v>2.036E-3</v>
      </c>
      <c r="H328" s="34">
        <f t="shared" si="434"/>
        <v>1.9840000000000001E-3</v>
      </c>
      <c r="I328" s="34">
        <f t="shared" si="434"/>
        <v>6.4029999999999998E-3</v>
      </c>
      <c r="J328" s="34">
        <f t="shared" si="434"/>
        <v>0</v>
      </c>
      <c r="K328" s="34">
        <f t="shared" si="434"/>
        <v>0</v>
      </c>
      <c r="L328" s="34">
        <f t="shared" si="434"/>
        <v>4.9810000000000002E-3</v>
      </c>
      <c r="M328" s="34">
        <f t="shared" si="434"/>
        <v>2.856E-3</v>
      </c>
      <c r="N328" s="34">
        <f t="shared" si="434"/>
        <v>7.8100000000000001E-3</v>
      </c>
      <c r="O328" s="34">
        <f t="shared" si="434"/>
        <v>9.4090000000000007E-3</v>
      </c>
      <c r="P328" s="34">
        <f t="shared" si="434"/>
        <v>0</v>
      </c>
      <c r="Q328" s="34">
        <f t="shared" si="434"/>
        <v>6.2069999999999998E-3</v>
      </c>
      <c r="R328" s="34">
        <f t="shared" si="434"/>
        <v>0</v>
      </c>
      <c r="S328" s="34">
        <f t="shared" si="434"/>
        <v>0</v>
      </c>
      <c r="T328" s="34">
        <f t="shared" si="434"/>
        <v>0</v>
      </c>
      <c r="U328" s="34">
        <f t="shared" si="434"/>
        <v>2.9989999999999999E-3</v>
      </c>
      <c r="V328" s="34">
        <f t="shared" si="434"/>
        <v>0</v>
      </c>
      <c r="W328" s="34">
        <f t="shared" si="434"/>
        <v>0</v>
      </c>
      <c r="X328" s="34">
        <f t="shared" si="434"/>
        <v>7.3460000000000001E-3</v>
      </c>
      <c r="Y328" s="34">
        <f t="shared" si="434"/>
        <v>0</v>
      </c>
      <c r="Z328" s="34">
        <f t="shared" si="434"/>
        <v>0</v>
      </c>
      <c r="AA328" s="34">
        <f t="shared" si="434"/>
        <v>4.6100000000000004E-3</v>
      </c>
      <c r="AB328" s="34">
        <f t="shared" si="434"/>
        <v>6.8929999999999998E-3</v>
      </c>
      <c r="AC328" s="34">
        <f t="shared" si="434"/>
        <v>4.1180000000000001E-3</v>
      </c>
      <c r="AD328" s="34">
        <f t="shared" si="434"/>
        <v>4.6889999999999996E-3</v>
      </c>
      <c r="AE328" s="34">
        <f t="shared" si="434"/>
        <v>4.5370000000000002E-3</v>
      </c>
      <c r="AF328" s="34">
        <f t="shared" si="434"/>
        <v>2.1120000000000002E-3</v>
      </c>
      <c r="AG328" s="34">
        <f t="shared" si="434"/>
        <v>4.6280000000000002E-3</v>
      </c>
      <c r="AH328" s="34">
        <f t="shared" si="434"/>
        <v>0</v>
      </c>
      <c r="AI328" s="34">
        <f t="shared" si="434"/>
        <v>0</v>
      </c>
      <c r="AJ328" s="34">
        <f t="shared" si="434"/>
        <v>0</v>
      </c>
      <c r="AK328" s="34">
        <f t="shared" si="434"/>
        <v>0</v>
      </c>
      <c r="AL328" s="34">
        <f t="shared" si="434"/>
        <v>3.346E-3</v>
      </c>
      <c r="AM328" s="34">
        <f t="shared" si="434"/>
        <v>0</v>
      </c>
      <c r="AN328" s="34">
        <f t="shared" si="434"/>
        <v>0</v>
      </c>
      <c r="AO328" s="34">
        <f t="shared" si="434"/>
        <v>0</v>
      </c>
      <c r="AP328" s="34">
        <f t="shared" si="434"/>
        <v>4.9699999999999996E-3</v>
      </c>
      <c r="AQ328" s="34">
        <f t="shared" si="434"/>
        <v>0</v>
      </c>
      <c r="AR328" s="34">
        <f t="shared" si="434"/>
        <v>6.6210000000000001E-3</v>
      </c>
      <c r="AS328" s="34">
        <f t="shared" si="434"/>
        <v>1.1850000000000001E-3</v>
      </c>
      <c r="AT328" s="34">
        <f t="shared" si="434"/>
        <v>0</v>
      </c>
      <c r="AU328" s="34">
        <f t="shared" si="434"/>
        <v>0</v>
      </c>
      <c r="AV328" s="34">
        <f t="shared" si="434"/>
        <v>0</v>
      </c>
      <c r="AW328" s="34">
        <f t="shared" si="434"/>
        <v>0</v>
      </c>
      <c r="AX328" s="34">
        <f t="shared" si="434"/>
        <v>0</v>
      </c>
      <c r="AY328" s="34">
        <f t="shared" si="434"/>
        <v>0</v>
      </c>
      <c r="AZ328" s="34">
        <f t="shared" si="434"/>
        <v>4.9500000000000004E-3</v>
      </c>
      <c r="BA328" s="34">
        <f t="shared" si="434"/>
        <v>3.9179999999999996E-3</v>
      </c>
      <c r="BB328" s="34">
        <f t="shared" si="434"/>
        <v>2.3640000000000002E-3</v>
      </c>
      <c r="BC328" s="34">
        <f t="shared" si="434"/>
        <v>1.4581999999999999E-2</v>
      </c>
      <c r="BD328" s="34">
        <f t="shared" si="434"/>
        <v>7.9679999999999994E-3</v>
      </c>
      <c r="BE328" s="34">
        <f t="shared" si="434"/>
        <v>8.8070000000000006E-3</v>
      </c>
      <c r="BF328" s="34">
        <f t="shared" si="434"/>
        <v>8.4829999999999992E-3</v>
      </c>
      <c r="BG328" s="34">
        <f t="shared" si="434"/>
        <v>0</v>
      </c>
      <c r="BH328" s="34">
        <f t="shared" si="434"/>
        <v>0</v>
      </c>
      <c r="BI328" s="34">
        <f t="shared" si="434"/>
        <v>0</v>
      </c>
      <c r="BJ328" s="34">
        <f t="shared" si="434"/>
        <v>3.777E-3</v>
      </c>
      <c r="BK328" s="34">
        <f t="shared" si="434"/>
        <v>3.6449999999999998E-3</v>
      </c>
      <c r="BL328" s="34">
        <f t="shared" si="434"/>
        <v>0</v>
      </c>
      <c r="BM328" s="34">
        <f t="shared" si="434"/>
        <v>0</v>
      </c>
      <c r="BN328" s="34">
        <f t="shared" si="434"/>
        <v>0</v>
      </c>
      <c r="BO328" s="34">
        <f t="shared" ref="BO328:DZ328" si="435">ROUND((BO78/BO46),6)</f>
        <v>1.562E-3</v>
      </c>
      <c r="BP328" s="34">
        <f t="shared" si="435"/>
        <v>0</v>
      </c>
      <c r="BQ328" s="34">
        <f t="shared" si="435"/>
        <v>3.9519999999999998E-3</v>
      </c>
      <c r="BR328" s="34">
        <f t="shared" si="435"/>
        <v>3.4520000000000002E-3</v>
      </c>
      <c r="BS328" s="34">
        <f t="shared" si="435"/>
        <v>2.2820000000000002E-3</v>
      </c>
      <c r="BT328" s="34">
        <f t="shared" si="435"/>
        <v>1.983E-3</v>
      </c>
      <c r="BU328" s="34">
        <f t="shared" si="435"/>
        <v>5.9509999999999997E-3</v>
      </c>
      <c r="BV328" s="34">
        <f t="shared" si="435"/>
        <v>8.7200000000000005E-4</v>
      </c>
      <c r="BW328" s="34">
        <f t="shared" si="435"/>
        <v>3.0990000000000002E-3</v>
      </c>
      <c r="BX328" s="34">
        <f t="shared" si="435"/>
        <v>0</v>
      </c>
      <c r="BY328" s="34">
        <f t="shared" si="435"/>
        <v>0</v>
      </c>
      <c r="BZ328" s="34">
        <f t="shared" si="435"/>
        <v>0</v>
      </c>
      <c r="CA328" s="34">
        <f t="shared" si="435"/>
        <v>0</v>
      </c>
      <c r="CB328" s="34">
        <f t="shared" si="435"/>
        <v>7.4099999999999999E-3</v>
      </c>
      <c r="CC328" s="34">
        <f t="shared" si="435"/>
        <v>0</v>
      </c>
      <c r="CD328" s="34">
        <f t="shared" si="435"/>
        <v>0</v>
      </c>
      <c r="CE328" s="34">
        <f t="shared" si="435"/>
        <v>0</v>
      </c>
      <c r="CF328" s="34">
        <f t="shared" si="435"/>
        <v>0</v>
      </c>
      <c r="CG328" s="34">
        <f t="shared" si="435"/>
        <v>4.2940000000000001E-3</v>
      </c>
      <c r="CH328" s="34">
        <f t="shared" si="435"/>
        <v>0</v>
      </c>
      <c r="CI328" s="34">
        <f t="shared" si="435"/>
        <v>2.019E-3</v>
      </c>
      <c r="CJ328" s="34">
        <f t="shared" si="435"/>
        <v>1.4660000000000001E-3</v>
      </c>
      <c r="CK328" s="34">
        <f t="shared" si="435"/>
        <v>3.0869999999999999E-3</v>
      </c>
      <c r="CL328" s="34">
        <f t="shared" si="435"/>
        <v>7.1910000000000003E-3</v>
      </c>
      <c r="CM328" s="34">
        <f t="shared" si="435"/>
        <v>3.6979999999999999E-3</v>
      </c>
      <c r="CN328" s="34">
        <f t="shared" si="435"/>
        <v>6.2570000000000004E-3</v>
      </c>
      <c r="CO328" s="34">
        <f t="shared" si="435"/>
        <v>3.764E-3</v>
      </c>
      <c r="CP328" s="34">
        <f t="shared" si="435"/>
        <v>2.7260000000000001E-3</v>
      </c>
      <c r="CQ328" s="34">
        <f t="shared" si="435"/>
        <v>0</v>
      </c>
      <c r="CR328" s="34">
        <f t="shared" si="435"/>
        <v>2.0630000000000002E-3</v>
      </c>
      <c r="CS328" s="34">
        <f t="shared" si="435"/>
        <v>0</v>
      </c>
      <c r="CT328" s="34">
        <f t="shared" si="435"/>
        <v>0</v>
      </c>
      <c r="CU328" s="34">
        <f t="shared" si="435"/>
        <v>9.6450000000000008E-3</v>
      </c>
      <c r="CV328" s="34">
        <f t="shared" si="435"/>
        <v>6.5050000000000004E-3</v>
      </c>
      <c r="CW328" s="34">
        <f t="shared" si="435"/>
        <v>0</v>
      </c>
      <c r="CX328" s="34">
        <f t="shared" si="435"/>
        <v>0</v>
      </c>
      <c r="CY328" s="34">
        <f t="shared" si="435"/>
        <v>0</v>
      </c>
      <c r="CZ328" s="34">
        <f t="shared" si="435"/>
        <v>1.8489999999999999E-3</v>
      </c>
      <c r="DA328" s="34">
        <f t="shared" si="435"/>
        <v>0</v>
      </c>
      <c r="DB328" s="34">
        <f t="shared" si="435"/>
        <v>0</v>
      </c>
      <c r="DC328" s="34">
        <f t="shared" si="435"/>
        <v>6.777E-3</v>
      </c>
      <c r="DD328" s="34">
        <f t="shared" si="435"/>
        <v>0</v>
      </c>
      <c r="DE328" s="34">
        <f t="shared" si="435"/>
        <v>1.9419999999999999E-3</v>
      </c>
      <c r="DF328" s="34">
        <f t="shared" si="435"/>
        <v>5.274E-3</v>
      </c>
      <c r="DG328" s="34">
        <f t="shared" si="435"/>
        <v>1.021E-3</v>
      </c>
      <c r="DH328" s="34">
        <f t="shared" si="435"/>
        <v>4.4600000000000004E-3</v>
      </c>
      <c r="DI328" s="34">
        <f t="shared" si="435"/>
        <v>0</v>
      </c>
      <c r="DJ328" s="34">
        <f t="shared" si="435"/>
        <v>5.4790000000000004E-3</v>
      </c>
      <c r="DK328" s="34">
        <f t="shared" si="435"/>
        <v>4.9670000000000001E-3</v>
      </c>
      <c r="DL328" s="34">
        <f t="shared" si="435"/>
        <v>0</v>
      </c>
      <c r="DM328" s="34">
        <f t="shared" si="435"/>
        <v>8.4829999999999992E-3</v>
      </c>
      <c r="DN328" s="34">
        <f t="shared" si="435"/>
        <v>1.3339999999999999E-3</v>
      </c>
      <c r="DO328" s="34">
        <f t="shared" si="435"/>
        <v>1.3619999999999999E-3</v>
      </c>
      <c r="DP328" s="34">
        <f t="shared" si="435"/>
        <v>0</v>
      </c>
      <c r="DQ328" s="34">
        <f t="shared" si="435"/>
        <v>0</v>
      </c>
      <c r="DR328" s="34">
        <f t="shared" si="435"/>
        <v>0</v>
      </c>
      <c r="DS328" s="34">
        <f t="shared" si="435"/>
        <v>0</v>
      </c>
      <c r="DT328" s="34">
        <f t="shared" si="435"/>
        <v>0</v>
      </c>
      <c r="DU328" s="34">
        <f t="shared" si="435"/>
        <v>0</v>
      </c>
      <c r="DV328" s="34">
        <f t="shared" si="435"/>
        <v>0</v>
      </c>
      <c r="DW328" s="34">
        <f t="shared" si="435"/>
        <v>6.1499999999999999E-4</v>
      </c>
      <c r="DX328" s="34">
        <f t="shared" si="435"/>
        <v>1.2780000000000001E-3</v>
      </c>
      <c r="DY328" s="34">
        <f t="shared" si="435"/>
        <v>2.2339999999999999E-3</v>
      </c>
      <c r="DZ328" s="34">
        <f t="shared" si="435"/>
        <v>2.0760000000000002E-3</v>
      </c>
      <c r="EA328" s="34">
        <f t="shared" ref="EA328:FX328" si="436">ROUND((EA78/EA46),6)</f>
        <v>3.01E-4</v>
      </c>
      <c r="EB328" s="34">
        <f t="shared" si="436"/>
        <v>4.5929999999999999E-3</v>
      </c>
      <c r="EC328" s="34">
        <f t="shared" si="436"/>
        <v>0</v>
      </c>
      <c r="ED328" s="34">
        <f t="shared" si="436"/>
        <v>6.4999999999999997E-4</v>
      </c>
      <c r="EE328" s="34">
        <f t="shared" si="436"/>
        <v>0</v>
      </c>
      <c r="EF328" s="34">
        <f t="shared" si="436"/>
        <v>0</v>
      </c>
      <c r="EG328" s="34">
        <f t="shared" si="436"/>
        <v>0</v>
      </c>
      <c r="EH328" s="34">
        <f t="shared" si="436"/>
        <v>0</v>
      </c>
      <c r="EI328" s="34">
        <f t="shared" si="436"/>
        <v>0</v>
      </c>
      <c r="EJ328" s="34">
        <f t="shared" si="436"/>
        <v>0</v>
      </c>
      <c r="EK328" s="34">
        <f t="shared" si="436"/>
        <v>6.4000000000000005E-4</v>
      </c>
      <c r="EL328" s="34">
        <f t="shared" si="436"/>
        <v>0</v>
      </c>
      <c r="EM328" s="34">
        <f t="shared" si="436"/>
        <v>5.9430000000000004E-3</v>
      </c>
      <c r="EN328" s="34">
        <f t="shared" si="436"/>
        <v>2.1710000000000002E-3</v>
      </c>
      <c r="EO328" s="34">
        <f t="shared" si="436"/>
        <v>1.4859999999999999E-3</v>
      </c>
      <c r="EP328" s="34">
        <f t="shared" si="436"/>
        <v>5.5160000000000001E-3</v>
      </c>
      <c r="EQ328" s="34">
        <f t="shared" si="436"/>
        <v>7.7899999999999996E-4</v>
      </c>
      <c r="ER328" s="34">
        <f t="shared" si="436"/>
        <v>5.9059999999999998E-3</v>
      </c>
      <c r="ES328" s="34">
        <f t="shared" si="436"/>
        <v>0</v>
      </c>
      <c r="ET328" s="34">
        <f t="shared" si="436"/>
        <v>2.794E-3</v>
      </c>
      <c r="EU328" s="34">
        <f t="shared" si="436"/>
        <v>0</v>
      </c>
      <c r="EV328" s="34">
        <f t="shared" si="436"/>
        <v>0</v>
      </c>
      <c r="EW328" s="34">
        <f t="shared" si="436"/>
        <v>1.3359999999999999E-3</v>
      </c>
      <c r="EX328" s="34">
        <f t="shared" si="436"/>
        <v>6.5069999999999998E-3</v>
      </c>
      <c r="EY328" s="34">
        <f t="shared" si="436"/>
        <v>0</v>
      </c>
      <c r="EZ328" s="34">
        <f t="shared" si="436"/>
        <v>0</v>
      </c>
      <c r="FA328" s="34">
        <f t="shared" si="436"/>
        <v>1.191E-3</v>
      </c>
      <c r="FB328" s="34">
        <f t="shared" si="436"/>
        <v>1.1460000000000001E-3</v>
      </c>
      <c r="FC328" s="34">
        <f t="shared" si="436"/>
        <v>2.238E-3</v>
      </c>
      <c r="FD328" s="34">
        <f t="shared" si="436"/>
        <v>0</v>
      </c>
      <c r="FE328" s="34">
        <f t="shared" si="436"/>
        <v>7.0099999999999997E-3</v>
      </c>
      <c r="FF328" s="34">
        <f t="shared" si="436"/>
        <v>0</v>
      </c>
      <c r="FG328" s="34">
        <f t="shared" si="436"/>
        <v>0</v>
      </c>
      <c r="FH328" s="34">
        <f t="shared" si="436"/>
        <v>3.8800000000000002E-3</v>
      </c>
      <c r="FI328" s="34">
        <f t="shared" si="436"/>
        <v>2.6649999999999998E-3</v>
      </c>
      <c r="FJ328" s="34">
        <f t="shared" si="436"/>
        <v>1.189E-3</v>
      </c>
      <c r="FK328" s="34">
        <f t="shared" si="436"/>
        <v>2.032E-3</v>
      </c>
      <c r="FL328" s="34">
        <f t="shared" si="436"/>
        <v>1.108E-3</v>
      </c>
      <c r="FM328" s="34">
        <f t="shared" si="436"/>
        <v>4.1599999999999997E-4</v>
      </c>
      <c r="FN328" s="34">
        <f t="shared" si="436"/>
        <v>0</v>
      </c>
      <c r="FO328" s="34">
        <f t="shared" si="436"/>
        <v>6.0499999999999996E-4</v>
      </c>
      <c r="FP328" s="34">
        <f t="shared" si="436"/>
        <v>1.6919999999999999E-3</v>
      </c>
      <c r="FQ328" s="34">
        <f t="shared" si="436"/>
        <v>1.611E-3</v>
      </c>
      <c r="FR328" s="34">
        <f t="shared" si="436"/>
        <v>8.5599999999999999E-4</v>
      </c>
      <c r="FS328" s="34">
        <f t="shared" si="436"/>
        <v>1.66E-4</v>
      </c>
      <c r="FT328" s="34">
        <f t="shared" si="436"/>
        <v>2.7599999999999999E-4</v>
      </c>
      <c r="FU328" s="34">
        <f t="shared" si="436"/>
        <v>6.5319999999999996E-3</v>
      </c>
      <c r="FV328" s="34">
        <f t="shared" si="436"/>
        <v>2.624E-3</v>
      </c>
      <c r="FW328" s="34">
        <f t="shared" si="436"/>
        <v>0</v>
      </c>
      <c r="FX328" s="34">
        <f t="shared" si="436"/>
        <v>1.559E-2</v>
      </c>
      <c r="FY328" s="34"/>
    </row>
    <row r="329" spans="1:183" x14ac:dyDescent="0.35">
      <c r="B329" s="2" t="s">
        <v>645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</row>
    <row r="330" spans="1:183" x14ac:dyDescent="0.35">
      <c r="A330" s="3" t="s">
        <v>646</v>
      </c>
      <c r="B330" s="2" t="s">
        <v>647</v>
      </c>
      <c r="C330" s="34">
        <f t="shared" ref="C330:AH330" si="437">SUM(C322:C328)</f>
        <v>3.0813E-2</v>
      </c>
      <c r="D330" s="34">
        <f t="shared" si="437"/>
        <v>4.0625999999999995E-2</v>
      </c>
      <c r="E330" s="34">
        <f t="shared" si="437"/>
        <v>3.0761E-2</v>
      </c>
      <c r="F330" s="34">
        <f t="shared" si="437"/>
        <v>2.7219E-2</v>
      </c>
      <c r="G330" s="34">
        <f t="shared" si="437"/>
        <v>2.7300999999999999E-2</v>
      </c>
      <c r="H330" s="34">
        <f t="shared" si="437"/>
        <v>2.8983999999999999E-2</v>
      </c>
      <c r="I330" s="34">
        <f t="shared" si="437"/>
        <v>3.3826000000000002E-2</v>
      </c>
      <c r="J330" s="34">
        <f t="shared" si="437"/>
        <v>2.7E-2</v>
      </c>
      <c r="K330" s="34">
        <f t="shared" si="437"/>
        <v>2.7E-2</v>
      </c>
      <c r="L330" s="34">
        <f t="shared" si="437"/>
        <v>3.1876000000000002E-2</v>
      </c>
      <c r="M330" s="34">
        <f t="shared" si="437"/>
        <v>2.8803000000000002E-2</v>
      </c>
      <c r="N330" s="34">
        <f t="shared" si="437"/>
        <v>2.7252999999999999E-2</v>
      </c>
      <c r="O330" s="34">
        <f t="shared" si="437"/>
        <v>3.7231E-2</v>
      </c>
      <c r="P330" s="34">
        <f t="shared" si="437"/>
        <v>2.7108E-2</v>
      </c>
      <c r="Q330" s="34">
        <f t="shared" si="437"/>
        <v>3.3207E-2</v>
      </c>
      <c r="R330" s="34">
        <f t="shared" si="437"/>
        <v>2.7E-2</v>
      </c>
      <c r="S330" s="34">
        <f t="shared" si="437"/>
        <v>2.6013999999999999E-2</v>
      </c>
      <c r="T330" s="34">
        <f t="shared" si="437"/>
        <v>2.4301E-2</v>
      </c>
      <c r="U330" s="34">
        <f t="shared" si="437"/>
        <v>2.6799999999999997E-2</v>
      </c>
      <c r="V330" s="34">
        <f t="shared" si="437"/>
        <v>2.7E-2</v>
      </c>
      <c r="W330" s="34">
        <f t="shared" si="437"/>
        <v>2.7E-2</v>
      </c>
      <c r="X330" s="34">
        <f t="shared" si="437"/>
        <v>2.3329999999999997E-2</v>
      </c>
      <c r="Y330" s="34">
        <f t="shared" si="437"/>
        <v>2.4497999999999999E-2</v>
      </c>
      <c r="Z330" s="34">
        <f t="shared" si="437"/>
        <v>2.7824999999999999E-2</v>
      </c>
      <c r="AA330" s="34">
        <f t="shared" si="437"/>
        <v>3.1609999999999999E-2</v>
      </c>
      <c r="AB330" s="34">
        <f t="shared" si="437"/>
        <v>3.3893E-2</v>
      </c>
      <c r="AC330" s="34">
        <f t="shared" si="437"/>
        <v>2.5100000000000001E-2</v>
      </c>
      <c r="AD330" s="34">
        <f t="shared" si="437"/>
        <v>2.4381999999999997E-2</v>
      </c>
      <c r="AE330" s="34">
        <f t="shared" si="437"/>
        <v>1.8711000000000002E-2</v>
      </c>
      <c r="AF330" s="34">
        <f t="shared" si="437"/>
        <v>1.3786E-2</v>
      </c>
      <c r="AG330" s="34">
        <f t="shared" si="437"/>
        <v>1.7113E-2</v>
      </c>
      <c r="AH330" s="34">
        <f t="shared" si="437"/>
        <v>2.5919000000000001E-2</v>
      </c>
      <c r="AI330" s="34">
        <f t="shared" ref="AI330:CT330" si="438">SUM(AI322:AI328)</f>
        <v>2.7E-2</v>
      </c>
      <c r="AJ330" s="34">
        <f t="shared" si="438"/>
        <v>2.3788E-2</v>
      </c>
      <c r="AK330" s="34">
        <f t="shared" si="438"/>
        <v>2.128E-2</v>
      </c>
      <c r="AL330" s="34">
        <f t="shared" si="438"/>
        <v>3.0345999999999998E-2</v>
      </c>
      <c r="AM330" s="34">
        <f t="shared" si="438"/>
        <v>2.1448999999999999E-2</v>
      </c>
      <c r="AN330" s="34">
        <f t="shared" si="438"/>
        <v>2.4800000000000003E-2</v>
      </c>
      <c r="AO330" s="34">
        <f t="shared" si="438"/>
        <v>2.7E-2</v>
      </c>
      <c r="AP330" s="34">
        <f t="shared" si="438"/>
        <v>3.1969999999999998E-2</v>
      </c>
      <c r="AQ330" s="34">
        <f t="shared" si="438"/>
        <v>1.8685E-2</v>
      </c>
      <c r="AR330" s="34">
        <f t="shared" si="438"/>
        <v>3.3620999999999998E-2</v>
      </c>
      <c r="AS330" s="34">
        <f t="shared" si="438"/>
        <v>1.3745E-2</v>
      </c>
      <c r="AT330" s="34">
        <f t="shared" si="438"/>
        <v>2.7E-2</v>
      </c>
      <c r="AU330" s="34">
        <f t="shared" si="438"/>
        <v>2.4188000000000001E-2</v>
      </c>
      <c r="AV330" s="34">
        <f t="shared" si="438"/>
        <v>2.7E-2</v>
      </c>
      <c r="AW330" s="34">
        <f t="shared" si="438"/>
        <v>2.4431000000000001E-2</v>
      </c>
      <c r="AX330" s="34">
        <f t="shared" si="438"/>
        <v>2.1798000000000001E-2</v>
      </c>
      <c r="AY330" s="34">
        <f t="shared" si="438"/>
        <v>2.7E-2</v>
      </c>
      <c r="AZ330" s="34">
        <f t="shared" si="438"/>
        <v>2.0670000000000001E-2</v>
      </c>
      <c r="BA330" s="34">
        <f t="shared" si="438"/>
        <v>3.0811999999999999E-2</v>
      </c>
      <c r="BB330" s="34">
        <f t="shared" si="438"/>
        <v>2.7048000000000003E-2</v>
      </c>
      <c r="BC330" s="34">
        <f t="shared" si="438"/>
        <v>3.5297000000000002E-2</v>
      </c>
      <c r="BD330" s="34">
        <f t="shared" si="438"/>
        <v>3.4967999999999999E-2</v>
      </c>
      <c r="BE330" s="34">
        <f t="shared" si="438"/>
        <v>3.5806999999999999E-2</v>
      </c>
      <c r="BF330" s="34">
        <f t="shared" si="438"/>
        <v>3.5483000000000001E-2</v>
      </c>
      <c r="BG330" s="34">
        <f t="shared" si="438"/>
        <v>2.7E-2</v>
      </c>
      <c r="BH330" s="34">
        <f t="shared" si="438"/>
        <v>2.6419000000000002E-2</v>
      </c>
      <c r="BI330" s="34">
        <f t="shared" si="438"/>
        <v>1.3433E-2</v>
      </c>
      <c r="BJ330" s="34">
        <f t="shared" si="438"/>
        <v>3.0776999999999999E-2</v>
      </c>
      <c r="BK330" s="34">
        <f t="shared" si="438"/>
        <v>3.0644999999999999E-2</v>
      </c>
      <c r="BL330" s="34">
        <f t="shared" si="438"/>
        <v>2.7E-2</v>
      </c>
      <c r="BM330" s="34">
        <f t="shared" si="438"/>
        <v>2.6716999999999998E-2</v>
      </c>
      <c r="BN330" s="34">
        <f t="shared" si="438"/>
        <v>2.7E-2</v>
      </c>
      <c r="BO330" s="34">
        <f t="shared" si="438"/>
        <v>2.1765E-2</v>
      </c>
      <c r="BP330" s="34">
        <f t="shared" si="438"/>
        <v>2.6702E-2</v>
      </c>
      <c r="BQ330" s="34">
        <f t="shared" si="438"/>
        <v>3.0711000000000002E-2</v>
      </c>
      <c r="BR330" s="34">
        <f t="shared" si="438"/>
        <v>1.3152E-2</v>
      </c>
      <c r="BS330" s="34">
        <f t="shared" si="438"/>
        <v>6.6769999999999998E-3</v>
      </c>
      <c r="BT330" s="34">
        <f t="shared" si="438"/>
        <v>8.6339999999999993E-3</v>
      </c>
      <c r="BU330" s="34">
        <f t="shared" si="438"/>
        <v>1.9762000000000002E-2</v>
      </c>
      <c r="BV330" s="34">
        <f t="shared" si="438"/>
        <v>1.0801E-2</v>
      </c>
      <c r="BW330" s="34">
        <f t="shared" si="438"/>
        <v>1.8835000000000001E-2</v>
      </c>
      <c r="BX330" s="34">
        <f t="shared" si="438"/>
        <v>1.9067000000000001E-2</v>
      </c>
      <c r="BY330" s="34">
        <f t="shared" si="438"/>
        <v>2.7E-2</v>
      </c>
      <c r="BZ330" s="34">
        <f t="shared" si="438"/>
        <v>2.7E-2</v>
      </c>
      <c r="CA330" s="34">
        <f t="shared" si="438"/>
        <v>2.3040999999999999E-2</v>
      </c>
      <c r="CB330" s="34">
        <f t="shared" si="438"/>
        <v>3.4409999999999996E-2</v>
      </c>
      <c r="CC330" s="34">
        <f t="shared" si="438"/>
        <v>2.7E-2</v>
      </c>
      <c r="CD330" s="34">
        <f t="shared" si="438"/>
        <v>2.7598999999999999E-2</v>
      </c>
      <c r="CE330" s="34">
        <f t="shared" si="438"/>
        <v>2.7E-2</v>
      </c>
      <c r="CF330" s="34">
        <f t="shared" si="438"/>
        <v>2.8378E-2</v>
      </c>
      <c r="CG330" s="34">
        <f t="shared" si="438"/>
        <v>3.1294000000000002E-2</v>
      </c>
      <c r="CH330" s="34">
        <f t="shared" si="438"/>
        <v>2.7E-2</v>
      </c>
      <c r="CI330" s="34">
        <f t="shared" si="438"/>
        <v>2.9019E-2</v>
      </c>
      <c r="CJ330" s="34">
        <f t="shared" si="438"/>
        <v>2.6386999999999997E-2</v>
      </c>
      <c r="CK330" s="34">
        <f t="shared" si="438"/>
        <v>1.6133000000000002E-2</v>
      </c>
      <c r="CL330" s="34">
        <f t="shared" si="438"/>
        <v>2.0542999999999999E-2</v>
      </c>
      <c r="CM330" s="34">
        <f t="shared" si="438"/>
        <v>1.0971999999999999E-2</v>
      </c>
      <c r="CN330" s="34">
        <f t="shared" si="438"/>
        <v>3.3257000000000002E-2</v>
      </c>
      <c r="CO330" s="34">
        <f t="shared" si="438"/>
        <v>3.0764E-2</v>
      </c>
      <c r="CP330" s="34">
        <f t="shared" si="438"/>
        <v>1.9432000000000001E-2</v>
      </c>
      <c r="CQ330" s="34">
        <f t="shared" si="438"/>
        <v>1.7427000000000002E-2</v>
      </c>
      <c r="CR330" s="34">
        <f t="shared" si="438"/>
        <v>6.6960000000000006E-3</v>
      </c>
      <c r="CS330" s="34">
        <f t="shared" si="438"/>
        <v>2.7E-2</v>
      </c>
      <c r="CT330" s="34">
        <f t="shared" si="438"/>
        <v>1.3951000000000002E-2</v>
      </c>
      <c r="CU330" s="34">
        <f t="shared" ref="CU330:FF330" si="439">SUM(CU322:CU328)</f>
        <v>3.4261E-2</v>
      </c>
      <c r="CV330" s="34">
        <f t="shared" si="439"/>
        <v>2.3557999999999999E-2</v>
      </c>
      <c r="CW330" s="34">
        <f t="shared" si="439"/>
        <v>1.7378999999999999E-2</v>
      </c>
      <c r="CX330" s="34">
        <f t="shared" si="439"/>
        <v>2.6824000000000001E-2</v>
      </c>
      <c r="CY330" s="34">
        <f t="shared" si="439"/>
        <v>2.7E-2</v>
      </c>
      <c r="CZ330" s="34">
        <f t="shared" si="439"/>
        <v>2.8849E-2</v>
      </c>
      <c r="DA330" s="34">
        <f t="shared" si="439"/>
        <v>2.7359000000000001E-2</v>
      </c>
      <c r="DB330" s="34">
        <f t="shared" si="439"/>
        <v>2.7E-2</v>
      </c>
      <c r="DC330" s="34">
        <f t="shared" si="439"/>
        <v>2.9751E-2</v>
      </c>
      <c r="DD330" s="34">
        <f t="shared" si="439"/>
        <v>3.447E-3</v>
      </c>
      <c r="DE330" s="34">
        <f t="shared" si="439"/>
        <v>1.3836999999999999E-2</v>
      </c>
      <c r="DF330" s="34">
        <f t="shared" si="439"/>
        <v>3.2273999999999997E-2</v>
      </c>
      <c r="DG330" s="34">
        <f t="shared" si="439"/>
        <v>2.6474000000000001E-2</v>
      </c>
      <c r="DH330" s="34">
        <f t="shared" si="439"/>
        <v>3.0628000000000002E-2</v>
      </c>
      <c r="DI330" s="34">
        <f t="shared" si="439"/>
        <v>2.3845000000000002E-2</v>
      </c>
      <c r="DJ330" s="34">
        <f t="shared" si="439"/>
        <v>3.1362000000000001E-2</v>
      </c>
      <c r="DK330" s="34">
        <f t="shared" si="439"/>
        <v>2.5624999999999998E-2</v>
      </c>
      <c r="DL330" s="34">
        <f t="shared" si="439"/>
        <v>2.6967000000000001E-2</v>
      </c>
      <c r="DM330" s="34">
        <f t="shared" si="439"/>
        <v>3.3382000000000002E-2</v>
      </c>
      <c r="DN330" s="34">
        <f t="shared" si="439"/>
        <v>2.8333999999999998E-2</v>
      </c>
      <c r="DO330" s="34">
        <f t="shared" si="439"/>
        <v>2.8361999999999998E-2</v>
      </c>
      <c r="DP330" s="34">
        <f t="shared" si="439"/>
        <v>2.7268999999999998E-2</v>
      </c>
      <c r="DQ330" s="34">
        <f t="shared" si="439"/>
        <v>2.0188000000000001E-2</v>
      </c>
      <c r="DR330" s="34">
        <f t="shared" si="439"/>
        <v>2.7E-2</v>
      </c>
      <c r="DS330" s="34">
        <f t="shared" si="439"/>
        <v>2.7E-2</v>
      </c>
      <c r="DT330" s="34">
        <f t="shared" si="439"/>
        <v>2.6728999999999999E-2</v>
      </c>
      <c r="DU330" s="34">
        <f t="shared" si="439"/>
        <v>2.7E-2</v>
      </c>
      <c r="DV330" s="34">
        <f t="shared" si="439"/>
        <v>2.7E-2</v>
      </c>
      <c r="DW330" s="34">
        <f t="shared" si="439"/>
        <v>2.7612000000000001E-2</v>
      </c>
      <c r="DX330" s="34">
        <f t="shared" si="439"/>
        <v>2.5209000000000002E-2</v>
      </c>
      <c r="DY330" s="34">
        <f t="shared" si="439"/>
        <v>2.0161999999999999E-2</v>
      </c>
      <c r="DZ330" s="34">
        <f t="shared" si="439"/>
        <v>2.4738000000000003E-2</v>
      </c>
      <c r="EA330" s="34">
        <f t="shared" si="439"/>
        <v>1.1091999999999999E-2</v>
      </c>
      <c r="EB330" s="34">
        <f t="shared" si="439"/>
        <v>3.1592999999999996E-2</v>
      </c>
      <c r="EC330" s="34">
        <f t="shared" si="439"/>
        <v>2.7E-2</v>
      </c>
      <c r="ED330" s="34">
        <f t="shared" si="439"/>
        <v>4.6949999999999995E-3</v>
      </c>
      <c r="EE330" s="34">
        <f t="shared" si="439"/>
        <v>2.7E-2</v>
      </c>
      <c r="EF330" s="34">
        <f t="shared" si="439"/>
        <v>2.4594999999999999E-2</v>
      </c>
      <c r="EG330" s="34">
        <f t="shared" si="439"/>
        <v>2.7E-2</v>
      </c>
      <c r="EH330" s="34">
        <f t="shared" si="439"/>
        <v>2.7E-2</v>
      </c>
      <c r="EI330" s="34">
        <f t="shared" si="439"/>
        <v>2.7E-2</v>
      </c>
      <c r="EJ330" s="34">
        <f t="shared" si="439"/>
        <v>2.7E-2</v>
      </c>
      <c r="EK330" s="34">
        <f t="shared" si="439"/>
        <v>6.4070000000000004E-3</v>
      </c>
      <c r="EL330" s="34">
        <f t="shared" si="439"/>
        <v>8.3990000000000002E-3</v>
      </c>
      <c r="EM330" s="34">
        <f t="shared" si="439"/>
        <v>2.7251000000000001E-2</v>
      </c>
      <c r="EN330" s="34">
        <f t="shared" si="439"/>
        <v>2.9170999999999999E-2</v>
      </c>
      <c r="EO330" s="34">
        <f t="shared" si="439"/>
        <v>2.8486000000000001E-2</v>
      </c>
      <c r="EP330" s="34">
        <f t="shared" si="439"/>
        <v>3.1102000000000001E-2</v>
      </c>
      <c r="EQ330" s="34">
        <f t="shared" si="439"/>
        <v>6.4939999999999998E-3</v>
      </c>
      <c r="ER330" s="34">
        <f t="shared" si="439"/>
        <v>2.7188999999999998E-2</v>
      </c>
      <c r="ES330" s="34">
        <f t="shared" si="439"/>
        <v>2.7E-2</v>
      </c>
      <c r="ET330" s="34">
        <f t="shared" si="439"/>
        <v>2.9794000000000001E-2</v>
      </c>
      <c r="EU330" s="34">
        <f t="shared" si="439"/>
        <v>2.7E-2</v>
      </c>
      <c r="EV330" s="34">
        <f t="shared" si="439"/>
        <v>1.5238E-2</v>
      </c>
      <c r="EW330" s="34">
        <f t="shared" si="439"/>
        <v>8.6169999999999997E-3</v>
      </c>
      <c r="EX330" s="34">
        <f t="shared" si="439"/>
        <v>1.5417E-2</v>
      </c>
      <c r="EY330" s="34">
        <f t="shared" si="439"/>
        <v>2.7E-2</v>
      </c>
      <c r="EZ330" s="34">
        <f t="shared" si="439"/>
        <v>2.9302999999999999E-2</v>
      </c>
      <c r="FA330" s="34">
        <f t="shared" si="439"/>
        <v>1.2232E-2</v>
      </c>
      <c r="FB330" s="34">
        <f t="shared" si="439"/>
        <v>9.9289999999999986E-3</v>
      </c>
      <c r="FC330" s="34">
        <f t="shared" si="439"/>
        <v>2.9238E-2</v>
      </c>
      <c r="FD330" s="34">
        <f t="shared" si="439"/>
        <v>2.7E-2</v>
      </c>
      <c r="FE330" s="34">
        <f t="shared" si="439"/>
        <v>2.6409999999999999E-2</v>
      </c>
      <c r="FF330" s="34">
        <f t="shared" si="439"/>
        <v>2.7E-2</v>
      </c>
      <c r="FG330" s="34">
        <f t="shared" ref="FG330:FX330" si="440">SUM(FG322:FG328)</f>
        <v>2.7E-2</v>
      </c>
      <c r="FH330" s="34">
        <f t="shared" si="440"/>
        <v>3.0578000000000001E-2</v>
      </c>
      <c r="FI330" s="34">
        <f t="shared" si="440"/>
        <v>1.2303999999999999E-2</v>
      </c>
      <c r="FJ330" s="34">
        <f t="shared" si="440"/>
        <v>2.3396999999999998E-2</v>
      </c>
      <c r="FK330" s="34">
        <f t="shared" si="440"/>
        <v>1.2898E-2</v>
      </c>
      <c r="FL330" s="34">
        <f t="shared" si="440"/>
        <v>2.8108000000000001E-2</v>
      </c>
      <c r="FM330" s="34">
        <f t="shared" si="440"/>
        <v>2.383E-2</v>
      </c>
      <c r="FN330" s="34">
        <f t="shared" si="440"/>
        <v>2.7E-2</v>
      </c>
      <c r="FO330" s="34">
        <f t="shared" si="440"/>
        <v>4.5829999999999994E-3</v>
      </c>
      <c r="FP330" s="34">
        <f t="shared" si="440"/>
        <v>1.3835E-2</v>
      </c>
      <c r="FQ330" s="34">
        <f t="shared" si="440"/>
        <v>2.3201000000000003E-2</v>
      </c>
      <c r="FR330" s="34">
        <f t="shared" si="440"/>
        <v>6.4920000000000004E-3</v>
      </c>
      <c r="FS330" s="34">
        <f t="shared" si="440"/>
        <v>5.2339999999999999E-3</v>
      </c>
      <c r="FT330" s="34">
        <f t="shared" si="440"/>
        <v>3.3540000000000002E-3</v>
      </c>
      <c r="FU330" s="34">
        <f t="shared" si="440"/>
        <v>2.9877000000000001E-2</v>
      </c>
      <c r="FV330" s="34">
        <f t="shared" si="440"/>
        <v>2.2656000000000003E-2</v>
      </c>
      <c r="FW330" s="34">
        <f t="shared" si="440"/>
        <v>2.6498000000000001E-2</v>
      </c>
      <c r="FX330" s="34">
        <f t="shared" si="440"/>
        <v>4.0264999999999995E-2</v>
      </c>
      <c r="FY330" s="34"/>
    </row>
    <row r="331" spans="1:183" x14ac:dyDescent="0.35">
      <c r="B331" s="2" t="s">
        <v>1040</v>
      </c>
    </row>
    <row r="333" spans="1:183" x14ac:dyDescent="0.35">
      <c r="B333" s="2" t="s">
        <v>648</v>
      </c>
      <c r="C333" s="2">
        <f t="shared" ref="C333:BN333" si="441">ROUND(C334/C94,2)</f>
        <v>12129.54</v>
      </c>
      <c r="D333" s="2">
        <f t="shared" si="441"/>
        <v>11475.1</v>
      </c>
      <c r="E333" s="2">
        <f t="shared" si="441"/>
        <v>12185.66</v>
      </c>
      <c r="F333" s="2">
        <f t="shared" si="441"/>
        <v>11426.6</v>
      </c>
      <c r="G333" s="2">
        <f t="shared" si="441"/>
        <v>11859.55</v>
      </c>
      <c r="H333" s="2">
        <f t="shared" si="441"/>
        <v>12018.28</v>
      </c>
      <c r="I333" s="2">
        <f t="shared" si="441"/>
        <v>12055.01</v>
      </c>
      <c r="J333" s="2">
        <f t="shared" si="441"/>
        <v>11499.7</v>
      </c>
      <c r="K333" s="2">
        <f t="shared" si="441"/>
        <v>16010.57</v>
      </c>
      <c r="L333" s="2">
        <f t="shared" si="441"/>
        <v>12259.71</v>
      </c>
      <c r="M333" s="2">
        <f t="shared" si="441"/>
        <v>13761.02</v>
      </c>
      <c r="N333" s="2">
        <f t="shared" si="441"/>
        <v>11642.24</v>
      </c>
      <c r="O333" s="2">
        <f t="shared" si="441"/>
        <v>11151.7</v>
      </c>
      <c r="P333" s="2">
        <f t="shared" si="441"/>
        <v>15481.64</v>
      </c>
      <c r="Q333" s="2">
        <f t="shared" si="441"/>
        <v>12439.93</v>
      </c>
      <c r="R333" s="2">
        <f t="shared" si="441"/>
        <v>19617.07</v>
      </c>
      <c r="S333" s="2">
        <f t="shared" si="441"/>
        <v>11883.49</v>
      </c>
      <c r="T333" s="2">
        <f t="shared" si="441"/>
        <v>19997.84</v>
      </c>
      <c r="U333" s="2">
        <f t="shared" si="441"/>
        <v>24077.05</v>
      </c>
      <c r="V333" s="2">
        <f t="shared" si="441"/>
        <v>16283.67</v>
      </c>
      <c r="W333" s="2">
        <f t="shared" si="441"/>
        <v>17620.91</v>
      </c>
      <c r="X333" s="2">
        <f t="shared" si="441"/>
        <v>22964.13</v>
      </c>
      <c r="Y333" s="2">
        <f t="shared" si="441"/>
        <v>13670.95</v>
      </c>
      <c r="Z333" s="2">
        <f t="shared" si="441"/>
        <v>16561.73</v>
      </c>
      <c r="AA333" s="2">
        <f t="shared" si="441"/>
        <v>11325.05</v>
      </c>
      <c r="AB333" s="2">
        <f t="shared" si="441"/>
        <v>11468.31</v>
      </c>
      <c r="AC333" s="2">
        <f t="shared" si="441"/>
        <v>11926.68</v>
      </c>
      <c r="AD333" s="2">
        <f t="shared" si="441"/>
        <v>11368.16</v>
      </c>
      <c r="AE333" s="2">
        <f t="shared" si="441"/>
        <v>21811.31</v>
      </c>
      <c r="AF333" s="2">
        <f t="shared" si="441"/>
        <v>19480.060000000001</v>
      </c>
      <c r="AG333" s="2">
        <f t="shared" si="441"/>
        <v>12887.09</v>
      </c>
      <c r="AH333" s="2">
        <f t="shared" si="441"/>
        <v>11799.78</v>
      </c>
      <c r="AI333" s="2">
        <f t="shared" si="441"/>
        <v>13392.18</v>
      </c>
      <c r="AJ333" s="2">
        <f t="shared" si="441"/>
        <v>20351.91</v>
      </c>
      <c r="AK333" s="2">
        <f t="shared" si="441"/>
        <v>20452.97</v>
      </c>
      <c r="AL333" s="2">
        <f t="shared" si="441"/>
        <v>15925.06</v>
      </c>
      <c r="AM333" s="2">
        <f t="shared" si="441"/>
        <v>14433.44</v>
      </c>
      <c r="AN333" s="2">
        <f t="shared" si="441"/>
        <v>15452.9</v>
      </c>
      <c r="AO333" s="2">
        <f t="shared" si="441"/>
        <v>11420.35</v>
      </c>
      <c r="AP333" s="2">
        <f t="shared" si="441"/>
        <v>11917.44</v>
      </c>
      <c r="AQ333" s="2">
        <f t="shared" si="441"/>
        <v>17978.09</v>
      </c>
      <c r="AR333" s="2">
        <f t="shared" si="441"/>
        <v>11200.96</v>
      </c>
      <c r="AS333" s="2">
        <f t="shared" si="441"/>
        <v>12070.1</v>
      </c>
      <c r="AT333" s="2">
        <f t="shared" si="441"/>
        <v>11542.61</v>
      </c>
      <c r="AU333" s="2">
        <f t="shared" si="441"/>
        <v>15914.87</v>
      </c>
      <c r="AV333" s="2">
        <f t="shared" si="441"/>
        <v>16249.01</v>
      </c>
      <c r="AW333" s="2">
        <f t="shared" si="441"/>
        <v>17229.560000000001</v>
      </c>
      <c r="AX333" s="2">
        <f t="shared" si="441"/>
        <v>24583.74</v>
      </c>
      <c r="AY333" s="2">
        <f t="shared" si="441"/>
        <v>14078.7</v>
      </c>
      <c r="AZ333" s="2">
        <f t="shared" si="441"/>
        <v>11727.04</v>
      </c>
      <c r="BA333" s="2">
        <f t="shared" si="441"/>
        <v>11094.89</v>
      </c>
      <c r="BB333" s="2">
        <f t="shared" si="441"/>
        <v>11169.06</v>
      </c>
      <c r="BC333" s="2">
        <f t="shared" si="441"/>
        <v>11516.51</v>
      </c>
      <c r="BD333" s="2">
        <f t="shared" si="441"/>
        <v>10925.04</v>
      </c>
      <c r="BE333" s="2">
        <f t="shared" si="441"/>
        <v>11956.33</v>
      </c>
      <c r="BF333" s="2">
        <f t="shared" si="441"/>
        <v>11026.81</v>
      </c>
      <c r="BG333" s="2">
        <f t="shared" si="441"/>
        <v>12684.17</v>
      </c>
      <c r="BH333" s="2">
        <f t="shared" si="441"/>
        <v>13012.89</v>
      </c>
      <c r="BI333" s="2">
        <f t="shared" si="441"/>
        <v>17614.25</v>
      </c>
      <c r="BJ333" s="2">
        <f t="shared" si="441"/>
        <v>11002.88</v>
      </c>
      <c r="BK333" s="2">
        <f t="shared" si="441"/>
        <v>11483.67</v>
      </c>
      <c r="BL333" s="2">
        <f t="shared" si="441"/>
        <v>24772.02</v>
      </c>
      <c r="BM333" s="2">
        <f t="shared" si="441"/>
        <v>13947.07</v>
      </c>
      <c r="BN333" s="2">
        <f t="shared" si="441"/>
        <v>11172.86</v>
      </c>
      <c r="BO333" s="2">
        <f t="shared" ref="BO333:DZ333" si="442">ROUND(BO334/BO94,2)</f>
        <v>11569.93</v>
      </c>
      <c r="BP333" s="2">
        <f t="shared" si="442"/>
        <v>20375.169999999998</v>
      </c>
      <c r="BQ333" s="2">
        <f t="shared" si="442"/>
        <v>12131.27</v>
      </c>
      <c r="BR333" s="2">
        <f t="shared" si="442"/>
        <v>11064.91</v>
      </c>
      <c r="BS333" s="2">
        <f t="shared" si="442"/>
        <v>12668.76</v>
      </c>
      <c r="BT333" s="2">
        <f t="shared" si="442"/>
        <v>15005.7</v>
      </c>
      <c r="BU333" s="2">
        <f t="shared" si="442"/>
        <v>14174.42</v>
      </c>
      <c r="BV333" s="2">
        <f t="shared" si="442"/>
        <v>11710.21</v>
      </c>
      <c r="BW333" s="2">
        <f t="shared" si="442"/>
        <v>11532.1</v>
      </c>
      <c r="BX333" s="2">
        <f t="shared" si="442"/>
        <v>25140.36</v>
      </c>
      <c r="BY333" s="2">
        <f t="shared" si="442"/>
        <v>13788.98</v>
      </c>
      <c r="BZ333" s="2">
        <f t="shared" si="442"/>
        <v>18035.82</v>
      </c>
      <c r="CA333" s="2">
        <f t="shared" si="442"/>
        <v>20861.34</v>
      </c>
      <c r="CB333" s="2">
        <f t="shared" si="442"/>
        <v>11300.9</v>
      </c>
      <c r="CC333" s="2">
        <f t="shared" si="442"/>
        <v>18527.07</v>
      </c>
      <c r="CD333" s="2">
        <f t="shared" si="442"/>
        <v>16455.939999999999</v>
      </c>
      <c r="CE333" s="2">
        <f t="shared" si="442"/>
        <v>19845.55</v>
      </c>
      <c r="CF333" s="2">
        <f t="shared" si="442"/>
        <v>20651.59</v>
      </c>
      <c r="CG333" s="2">
        <f t="shared" si="442"/>
        <v>18107.759999999998</v>
      </c>
      <c r="CH333" s="2">
        <f t="shared" si="442"/>
        <v>22532.5</v>
      </c>
      <c r="CI333" s="2">
        <f t="shared" si="442"/>
        <v>12078.26</v>
      </c>
      <c r="CJ333" s="2">
        <f t="shared" si="442"/>
        <v>12389.72</v>
      </c>
      <c r="CK333" s="2">
        <f t="shared" si="442"/>
        <v>11594.19</v>
      </c>
      <c r="CL333" s="2">
        <f t="shared" si="442"/>
        <v>12189.83</v>
      </c>
      <c r="CM333" s="2">
        <f t="shared" si="442"/>
        <v>13186.74</v>
      </c>
      <c r="CN333" s="2">
        <f t="shared" si="442"/>
        <v>10908.97</v>
      </c>
      <c r="CO333" s="2">
        <f t="shared" si="442"/>
        <v>10994.68</v>
      </c>
      <c r="CP333" s="2">
        <f t="shared" si="442"/>
        <v>12482.48</v>
      </c>
      <c r="CQ333" s="2">
        <f t="shared" si="442"/>
        <v>13265.86</v>
      </c>
      <c r="CR333" s="2">
        <f t="shared" si="442"/>
        <v>17391.439999999999</v>
      </c>
      <c r="CS333" s="2">
        <f t="shared" si="442"/>
        <v>15309.21</v>
      </c>
      <c r="CT333" s="2">
        <f t="shared" si="442"/>
        <v>22076.14</v>
      </c>
      <c r="CU333" s="2">
        <f t="shared" si="442"/>
        <v>15091.18</v>
      </c>
      <c r="CV333" s="2">
        <f t="shared" si="442"/>
        <v>21525.83</v>
      </c>
      <c r="CW333" s="2">
        <f t="shared" si="442"/>
        <v>18289.47</v>
      </c>
      <c r="CX333" s="2">
        <f t="shared" si="442"/>
        <v>12883.02</v>
      </c>
      <c r="CY333" s="2">
        <f t="shared" si="442"/>
        <v>23450.63</v>
      </c>
      <c r="CZ333" s="2">
        <f t="shared" si="442"/>
        <v>11562.21</v>
      </c>
      <c r="DA333" s="2">
        <f t="shared" si="442"/>
        <v>18172.59</v>
      </c>
      <c r="DB333" s="2">
        <f t="shared" si="442"/>
        <v>15012.46</v>
      </c>
      <c r="DC333" s="2">
        <f t="shared" si="442"/>
        <v>18668.29</v>
      </c>
      <c r="DD333" s="2">
        <f t="shared" si="442"/>
        <v>20765.03</v>
      </c>
      <c r="DE333" s="2">
        <f t="shared" si="442"/>
        <v>15229.19</v>
      </c>
      <c r="DF333" s="2">
        <f t="shared" si="442"/>
        <v>10794.51</v>
      </c>
      <c r="DG333" s="2">
        <f t="shared" si="442"/>
        <v>22532.32</v>
      </c>
      <c r="DH333" s="2">
        <f t="shared" si="442"/>
        <v>11312.1</v>
      </c>
      <c r="DI333" s="2">
        <f t="shared" si="442"/>
        <v>11238.08</v>
      </c>
      <c r="DJ333" s="2">
        <f t="shared" si="442"/>
        <v>12564.28</v>
      </c>
      <c r="DK333" s="2">
        <f t="shared" si="442"/>
        <v>12851.83</v>
      </c>
      <c r="DL333" s="2">
        <f t="shared" si="442"/>
        <v>11624.98</v>
      </c>
      <c r="DM333" s="2">
        <f t="shared" si="442"/>
        <v>18667.490000000002</v>
      </c>
      <c r="DN333" s="2">
        <f t="shared" si="442"/>
        <v>12233.59</v>
      </c>
      <c r="DO333" s="2">
        <f t="shared" si="442"/>
        <v>11625.12</v>
      </c>
      <c r="DP333" s="2">
        <f t="shared" si="442"/>
        <v>19336.71</v>
      </c>
      <c r="DQ333" s="2">
        <f t="shared" si="442"/>
        <v>12089.37</v>
      </c>
      <c r="DR333" s="2">
        <f t="shared" si="442"/>
        <v>12240.78</v>
      </c>
      <c r="DS333" s="2">
        <f t="shared" si="442"/>
        <v>13231.23</v>
      </c>
      <c r="DT333" s="2">
        <f t="shared" si="442"/>
        <v>20599.78</v>
      </c>
      <c r="DU333" s="2">
        <f t="shared" si="442"/>
        <v>14448.69</v>
      </c>
      <c r="DV333" s="2">
        <f t="shared" si="442"/>
        <v>18016.54</v>
      </c>
      <c r="DW333" s="2">
        <f t="shared" si="442"/>
        <v>15412.76</v>
      </c>
      <c r="DX333" s="2">
        <f t="shared" si="442"/>
        <v>22487.88</v>
      </c>
      <c r="DY333" s="2">
        <f t="shared" si="442"/>
        <v>16701.54</v>
      </c>
      <c r="DZ333" s="2">
        <f t="shared" si="442"/>
        <v>12936.37</v>
      </c>
      <c r="EA333" s="2">
        <f t="shared" ref="EA333:FX333" si="443">ROUND(EA334/EA94,2)</f>
        <v>13216.87</v>
      </c>
      <c r="EB333" s="2">
        <f t="shared" si="443"/>
        <v>12767.99</v>
      </c>
      <c r="EC333" s="2">
        <f t="shared" si="443"/>
        <v>14615.95</v>
      </c>
      <c r="ED333" s="2">
        <f t="shared" si="443"/>
        <v>14987.72</v>
      </c>
      <c r="EE333" s="2">
        <f t="shared" si="443"/>
        <v>18817.36</v>
      </c>
      <c r="EF333" s="2">
        <f t="shared" si="443"/>
        <v>11966.67</v>
      </c>
      <c r="EG333" s="2">
        <f t="shared" si="443"/>
        <v>16100.3</v>
      </c>
      <c r="EH333" s="2">
        <f t="shared" si="443"/>
        <v>16360.33</v>
      </c>
      <c r="EI333" s="2">
        <f t="shared" si="443"/>
        <v>11890.21</v>
      </c>
      <c r="EJ333" s="2">
        <f t="shared" si="443"/>
        <v>11007.65</v>
      </c>
      <c r="EK333" s="2">
        <f t="shared" si="443"/>
        <v>12060.05</v>
      </c>
      <c r="EL333" s="2">
        <f t="shared" si="443"/>
        <v>12410.03</v>
      </c>
      <c r="EM333" s="2">
        <f t="shared" si="443"/>
        <v>14028.02</v>
      </c>
      <c r="EN333" s="2">
        <f t="shared" si="443"/>
        <v>12190.83</v>
      </c>
      <c r="EO333" s="2">
        <f t="shared" si="443"/>
        <v>15086.09</v>
      </c>
      <c r="EP333" s="2">
        <f t="shared" si="443"/>
        <v>14149.31</v>
      </c>
      <c r="EQ333" s="2">
        <f t="shared" si="443"/>
        <v>11564.03</v>
      </c>
      <c r="ER333" s="2">
        <f t="shared" si="443"/>
        <v>15869.92</v>
      </c>
      <c r="ES333" s="2">
        <f t="shared" si="443"/>
        <v>19184.189999999999</v>
      </c>
      <c r="ET333" s="2">
        <f t="shared" si="443"/>
        <v>21558.37</v>
      </c>
      <c r="EU333" s="2">
        <f t="shared" si="443"/>
        <v>13218.15</v>
      </c>
      <c r="EV333" s="2">
        <f t="shared" si="443"/>
        <v>24562.85</v>
      </c>
      <c r="EW333" s="2">
        <f t="shared" si="443"/>
        <v>15677.83</v>
      </c>
      <c r="EX333" s="2">
        <f t="shared" si="443"/>
        <v>21352.97</v>
      </c>
      <c r="EY333" s="2">
        <f t="shared" si="443"/>
        <v>13626.13</v>
      </c>
      <c r="EZ333" s="2">
        <f t="shared" si="443"/>
        <v>21251.82</v>
      </c>
      <c r="FA333" s="2">
        <f t="shared" si="443"/>
        <v>12163.1</v>
      </c>
      <c r="FB333" s="2">
        <f t="shared" si="443"/>
        <v>16125.56</v>
      </c>
      <c r="FC333" s="2">
        <f t="shared" si="443"/>
        <v>11429.36</v>
      </c>
      <c r="FD333" s="2">
        <f t="shared" si="443"/>
        <v>13822.29</v>
      </c>
      <c r="FE333" s="2">
        <f t="shared" si="443"/>
        <v>23187.11</v>
      </c>
      <c r="FF333" s="2">
        <f t="shared" si="443"/>
        <v>18896.240000000002</v>
      </c>
      <c r="FG333" s="2">
        <f t="shared" si="443"/>
        <v>21880.91</v>
      </c>
      <c r="FH333" s="2">
        <f t="shared" si="443"/>
        <v>23298.560000000001</v>
      </c>
      <c r="FI333" s="2">
        <f t="shared" si="443"/>
        <v>11608.9</v>
      </c>
      <c r="FJ333" s="2">
        <f t="shared" si="443"/>
        <v>11112.19</v>
      </c>
      <c r="FK333" s="2">
        <f t="shared" si="443"/>
        <v>11379.98</v>
      </c>
      <c r="FL333" s="2">
        <f t="shared" si="443"/>
        <v>10656.15</v>
      </c>
      <c r="FM333" s="2">
        <f t="shared" si="443"/>
        <v>10855.87</v>
      </c>
      <c r="FN333" s="2">
        <f t="shared" si="443"/>
        <v>11652.9</v>
      </c>
      <c r="FO333" s="2">
        <f t="shared" si="443"/>
        <v>11955.97</v>
      </c>
      <c r="FP333" s="2">
        <f t="shared" si="443"/>
        <v>11608.13</v>
      </c>
      <c r="FQ333" s="2">
        <f t="shared" si="443"/>
        <v>11853.54</v>
      </c>
      <c r="FR333" s="2">
        <f t="shared" si="443"/>
        <v>19923.5</v>
      </c>
      <c r="FS333" s="2">
        <f t="shared" si="443"/>
        <v>19533.11</v>
      </c>
      <c r="FT333" s="2">
        <f t="shared" si="443"/>
        <v>24845.02</v>
      </c>
      <c r="FU333" s="2">
        <f t="shared" si="443"/>
        <v>13026.33</v>
      </c>
      <c r="FV333" s="2">
        <f t="shared" si="443"/>
        <v>12334.31</v>
      </c>
      <c r="FW333" s="2">
        <f t="shared" si="443"/>
        <v>20936.55</v>
      </c>
      <c r="FX333" s="2">
        <f t="shared" si="443"/>
        <v>25205.54</v>
      </c>
      <c r="GA333" s="88">
        <f>ROUND(FZ334/FZ94,2)-0.02</f>
        <v>11658.38</v>
      </c>
    </row>
    <row r="334" spans="1:183" x14ac:dyDescent="0.35">
      <c r="A334" s="3" t="s">
        <v>649</v>
      </c>
      <c r="B334" s="2" t="s">
        <v>650</v>
      </c>
      <c r="C334" s="12">
        <f t="shared" ref="C334:BN334" si="444">IF(AND(C192&lt;&gt;0,C94&gt;459,C135&gt;C18),MIN(C192/459*C194,C219),MIN(((C286-C175)/C94)*C94,C219))</f>
        <v>78223412.75999999</v>
      </c>
      <c r="D334" s="12">
        <f t="shared" si="444"/>
        <v>436200549.09999996</v>
      </c>
      <c r="E334" s="12">
        <f t="shared" si="444"/>
        <v>70687285.449999988</v>
      </c>
      <c r="F334" s="12">
        <f t="shared" si="444"/>
        <v>255090864.39999998</v>
      </c>
      <c r="G334" s="12">
        <f t="shared" si="444"/>
        <v>18296918.52</v>
      </c>
      <c r="H334" s="12">
        <f t="shared" si="444"/>
        <v>13496532.870000001</v>
      </c>
      <c r="I334" s="12">
        <f t="shared" si="444"/>
        <v>96521807.410000011</v>
      </c>
      <c r="J334" s="12">
        <f t="shared" si="444"/>
        <v>23735377.300000001</v>
      </c>
      <c r="K334" s="12">
        <f t="shared" si="444"/>
        <v>4378890.7699999996</v>
      </c>
      <c r="L334" s="12">
        <f t="shared" si="444"/>
        <v>26119317.599999998</v>
      </c>
      <c r="M334" s="12">
        <f t="shared" si="444"/>
        <v>13112880.539999999</v>
      </c>
      <c r="N334" s="12">
        <f t="shared" si="444"/>
        <v>581862285.66999996</v>
      </c>
      <c r="O334" s="12">
        <f t="shared" si="444"/>
        <v>143967285.34999999</v>
      </c>
      <c r="P334" s="12">
        <f t="shared" si="444"/>
        <v>5542426.7400000002</v>
      </c>
      <c r="Q334" s="12">
        <f t="shared" si="444"/>
        <v>471793690.66999996</v>
      </c>
      <c r="R334" s="12">
        <f t="shared" si="444"/>
        <v>10200878.58</v>
      </c>
      <c r="S334" s="12">
        <f t="shared" si="444"/>
        <v>18740270.059999999</v>
      </c>
      <c r="T334" s="12">
        <f t="shared" si="444"/>
        <v>3279646.1</v>
      </c>
      <c r="U334" s="12">
        <f t="shared" si="444"/>
        <v>1213483.31</v>
      </c>
      <c r="V334" s="12">
        <f t="shared" si="444"/>
        <v>4195975.41</v>
      </c>
      <c r="W334" s="12">
        <f t="shared" si="444"/>
        <v>3689465.9399999995</v>
      </c>
      <c r="X334" s="12">
        <f t="shared" si="444"/>
        <v>1148206.6200000001</v>
      </c>
      <c r="Y334" s="12">
        <f t="shared" si="444"/>
        <v>5894912.79</v>
      </c>
      <c r="Z334" s="12">
        <f t="shared" si="444"/>
        <v>3757856.7</v>
      </c>
      <c r="AA334" s="12">
        <f t="shared" si="444"/>
        <v>345977025.16000003</v>
      </c>
      <c r="AB334" s="12">
        <f t="shared" si="444"/>
        <v>309006395.38</v>
      </c>
      <c r="AC334" s="12">
        <f t="shared" si="444"/>
        <v>11067957.85</v>
      </c>
      <c r="AD334" s="12">
        <f t="shared" si="444"/>
        <v>16047063.189999999</v>
      </c>
      <c r="AE334" s="12">
        <f t="shared" si="444"/>
        <v>2034995.5999999999</v>
      </c>
      <c r="AF334" s="12">
        <f t="shared" si="444"/>
        <v>3486930.13</v>
      </c>
      <c r="AG334" s="12">
        <f t="shared" si="444"/>
        <v>7696172.9399999995</v>
      </c>
      <c r="AH334" s="12">
        <f t="shared" si="444"/>
        <v>11371449.700000001</v>
      </c>
      <c r="AI334" s="12">
        <f t="shared" si="444"/>
        <v>5544363.1900000004</v>
      </c>
      <c r="AJ334" s="12">
        <f t="shared" si="444"/>
        <v>3459825.3899999997</v>
      </c>
      <c r="AK334" s="12">
        <f t="shared" si="444"/>
        <v>3321562.98</v>
      </c>
      <c r="AL334" s="12">
        <f t="shared" si="444"/>
        <v>4522717.17</v>
      </c>
      <c r="AM334" s="12">
        <f t="shared" si="444"/>
        <v>5198925.29</v>
      </c>
      <c r="AN334" s="12">
        <f t="shared" si="444"/>
        <v>4765675.38</v>
      </c>
      <c r="AO334" s="12">
        <f t="shared" si="444"/>
        <v>47377996.689999998</v>
      </c>
      <c r="AP334" s="12">
        <f t="shared" si="444"/>
        <v>979711035.38</v>
      </c>
      <c r="AQ334" s="12">
        <f t="shared" si="444"/>
        <v>4224850.24</v>
      </c>
      <c r="AR334" s="12">
        <f t="shared" si="444"/>
        <v>682351736.91999996</v>
      </c>
      <c r="AS334" s="12">
        <f t="shared" si="444"/>
        <v>78672922.969999999</v>
      </c>
      <c r="AT334" s="12">
        <f t="shared" si="444"/>
        <v>28053156.419999998</v>
      </c>
      <c r="AU334" s="12">
        <f t="shared" si="444"/>
        <v>5021140.8900000006</v>
      </c>
      <c r="AV334" s="12">
        <f t="shared" si="444"/>
        <v>4962447.1100000003</v>
      </c>
      <c r="AW334" s="12">
        <f t="shared" si="444"/>
        <v>4402151.3899999997</v>
      </c>
      <c r="AX334" s="12">
        <f t="shared" si="444"/>
        <v>1597943.4</v>
      </c>
      <c r="AY334" s="12">
        <f t="shared" si="444"/>
        <v>6011603.1600000001</v>
      </c>
      <c r="AZ334" s="12">
        <f t="shared" si="444"/>
        <v>142067643.75999999</v>
      </c>
      <c r="BA334" s="12">
        <f t="shared" si="444"/>
        <v>98671326.179999992</v>
      </c>
      <c r="BB334" s="12">
        <f t="shared" si="444"/>
        <v>82683196.670000002</v>
      </c>
      <c r="BC334" s="12">
        <f t="shared" si="444"/>
        <v>287781625.06</v>
      </c>
      <c r="BD334" s="12">
        <f t="shared" si="444"/>
        <v>39854548.640000001</v>
      </c>
      <c r="BE334" s="12">
        <f t="shared" si="444"/>
        <v>14746936.5</v>
      </c>
      <c r="BF334" s="12">
        <f t="shared" si="444"/>
        <v>271052022.93000001</v>
      </c>
      <c r="BG334" s="12">
        <f t="shared" si="444"/>
        <v>11263538.810000001</v>
      </c>
      <c r="BH334" s="12">
        <f t="shared" si="444"/>
        <v>7131064.79</v>
      </c>
      <c r="BI334" s="12">
        <f t="shared" si="444"/>
        <v>4491634.7</v>
      </c>
      <c r="BJ334" s="12">
        <f t="shared" si="444"/>
        <v>69096518.609999999</v>
      </c>
      <c r="BK334" s="12">
        <f t="shared" si="444"/>
        <v>239886997.55000001</v>
      </c>
      <c r="BL334" s="12">
        <f t="shared" si="444"/>
        <v>1768722</v>
      </c>
      <c r="BM334" s="12">
        <f t="shared" si="444"/>
        <v>5857770.4699999997</v>
      </c>
      <c r="BN334" s="12">
        <f t="shared" si="444"/>
        <v>34561908.960000001</v>
      </c>
      <c r="BO334" s="12">
        <f t="shared" ref="BO334:DZ334" si="445">IF(AND(BO192&lt;&gt;0,BO94&gt;459,BO135&gt;BO18),MIN(BO192/459*BO194,BO219),MIN(((BO286-BO175)/BO94)*BO94,BO219))</f>
        <v>14708852.310000001</v>
      </c>
      <c r="BP334" s="12">
        <f t="shared" si="445"/>
        <v>3341528</v>
      </c>
      <c r="BQ334" s="12">
        <f t="shared" si="445"/>
        <v>72922277.929999992</v>
      </c>
      <c r="BR334" s="12">
        <f t="shared" si="445"/>
        <v>49768653.870000005</v>
      </c>
      <c r="BS334" s="12">
        <f t="shared" si="445"/>
        <v>14100333.129999999</v>
      </c>
      <c r="BT334" s="12">
        <f t="shared" si="445"/>
        <v>5660148.46</v>
      </c>
      <c r="BU334" s="12">
        <f t="shared" si="445"/>
        <v>5988692.5199999996</v>
      </c>
      <c r="BV334" s="12">
        <f t="shared" si="445"/>
        <v>14423471.42</v>
      </c>
      <c r="BW334" s="12">
        <f t="shared" si="445"/>
        <v>22939189.469999999</v>
      </c>
      <c r="BX334" s="12">
        <f t="shared" si="445"/>
        <v>1737198.74</v>
      </c>
      <c r="BY334" s="12">
        <f t="shared" si="445"/>
        <v>6159539.1699999999</v>
      </c>
      <c r="BZ334" s="12">
        <f t="shared" si="445"/>
        <v>3648645.57</v>
      </c>
      <c r="CA334" s="12">
        <f t="shared" si="445"/>
        <v>3095822.9699999997</v>
      </c>
      <c r="CB334" s="12">
        <f t="shared" si="445"/>
        <v>816470409.92999995</v>
      </c>
      <c r="CC334" s="12">
        <f t="shared" si="445"/>
        <v>3520143.64</v>
      </c>
      <c r="CD334" s="12">
        <f t="shared" si="445"/>
        <v>3441595.38</v>
      </c>
      <c r="CE334" s="12">
        <f t="shared" si="445"/>
        <v>2994693.45</v>
      </c>
      <c r="CF334" s="12">
        <f t="shared" si="445"/>
        <v>2253088.7999999998</v>
      </c>
      <c r="CG334" s="12">
        <f t="shared" si="445"/>
        <v>3617931.44</v>
      </c>
      <c r="CH334" s="12">
        <f t="shared" si="445"/>
        <v>2232970.46</v>
      </c>
      <c r="CI334" s="12">
        <f t="shared" si="445"/>
        <v>8423375.5199999996</v>
      </c>
      <c r="CJ334" s="12">
        <f t="shared" si="445"/>
        <v>10805075.350000001</v>
      </c>
      <c r="CK334" s="12">
        <f t="shared" si="445"/>
        <v>56793460.059999995</v>
      </c>
      <c r="CL334" s="12">
        <f t="shared" si="445"/>
        <v>15239243.310000001</v>
      </c>
      <c r="CM334" s="12">
        <f t="shared" si="445"/>
        <v>9450933.4000000004</v>
      </c>
      <c r="CN334" s="12">
        <f t="shared" si="445"/>
        <v>347021172.13000005</v>
      </c>
      <c r="CO334" s="12">
        <f t="shared" si="445"/>
        <v>158083665.56999999</v>
      </c>
      <c r="CP334" s="12">
        <f t="shared" si="445"/>
        <v>11831389.84</v>
      </c>
      <c r="CQ334" s="12">
        <f t="shared" si="445"/>
        <v>10080729.75</v>
      </c>
      <c r="CR334" s="12">
        <f t="shared" si="445"/>
        <v>4045249.62</v>
      </c>
      <c r="CS334" s="12">
        <f t="shared" si="445"/>
        <v>4454979.9899999993</v>
      </c>
      <c r="CT334" s="12">
        <f t="shared" si="445"/>
        <v>2340071.19</v>
      </c>
      <c r="CU334" s="12">
        <f t="shared" si="445"/>
        <v>1121274.3199999998</v>
      </c>
      <c r="CV334" s="12">
        <f t="shared" si="445"/>
        <v>1076291.54</v>
      </c>
      <c r="CW334" s="12">
        <f t="shared" si="445"/>
        <v>3804210.7899999996</v>
      </c>
      <c r="CX334" s="12">
        <f t="shared" si="445"/>
        <v>5945512.4128649235</v>
      </c>
      <c r="CY334" s="12">
        <f t="shared" si="445"/>
        <v>1172531.3899999999</v>
      </c>
      <c r="CZ334" s="12">
        <f t="shared" si="445"/>
        <v>20726419.07</v>
      </c>
      <c r="DA334" s="12">
        <f t="shared" si="445"/>
        <v>3574548.27</v>
      </c>
      <c r="DB334" s="12">
        <f t="shared" si="445"/>
        <v>4788975.4400000004</v>
      </c>
      <c r="DC334" s="12">
        <f t="shared" si="445"/>
        <v>3509639.35</v>
      </c>
      <c r="DD334" s="12">
        <f t="shared" si="445"/>
        <v>3291256.5</v>
      </c>
      <c r="DE334" s="12">
        <f t="shared" si="445"/>
        <v>4728662.6499999994</v>
      </c>
      <c r="DF334" s="12">
        <f t="shared" si="445"/>
        <v>222055139.60999998</v>
      </c>
      <c r="DG334" s="12">
        <f t="shared" si="445"/>
        <v>2568684.73</v>
      </c>
      <c r="DH334" s="12">
        <f t="shared" si="445"/>
        <v>20748648.330000002</v>
      </c>
      <c r="DI334" s="12">
        <f t="shared" si="445"/>
        <v>27484304.32</v>
      </c>
      <c r="DJ334" s="12">
        <f t="shared" si="445"/>
        <v>8141653.7199999997</v>
      </c>
      <c r="DK334" s="12">
        <f t="shared" si="445"/>
        <v>6618690.8200000003</v>
      </c>
      <c r="DL334" s="12">
        <f t="shared" si="445"/>
        <v>66466780.890000001</v>
      </c>
      <c r="DM334" s="12">
        <f t="shared" si="445"/>
        <v>4308083.67</v>
      </c>
      <c r="DN334" s="12">
        <f t="shared" si="445"/>
        <v>16613220.77</v>
      </c>
      <c r="DO334" s="12">
        <f t="shared" si="445"/>
        <v>37921135.009999998</v>
      </c>
      <c r="DP334" s="12">
        <f t="shared" si="445"/>
        <v>3805464.74</v>
      </c>
      <c r="DQ334" s="12">
        <f t="shared" si="445"/>
        <v>10300146.140000001</v>
      </c>
      <c r="DR334" s="12">
        <f t="shared" si="445"/>
        <v>16220251.41</v>
      </c>
      <c r="DS334" s="12">
        <f t="shared" si="445"/>
        <v>8080312.8600000003</v>
      </c>
      <c r="DT334" s="12">
        <f t="shared" si="445"/>
        <v>3578181.34</v>
      </c>
      <c r="DU334" s="12">
        <f t="shared" si="445"/>
        <v>5208752.87</v>
      </c>
      <c r="DV334" s="12">
        <f t="shared" si="445"/>
        <v>3891572.73</v>
      </c>
      <c r="DW334" s="12">
        <f t="shared" si="445"/>
        <v>4693184.1099999994</v>
      </c>
      <c r="DX334" s="12">
        <f t="shared" si="445"/>
        <v>3573324.15</v>
      </c>
      <c r="DY334" s="12">
        <f t="shared" si="445"/>
        <v>5000441.96</v>
      </c>
      <c r="DZ334" s="12">
        <f t="shared" si="445"/>
        <v>9160240.4499999993</v>
      </c>
      <c r="EA334" s="12">
        <f t="shared" ref="EA334:FX334" si="446">IF(AND(EA192&lt;&gt;0,EA94&gt;459,EA135&gt;EA18),MIN(EA192/459*EA194,EA219),MIN(((EA286-EA175)/EA94)*EA94,EA219))</f>
        <v>6884669.2899999991</v>
      </c>
      <c r="EB334" s="12">
        <f t="shared" si="446"/>
        <v>6796399.4799999995</v>
      </c>
      <c r="EC334" s="12">
        <f t="shared" si="446"/>
        <v>4226934</v>
      </c>
      <c r="ED334" s="12">
        <f t="shared" si="446"/>
        <v>23206985.370000001</v>
      </c>
      <c r="EE334" s="12">
        <f t="shared" si="446"/>
        <v>3548954.1300000004</v>
      </c>
      <c r="EF334" s="12">
        <f t="shared" si="446"/>
        <v>16523580</v>
      </c>
      <c r="EG334" s="12">
        <f t="shared" si="446"/>
        <v>3942962.71</v>
      </c>
      <c r="EH334" s="12">
        <f t="shared" si="446"/>
        <v>3998465.2</v>
      </c>
      <c r="EI334" s="12">
        <f t="shared" si="446"/>
        <v>165646143.91</v>
      </c>
      <c r="EJ334" s="12">
        <f t="shared" si="446"/>
        <v>110515514.56</v>
      </c>
      <c r="EK334" s="12">
        <f t="shared" si="446"/>
        <v>8191183.3500000006</v>
      </c>
      <c r="EL334" s="12">
        <f t="shared" si="446"/>
        <v>6012660.5099999998</v>
      </c>
      <c r="EM334" s="12">
        <f t="shared" si="446"/>
        <v>5309606.5599999996</v>
      </c>
      <c r="EN334" s="12">
        <f t="shared" si="446"/>
        <v>10953462.08</v>
      </c>
      <c r="EO334" s="12">
        <f t="shared" si="446"/>
        <v>4592205.09</v>
      </c>
      <c r="EP334" s="12">
        <f t="shared" si="446"/>
        <v>5942709.2400000002</v>
      </c>
      <c r="EQ334" s="12">
        <f t="shared" si="446"/>
        <v>30516326.93</v>
      </c>
      <c r="ER334" s="12">
        <f t="shared" si="446"/>
        <v>5094245.8199999994</v>
      </c>
      <c r="ES334" s="12">
        <f t="shared" si="446"/>
        <v>3517996.13</v>
      </c>
      <c r="ET334" s="12">
        <f t="shared" si="446"/>
        <v>4020636.2699999996</v>
      </c>
      <c r="EU334" s="12">
        <f t="shared" si="446"/>
        <v>7527736.3257407406</v>
      </c>
      <c r="EV334" s="12">
        <f t="shared" si="446"/>
        <v>1810281.96</v>
      </c>
      <c r="EW334" s="12">
        <f t="shared" si="446"/>
        <v>12664553.859999999</v>
      </c>
      <c r="EX334" s="12">
        <f t="shared" si="446"/>
        <v>3608651.44</v>
      </c>
      <c r="EY334" s="12">
        <f t="shared" si="446"/>
        <v>2865575.4600000009</v>
      </c>
      <c r="EZ334" s="12">
        <f t="shared" si="446"/>
        <v>2662853</v>
      </c>
      <c r="FA334" s="12">
        <f t="shared" si="446"/>
        <v>41753493.299999997</v>
      </c>
      <c r="FB334" s="12">
        <f t="shared" si="446"/>
        <v>4682862.55</v>
      </c>
      <c r="FC334" s="12">
        <f t="shared" si="446"/>
        <v>20943392.949999999</v>
      </c>
      <c r="FD334" s="12">
        <f t="shared" si="446"/>
        <v>5639494.9900000002</v>
      </c>
      <c r="FE334" s="12">
        <f t="shared" si="446"/>
        <v>1892067.78</v>
      </c>
      <c r="FF334" s="12">
        <f t="shared" si="446"/>
        <v>3798144.67</v>
      </c>
      <c r="FG334" s="12">
        <f t="shared" si="446"/>
        <v>2704480.75</v>
      </c>
      <c r="FH334" s="12">
        <f t="shared" si="446"/>
        <v>1677496.23</v>
      </c>
      <c r="FI334" s="12">
        <f t="shared" si="446"/>
        <v>19858182.890000001</v>
      </c>
      <c r="FJ334" s="12">
        <f t="shared" si="446"/>
        <v>22768885.059999999</v>
      </c>
      <c r="FK334" s="12">
        <f t="shared" si="446"/>
        <v>29508287.079999998</v>
      </c>
      <c r="FL334" s="12">
        <f t="shared" si="446"/>
        <v>89202628.840000004</v>
      </c>
      <c r="FM334" s="12">
        <f t="shared" si="446"/>
        <v>42750414.290000007</v>
      </c>
      <c r="FN334" s="12">
        <f t="shared" si="446"/>
        <v>256181557.13999999</v>
      </c>
      <c r="FO334" s="12">
        <f t="shared" si="446"/>
        <v>12956685.27</v>
      </c>
      <c r="FP334" s="12">
        <f t="shared" si="446"/>
        <v>26389922.949999999</v>
      </c>
      <c r="FQ334" s="12">
        <f t="shared" si="446"/>
        <v>11817980.029999999</v>
      </c>
      <c r="FR334" s="12">
        <f t="shared" si="446"/>
        <v>3365078.56</v>
      </c>
      <c r="FS334" s="12">
        <f t="shared" si="446"/>
        <v>3320628.95</v>
      </c>
      <c r="FT334" s="12">
        <f t="shared" si="446"/>
        <v>1490701.32</v>
      </c>
      <c r="FU334" s="12">
        <f t="shared" si="446"/>
        <v>10423669.620000001</v>
      </c>
      <c r="FV334" s="12">
        <f t="shared" si="446"/>
        <v>9867448.7000000011</v>
      </c>
      <c r="FW334" s="12">
        <f t="shared" si="446"/>
        <v>3163513.39</v>
      </c>
      <c r="FX334" s="12">
        <f t="shared" si="446"/>
        <v>1426633.73</v>
      </c>
      <c r="FY334" s="12"/>
      <c r="FZ334" s="2">
        <f>SUM(C334:FY334)</f>
        <v>9497890732.678606</v>
      </c>
      <c r="GA334" s="88">
        <f>ROUND(GA333*0.95,2)</f>
        <v>11075.46</v>
      </c>
    </row>
    <row r="335" spans="1:183" x14ac:dyDescent="0.3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GA335" s="87"/>
    </row>
    <row r="336" spans="1:183" x14ac:dyDescent="0.35">
      <c r="B336" s="2" t="s">
        <v>651</v>
      </c>
      <c r="F336" s="87"/>
      <c r="G336" s="87"/>
      <c r="BY336" s="79"/>
    </row>
    <row r="338" spans="6:77" x14ac:dyDescent="0.35">
      <c r="BY338" s="2">
        <v>5574299.9699999997</v>
      </c>
    </row>
    <row r="339" spans="6:77" x14ac:dyDescent="0.35">
      <c r="BY339" s="2">
        <f>BY338-BY334</f>
        <v>-585239.20000000019</v>
      </c>
    </row>
    <row r="340" spans="6:77" x14ac:dyDescent="0.35">
      <c r="F340" s="87"/>
      <c r="G340" s="87"/>
    </row>
    <row r="341" spans="6:77" x14ac:dyDescent="0.35">
      <c r="F341" s="87"/>
      <c r="G341" s="87"/>
    </row>
    <row r="342" spans="6:77" x14ac:dyDescent="0.35">
      <c r="F342" s="87"/>
      <c r="G342" s="87"/>
    </row>
    <row r="343" spans="6:77" x14ac:dyDescent="0.35">
      <c r="F343" s="87"/>
      <c r="G343" s="87"/>
    </row>
    <row r="344" spans="6:77" x14ac:dyDescent="0.35">
      <c r="F344" s="87"/>
      <c r="G344" s="87"/>
    </row>
    <row r="345" spans="6:77" x14ac:dyDescent="0.35">
      <c r="F345" s="87"/>
      <c r="G345" s="87"/>
    </row>
    <row r="346" spans="6:77" x14ac:dyDescent="0.35">
      <c r="F346" s="87"/>
      <c r="G346" s="87"/>
    </row>
    <row r="347" spans="6:77" x14ac:dyDescent="0.35">
      <c r="F347" s="87"/>
      <c r="G347" s="87"/>
    </row>
    <row r="348" spans="6:77" x14ac:dyDescent="0.35">
      <c r="F348" s="87"/>
      <c r="G348" s="87"/>
    </row>
    <row r="349" spans="6:77" x14ac:dyDescent="0.35">
      <c r="F349" s="87"/>
      <c r="G349" s="87"/>
    </row>
    <row r="350" spans="6:77" x14ac:dyDescent="0.35">
      <c r="F350" s="87"/>
      <c r="G350" s="87"/>
    </row>
    <row r="351" spans="6:77" x14ac:dyDescent="0.35">
      <c r="F351" s="87"/>
      <c r="G351" s="87"/>
    </row>
    <row r="352" spans="6:77" x14ac:dyDescent="0.35">
      <c r="F352" s="87"/>
      <c r="G352" s="87"/>
    </row>
    <row r="353" spans="6:7" x14ac:dyDescent="0.35">
      <c r="F353" s="87"/>
      <c r="G353" s="87"/>
    </row>
    <row r="354" spans="6:7" x14ac:dyDescent="0.35">
      <c r="F354" s="87"/>
      <c r="G354" s="87"/>
    </row>
    <row r="355" spans="6:7" x14ac:dyDescent="0.35">
      <c r="F355" s="87"/>
      <c r="G355" s="87"/>
    </row>
    <row r="356" spans="6:7" x14ac:dyDescent="0.35">
      <c r="F356" s="87"/>
      <c r="G356" s="87"/>
    </row>
    <row r="357" spans="6:7" x14ac:dyDescent="0.35">
      <c r="F357" s="87"/>
      <c r="G357" s="87"/>
    </row>
    <row r="358" spans="6:7" x14ac:dyDescent="0.35">
      <c r="F358" s="87"/>
      <c r="G358" s="87"/>
    </row>
    <row r="359" spans="6:7" x14ac:dyDescent="0.35">
      <c r="F359" s="87"/>
      <c r="G359" s="87"/>
    </row>
    <row r="360" spans="6:7" x14ac:dyDescent="0.35">
      <c r="F360" s="87"/>
      <c r="G360" s="87"/>
    </row>
    <row r="361" spans="6:7" x14ac:dyDescent="0.35">
      <c r="F361" s="87"/>
      <c r="G361" s="87"/>
    </row>
    <row r="362" spans="6:7" x14ac:dyDescent="0.35">
      <c r="F362" s="87"/>
      <c r="G362" s="87"/>
    </row>
    <row r="363" spans="6:7" x14ac:dyDescent="0.35">
      <c r="F363" s="87"/>
      <c r="G363" s="87"/>
    </row>
    <row r="364" spans="6:7" x14ac:dyDescent="0.35">
      <c r="F364" s="87"/>
      <c r="G364" s="87"/>
    </row>
    <row r="365" spans="6:7" x14ac:dyDescent="0.35">
      <c r="F365" s="87"/>
      <c r="G365" s="87"/>
    </row>
    <row r="366" spans="6:7" x14ac:dyDescent="0.35">
      <c r="F366" s="87"/>
      <c r="G366" s="87"/>
    </row>
    <row r="367" spans="6:7" x14ac:dyDescent="0.35">
      <c r="F367" s="87"/>
      <c r="G367" s="87"/>
    </row>
    <row r="368" spans="6:7" x14ac:dyDescent="0.35">
      <c r="F368" s="87"/>
      <c r="G368" s="87"/>
    </row>
    <row r="369" spans="6:7" x14ac:dyDescent="0.35">
      <c r="F369" s="87"/>
      <c r="G369" s="87"/>
    </row>
    <row r="370" spans="6:7" x14ac:dyDescent="0.35">
      <c r="F370" s="87"/>
      <c r="G370" s="87"/>
    </row>
    <row r="371" spans="6:7" x14ac:dyDescent="0.35">
      <c r="F371" s="87"/>
      <c r="G371" s="87"/>
    </row>
    <row r="372" spans="6:7" x14ac:dyDescent="0.35">
      <c r="F372" s="87"/>
      <c r="G372" s="87"/>
    </row>
    <row r="373" spans="6:7" x14ac:dyDescent="0.35">
      <c r="F373" s="87"/>
      <c r="G373" s="87"/>
    </row>
    <row r="374" spans="6:7" x14ac:dyDescent="0.35">
      <c r="F374" s="87"/>
      <c r="G374" s="87"/>
    </row>
    <row r="375" spans="6:7" x14ac:dyDescent="0.35">
      <c r="F375" s="87"/>
      <c r="G375" s="87"/>
    </row>
    <row r="376" spans="6:7" x14ac:dyDescent="0.35">
      <c r="F376" s="87"/>
      <c r="G376" s="87"/>
    </row>
    <row r="377" spans="6:7" x14ac:dyDescent="0.35">
      <c r="F377" s="87"/>
      <c r="G377" s="87"/>
    </row>
    <row r="378" spans="6:7" x14ac:dyDescent="0.35">
      <c r="F378" s="87"/>
      <c r="G378" s="87"/>
    </row>
    <row r="379" spans="6:7" x14ac:dyDescent="0.35">
      <c r="F379" s="87"/>
      <c r="G379" s="87"/>
    </row>
    <row r="380" spans="6:7" x14ac:dyDescent="0.35">
      <c r="F380" s="87"/>
      <c r="G380" s="87"/>
    </row>
    <row r="381" spans="6:7" x14ac:dyDescent="0.35">
      <c r="F381" s="87"/>
      <c r="G381" s="87"/>
    </row>
    <row r="382" spans="6:7" x14ac:dyDescent="0.35">
      <c r="F382" s="87"/>
      <c r="G382" s="87"/>
    </row>
    <row r="383" spans="6:7" x14ac:dyDescent="0.35">
      <c r="F383" s="87"/>
      <c r="G383" s="87"/>
    </row>
    <row r="384" spans="6:7" x14ac:dyDescent="0.35">
      <c r="F384" s="87"/>
      <c r="G384" s="87"/>
    </row>
    <row r="385" spans="6:7" x14ac:dyDescent="0.35">
      <c r="F385" s="87"/>
      <c r="G385" s="87"/>
    </row>
    <row r="386" spans="6:7" x14ac:dyDescent="0.35">
      <c r="F386" s="87"/>
      <c r="G386" s="87"/>
    </row>
    <row r="387" spans="6:7" x14ac:dyDescent="0.35">
      <c r="F387" s="87"/>
      <c r="G387" s="87"/>
    </row>
    <row r="388" spans="6:7" x14ac:dyDescent="0.35">
      <c r="F388" s="87"/>
      <c r="G388" s="87"/>
    </row>
    <row r="389" spans="6:7" x14ac:dyDescent="0.35">
      <c r="F389" s="87"/>
      <c r="G389" s="87"/>
    </row>
    <row r="390" spans="6:7" x14ac:dyDescent="0.35">
      <c r="F390" s="87"/>
      <c r="G390" s="87"/>
    </row>
    <row r="391" spans="6:7" x14ac:dyDescent="0.35">
      <c r="F391" s="87"/>
      <c r="G391" s="87"/>
    </row>
    <row r="392" spans="6:7" x14ac:dyDescent="0.35">
      <c r="F392" s="87"/>
      <c r="G392" s="87"/>
    </row>
    <row r="393" spans="6:7" x14ac:dyDescent="0.35">
      <c r="F393" s="87"/>
      <c r="G393" s="87"/>
    </row>
    <row r="394" spans="6:7" x14ac:dyDescent="0.35">
      <c r="F394" s="87"/>
      <c r="G394" s="87"/>
    </row>
    <row r="395" spans="6:7" x14ac:dyDescent="0.35">
      <c r="F395" s="87"/>
      <c r="G395" s="87"/>
    </row>
    <row r="396" spans="6:7" x14ac:dyDescent="0.35">
      <c r="F396" s="87"/>
      <c r="G396" s="87"/>
    </row>
    <row r="397" spans="6:7" x14ac:dyDescent="0.35">
      <c r="F397" s="87"/>
      <c r="G397" s="87"/>
    </row>
    <row r="398" spans="6:7" x14ac:dyDescent="0.35">
      <c r="F398" s="87"/>
      <c r="G398" s="87"/>
    </row>
    <row r="399" spans="6:7" x14ac:dyDescent="0.35">
      <c r="F399" s="87"/>
      <c r="G399" s="87"/>
    </row>
    <row r="400" spans="6:7" x14ac:dyDescent="0.35">
      <c r="F400" s="87"/>
      <c r="G400" s="87"/>
    </row>
    <row r="401" spans="6:7" x14ac:dyDescent="0.35">
      <c r="F401" s="87"/>
      <c r="G401" s="87"/>
    </row>
    <row r="402" spans="6:7" x14ac:dyDescent="0.35">
      <c r="F402" s="87"/>
      <c r="G402" s="87"/>
    </row>
    <row r="403" spans="6:7" x14ac:dyDescent="0.35">
      <c r="F403" s="87"/>
      <c r="G403" s="87"/>
    </row>
    <row r="404" spans="6:7" x14ac:dyDescent="0.35">
      <c r="F404" s="87"/>
      <c r="G404" s="87"/>
    </row>
    <row r="405" spans="6:7" x14ac:dyDescent="0.35">
      <c r="F405" s="87"/>
      <c r="G405" s="87"/>
    </row>
    <row r="406" spans="6:7" x14ac:dyDescent="0.35">
      <c r="F406" s="87"/>
      <c r="G406" s="87"/>
    </row>
    <row r="407" spans="6:7" x14ac:dyDescent="0.35">
      <c r="F407" s="87"/>
      <c r="G407" s="87"/>
    </row>
    <row r="408" spans="6:7" x14ac:dyDescent="0.35">
      <c r="F408" s="87"/>
      <c r="G408" s="87"/>
    </row>
    <row r="409" spans="6:7" x14ac:dyDescent="0.35">
      <c r="F409" s="87"/>
      <c r="G409" s="87"/>
    </row>
    <row r="410" spans="6:7" x14ac:dyDescent="0.35">
      <c r="F410" s="87"/>
      <c r="G410" s="87"/>
    </row>
    <row r="411" spans="6:7" x14ac:dyDescent="0.35">
      <c r="F411" s="87"/>
      <c r="G411" s="87"/>
    </row>
    <row r="412" spans="6:7" x14ac:dyDescent="0.35">
      <c r="F412" s="87"/>
      <c r="G412" s="87"/>
    </row>
    <row r="413" spans="6:7" x14ac:dyDescent="0.35">
      <c r="F413" s="87"/>
      <c r="G413" s="87"/>
    </row>
    <row r="414" spans="6:7" x14ac:dyDescent="0.35">
      <c r="F414" s="87"/>
      <c r="G414" s="87"/>
    </row>
    <row r="415" spans="6:7" x14ac:dyDescent="0.35">
      <c r="F415" s="87"/>
      <c r="G415" s="87"/>
    </row>
    <row r="416" spans="6:7" x14ac:dyDescent="0.35">
      <c r="F416" s="87"/>
      <c r="G416" s="87"/>
    </row>
    <row r="417" spans="6:7" x14ac:dyDescent="0.35">
      <c r="F417" s="87"/>
      <c r="G417" s="87"/>
    </row>
    <row r="418" spans="6:7" x14ac:dyDescent="0.35">
      <c r="F418" s="87"/>
      <c r="G418" s="87"/>
    </row>
    <row r="419" spans="6:7" x14ac:dyDescent="0.35">
      <c r="F419" s="87"/>
      <c r="G419" s="87"/>
    </row>
    <row r="420" spans="6:7" x14ac:dyDescent="0.35">
      <c r="F420" s="87"/>
      <c r="G420" s="87"/>
    </row>
    <row r="421" spans="6:7" x14ac:dyDescent="0.35">
      <c r="F421" s="87"/>
      <c r="G421" s="87"/>
    </row>
    <row r="422" spans="6:7" x14ac:dyDescent="0.35">
      <c r="F422" s="87"/>
      <c r="G422" s="87"/>
    </row>
    <row r="423" spans="6:7" x14ac:dyDescent="0.35">
      <c r="F423" s="87"/>
      <c r="G423" s="87"/>
    </row>
    <row r="424" spans="6:7" x14ac:dyDescent="0.35">
      <c r="F424" s="87"/>
      <c r="G424" s="87"/>
    </row>
    <row r="425" spans="6:7" x14ac:dyDescent="0.35">
      <c r="F425" s="87"/>
      <c r="G425" s="87"/>
    </row>
    <row r="426" spans="6:7" x14ac:dyDescent="0.35">
      <c r="F426" s="87"/>
      <c r="G426" s="87"/>
    </row>
    <row r="427" spans="6:7" x14ac:dyDescent="0.35">
      <c r="F427" s="87"/>
      <c r="G427" s="87"/>
    </row>
    <row r="428" spans="6:7" x14ac:dyDescent="0.35">
      <c r="F428" s="87"/>
      <c r="G428" s="87"/>
    </row>
    <row r="429" spans="6:7" x14ac:dyDescent="0.35">
      <c r="F429" s="87"/>
      <c r="G429" s="87"/>
    </row>
    <row r="430" spans="6:7" x14ac:dyDescent="0.35">
      <c r="F430" s="87"/>
      <c r="G430" s="87"/>
    </row>
    <row r="431" spans="6:7" x14ac:dyDescent="0.35">
      <c r="F431" s="87"/>
      <c r="G431" s="87"/>
    </row>
    <row r="432" spans="6:7" x14ac:dyDescent="0.35">
      <c r="F432" s="87"/>
      <c r="G432" s="87"/>
    </row>
    <row r="433" spans="6:7" x14ac:dyDescent="0.35">
      <c r="F433" s="87"/>
      <c r="G433" s="87"/>
    </row>
    <row r="434" spans="6:7" x14ac:dyDescent="0.35">
      <c r="F434" s="87"/>
      <c r="G434" s="87"/>
    </row>
    <row r="435" spans="6:7" x14ac:dyDescent="0.35">
      <c r="F435" s="87"/>
      <c r="G435" s="87"/>
    </row>
    <row r="436" spans="6:7" x14ac:dyDescent="0.35">
      <c r="F436" s="87"/>
      <c r="G436" s="87"/>
    </row>
    <row r="437" spans="6:7" x14ac:dyDescent="0.35">
      <c r="F437" s="87"/>
      <c r="G437" s="87"/>
    </row>
    <row r="438" spans="6:7" x14ac:dyDescent="0.35">
      <c r="F438" s="87"/>
      <c r="G438" s="87"/>
    </row>
  </sheetData>
  <scenarios current="0">
    <scenario name="test2" locked="1" count="1" user="Herrmann_V" comment="Created by Herrmann_V on 11/9/2010">
      <inputCells r="D1" val="40000" numFmtId="180"/>
    </scenario>
  </scenarios>
  <hyperlinks>
    <hyperlink ref="A178" r:id="rId1" display="RF@" xr:uid="{651DDD31-283A-45D2-91D1-3E39F7B7CC00}"/>
  </hyperlinks>
  <pageMargins left="0.7" right="0.7" top="0.75" bottom="0.75" header="0.3" footer="0.3"/>
  <pageSetup scale="76" fitToHeight="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HB24-1448 AS DRAFTED</vt:lpstr>
      <vt:lpstr>SFA1994 AS AMENDED</vt:lpstr>
      <vt:lpstr>'HB24-1448 AS DRAFTED'!Print_Area</vt:lpstr>
      <vt:lpstr>'SFA1994 AS AMENDED'!Print_Area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cp:lastPrinted>2024-04-23T16:23:52Z</cp:lastPrinted>
  <dcterms:created xsi:type="dcterms:W3CDTF">2024-04-19T19:37:03Z</dcterms:created>
  <dcterms:modified xsi:type="dcterms:W3CDTF">2024-05-02T00:46:09Z</dcterms:modified>
</cp:coreProperties>
</file>